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Password="CEBE" lockStructure="1"/>
  <bookViews>
    <workbookView xWindow="0" yWindow="0" windowWidth="23040" windowHeight="10095" tabRatio="914" firstSheet="1" activeTab="1"/>
  </bookViews>
  <sheets>
    <sheet name="Data" sheetId="19" state="hidden" r:id="rId1"/>
    <sheet name="5S STATUS" sheetId="15" r:id="rId2"/>
    <sheet name="1S RED TAG" sheetId="14" r:id="rId3"/>
    <sheet name="1S SORT LOG" sheetId="16" r:id="rId4"/>
    <sheet name="3S-CLEAN STD" sheetId="6" r:id="rId5"/>
    <sheet name="3S-MAINT STD" sheetId="5" r:id="rId6"/>
    <sheet name="4S SCHEDULE" sheetId="7" r:id="rId7"/>
    <sheet name="4S Changeover" sheetId="20" r:id="rId8"/>
    <sheet name="4S TAKT TIME" sheetId="1" r:id="rId9"/>
    <sheet name="4S STANDARD WORK (a)" sheetId="2" r:id="rId10"/>
    <sheet name="4S LINE BALANCING" sheetId="3" r:id="rId11"/>
    <sheet name="4S STANDARD WORK (b)" sheetId="4" r:id="rId12"/>
    <sheet name="1.b Assessment" sheetId="8" state="hidden" r:id="rId13"/>
    <sheet name="5S TRAINING MTX" sheetId="18" r:id="rId14"/>
    <sheet name="Data Collection2" sheetId="11" state="hidden" r:id="rId15"/>
    <sheet name="Pareto Math" sheetId="12" state="hidden" r:id="rId16"/>
    <sheet name="Pareto Math2" sheetId="13" state="hidden" r:id="rId17"/>
  </sheets>
  <definedNames>
    <definedName name="_xlnm.Print_Area" localSheetId="12">'1.b Assessment'!$B$2:$D$18</definedName>
    <definedName name="_xlnm.Print_Area" localSheetId="2">'1S RED TAG'!$B$2:$C$18</definedName>
    <definedName name="_xlnm.Print_Area" localSheetId="3">'1S SORT LOG'!$B$1:$D$51</definedName>
    <definedName name="_xlnm.Print_Area" localSheetId="4">'3S-CLEAN STD'!$A$1:$J$31</definedName>
    <definedName name="_xlnm.Print_Area" localSheetId="5">'3S-MAINT STD'!$A$1:$J$31</definedName>
    <definedName name="_xlnm.Print_Area" localSheetId="7">'4S Changeover'!$A$1:$BO$43</definedName>
    <definedName name="_xlnm.Print_Area" localSheetId="10">'4S LINE BALANCING'!$G$2:$R$30</definedName>
    <definedName name="_xlnm.Print_Area" localSheetId="6">'4S SCHEDULE'!$A$1:$F$34</definedName>
    <definedName name="_xlnm.Print_Area" localSheetId="9">'4S STANDARD WORK (a)'!$A$1:$BO$43</definedName>
    <definedName name="_xlnm.Print_Area" localSheetId="11">'4S STANDARD WORK (b)'!$A$2:$AI$38</definedName>
    <definedName name="_xlnm.Print_Area" localSheetId="8">'4S TAKT TIME'!$B$2:$D$18</definedName>
    <definedName name="_xlnm.Print_Area" localSheetId="1">'5S STATUS'!$A$1:$L$47</definedName>
    <definedName name="_xlnm.Print_Area" localSheetId="13">'5S TRAINING MTX'!$A$5:$Q$58</definedName>
    <definedName name="_xlnm.Print_Area" localSheetId="14">'Data Collection2'!$H$2:$U$39</definedName>
  </definedNames>
  <calcPr calcId="145621"/>
</workbook>
</file>

<file path=xl/calcChain.xml><?xml version="1.0" encoding="utf-8"?>
<calcChain xmlns="http://schemas.openxmlformats.org/spreadsheetml/2006/main">
  <c r="O2" i="3" l="1"/>
  <c r="AN2" i="20" l="1"/>
  <c r="B2" i="7"/>
  <c r="AN3" i="20" l="1"/>
  <c r="G42" i="20"/>
  <c r="F42" i="20"/>
  <c r="E42" i="20"/>
  <c r="D42" i="20"/>
  <c r="C42" i="20"/>
  <c r="ED41" i="20"/>
  <c r="ED40" i="20"/>
  <c r="ED39" i="20"/>
  <c r="ED38" i="20"/>
  <c r="ED37" i="20"/>
  <c r="ED36" i="20"/>
  <c r="ED35" i="20"/>
  <c r="ED34" i="20"/>
  <c r="ED33" i="20"/>
  <c r="ED32" i="20"/>
  <c r="ED31" i="20"/>
  <c r="ED30" i="20"/>
  <c r="ED29" i="20"/>
  <c r="ED28" i="20"/>
  <c r="ED27" i="20"/>
  <c r="ED26" i="20"/>
  <c r="ED25" i="20"/>
  <c r="ED24" i="20"/>
  <c r="ED23" i="20"/>
  <c r="ED22" i="20"/>
  <c r="ED21" i="20"/>
  <c r="ED20" i="20"/>
  <c r="ED19" i="20"/>
  <c r="ED18" i="20"/>
  <c r="ED17" i="20"/>
  <c r="ED16" i="20"/>
  <c r="ED15" i="20"/>
  <c r="ED14" i="20"/>
  <c r="ED13" i="20"/>
  <c r="ED12" i="20"/>
  <c r="H42" i="20" l="1"/>
  <c r="ED11" i="20" s="1"/>
  <c r="C43" i="20"/>
  <c r="W43" i="20" s="1"/>
  <c r="C5" i="20" s="1"/>
  <c r="P58" i="19"/>
  <c r="O58" i="19"/>
  <c r="N58" i="19"/>
  <c r="M58" i="19"/>
  <c r="L58" i="19"/>
  <c r="K58" i="19"/>
  <c r="J58" i="19"/>
  <c r="I58" i="19"/>
  <c r="H58" i="19"/>
  <c r="G58" i="19"/>
  <c r="F58" i="19"/>
  <c r="E58" i="19"/>
  <c r="D58" i="19"/>
  <c r="C58" i="19"/>
  <c r="B58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C57" i="19"/>
  <c r="B57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C56" i="19"/>
  <c r="B56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C55" i="19"/>
  <c r="B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C54" i="19"/>
  <c r="B54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C53" i="19"/>
  <c r="B53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C52" i="19"/>
  <c r="B52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C51" i="19"/>
  <c r="B51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C50" i="19"/>
  <c r="B50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C49" i="19"/>
  <c r="B49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C48" i="19"/>
  <c r="B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C47" i="19"/>
  <c r="B47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C46" i="19"/>
  <c r="B46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C45" i="19"/>
  <c r="B45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C44" i="19"/>
  <c r="B44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C43" i="19"/>
  <c r="B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C42" i="19"/>
  <c r="B42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C41" i="19"/>
  <c r="B41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C40" i="19"/>
  <c r="B40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C39" i="19"/>
  <c r="B39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C38" i="19"/>
  <c r="B38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C37" i="19"/>
  <c r="B37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C35" i="19"/>
  <c r="B35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B34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C33" i="19"/>
  <c r="B33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C32" i="19"/>
  <c r="B32" i="19"/>
  <c r="P31" i="19"/>
  <c r="O31" i="19"/>
  <c r="N31" i="19"/>
  <c r="M31" i="19"/>
  <c r="L31" i="19"/>
  <c r="K31" i="19"/>
  <c r="J31" i="19"/>
  <c r="I31" i="19"/>
  <c r="H31" i="19"/>
  <c r="G31" i="19"/>
  <c r="F31" i="19"/>
  <c r="E31" i="19"/>
  <c r="D31" i="19"/>
  <c r="C31" i="19"/>
  <c r="B31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B30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B29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B28" i="19"/>
  <c r="P27" i="19"/>
  <c r="O27" i="19"/>
  <c r="N27" i="19"/>
  <c r="M27" i="19"/>
  <c r="L27" i="19"/>
  <c r="K27" i="19"/>
  <c r="J27" i="19"/>
  <c r="I27" i="19"/>
  <c r="H27" i="19"/>
  <c r="G27" i="19"/>
  <c r="F27" i="19"/>
  <c r="E27" i="19"/>
  <c r="D27" i="19"/>
  <c r="C27" i="19"/>
  <c r="B27" i="19"/>
  <c r="P26" i="19"/>
  <c r="O26" i="19"/>
  <c r="N26" i="19"/>
  <c r="M26" i="19"/>
  <c r="L26" i="19"/>
  <c r="K26" i="19"/>
  <c r="J26" i="19"/>
  <c r="I26" i="19"/>
  <c r="H26" i="19"/>
  <c r="G26" i="19"/>
  <c r="F26" i="19"/>
  <c r="E26" i="19"/>
  <c r="D26" i="19"/>
  <c r="C26" i="19"/>
  <c r="B26" i="19"/>
  <c r="P25" i="19"/>
  <c r="O25" i="19"/>
  <c r="N25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D24" i="19"/>
  <c r="C24" i="19"/>
  <c r="B24" i="19"/>
  <c r="P23" i="19"/>
  <c r="O23" i="19"/>
  <c r="N23" i="19"/>
  <c r="M23" i="19"/>
  <c r="L23" i="19"/>
  <c r="K23" i="19"/>
  <c r="J23" i="19"/>
  <c r="I23" i="19"/>
  <c r="H23" i="19"/>
  <c r="G23" i="19"/>
  <c r="F23" i="19"/>
  <c r="E23" i="19"/>
  <c r="D23" i="19"/>
  <c r="C23" i="19"/>
  <c r="B23" i="19"/>
  <c r="P22" i="19"/>
  <c r="O22" i="19"/>
  <c r="N22" i="19"/>
  <c r="M22" i="19"/>
  <c r="L22" i="19"/>
  <c r="K22" i="19"/>
  <c r="J22" i="19"/>
  <c r="I22" i="19"/>
  <c r="H22" i="19"/>
  <c r="G22" i="19"/>
  <c r="F22" i="19"/>
  <c r="E22" i="19"/>
  <c r="D22" i="19"/>
  <c r="C22" i="19"/>
  <c r="B22" i="19"/>
  <c r="P21" i="19"/>
  <c r="O21" i="19"/>
  <c r="N21" i="19"/>
  <c r="M21" i="19"/>
  <c r="L21" i="19"/>
  <c r="K21" i="19"/>
  <c r="J21" i="19"/>
  <c r="I21" i="19"/>
  <c r="H21" i="19"/>
  <c r="G21" i="19"/>
  <c r="F21" i="19"/>
  <c r="E21" i="19"/>
  <c r="D21" i="19"/>
  <c r="C21" i="19"/>
  <c r="B21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B20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B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B18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D17" i="19"/>
  <c r="C17" i="19"/>
  <c r="B17" i="19"/>
  <c r="P16" i="19"/>
  <c r="O16" i="19"/>
  <c r="O4" i="19" s="1"/>
  <c r="N16" i="19"/>
  <c r="M16" i="19"/>
  <c r="L16" i="19"/>
  <c r="K16" i="19"/>
  <c r="J16" i="19"/>
  <c r="I16" i="19"/>
  <c r="H16" i="19"/>
  <c r="G16" i="19"/>
  <c r="F16" i="19"/>
  <c r="E16" i="19"/>
  <c r="D16" i="19"/>
  <c r="C16" i="19"/>
  <c r="B16" i="19"/>
  <c r="P15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C15" i="19"/>
  <c r="B15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B14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C13" i="19"/>
  <c r="B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B12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D11" i="19"/>
  <c r="C11" i="19"/>
  <c r="B11" i="19"/>
  <c r="P10" i="19"/>
  <c r="O10" i="19"/>
  <c r="N10" i="19"/>
  <c r="M10" i="19"/>
  <c r="L10" i="19"/>
  <c r="K10" i="19"/>
  <c r="J10" i="19"/>
  <c r="I10" i="19"/>
  <c r="H10" i="19"/>
  <c r="G10" i="19"/>
  <c r="F10" i="19"/>
  <c r="E10" i="19"/>
  <c r="D10" i="19"/>
  <c r="C10" i="19"/>
  <c r="B10" i="19"/>
  <c r="P9" i="19"/>
  <c r="O9" i="19"/>
  <c r="N9" i="19"/>
  <c r="M9" i="19"/>
  <c r="L9" i="19"/>
  <c r="K9" i="19"/>
  <c r="J9" i="19"/>
  <c r="I9" i="19"/>
  <c r="H9" i="19"/>
  <c r="G9" i="19"/>
  <c r="F9" i="19"/>
  <c r="E9" i="19"/>
  <c r="D9" i="19"/>
  <c r="C9" i="19"/>
  <c r="B9" i="19"/>
  <c r="P2" i="19"/>
  <c r="O2" i="19"/>
  <c r="N2" i="19"/>
  <c r="M2" i="19"/>
  <c r="L2" i="19"/>
  <c r="K2" i="19"/>
  <c r="J2" i="19"/>
  <c r="I2" i="19"/>
  <c r="H2" i="19"/>
  <c r="G2" i="19"/>
  <c r="F2" i="19"/>
  <c r="E2" i="19"/>
  <c r="D2" i="19"/>
  <c r="C2" i="19"/>
  <c r="B2" i="19"/>
  <c r="Q8" i="18"/>
  <c r="P8" i="18"/>
  <c r="O8" i="18"/>
  <c r="N8" i="18"/>
  <c r="M8" i="18"/>
  <c r="L8" i="18"/>
  <c r="K8" i="18"/>
  <c r="J8" i="18"/>
  <c r="I8" i="18"/>
  <c r="H8" i="18"/>
  <c r="G8" i="18"/>
  <c r="F8" i="18"/>
  <c r="E8" i="18"/>
  <c r="D8" i="18"/>
  <c r="C8" i="18"/>
  <c r="DX12" i="20" l="1"/>
  <c r="DP12" i="20"/>
  <c r="DH12" i="20"/>
  <c r="CZ12" i="20"/>
  <c r="CR12" i="20"/>
  <c r="CJ12" i="20"/>
  <c r="CB12" i="20"/>
  <c r="BT12" i="20"/>
  <c r="BL12" i="20"/>
  <c r="BD12" i="20"/>
  <c r="AV12" i="20"/>
  <c r="AN12" i="20"/>
  <c r="AF12" i="20"/>
  <c r="X12" i="20"/>
  <c r="P12" i="20"/>
  <c r="H12" i="20"/>
  <c r="CU10" i="20"/>
  <c r="BG10" i="20"/>
  <c r="S10" i="20"/>
  <c r="DV12" i="20"/>
  <c r="DN12" i="20"/>
  <c r="DF12" i="20"/>
  <c r="CX12" i="20"/>
  <c r="CP12" i="20"/>
  <c r="CH12" i="20"/>
  <c r="BZ12" i="20"/>
  <c r="BR12" i="20"/>
  <c r="BJ12" i="20"/>
  <c r="BB12" i="20"/>
  <c r="AT12" i="20"/>
  <c r="AL12" i="20"/>
  <c r="AD12" i="20"/>
  <c r="V12" i="20"/>
  <c r="N12" i="20"/>
  <c r="DY10" i="20"/>
  <c r="CK10" i="20"/>
  <c r="AW10" i="20"/>
  <c r="H10" i="20"/>
  <c r="DW7" i="20"/>
  <c r="DO7" i="20"/>
  <c r="DG7" i="20"/>
  <c r="CY7" i="20"/>
  <c r="CQ7" i="20"/>
  <c r="CI7" i="20"/>
  <c r="CA7" i="20"/>
  <c r="BS7" i="20"/>
  <c r="BK7" i="20"/>
  <c r="BC7" i="20"/>
  <c r="AU7" i="20"/>
  <c r="AM7" i="20"/>
  <c r="AE7" i="20"/>
  <c r="W7" i="20"/>
  <c r="O7" i="20"/>
  <c r="DV7" i="20"/>
  <c r="DN7" i="20"/>
  <c r="DF7" i="20"/>
  <c r="CX7" i="20"/>
  <c r="CP7" i="20"/>
  <c r="CH7" i="20"/>
  <c r="BZ7" i="20"/>
  <c r="BR7" i="20"/>
  <c r="BJ7" i="20"/>
  <c r="BB7" i="20"/>
  <c r="AT7" i="20"/>
  <c r="AL7" i="20"/>
  <c r="AD7" i="20"/>
  <c r="V7" i="20"/>
  <c r="N7" i="20"/>
  <c r="EC12" i="20"/>
  <c r="DU12" i="20"/>
  <c r="DM12" i="20"/>
  <c r="DE12" i="20"/>
  <c r="CW12" i="20"/>
  <c r="CO12" i="20"/>
  <c r="CG12" i="20"/>
  <c r="BY12" i="20"/>
  <c r="BQ12" i="20"/>
  <c r="BI12" i="20"/>
  <c r="BA12" i="20"/>
  <c r="AS12" i="20"/>
  <c r="AK12" i="20"/>
  <c r="AC12" i="20"/>
  <c r="U12" i="20"/>
  <c r="M12" i="20"/>
  <c r="DT10" i="20"/>
  <c r="CF10" i="20"/>
  <c r="AR10" i="20"/>
  <c r="DY12" i="20"/>
  <c r="DK12" i="20"/>
  <c r="CY12" i="20"/>
  <c r="CL12" i="20"/>
  <c r="BX12" i="20"/>
  <c r="BM12" i="20"/>
  <c r="AY12" i="20"/>
  <c r="AM12" i="20"/>
  <c r="Z12" i="20"/>
  <c r="L12" i="20"/>
  <c r="CZ10" i="20"/>
  <c r="AH10" i="20"/>
  <c r="DZ7" i="20"/>
  <c r="DP7" i="20"/>
  <c r="DD7" i="20"/>
  <c r="CT7" i="20"/>
  <c r="CJ7" i="20"/>
  <c r="BX7" i="20"/>
  <c r="BN7" i="20"/>
  <c r="BD7" i="20"/>
  <c r="AR7" i="20"/>
  <c r="AH7" i="20"/>
  <c r="X7" i="20"/>
  <c r="L7" i="20"/>
  <c r="DW12" i="20"/>
  <c r="DJ12" i="20"/>
  <c r="CV12" i="20"/>
  <c r="CK12" i="20"/>
  <c r="BW12" i="20"/>
  <c r="AX12" i="20"/>
  <c r="DT12" i="20"/>
  <c r="DI12" i="20"/>
  <c r="CU12" i="20"/>
  <c r="CI12" i="20"/>
  <c r="BV12" i="20"/>
  <c r="BH12" i="20"/>
  <c r="AW12" i="20"/>
  <c r="AI12" i="20"/>
  <c r="W12" i="20"/>
  <c r="J12" i="20"/>
  <c r="CA10" i="20"/>
  <c r="X10" i="20"/>
  <c r="DX7" i="20"/>
  <c r="DL7" i="20"/>
  <c r="DB7" i="20"/>
  <c r="CR7" i="20"/>
  <c r="CF7" i="20"/>
  <c r="BV7" i="20"/>
  <c r="BL7" i="20"/>
  <c r="AZ7" i="20"/>
  <c r="AP7" i="20"/>
  <c r="AF7" i="20"/>
  <c r="T7" i="20"/>
  <c r="J7" i="20"/>
  <c r="DO12" i="20"/>
  <c r="CS12" i="20"/>
  <c r="CA12" i="20"/>
  <c r="BF12" i="20"/>
  <c r="AO12" i="20"/>
  <c r="T12" i="20"/>
  <c r="DO10" i="20"/>
  <c r="AM10" i="20"/>
  <c r="DU7" i="20"/>
  <c r="DI7" i="20"/>
  <c r="CU7" i="20"/>
  <c r="CE7" i="20"/>
  <c r="BQ7" i="20"/>
  <c r="BE7" i="20"/>
  <c r="AO7" i="20"/>
  <c r="AA7" i="20"/>
  <c r="M7" i="20"/>
  <c r="BV10" i="20"/>
  <c r="CE12" i="20"/>
  <c r="EB7" i="20"/>
  <c r="BH7" i="20"/>
  <c r="EA7" i="20"/>
  <c r="BG7" i="20"/>
  <c r="AP12" i="20"/>
  <c r="DJ7" i="20"/>
  <c r="BT7" i="20"/>
  <c r="AB7" i="20"/>
  <c r="DL12" i="20"/>
  <c r="CQ12" i="20"/>
  <c r="BU12" i="20"/>
  <c r="BE12" i="20"/>
  <c r="AJ12" i="20"/>
  <c r="S12" i="20"/>
  <c r="DJ10" i="20"/>
  <c r="AC10" i="20"/>
  <c r="DT7" i="20"/>
  <c r="DH7" i="20"/>
  <c r="CS7" i="20"/>
  <c r="CD7" i="20"/>
  <c r="BP7" i="20"/>
  <c r="BA7" i="20"/>
  <c r="AN7" i="20"/>
  <c r="Z7" i="20"/>
  <c r="K7" i="20"/>
  <c r="EB12" i="20"/>
  <c r="DG12" i="20"/>
  <c r="CN12" i="20"/>
  <c r="BC12" i="20"/>
  <c r="AH12" i="20"/>
  <c r="R12" i="20"/>
  <c r="DE10" i="20"/>
  <c r="N10" i="20"/>
  <c r="DE7" i="20"/>
  <c r="CO7" i="20"/>
  <c r="CC7" i="20"/>
  <c r="BO7" i="20"/>
  <c r="AY7" i="20"/>
  <c r="AK7" i="20"/>
  <c r="Y7" i="20"/>
  <c r="DZ12" i="20"/>
  <c r="CF12" i="20"/>
  <c r="AE12" i="20"/>
  <c r="DA7" i="20"/>
  <c r="DA6" i="20" s="1"/>
  <c r="BY7" i="20"/>
  <c r="S7" i="20"/>
  <c r="DB12" i="20"/>
  <c r="AR12" i="20"/>
  <c r="BQ10" i="20"/>
  <c r="CZ7" i="20"/>
  <c r="AG7" i="20"/>
  <c r="DA12" i="20"/>
  <c r="AQ12" i="20"/>
  <c r="BL10" i="20"/>
  <c r="CK7" i="20"/>
  <c r="AC7" i="20"/>
  <c r="Y12" i="20"/>
  <c r="DY7" i="20"/>
  <c r="CV7" i="20"/>
  <c r="BF7" i="20"/>
  <c r="P7" i="20"/>
  <c r="BS12" i="20"/>
  <c r="DS7" i="20"/>
  <c r="I7" i="20"/>
  <c r="DQ7" i="20"/>
  <c r="AI7" i="20"/>
  <c r="DS12" i="20"/>
  <c r="K12" i="20"/>
  <c r="BW7" i="20"/>
  <c r="DR12" i="20"/>
  <c r="CD12" i="20"/>
  <c r="I12" i="20"/>
  <c r="BU7" i="20"/>
  <c r="BB10" i="20"/>
  <c r="CG7" i="20"/>
  <c r="AQ7" i="20"/>
  <c r="AQ6" i="20" s="1"/>
  <c r="EA12" i="20"/>
  <c r="DD12" i="20"/>
  <c r="CM12" i="20"/>
  <c r="BP12" i="20"/>
  <c r="AZ12" i="20"/>
  <c r="AG12" i="20"/>
  <c r="Q12" i="20"/>
  <c r="CP10" i="20"/>
  <c r="DR7" i="20"/>
  <c r="DC7" i="20"/>
  <c r="CN7" i="20"/>
  <c r="CB7" i="20"/>
  <c r="BM7" i="20"/>
  <c r="AX7" i="20"/>
  <c r="AJ7" i="20"/>
  <c r="U7" i="20"/>
  <c r="H7" i="20"/>
  <c r="DC12" i="20"/>
  <c r="BO12" i="20"/>
  <c r="AU12" i="20"/>
  <c r="O12" i="20"/>
  <c r="EC7" i="20"/>
  <c r="EC6" i="20" s="1"/>
  <c r="CM7" i="20"/>
  <c r="BI7" i="20"/>
  <c r="AW7" i="20"/>
  <c r="BN12" i="20"/>
  <c r="AB12" i="20"/>
  <c r="DM7" i="20"/>
  <c r="CL7" i="20"/>
  <c r="AV7" i="20"/>
  <c r="R7" i="20"/>
  <c r="BK12" i="20"/>
  <c r="AA12" i="20"/>
  <c r="DK7" i="20"/>
  <c r="CW7" i="20"/>
  <c r="AS7" i="20"/>
  <c r="AS6" i="20" s="1"/>
  <c r="Q7" i="20"/>
  <c r="DQ12" i="20"/>
  <c r="CT12" i="20"/>
  <c r="CC12" i="20"/>
  <c r="BG12" i="20"/>
  <c r="G4" i="19"/>
  <c r="J7" i="19"/>
  <c r="K7" i="18" s="1"/>
  <c r="E6" i="19"/>
  <c r="K4" i="19"/>
  <c r="N3" i="19"/>
  <c r="I6" i="19"/>
  <c r="L6" i="19"/>
  <c r="P5" i="19"/>
  <c r="D5" i="19"/>
  <c r="F7" i="19"/>
  <c r="G7" i="18" s="1"/>
  <c r="C4" i="19"/>
  <c r="H6" i="19"/>
  <c r="P6" i="19"/>
  <c r="N7" i="19"/>
  <c r="O7" i="18" s="1"/>
  <c r="J3" i="19"/>
  <c r="M6" i="19"/>
  <c r="F3" i="19"/>
  <c r="D6" i="19"/>
  <c r="E7" i="19"/>
  <c r="F7" i="18" s="1"/>
  <c r="I7" i="19"/>
  <c r="J7" i="18" s="1"/>
  <c r="M7" i="19"/>
  <c r="N7" i="18" s="1"/>
  <c r="F4" i="19"/>
  <c r="J4" i="19"/>
  <c r="N4" i="19"/>
  <c r="C5" i="19"/>
  <c r="G5" i="19"/>
  <c r="K5" i="19"/>
  <c r="O5" i="19"/>
  <c r="B3" i="19"/>
  <c r="H5" i="19"/>
  <c r="L5" i="19"/>
  <c r="B4" i="19"/>
  <c r="B7" i="19"/>
  <c r="C7" i="18" s="1"/>
  <c r="C3" i="19"/>
  <c r="G3" i="19"/>
  <c r="K3" i="19"/>
  <c r="O3" i="19"/>
  <c r="D4" i="19"/>
  <c r="H4" i="19"/>
  <c r="L4" i="19"/>
  <c r="P4" i="19"/>
  <c r="E5" i="19"/>
  <c r="I5" i="19"/>
  <c r="M5" i="19"/>
  <c r="B6" i="19"/>
  <c r="F6" i="19"/>
  <c r="J6" i="19"/>
  <c r="N6" i="19"/>
  <c r="C7" i="19"/>
  <c r="D7" i="18" s="1"/>
  <c r="G7" i="19"/>
  <c r="H7" i="18" s="1"/>
  <c r="K7" i="19"/>
  <c r="L7" i="18" s="1"/>
  <c r="O7" i="19"/>
  <c r="P7" i="18" s="1"/>
  <c r="D3" i="19"/>
  <c r="H3" i="19"/>
  <c r="L3" i="19"/>
  <c r="P3" i="19"/>
  <c r="E4" i="19"/>
  <c r="I4" i="19"/>
  <c r="M4" i="19"/>
  <c r="B5" i="19"/>
  <c r="F5" i="19"/>
  <c r="J5" i="19"/>
  <c r="N5" i="19"/>
  <c r="C6" i="19"/>
  <c r="G6" i="19"/>
  <c r="K6" i="19"/>
  <c r="O6" i="19"/>
  <c r="D7" i="19"/>
  <c r="E7" i="18" s="1"/>
  <c r="H7" i="19"/>
  <c r="I7" i="18" s="1"/>
  <c r="L7" i="19"/>
  <c r="M7" i="18" s="1"/>
  <c r="P7" i="19"/>
  <c r="Q7" i="18" s="1"/>
  <c r="E3" i="19"/>
  <c r="I3" i="19"/>
  <c r="M3" i="19"/>
  <c r="CG6" i="20" l="1"/>
  <c r="F6" i="18"/>
  <c r="F5" i="18" s="1"/>
  <c r="K6" i="18"/>
  <c r="BF6" i="20"/>
  <c r="BO6" i="20"/>
  <c r="DU6" i="20"/>
  <c r="Y6" i="20"/>
  <c r="DC6" i="20"/>
  <c r="BY6" i="20"/>
  <c r="AN6" i="20"/>
  <c r="DM6" i="20"/>
  <c r="CB6" i="20"/>
  <c r="I6" i="20"/>
  <c r="Z6" i="20"/>
  <c r="DI6" i="20"/>
  <c r="L6" i="20"/>
  <c r="CJ6" i="20"/>
  <c r="DO6" i="20"/>
  <c r="CC6" i="20"/>
  <c r="CN6" i="20"/>
  <c r="BV6" i="20"/>
  <c r="DK6" i="20"/>
  <c r="CU6" i="20"/>
  <c r="BC6" i="20"/>
  <c r="DW6" i="20"/>
  <c r="AC6" i="20"/>
  <c r="BG6" i="20"/>
  <c r="AO6" i="20"/>
  <c r="AT6" i="20"/>
  <c r="CW6" i="20"/>
  <c r="AK6" i="20"/>
  <c r="DF6" i="20"/>
  <c r="DS6" i="20"/>
  <c r="P6" i="20"/>
  <c r="J6" i="20"/>
  <c r="CR6" i="20"/>
  <c r="U6" i="20"/>
  <c r="CD6" i="20"/>
  <c r="BL6" i="20"/>
  <c r="CK6" i="20"/>
  <c r="BT6" i="20"/>
  <c r="AY6" i="20"/>
  <c r="BW6" i="20"/>
  <c r="EA6" i="20"/>
  <c r="DZ6" i="20"/>
  <c r="AD6" i="20"/>
  <c r="CP6" i="20"/>
  <c r="AI6" i="20"/>
  <c r="DY6" i="20"/>
  <c r="S6" i="20"/>
  <c r="M6" i="20"/>
  <c r="CF6" i="20"/>
  <c r="DD6" i="20"/>
  <c r="AW6" i="20"/>
  <c r="BP6" i="20"/>
  <c r="AH6" i="20"/>
  <c r="DP6" i="20"/>
  <c r="AB13" i="20"/>
  <c r="BO13" i="20"/>
  <c r="BO14" i="20" s="1"/>
  <c r="CS13" i="20"/>
  <c r="J13" i="20"/>
  <c r="CT6" i="20"/>
  <c r="BA13" i="20"/>
  <c r="BA14" i="20" s="1"/>
  <c r="BA15" i="20" s="1"/>
  <c r="BB6" i="20"/>
  <c r="P13" i="20"/>
  <c r="DC13" i="20"/>
  <c r="DD13" i="20"/>
  <c r="DD14" i="20" s="1"/>
  <c r="BS13" i="20"/>
  <c r="AH13" i="20"/>
  <c r="AH14" i="20" s="1"/>
  <c r="BA6" i="20"/>
  <c r="DJ6" i="20"/>
  <c r="DO13" i="20"/>
  <c r="DO14" i="20" s="1"/>
  <c r="W13" i="20"/>
  <c r="W14" i="20" s="1"/>
  <c r="DU13" i="20"/>
  <c r="BS6" i="20"/>
  <c r="AT13" i="20"/>
  <c r="AT14" i="20" s="1"/>
  <c r="X13" i="20"/>
  <c r="X14" i="20" s="1"/>
  <c r="BG13" i="20"/>
  <c r="H6" i="20"/>
  <c r="AQ13" i="20"/>
  <c r="BC13" i="20"/>
  <c r="AJ13" i="20"/>
  <c r="AA6" i="20"/>
  <c r="AX13" i="20"/>
  <c r="AX14" i="20" s="1"/>
  <c r="BQ13" i="20"/>
  <c r="BQ14" i="20" s="1"/>
  <c r="BR6" i="20"/>
  <c r="CA6" i="20"/>
  <c r="DN13" i="20"/>
  <c r="DN14" i="20" s="1"/>
  <c r="CR13" i="20"/>
  <c r="BK13" i="20"/>
  <c r="BI6" i="20"/>
  <c r="K13" i="20"/>
  <c r="DA13" i="20"/>
  <c r="DA14" i="20" s="1"/>
  <c r="CN13" i="20"/>
  <c r="CN14" i="20" s="1"/>
  <c r="BE13" i="20"/>
  <c r="T6" i="20"/>
  <c r="DB6" i="20"/>
  <c r="AW13" i="20"/>
  <c r="AW14" i="20" s="1"/>
  <c r="AW15" i="20" s="1"/>
  <c r="BW13" i="20"/>
  <c r="BW14" i="20" s="1"/>
  <c r="AR6" i="20"/>
  <c r="BX13" i="20"/>
  <c r="M13" i="20"/>
  <c r="BY13" i="20"/>
  <c r="N6" i="20"/>
  <c r="BZ6" i="20"/>
  <c r="W6" i="20"/>
  <c r="CI6" i="20"/>
  <c r="BJ13" i="20"/>
  <c r="BJ14" i="20" s="1"/>
  <c r="DV13" i="20"/>
  <c r="AN13" i="20"/>
  <c r="AN14" i="20" s="1"/>
  <c r="AN15" i="20" s="1"/>
  <c r="CZ13" i="20"/>
  <c r="CZ14" i="20" s="1"/>
  <c r="CT13" i="20"/>
  <c r="R6" i="20"/>
  <c r="CM6" i="20"/>
  <c r="AJ6" i="20"/>
  <c r="Q13" i="20"/>
  <c r="DS13" i="20"/>
  <c r="CV6" i="20"/>
  <c r="AG6" i="20"/>
  <c r="AE13" i="20"/>
  <c r="AE14" i="20" s="1"/>
  <c r="CO6" i="20"/>
  <c r="DG13" i="20"/>
  <c r="CS6" i="20"/>
  <c r="BU13" i="20"/>
  <c r="BU14" i="20" s="1"/>
  <c r="BE6" i="20"/>
  <c r="T13" i="20"/>
  <c r="AF6" i="20"/>
  <c r="DL6" i="20"/>
  <c r="BH13" i="20"/>
  <c r="BH14" i="20" s="1"/>
  <c r="CK13" i="20"/>
  <c r="BD6" i="20"/>
  <c r="CL13" i="20"/>
  <c r="U13" i="20"/>
  <c r="CG13" i="20"/>
  <c r="V6" i="20"/>
  <c r="CH6" i="20"/>
  <c r="AE6" i="20"/>
  <c r="CQ6" i="20"/>
  <c r="BR13" i="20"/>
  <c r="BR14" i="20" s="1"/>
  <c r="AV13" i="20"/>
  <c r="DH13" i="20"/>
  <c r="AU13" i="20"/>
  <c r="BP13" i="20"/>
  <c r="CE13" i="20"/>
  <c r="CE14" i="20" s="1"/>
  <c r="CA13" i="20"/>
  <c r="CU13" i="20"/>
  <c r="Z13" i="20"/>
  <c r="AS13" i="20"/>
  <c r="CP13" i="20"/>
  <c r="CP14" i="20" s="1"/>
  <c r="CM13" i="20"/>
  <c r="CM14" i="20" s="1"/>
  <c r="DB13" i="20"/>
  <c r="AL13" i="20"/>
  <c r="AL14" i="20" s="1"/>
  <c r="AY13" i="20"/>
  <c r="AY14" i="20" s="1"/>
  <c r="AA13" i="20"/>
  <c r="I13" i="20"/>
  <c r="AR13" i="20"/>
  <c r="AB6" i="20"/>
  <c r="DW13" i="20"/>
  <c r="DW14" i="20" s="1"/>
  <c r="DY13" i="20"/>
  <c r="DE13" i="20"/>
  <c r="DE14" i="20" s="1"/>
  <c r="AD13" i="20"/>
  <c r="AD14" i="20" s="1"/>
  <c r="H13" i="20"/>
  <c r="BT13" i="20"/>
  <c r="CD13" i="20"/>
  <c r="CD14" i="20" s="1"/>
  <c r="R13" i="20"/>
  <c r="DI13" i="20"/>
  <c r="AM13" i="20"/>
  <c r="DM13" i="20"/>
  <c r="DM14" i="20" s="1"/>
  <c r="DN6" i="20"/>
  <c r="BK6" i="20"/>
  <c r="CX13" i="20"/>
  <c r="CB13" i="20"/>
  <c r="CB14" i="20" s="1"/>
  <c r="BN13" i="20"/>
  <c r="BN14" i="20" s="1"/>
  <c r="DR13" i="20"/>
  <c r="DR14" i="20" s="1"/>
  <c r="DR15" i="20" s="1"/>
  <c r="S13" i="20"/>
  <c r="DT13" i="20"/>
  <c r="X6" i="20"/>
  <c r="BI13" i="20"/>
  <c r="BJ6" i="20"/>
  <c r="DV6" i="20"/>
  <c r="DF13" i="20"/>
  <c r="CJ13" i="20"/>
  <c r="CJ14" i="20" s="1"/>
  <c r="DR6" i="20"/>
  <c r="EA13" i="20"/>
  <c r="AP13" i="20"/>
  <c r="AI13" i="20"/>
  <c r="BM13" i="20"/>
  <c r="BM14" i="20" s="1"/>
  <c r="EC13" i="20"/>
  <c r="EC14" i="20" s="1"/>
  <c r="EC15" i="20" s="1"/>
  <c r="O6" i="20"/>
  <c r="BB13" i="20"/>
  <c r="BB14" i="20" s="1"/>
  <c r="BB15" i="20" s="1"/>
  <c r="AF13" i="20"/>
  <c r="AF14" i="20" s="1"/>
  <c r="CC13" i="20"/>
  <c r="CC14" i="20" s="1"/>
  <c r="DQ13" i="20"/>
  <c r="AV6" i="20"/>
  <c r="AX6" i="20"/>
  <c r="AG13" i="20"/>
  <c r="CZ6" i="20"/>
  <c r="CF13" i="20"/>
  <c r="DE6" i="20"/>
  <c r="EB13" i="20"/>
  <c r="EB14" i="20" s="1"/>
  <c r="DH6" i="20"/>
  <c r="CQ13" i="20"/>
  <c r="CQ14" i="20" s="1"/>
  <c r="BH6" i="20"/>
  <c r="BQ6" i="20"/>
  <c r="AO13" i="20"/>
  <c r="AP6" i="20"/>
  <c r="DX6" i="20"/>
  <c r="BV13" i="20"/>
  <c r="CV13" i="20"/>
  <c r="BN6" i="20"/>
  <c r="CY13" i="20"/>
  <c r="CY14" i="20" s="1"/>
  <c r="CY15" i="20" s="1"/>
  <c r="AC13" i="20"/>
  <c r="AC14" i="20" s="1"/>
  <c r="CO13" i="20"/>
  <c r="AM6" i="20"/>
  <c r="CY6" i="20"/>
  <c r="N13" i="20"/>
  <c r="BZ13" i="20"/>
  <c r="BZ14" i="20" s="1"/>
  <c r="BD13" i="20"/>
  <c r="DP13" i="20"/>
  <c r="Q6" i="20"/>
  <c r="CL6" i="20"/>
  <c r="O13" i="20"/>
  <c r="O14" i="20" s="1"/>
  <c r="BM6" i="20"/>
  <c r="AZ13" i="20"/>
  <c r="AZ14" i="20" s="1"/>
  <c r="AZ15" i="20" s="1"/>
  <c r="BU6" i="20"/>
  <c r="DQ6" i="20"/>
  <c r="Y13" i="20"/>
  <c r="DZ13" i="20"/>
  <c r="DZ14" i="20" s="1"/>
  <c r="K6" i="20"/>
  <c r="DT6" i="20"/>
  <c r="DL13" i="20"/>
  <c r="EB6" i="20"/>
  <c r="CE6" i="20"/>
  <c r="BF13" i="20"/>
  <c r="BF14" i="20" s="1"/>
  <c r="AZ6" i="20"/>
  <c r="CI13" i="20"/>
  <c r="DJ13" i="20"/>
  <c r="BX6" i="20"/>
  <c r="L13" i="20"/>
  <c r="L14" i="20" s="1"/>
  <c r="DK13" i="20"/>
  <c r="AK13" i="20"/>
  <c r="CW13" i="20"/>
  <c r="AL6" i="20"/>
  <c r="CX6" i="20"/>
  <c r="AU6" i="20"/>
  <c r="DG6" i="20"/>
  <c r="V13" i="20"/>
  <c r="CH13" i="20"/>
  <c r="CH14" i="20" s="1"/>
  <c r="CH15" i="20" s="1"/>
  <c r="BL13" i="20"/>
  <c r="BL14" i="20" s="1"/>
  <c r="DX13" i="20"/>
  <c r="N6" i="18"/>
  <c r="N5" i="18" s="1"/>
  <c r="O6" i="18"/>
  <c r="O5" i="18" s="1"/>
  <c r="Q6" i="18"/>
  <c r="Q5" i="18" s="1"/>
  <c r="J6" i="18"/>
  <c r="J5" i="18" s="1"/>
  <c r="M6" i="18"/>
  <c r="M5" i="18" s="1"/>
  <c r="G6" i="18"/>
  <c r="G5" i="18" s="1"/>
  <c r="E6" i="18"/>
  <c r="E5" i="18" s="1"/>
  <c r="I6" i="18"/>
  <c r="I5" i="18" s="1"/>
  <c r="P6" i="18"/>
  <c r="P5" i="18" s="1"/>
  <c r="D6" i="18"/>
  <c r="D5" i="18" s="1"/>
  <c r="C6" i="18"/>
  <c r="C5" i="18" s="1"/>
  <c r="H8" i="19"/>
  <c r="C8" i="19"/>
  <c r="L8" i="19"/>
  <c r="I8" i="19"/>
  <c r="J8" i="19"/>
  <c r="K5" i="18"/>
  <c r="E8" i="19"/>
  <c r="H6" i="18"/>
  <c r="H5" i="18" s="1"/>
  <c r="F8" i="19"/>
  <c r="D8" i="19"/>
  <c r="G8" i="19"/>
  <c r="N8" i="19"/>
  <c r="O8" i="19"/>
  <c r="L6" i="18"/>
  <c r="L5" i="18" s="1"/>
  <c r="B8" i="19"/>
  <c r="P8" i="19"/>
  <c r="M8" i="19"/>
  <c r="K8" i="19"/>
  <c r="BM15" i="20" l="1"/>
  <c r="BM16" i="20" s="1"/>
  <c r="BM17" i="20" s="1"/>
  <c r="AC15" i="20"/>
  <c r="AC16" i="20" s="1"/>
  <c r="AC17" i="20" s="1"/>
  <c r="AL15" i="20"/>
  <c r="AL16" i="20" s="1"/>
  <c r="AL17" i="20" s="1"/>
  <c r="AL18" i="20" s="1"/>
  <c r="BL15" i="20"/>
  <c r="BU15" i="20"/>
  <c r="BU16" i="20" s="1"/>
  <c r="BU17" i="20" s="1"/>
  <c r="CC15" i="20"/>
  <c r="CC16" i="20" s="1"/>
  <c r="DW15" i="20"/>
  <c r="DW16" i="20" s="1"/>
  <c r="BF15" i="20"/>
  <c r="BF16" i="20" s="1"/>
  <c r="BF17" i="20" s="1"/>
  <c r="DU14" i="20"/>
  <c r="DU15" i="20" s="1"/>
  <c r="DU16" i="20" s="1"/>
  <c r="AH15" i="20"/>
  <c r="AH16" i="20" s="1"/>
  <c r="AH17" i="20" s="1"/>
  <c r="CV14" i="20"/>
  <c r="CV15" i="20" s="1"/>
  <c r="Y14" i="20"/>
  <c r="Y15" i="20" s="1"/>
  <c r="AP14" i="20"/>
  <c r="AP15" i="20" s="1"/>
  <c r="AI14" i="20"/>
  <c r="DE15" i="20"/>
  <c r="AU14" i="20"/>
  <c r="CE15" i="20"/>
  <c r="CE16" i="20" s="1"/>
  <c r="DJ14" i="20"/>
  <c r="DZ15" i="20"/>
  <c r="CB15" i="20"/>
  <c r="AK14" i="20"/>
  <c r="CW14" i="20"/>
  <c r="CH16" i="20"/>
  <c r="CH17" i="20" s="1"/>
  <c r="CI14" i="20"/>
  <c r="DM15" i="20"/>
  <c r="DH14" i="20"/>
  <c r="CR14" i="20"/>
  <c r="CR15" i="20" s="1"/>
  <c r="DK14" i="20"/>
  <c r="O15" i="20"/>
  <c r="S14" i="20"/>
  <c r="S15" i="20" s="1"/>
  <c r="AS14" i="20"/>
  <c r="Q14" i="20"/>
  <c r="CZ15" i="20"/>
  <c r="W15" i="20"/>
  <c r="CG14" i="20"/>
  <c r="BX14" i="20"/>
  <c r="AO14" i="20"/>
  <c r="DX14" i="20"/>
  <c r="DX15" i="20" s="1"/>
  <c r="L15" i="20"/>
  <c r="L16" i="20" s="1"/>
  <c r="DL14" i="20"/>
  <c r="DP14" i="20"/>
  <c r="BD14" i="20"/>
  <c r="BD15" i="20" s="1"/>
  <c r="CO14" i="20"/>
  <c r="CO15" i="20" s="1"/>
  <c r="CY16" i="20"/>
  <c r="BV14" i="20"/>
  <c r="AG14" i="20"/>
  <c r="AG15" i="20" s="1"/>
  <c r="AF15" i="20"/>
  <c r="U14" i="20"/>
  <c r="T14" i="20"/>
  <c r="AW16" i="20"/>
  <c r="AW17" i="20" s="1"/>
  <c r="H14" i="20"/>
  <c r="H15" i="20" s="1"/>
  <c r="AE15" i="20"/>
  <c r="AE16" i="20" s="1"/>
  <c r="EC16" i="20"/>
  <c r="DT14" i="20"/>
  <c r="I14" i="20"/>
  <c r="BP14" i="20"/>
  <c r="N14" i="20"/>
  <c r="CD15" i="20"/>
  <c r="AR14" i="20"/>
  <c r="DA15" i="20"/>
  <c r="AX15" i="20"/>
  <c r="DO15" i="20"/>
  <c r="CQ15" i="20"/>
  <c r="CQ16" i="20" s="1"/>
  <c r="V14" i="20"/>
  <c r="AZ16" i="20"/>
  <c r="BZ15" i="20"/>
  <c r="CF14" i="20"/>
  <c r="DF14" i="20"/>
  <c r="DF15" i="20" s="1"/>
  <c r="DI14" i="20"/>
  <c r="R14" i="20"/>
  <c r="R15" i="20" s="1"/>
  <c r="BT14" i="20"/>
  <c r="AY15" i="20"/>
  <c r="AY16" i="20" s="1"/>
  <c r="DB14" i="20"/>
  <c r="Z14" i="20"/>
  <c r="CA14" i="20"/>
  <c r="CA15" i="20" s="1"/>
  <c r="CT14" i="20"/>
  <c r="CT15" i="20" s="1"/>
  <c r="AN16" i="20"/>
  <c r="BJ15" i="20"/>
  <c r="CN15" i="20"/>
  <c r="CN16" i="20" s="1"/>
  <c r="BS14" i="20"/>
  <c r="AB14" i="20"/>
  <c r="EB15" i="20"/>
  <c r="CX14" i="20"/>
  <c r="AD15" i="20"/>
  <c r="AA14" i="20"/>
  <c r="CM15" i="20"/>
  <c r="AV14" i="20"/>
  <c r="CL14" i="20"/>
  <c r="BK14" i="20"/>
  <c r="DN15" i="20"/>
  <c r="DN16" i="20" s="1"/>
  <c r="BQ15" i="20"/>
  <c r="BQ16" i="20" s="1"/>
  <c r="AT15" i="20"/>
  <c r="DY14" i="20"/>
  <c r="CP15" i="20"/>
  <c r="CP16" i="20" s="1"/>
  <c r="CU14" i="20"/>
  <c r="BR15" i="20"/>
  <c r="BE14" i="20"/>
  <c r="BE15" i="20" s="1"/>
  <c r="P14" i="20"/>
  <c r="BL16" i="20"/>
  <c r="BB16" i="20"/>
  <c r="EA14" i="20"/>
  <c r="BN15" i="20"/>
  <c r="BH15" i="20"/>
  <c r="K14" i="20"/>
  <c r="DC14" i="20"/>
  <c r="DC15" i="20" s="1"/>
  <c r="DD15" i="20"/>
  <c r="DD16" i="20" s="1"/>
  <c r="CS14" i="20"/>
  <c r="CS15" i="20" s="1"/>
  <c r="DQ14" i="20"/>
  <c r="CJ15" i="20"/>
  <c r="BI14" i="20"/>
  <c r="DR16" i="20"/>
  <c r="AM14" i="20"/>
  <c r="CK14" i="20"/>
  <c r="DG14" i="20"/>
  <c r="M14" i="20"/>
  <c r="BC14" i="20"/>
  <c r="J14" i="20"/>
  <c r="DV14" i="20"/>
  <c r="BW15" i="20"/>
  <c r="BW16" i="20" s="1"/>
  <c r="BW17" i="20" s="1"/>
  <c r="X15" i="20"/>
  <c r="BA16" i="20"/>
  <c r="BO15" i="20"/>
  <c r="DS14" i="20"/>
  <c r="BY14" i="20"/>
  <c r="AQ14" i="20"/>
  <c r="AQ15" i="20" s="1"/>
  <c r="BG14" i="20"/>
  <c r="AJ14" i="20"/>
  <c r="AJ15" i="20" s="1"/>
  <c r="D3" i="14"/>
  <c r="E6" i="14"/>
  <c r="E7" i="14"/>
  <c r="E8" i="14"/>
  <c r="E9" i="14"/>
  <c r="E10" i="14"/>
  <c r="E11" i="14"/>
  <c r="DM16" i="20" l="1"/>
  <c r="DM17" i="20" s="1"/>
  <c r="DM18" i="20" s="1"/>
  <c r="BE16" i="20"/>
  <c r="BE17" i="20" s="1"/>
  <c r="S16" i="20"/>
  <c r="S17" i="20" s="1"/>
  <c r="CA16" i="20"/>
  <c r="CA17" i="20" s="1"/>
  <c r="CT16" i="20"/>
  <c r="CT17" i="20" s="1"/>
  <c r="DF16" i="20"/>
  <c r="DF17" i="20" s="1"/>
  <c r="DF18" i="20" s="1"/>
  <c r="BU18" i="20"/>
  <c r="BU19" i="20" s="1"/>
  <c r="CV16" i="20"/>
  <c r="AP16" i="20"/>
  <c r="AP17" i="20" s="1"/>
  <c r="BK15" i="20"/>
  <c r="BK16" i="20" s="1"/>
  <c r="BM18" i="20"/>
  <c r="BM19" i="20" s="1"/>
  <c r="EA15" i="20"/>
  <c r="EA16" i="20" s="1"/>
  <c r="CJ16" i="20"/>
  <c r="CF15" i="20"/>
  <c r="BH16" i="20"/>
  <c r="P15" i="20"/>
  <c r="BP15" i="20"/>
  <c r="J15" i="20"/>
  <c r="DN17" i="20"/>
  <c r="DN18" i="20" s="1"/>
  <c r="BB17" i="20"/>
  <c r="EB16" i="20"/>
  <c r="BY15" i="20"/>
  <c r="BY16" i="20" s="1"/>
  <c r="BQ17" i="20"/>
  <c r="BQ18" i="20" s="1"/>
  <c r="K15" i="20"/>
  <c r="K16" i="20" s="1"/>
  <c r="DO16" i="20"/>
  <c r="H16" i="20"/>
  <c r="H17" i="20" s="1"/>
  <c r="H18" i="20" s="1"/>
  <c r="AX16" i="20"/>
  <c r="AX17" i="20" s="1"/>
  <c r="DP15" i="20"/>
  <c r="DP16" i="20" s="1"/>
  <c r="DW17" i="20"/>
  <c r="DW18" i="20" s="1"/>
  <c r="DY15" i="20"/>
  <c r="DY16" i="20" s="1"/>
  <c r="AZ17" i="20"/>
  <c r="BG15" i="20"/>
  <c r="BW18" i="20"/>
  <c r="AY17" i="20"/>
  <c r="AY18" i="20" s="1"/>
  <c r="AY19" i="20" s="1"/>
  <c r="DA16" i="20"/>
  <c r="AE17" i="20"/>
  <c r="AE18" i="20" s="1"/>
  <c r="AE19" i="20" s="1"/>
  <c r="AQ16" i="20"/>
  <c r="AM15" i="20"/>
  <c r="BR16" i="20"/>
  <c r="BR17" i="20" s="1"/>
  <c r="AB15" i="20"/>
  <c r="AB16" i="20" s="1"/>
  <c r="BS15" i="20"/>
  <c r="BS16" i="20" s="1"/>
  <c r="BT15" i="20"/>
  <c r="CC17" i="20"/>
  <c r="CR16" i="20"/>
  <c r="CR17" i="20" s="1"/>
  <c r="AV15" i="20"/>
  <c r="DB15" i="20"/>
  <c r="DB16" i="20" s="1"/>
  <c r="BZ16" i="20"/>
  <c r="EC17" i="20"/>
  <c r="BF18" i="20"/>
  <c r="BF19" i="20" s="1"/>
  <c r="CE17" i="20"/>
  <c r="CE18" i="20" s="1"/>
  <c r="DE16" i="20"/>
  <c r="DE17" i="20" s="1"/>
  <c r="DK15" i="20"/>
  <c r="DK16" i="20" s="1"/>
  <c r="N15" i="20"/>
  <c r="CZ16" i="20"/>
  <c r="CZ17" i="20" s="1"/>
  <c r="DQ15" i="20"/>
  <c r="DV15" i="20"/>
  <c r="AH18" i="20"/>
  <c r="AH19" i="20" s="1"/>
  <c r="BL17" i="20"/>
  <c r="T15" i="20"/>
  <c r="DL15" i="20"/>
  <c r="DL16" i="20" s="1"/>
  <c r="M15" i="20"/>
  <c r="CY17" i="20"/>
  <c r="Z15" i="20"/>
  <c r="CQ17" i="20"/>
  <c r="V15" i="20"/>
  <c r="CD16" i="20"/>
  <c r="DX16" i="20"/>
  <c r="DX17" i="20" s="1"/>
  <c r="DH15" i="20"/>
  <c r="DH16" i="20" s="1"/>
  <c r="AK15" i="20"/>
  <c r="AI15" i="20"/>
  <c r="CW15" i="20"/>
  <c r="CW16" i="20" s="1"/>
  <c r="DR17" i="20"/>
  <c r="AF16" i="20"/>
  <c r="AF17" i="20" s="1"/>
  <c r="AT16" i="20"/>
  <c r="AT17" i="20" s="1"/>
  <c r="CL15" i="20"/>
  <c r="CL16" i="20" s="1"/>
  <c r="AO15" i="20"/>
  <c r="X16" i="20"/>
  <c r="DG15" i="20"/>
  <c r="DG16" i="20" s="1"/>
  <c r="DT15" i="20"/>
  <c r="DT16" i="20" s="1"/>
  <c r="DD17" i="20"/>
  <c r="CM16" i="20"/>
  <c r="CM17" i="20" s="1"/>
  <c r="AR15" i="20"/>
  <c r="BX15" i="20"/>
  <c r="BX16" i="20" s="1"/>
  <c r="BX17" i="20" s="1"/>
  <c r="Q15" i="20"/>
  <c r="AS15" i="20"/>
  <c r="CH18" i="20"/>
  <c r="CH19" i="20" s="1"/>
  <c r="L17" i="20"/>
  <c r="CI15" i="20"/>
  <c r="Y16" i="20"/>
  <c r="DI15" i="20"/>
  <c r="DI16" i="20" s="1"/>
  <c r="BV15" i="20"/>
  <c r="BV16" i="20" s="1"/>
  <c r="BC15" i="20"/>
  <c r="BC16" i="20" s="1"/>
  <c r="AD16" i="20"/>
  <c r="AJ16" i="20"/>
  <c r="DS15" i="20"/>
  <c r="CP17" i="20"/>
  <c r="CU15" i="20"/>
  <c r="AN17" i="20"/>
  <c r="AN18" i="20" s="1"/>
  <c r="R16" i="20"/>
  <c r="R17" i="20" s="1"/>
  <c r="BO16" i="20"/>
  <c r="BO17" i="20" s="1"/>
  <c r="AW18" i="20"/>
  <c r="DU17" i="20"/>
  <c r="CK15" i="20"/>
  <c r="CK16" i="20" s="1"/>
  <c r="BI15" i="20"/>
  <c r="BI16" i="20" s="1"/>
  <c r="CS16" i="20"/>
  <c r="CS17" i="20" s="1"/>
  <c r="DC16" i="20"/>
  <c r="AL19" i="20"/>
  <c r="AL20" i="20" s="1"/>
  <c r="AA15" i="20"/>
  <c r="BN16" i="20"/>
  <c r="CN17" i="20"/>
  <c r="BJ16" i="20"/>
  <c r="BJ17" i="20" s="1"/>
  <c r="AG16" i="20"/>
  <c r="AG17" i="20" s="1"/>
  <c r="U15" i="20"/>
  <c r="BD16" i="20"/>
  <c r="BD17" i="20" s="1"/>
  <c r="CG15" i="20"/>
  <c r="DZ16" i="20"/>
  <c r="DJ15" i="20"/>
  <c r="BA17" i="20"/>
  <c r="BA18" i="20" s="1"/>
  <c r="CX15" i="20"/>
  <c r="CX16" i="20" s="1"/>
  <c r="I15" i="20"/>
  <c r="CO16" i="20"/>
  <c r="W16" i="20"/>
  <c r="W17" i="20" s="1"/>
  <c r="AC18" i="20"/>
  <c r="O16" i="20"/>
  <c r="CB16" i="20"/>
  <c r="CB17" i="20" s="1"/>
  <c r="AU15" i="20"/>
  <c r="C3" i="14"/>
  <c r="CT18" i="20" l="1"/>
  <c r="CT19" i="20" s="1"/>
  <c r="BU20" i="20"/>
  <c r="BU21" i="20" s="1"/>
  <c r="BU22" i="20" s="1"/>
  <c r="DG17" i="20"/>
  <c r="DG18" i="20" s="1"/>
  <c r="BK17" i="20"/>
  <c r="BM20" i="20"/>
  <c r="BM21" i="20" s="1"/>
  <c r="AX18" i="20"/>
  <c r="AX19" i="20" s="1"/>
  <c r="BC17" i="20"/>
  <c r="AP18" i="20"/>
  <c r="AP19" i="20" s="1"/>
  <c r="BW19" i="20"/>
  <c r="BW20" i="20" s="1"/>
  <c r="AG18" i="20"/>
  <c r="CV17" i="20"/>
  <c r="AY20" i="20"/>
  <c r="AY21" i="20" s="1"/>
  <c r="AY22" i="20" s="1"/>
  <c r="AY23" i="20" s="1"/>
  <c r="BV17" i="20"/>
  <c r="AJ17" i="20"/>
  <c r="AJ18" i="20" s="1"/>
  <c r="BQ19" i="20"/>
  <c r="BQ20" i="20" s="1"/>
  <c r="AS16" i="20"/>
  <c r="AS17" i="20" s="1"/>
  <c r="BT16" i="20"/>
  <c r="R18" i="20"/>
  <c r="CX17" i="20"/>
  <c r="CL17" i="20"/>
  <c r="CL18" i="20" s="1"/>
  <c r="O17" i="20"/>
  <c r="O18" i="20" s="1"/>
  <c r="DI17" i="20"/>
  <c r="CW17" i="20"/>
  <c r="CW18" i="20" s="1"/>
  <c r="CW19" i="20" s="1"/>
  <c r="CW20" i="20" s="1"/>
  <c r="CQ18" i="20"/>
  <c r="BX18" i="20"/>
  <c r="AO16" i="20"/>
  <c r="AO17" i="20" s="1"/>
  <c r="T16" i="20"/>
  <c r="H19" i="20"/>
  <c r="AT18" i="20"/>
  <c r="AT19" i="20" s="1"/>
  <c r="DB17" i="20"/>
  <c r="J16" i="20"/>
  <c r="J17" i="20" s="1"/>
  <c r="AU16" i="20"/>
  <c r="CG16" i="20"/>
  <c r="AF18" i="20"/>
  <c r="DL17" i="20"/>
  <c r="DL18" i="20" s="1"/>
  <c r="BF20" i="20"/>
  <c r="BF21" i="20" s="1"/>
  <c r="EC18" i="20"/>
  <c r="EC19" i="20" s="1"/>
  <c r="BG16" i="20"/>
  <c r="BG17" i="20" s="1"/>
  <c r="CF16" i="20"/>
  <c r="DF19" i="20"/>
  <c r="CY18" i="20"/>
  <c r="N16" i="20"/>
  <c r="BJ18" i="20"/>
  <c r="CE19" i="20"/>
  <c r="CE20" i="20" s="1"/>
  <c r="AV16" i="20"/>
  <c r="AV17" i="20" s="1"/>
  <c r="CH20" i="20"/>
  <c r="CH21" i="20" s="1"/>
  <c r="BN17" i="20"/>
  <c r="BN18" i="20" s="1"/>
  <c r="DN19" i="20"/>
  <c r="DN20" i="20" s="1"/>
  <c r="BA19" i="20"/>
  <c r="AH20" i="20"/>
  <c r="AH21" i="20" s="1"/>
  <c r="DS16" i="20"/>
  <c r="M16" i="20"/>
  <c r="X17" i="20"/>
  <c r="AK16" i="20"/>
  <c r="DX18" i="20"/>
  <c r="CP18" i="20"/>
  <c r="DJ16" i="20"/>
  <c r="CO17" i="20"/>
  <c r="BL18" i="20"/>
  <c r="CI16" i="20"/>
  <c r="CI17" i="20" s="1"/>
  <c r="CI18" i="20" s="1"/>
  <c r="DQ16" i="20"/>
  <c r="BS17" i="20"/>
  <c r="BS18" i="20" s="1"/>
  <c r="DA17" i="20"/>
  <c r="DA18" i="20" s="1"/>
  <c r="DC17" i="20"/>
  <c r="DC18" i="20" s="1"/>
  <c r="DW19" i="20"/>
  <c r="DP17" i="20"/>
  <c r="K17" i="20"/>
  <c r="CU16" i="20"/>
  <c r="BI17" i="20"/>
  <c r="DO17" i="20"/>
  <c r="DO18" i="20" s="1"/>
  <c r="DO19" i="20" s="1"/>
  <c r="W18" i="20"/>
  <c r="W19" i="20" s="1"/>
  <c r="W20" i="20" s="1"/>
  <c r="DU18" i="20"/>
  <c r="DU19" i="20" s="1"/>
  <c r="CA18" i="20"/>
  <c r="CA19" i="20" s="1"/>
  <c r="AE20" i="20"/>
  <c r="AE21" i="20" s="1"/>
  <c r="CC18" i="20"/>
  <c r="DM19" i="20"/>
  <c r="BY17" i="20"/>
  <c r="BY18" i="20" s="1"/>
  <c r="EB17" i="20"/>
  <c r="BH17" i="20"/>
  <c r="BH18" i="20" s="1"/>
  <c r="CJ17" i="20"/>
  <c r="AZ18" i="20"/>
  <c r="V16" i="20"/>
  <c r="CM18" i="20"/>
  <c r="CM19" i="20" s="1"/>
  <c r="CN18" i="20"/>
  <c r="CS18" i="20"/>
  <c r="CS19" i="20" s="1"/>
  <c r="CS20" i="20" s="1"/>
  <c r="BE18" i="20"/>
  <c r="BE19" i="20" s="1"/>
  <c r="CB18" i="20"/>
  <c r="Y17" i="20"/>
  <c r="CR18" i="20"/>
  <c r="CK17" i="20"/>
  <c r="BO18" i="20"/>
  <c r="L18" i="20"/>
  <c r="DD18" i="20"/>
  <c r="AC19" i="20"/>
  <c r="AC20" i="20" s="1"/>
  <c r="I16" i="20"/>
  <c r="DT17" i="20"/>
  <c r="AL21" i="20"/>
  <c r="DR18" i="20"/>
  <c r="AR16" i="20"/>
  <c r="AR17" i="20" s="1"/>
  <c r="Q16" i="20"/>
  <c r="AI16" i="20"/>
  <c r="S18" i="20"/>
  <c r="AQ17" i="20"/>
  <c r="AD17" i="20"/>
  <c r="DZ17" i="20"/>
  <c r="DY17" i="20"/>
  <c r="DY18" i="20" s="1"/>
  <c r="BB18" i="20"/>
  <c r="BP16" i="20"/>
  <c r="EA17" i="20"/>
  <c r="AA16" i="20"/>
  <c r="AA17" i="20" s="1"/>
  <c r="BZ17" i="20"/>
  <c r="BZ18" i="20" s="1"/>
  <c r="DH17" i="20"/>
  <c r="U16" i="20"/>
  <c r="U17" i="20" s="1"/>
  <c r="AW19" i="20"/>
  <c r="AN19" i="20"/>
  <c r="AN20" i="20" s="1"/>
  <c r="BD18" i="20"/>
  <c r="CD17" i="20"/>
  <c r="Z16" i="20"/>
  <c r="Z17" i="20" s="1"/>
  <c r="DV16" i="20"/>
  <c r="CZ18" i="20"/>
  <c r="DK17" i="20"/>
  <c r="DE18" i="20"/>
  <c r="AB17" i="20"/>
  <c r="AB18" i="20" s="1"/>
  <c r="BR18" i="20"/>
  <c r="AM16" i="20"/>
  <c r="AM17" i="20" s="1"/>
  <c r="P16" i="20"/>
  <c r="P17" i="20" s="1"/>
  <c r="I9" i="15"/>
  <c r="H8" i="15"/>
  <c r="G8" i="15" s="1"/>
  <c r="H7" i="15"/>
  <c r="G7" i="15" s="1"/>
  <c r="H6" i="15"/>
  <c r="G6" i="15" s="1"/>
  <c r="H5" i="15"/>
  <c r="G5" i="15" s="1"/>
  <c r="H4" i="15"/>
  <c r="G4" i="15" s="1"/>
  <c r="DL19" i="20" l="1"/>
  <c r="DL20" i="20" s="1"/>
  <c r="AT20" i="20"/>
  <c r="AT21" i="20" s="1"/>
  <c r="DG19" i="20"/>
  <c r="DG20" i="20" s="1"/>
  <c r="DP18" i="20"/>
  <c r="DP19" i="20" s="1"/>
  <c r="AJ19" i="20"/>
  <c r="AJ20" i="20" s="1"/>
  <c r="AP20" i="20"/>
  <c r="AP21" i="20" s="1"/>
  <c r="AP22" i="20" s="1"/>
  <c r="AP23" i="20" s="1"/>
  <c r="AM18" i="20"/>
  <c r="AM19" i="20" s="1"/>
  <c r="BJ19" i="20"/>
  <c r="BJ20" i="20" s="1"/>
  <c r="O19" i="20"/>
  <c r="O20" i="20" s="1"/>
  <c r="O21" i="20" s="1"/>
  <c r="O22" i="20" s="1"/>
  <c r="AV18" i="20"/>
  <c r="AV19" i="20" s="1"/>
  <c r="DU20" i="20"/>
  <c r="DU21" i="20" s="1"/>
  <c r="BC18" i="20"/>
  <c r="BM22" i="20"/>
  <c r="BM23" i="20" s="1"/>
  <c r="CV18" i="20"/>
  <c r="CV19" i="20" s="1"/>
  <c r="BW21" i="20"/>
  <c r="BW22" i="20" s="1"/>
  <c r="BW23" i="20" s="1"/>
  <c r="BZ19" i="20"/>
  <c r="BZ20" i="20" s="1"/>
  <c r="BZ21" i="20" s="1"/>
  <c r="CY19" i="20"/>
  <c r="CY20" i="20" s="1"/>
  <c r="M17" i="20"/>
  <c r="M18" i="20" s="1"/>
  <c r="AS18" i="20"/>
  <c r="AS19" i="20" s="1"/>
  <c r="AS20" i="20" s="1"/>
  <c r="AS21" i="20" s="1"/>
  <c r="AG19" i="20"/>
  <c r="AG20" i="20" s="1"/>
  <c r="AG21" i="20" s="1"/>
  <c r="BK18" i="20"/>
  <c r="BK19" i="20" s="1"/>
  <c r="BY19" i="20"/>
  <c r="BY20" i="20" s="1"/>
  <c r="CB19" i="20"/>
  <c r="BS19" i="20"/>
  <c r="BS20" i="20" s="1"/>
  <c r="AA18" i="20"/>
  <c r="AA19" i="20" s="1"/>
  <c r="DE19" i="20"/>
  <c r="S19" i="20"/>
  <c r="S20" i="20" s="1"/>
  <c r="Y18" i="20"/>
  <c r="Y19" i="20" s="1"/>
  <c r="Y20" i="20" s="1"/>
  <c r="AN21" i="20"/>
  <c r="AN22" i="20" s="1"/>
  <c r="BE20" i="20"/>
  <c r="W21" i="20"/>
  <c r="DT18" i="20"/>
  <c r="K18" i="20"/>
  <c r="K19" i="20" s="1"/>
  <c r="DR19" i="20"/>
  <c r="BH19" i="20"/>
  <c r="BH20" i="20" s="1"/>
  <c r="BH21" i="20" s="1"/>
  <c r="BH22" i="20" s="1"/>
  <c r="BH23" i="20" s="1"/>
  <c r="AR18" i="20"/>
  <c r="AR19" i="20" s="1"/>
  <c r="AC21" i="20"/>
  <c r="AE22" i="20"/>
  <c r="AY24" i="20"/>
  <c r="AY25" i="20" s="1"/>
  <c r="DX19" i="20"/>
  <c r="DN21" i="20"/>
  <c r="DN22" i="20" s="1"/>
  <c r="CH22" i="20"/>
  <c r="CE21" i="20"/>
  <c r="CE22" i="20" s="1"/>
  <c r="BD19" i="20"/>
  <c r="DK18" i="20"/>
  <c r="DK19" i="20" s="1"/>
  <c r="AQ18" i="20"/>
  <c r="AQ19" i="20" s="1"/>
  <c r="AI17" i="20"/>
  <c r="Q17" i="20"/>
  <c r="I17" i="20"/>
  <c r="CI19" i="20"/>
  <c r="DQ17" i="20"/>
  <c r="DQ18" i="20" s="1"/>
  <c r="DV17" i="20"/>
  <c r="BN19" i="20"/>
  <c r="BN20" i="20" s="1"/>
  <c r="AW20" i="20"/>
  <c r="AD18" i="20"/>
  <c r="AD19" i="20" s="1"/>
  <c r="AD20" i="20" s="1"/>
  <c r="EC20" i="20"/>
  <c r="BF22" i="20"/>
  <c r="AU17" i="20"/>
  <c r="DB18" i="20"/>
  <c r="CL19" i="20"/>
  <c r="CL20" i="20" s="1"/>
  <c r="CX18" i="20"/>
  <c r="BT17" i="20"/>
  <c r="DD19" i="20"/>
  <c r="T17" i="20"/>
  <c r="L19" i="20"/>
  <c r="L20" i="20" s="1"/>
  <c r="DW20" i="20"/>
  <c r="DW21" i="20" s="1"/>
  <c r="DW22" i="20" s="1"/>
  <c r="CP19" i="20"/>
  <c r="CP20" i="20" s="1"/>
  <c r="CT20" i="20"/>
  <c r="CT21" i="20" s="1"/>
  <c r="CN19" i="20"/>
  <c r="CN20" i="20" s="1"/>
  <c r="CN21" i="20" s="1"/>
  <c r="AZ19" i="20"/>
  <c r="AZ20" i="20" s="1"/>
  <c r="U18" i="20"/>
  <c r="CU17" i="20"/>
  <c r="P18" i="20"/>
  <c r="P19" i="20" s="1"/>
  <c r="DO20" i="20"/>
  <c r="BU23" i="20"/>
  <c r="DF20" i="20"/>
  <c r="H20" i="20"/>
  <c r="H21" i="20" s="1"/>
  <c r="H22" i="20" s="1"/>
  <c r="H23" i="20" s="1"/>
  <c r="H24" i="20" s="1"/>
  <c r="R19" i="20"/>
  <c r="BV18" i="20"/>
  <c r="BV19" i="20" s="1"/>
  <c r="CZ19" i="20"/>
  <c r="CF17" i="20"/>
  <c r="CF18" i="20" s="1"/>
  <c r="CD18" i="20"/>
  <c r="CK18" i="20"/>
  <c r="CK19" i="20" s="1"/>
  <c r="EA18" i="20"/>
  <c r="EA19" i="20" s="1"/>
  <c r="BR19" i="20"/>
  <c r="X18" i="20"/>
  <c r="CW21" i="20"/>
  <c r="CW22" i="20" s="1"/>
  <c r="CW23" i="20" s="1"/>
  <c r="CW24" i="20" s="1"/>
  <c r="EB18" i="20"/>
  <c r="AB19" i="20"/>
  <c r="Z18" i="20"/>
  <c r="BX19" i="20"/>
  <c r="BX20" i="20" s="1"/>
  <c r="V17" i="20"/>
  <c r="CJ18" i="20"/>
  <c r="DY19" i="20"/>
  <c r="DH18" i="20"/>
  <c r="CR19" i="20"/>
  <c r="CS21" i="20"/>
  <c r="CS22" i="20" s="1"/>
  <c r="DA19" i="20"/>
  <c r="BL19" i="20"/>
  <c r="BL20" i="20" s="1"/>
  <c r="CO18" i="20"/>
  <c r="DJ17" i="20"/>
  <c r="DJ18" i="20" s="1"/>
  <c r="AK17" i="20"/>
  <c r="AH22" i="20"/>
  <c r="DI18" i="20"/>
  <c r="BG18" i="20"/>
  <c r="BG19" i="20" s="1"/>
  <c r="CG17" i="20"/>
  <c r="AO18" i="20"/>
  <c r="AO19" i="20" s="1"/>
  <c r="CQ19" i="20"/>
  <c r="CQ20" i="20" s="1"/>
  <c r="AF19" i="20"/>
  <c r="DC19" i="20"/>
  <c r="DC20" i="20" s="1"/>
  <c r="BQ21" i="20"/>
  <c r="BQ22" i="20" s="1"/>
  <c r="BQ23" i="20" s="1"/>
  <c r="BQ24" i="20" s="1"/>
  <c r="BA20" i="20"/>
  <c r="BP17" i="20"/>
  <c r="BP18" i="20" s="1"/>
  <c r="BB19" i="20"/>
  <c r="AX20" i="20"/>
  <c r="CC19" i="20"/>
  <c r="CM20" i="20"/>
  <c r="CM21" i="20" s="1"/>
  <c r="CA20" i="20"/>
  <c r="BI18" i="20"/>
  <c r="DS17" i="20"/>
  <c r="DS18" i="20" s="1"/>
  <c r="DZ18" i="20"/>
  <c r="DZ19" i="20" s="1"/>
  <c r="AL22" i="20"/>
  <c r="AL23" i="20" s="1"/>
  <c r="DM20" i="20"/>
  <c r="N17" i="20"/>
  <c r="J18" i="20"/>
  <c r="J19" i="20" s="1"/>
  <c r="BO19" i="20"/>
  <c r="H9" i="15"/>
  <c r="G9" i="15" s="1"/>
  <c r="DK20" i="20" l="1"/>
  <c r="DK21" i="20" s="1"/>
  <c r="DK22" i="20" s="1"/>
  <c r="AT22" i="20"/>
  <c r="AT23" i="20" s="1"/>
  <c r="DG21" i="20"/>
  <c r="DS19" i="20"/>
  <c r="DS20" i="20" s="1"/>
  <c r="DS21" i="20" s="1"/>
  <c r="DS22" i="20" s="1"/>
  <c r="AV20" i="20"/>
  <c r="AV21" i="20" s="1"/>
  <c r="DP20" i="20"/>
  <c r="DP21" i="20" s="1"/>
  <c r="DP22" i="20" s="1"/>
  <c r="CK20" i="20"/>
  <c r="CK21" i="20" s="1"/>
  <c r="CB20" i="20"/>
  <c r="CB21" i="20" s="1"/>
  <c r="CB22" i="20" s="1"/>
  <c r="CB23" i="20" s="1"/>
  <c r="CB24" i="20" s="1"/>
  <c r="CB25" i="20" s="1"/>
  <c r="CY21" i="20"/>
  <c r="CP21" i="20"/>
  <c r="CP22" i="20" s="1"/>
  <c r="BJ21" i="20"/>
  <c r="BJ22" i="20" s="1"/>
  <c r="BJ23" i="20" s="1"/>
  <c r="BJ24" i="20" s="1"/>
  <c r="BJ25" i="20" s="1"/>
  <c r="BJ26" i="20" s="1"/>
  <c r="BJ27" i="20" s="1"/>
  <c r="BJ28" i="20" s="1"/>
  <c r="BJ29" i="20" s="1"/>
  <c r="BJ30" i="20" s="1"/>
  <c r="BJ31" i="20" s="1"/>
  <c r="BJ32" i="20" s="1"/>
  <c r="BJ33" i="20" s="1"/>
  <c r="BJ34" i="20" s="1"/>
  <c r="BJ35" i="20" s="1"/>
  <c r="BJ36" i="20" s="1"/>
  <c r="BJ37" i="20" s="1"/>
  <c r="BJ38" i="20" s="1"/>
  <c r="BJ39" i="20" s="1"/>
  <c r="BJ40" i="20" s="1"/>
  <c r="BJ41" i="20" s="1"/>
  <c r="BW24" i="20"/>
  <c r="BW25" i="20" s="1"/>
  <c r="BW26" i="20" s="1"/>
  <c r="S21" i="20"/>
  <c r="S22" i="20" s="1"/>
  <c r="S23" i="20" s="1"/>
  <c r="S24" i="20" s="1"/>
  <c r="S25" i="20" s="1"/>
  <c r="S26" i="20" s="1"/>
  <c r="S27" i="20" s="1"/>
  <c r="S28" i="20" s="1"/>
  <c r="S29" i="20" s="1"/>
  <c r="S30" i="20" s="1"/>
  <c r="S31" i="20" s="1"/>
  <c r="S32" i="20" s="1"/>
  <c r="S33" i="20" s="1"/>
  <c r="S34" i="20" s="1"/>
  <c r="S35" i="20" s="1"/>
  <c r="S36" i="20" s="1"/>
  <c r="S37" i="20" s="1"/>
  <c r="S38" i="20" s="1"/>
  <c r="S39" i="20" s="1"/>
  <c r="S40" i="20" s="1"/>
  <c r="S41" i="20" s="1"/>
  <c r="DW23" i="20"/>
  <c r="DW24" i="20" s="1"/>
  <c r="CV20" i="20"/>
  <c r="CV21" i="20" s="1"/>
  <c r="BC19" i="20"/>
  <c r="BC20" i="20" s="1"/>
  <c r="BM24" i="20"/>
  <c r="BM25" i="20" s="1"/>
  <c r="BM26" i="20" s="1"/>
  <c r="BM27" i="20" s="1"/>
  <c r="BM28" i="20" s="1"/>
  <c r="BM29" i="20" s="1"/>
  <c r="BM30" i="20" s="1"/>
  <c r="P20" i="20"/>
  <c r="P21" i="20" s="1"/>
  <c r="P22" i="20" s="1"/>
  <c r="P23" i="20" s="1"/>
  <c r="P24" i="20" s="1"/>
  <c r="P25" i="20" s="1"/>
  <c r="P26" i="20" s="1"/>
  <c r="P27" i="20" s="1"/>
  <c r="P28" i="20" s="1"/>
  <c r="BS21" i="20"/>
  <c r="BS22" i="20" s="1"/>
  <c r="BS23" i="20" s="1"/>
  <c r="BS24" i="20" s="1"/>
  <c r="BS25" i="20" s="1"/>
  <c r="BS26" i="20" s="1"/>
  <c r="BS27" i="20" s="1"/>
  <c r="BS28" i="20" s="1"/>
  <c r="BS29" i="20" s="1"/>
  <c r="BS30" i="20" s="1"/>
  <c r="BS31" i="20" s="1"/>
  <c r="BS32" i="20" s="1"/>
  <c r="BS33" i="20" s="1"/>
  <c r="BS34" i="20" s="1"/>
  <c r="BS35" i="20" s="1"/>
  <c r="BS36" i="20" s="1"/>
  <c r="AM20" i="20"/>
  <c r="AM21" i="20" s="1"/>
  <c r="M19" i="20"/>
  <c r="M20" i="20" s="1"/>
  <c r="M21" i="20" s="1"/>
  <c r="BK20" i="20"/>
  <c r="BK21" i="20" s="1"/>
  <c r="BK22" i="20" s="1"/>
  <c r="BK23" i="20" s="1"/>
  <c r="CE23" i="20"/>
  <c r="CE24" i="20" s="1"/>
  <c r="BV20" i="20"/>
  <c r="BV21" i="20" s="1"/>
  <c r="DK23" i="20"/>
  <c r="DK24" i="20" s="1"/>
  <c r="DK25" i="20" s="1"/>
  <c r="DK26" i="20" s="1"/>
  <c r="DK27" i="20" s="1"/>
  <c r="DK28" i="20" s="1"/>
  <c r="AY26" i="20"/>
  <c r="AY27" i="20" s="1"/>
  <c r="AY28" i="20" s="1"/>
  <c r="AY29" i="20" s="1"/>
  <c r="AY30" i="20" s="1"/>
  <c r="AY31" i="20" s="1"/>
  <c r="AY32" i="20" s="1"/>
  <c r="AY33" i="20" s="1"/>
  <c r="AY34" i="20" s="1"/>
  <c r="AY35" i="20" s="1"/>
  <c r="AY36" i="20" s="1"/>
  <c r="AY37" i="20" s="1"/>
  <c r="BG20" i="20"/>
  <c r="BG21" i="20" s="1"/>
  <c r="Y21" i="20"/>
  <c r="Y22" i="20" s="1"/>
  <c r="Y23" i="20" s="1"/>
  <c r="Y24" i="20" s="1"/>
  <c r="Y25" i="20" s="1"/>
  <c r="Y26" i="20" s="1"/>
  <c r="Y27" i="20" s="1"/>
  <c r="Y28" i="20" s="1"/>
  <c r="Y29" i="20" s="1"/>
  <c r="Y30" i="20" s="1"/>
  <c r="Y31" i="20" s="1"/>
  <c r="Y32" i="20" s="1"/>
  <c r="Y33" i="20" s="1"/>
  <c r="Y34" i="20" s="1"/>
  <c r="Y35" i="20" s="1"/>
  <c r="Y36" i="20" s="1"/>
  <c r="Y37" i="20" s="1"/>
  <c r="Y38" i="20" s="1"/>
  <c r="Y39" i="20" s="1"/>
  <c r="Y40" i="20" s="1"/>
  <c r="Y41" i="20" s="1"/>
  <c r="K20" i="20"/>
  <c r="K21" i="20" s="1"/>
  <c r="K22" i="20" s="1"/>
  <c r="K23" i="20" s="1"/>
  <c r="K24" i="20" s="1"/>
  <c r="K25" i="20" s="1"/>
  <c r="BQ25" i="20"/>
  <c r="BQ26" i="20" s="1"/>
  <c r="BQ27" i="20" s="1"/>
  <c r="BQ28" i="20" s="1"/>
  <c r="BQ29" i="20" s="1"/>
  <c r="BQ30" i="20" s="1"/>
  <c r="BQ31" i="20" s="1"/>
  <c r="BQ32" i="20" s="1"/>
  <c r="BQ33" i="20" s="1"/>
  <c r="BQ34" i="20" s="1"/>
  <c r="BQ35" i="20" s="1"/>
  <c r="BQ36" i="20" s="1"/>
  <c r="BQ37" i="20" s="1"/>
  <c r="BQ38" i="20" s="1"/>
  <c r="BQ39" i="20" s="1"/>
  <c r="BQ40" i="20" s="1"/>
  <c r="BQ41" i="20" s="1"/>
  <c r="AB20" i="20"/>
  <c r="CG18" i="20"/>
  <c r="BD20" i="20"/>
  <c r="AD21" i="20"/>
  <c r="AD22" i="20" s="1"/>
  <c r="AD23" i="20" s="1"/>
  <c r="AE23" i="20"/>
  <c r="AS22" i="20"/>
  <c r="BH24" i="20"/>
  <c r="BH25" i="20" s="1"/>
  <c r="AL24" i="20"/>
  <c r="BB20" i="20"/>
  <c r="DI19" i="20"/>
  <c r="DI20" i="20" s="1"/>
  <c r="BN21" i="20"/>
  <c r="BN22" i="20" s="1"/>
  <c r="BN23" i="20" s="1"/>
  <c r="AA20" i="20"/>
  <c r="AA21" i="20" s="1"/>
  <c r="AA22" i="20" s="1"/>
  <c r="DH19" i="20"/>
  <c r="DH20" i="20" s="1"/>
  <c r="EA20" i="20"/>
  <c r="EA21" i="20" s="1"/>
  <c r="CX19" i="20"/>
  <c r="DC21" i="20"/>
  <c r="T18" i="20"/>
  <c r="CL21" i="20"/>
  <c r="CS23" i="20"/>
  <c r="AR20" i="20"/>
  <c r="AW21" i="20"/>
  <c r="W22" i="20"/>
  <c r="W23" i="20" s="1"/>
  <c r="W24" i="20" s="1"/>
  <c r="W25" i="20" s="1"/>
  <c r="W26" i="20" s="1"/>
  <c r="CZ20" i="20"/>
  <c r="DO21" i="20"/>
  <c r="DD20" i="20"/>
  <c r="DX20" i="20"/>
  <c r="DX21" i="20" s="1"/>
  <c r="DX22" i="20" s="1"/>
  <c r="H25" i="20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AQ20" i="20"/>
  <c r="V18" i="20"/>
  <c r="V19" i="20" s="1"/>
  <c r="AK18" i="20"/>
  <c r="CR20" i="20"/>
  <c r="CR21" i="20" s="1"/>
  <c r="CR22" i="20" s="1"/>
  <c r="CR23" i="20" s="1"/>
  <c r="CR24" i="20" s="1"/>
  <c r="CR25" i="20" s="1"/>
  <c r="CR26" i="20" s="1"/>
  <c r="CR27" i="20" s="1"/>
  <c r="CR28" i="20" s="1"/>
  <c r="CR29" i="20" s="1"/>
  <c r="CR30" i="20" s="1"/>
  <c r="CR31" i="20" s="1"/>
  <c r="CR32" i="20" s="1"/>
  <c r="CR33" i="20" s="1"/>
  <c r="CR34" i="20" s="1"/>
  <c r="CR35" i="20" s="1"/>
  <c r="CR36" i="20" s="1"/>
  <c r="CR37" i="20" s="1"/>
  <c r="CR38" i="20" s="1"/>
  <c r="CR39" i="20" s="1"/>
  <c r="CR40" i="20" s="1"/>
  <c r="CR41" i="20" s="1"/>
  <c r="DJ19" i="20"/>
  <c r="BX21" i="20"/>
  <c r="AI18" i="20"/>
  <c r="AI19" i="20" s="1"/>
  <c r="DR20" i="20"/>
  <c r="DR21" i="20" s="1"/>
  <c r="DR22" i="20" s="1"/>
  <c r="DY20" i="20"/>
  <c r="DY21" i="20" s="1"/>
  <c r="DY22" i="20" s="1"/>
  <c r="DT19" i="20"/>
  <c r="DE20" i="20"/>
  <c r="DF21" i="20"/>
  <c r="DF22" i="20" s="1"/>
  <c r="DF23" i="20" s="1"/>
  <c r="DF24" i="20" s="1"/>
  <c r="DF25" i="20" s="1"/>
  <c r="DF26" i="20" s="1"/>
  <c r="DN23" i="20"/>
  <c r="DN24" i="20" s="1"/>
  <c r="DN25" i="20" s="1"/>
  <c r="DN26" i="20" s="1"/>
  <c r="DN27" i="20" s="1"/>
  <c r="DN28" i="20" s="1"/>
  <c r="DN29" i="20" s="1"/>
  <c r="DN30" i="20" s="1"/>
  <c r="DN31" i="20" s="1"/>
  <c r="DN32" i="20" s="1"/>
  <c r="DN33" i="20" s="1"/>
  <c r="DN34" i="20" s="1"/>
  <c r="DN35" i="20" s="1"/>
  <c r="DN36" i="20" s="1"/>
  <c r="DN37" i="20" s="1"/>
  <c r="DN38" i="20" s="1"/>
  <c r="DN39" i="20" s="1"/>
  <c r="DN40" i="20" s="1"/>
  <c r="DN41" i="20" s="1"/>
  <c r="CM22" i="20"/>
  <c r="CM23" i="20" s="1"/>
  <c r="CM24" i="20" s="1"/>
  <c r="CM25" i="20" s="1"/>
  <c r="BA21" i="20"/>
  <c r="BP19" i="20"/>
  <c r="BI19" i="20"/>
  <c r="DA20" i="20"/>
  <c r="DG22" i="20"/>
  <c r="DG23" i="20" s="1"/>
  <c r="R20" i="20"/>
  <c r="R21" i="20" s="1"/>
  <c r="R22" i="20" s="1"/>
  <c r="R23" i="20" s="1"/>
  <c r="R24" i="20" s="1"/>
  <c r="R25" i="20" s="1"/>
  <c r="R26" i="20" s="1"/>
  <c r="R27" i="20" s="1"/>
  <c r="R28" i="20" s="1"/>
  <c r="R29" i="20" s="1"/>
  <c r="R30" i="20" s="1"/>
  <c r="R31" i="20" s="1"/>
  <c r="R32" i="20" s="1"/>
  <c r="R33" i="20" s="1"/>
  <c r="O23" i="20"/>
  <c r="O24" i="20" s="1"/>
  <c r="Q18" i="20"/>
  <c r="Q19" i="20" s="1"/>
  <c r="N18" i="20"/>
  <c r="CD19" i="20"/>
  <c r="CD20" i="20" s="1"/>
  <c r="L21" i="20"/>
  <c r="L22" i="20" s="1"/>
  <c r="BT18" i="20"/>
  <c r="BT19" i="20" s="1"/>
  <c r="BT20" i="20" s="1"/>
  <c r="BT21" i="20" s="1"/>
  <c r="BT22" i="20" s="1"/>
  <c r="BT23" i="20" s="1"/>
  <c r="BT24" i="20" s="1"/>
  <c r="BT25" i="20" s="1"/>
  <c r="BT26" i="20" s="1"/>
  <c r="BT27" i="20" s="1"/>
  <c r="BT28" i="20" s="1"/>
  <c r="BT29" i="20" s="1"/>
  <c r="BT30" i="20" s="1"/>
  <c r="BT31" i="20" s="1"/>
  <c r="BT32" i="20" s="1"/>
  <c r="BT33" i="20" s="1"/>
  <c r="BT34" i="20" s="1"/>
  <c r="BT35" i="20" s="1"/>
  <c r="BT36" i="20" s="1"/>
  <c r="BT37" i="20" s="1"/>
  <c r="BT38" i="20" s="1"/>
  <c r="BT39" i="20" s="1"/>
  <c r="BT40" i="20" s="1"/>
  <c r="BT41" i="20" s="1"/>
  <c r="BF23" i="20"/>
  <c r="BO20" i="20"/>
  <c r="DM21" i="20"/>
  <c r="CJ19" i="20"/>
  <c r="AN23" i="20"/>
  <c r="AN24" i="20" s="1"/>
  <c r="AN25" i="20" s="1"/>
  <c r="AN26" i="20" s="1"/>
  <c r="AN27" i="20" s="1"/>
  <c r="AN28" i="20" s="1"/>
  <c r="AN29" i="20" s="1"/>
  <c r="AN30" i="20" s="1"/>
  <c r="AN31" i="20" s="1"/>
  <c r="AN32" i="20" s="1"/>
  <c r="AN33" i="20" s="1"/>
  <c r="AN34" i="20" s="1"/>
  <c r="AN35" i="20" s="1"/>
  <c r="AN36" i="20" s="1"/>
  <c r="AN37" i="20" s="1"/>
  <c r="AN38" i="20" s="1"/>
  <c r="AN39" i="20" s="1"/>
  <c r="AN40" i="20" s="1"/>
  <c r="AN41" i="20" s="1"/>
  <c r="J20" i="20"/>
  <c r="CA21" i="20"/>
  <c r="BE21" i="20"/>
  <c r="DZ20" i="20"/>
  <c r="DZ21" i="20" s="1"/>
  <c r="DZ22" i="20" s="1"/>
  <c r="DZ23" i="20" s="1"/>
  <c r="DZ24" i="20" s="1"/>
  <c r="DU22" i="20"/>
  <c r="DU23" i="20" s="1"/>
  <c r="BR20" i="20"/>
  <c r="BR21" i="20" s="1"/>
  <c r="BR22" i="20" s="1"/>
  <c r="BR23" i="20" s="1"/>
  <c r="BR24" i="20" s="1"/>
  <c r="BR25" i="20" s="1"/>
  <c r="BR26" i="20" s="1"/>
  <c r="BR27" i="20" s="1"/>
  <c r="DL21" i="20"/>
  <c r="CU18" i="20"/>
  <c r="CU19" i="20" s="1"/>
  <c r="CU20" i="20" s="1"/>
  <c r="AG22" i="20"/>
  <c r="AG23" i="20" s="1"/>
  <c r="DB19" i="20"/>
  <c r="DV18" i="20"/>
  <c r="CT22" i="20"/>
  <c r="I18" i="20"/>
  <c r="Z19" i="20"/>
  <c r="AP24" i="20"/>
  <c r="AP25" i="20" s="1"/>
  <c r="AP26" i="20" s="1"/>
  <c r="AP27" i="20" s="1"/>
  <c r="AP28" i="20" s="1"/>
  <c r="AP29" i="20" s="1"/>
  <c r="AP30" i="20" s="1"/>
  <c r="AP31" i="20" s="1"/>
  <c r="AP32" i="20" s="1"/>
  <c r="AP33" i="20" s="1"/>
  <c r="AP34" i="20" s="1"/>
  <c r="AP35" i="20" s="1"/>
  <c r="AP36" i="20" s="1"/>
  <c r="AP37" i="20" s="1"/>
  <c r="AP38" i="20" s="1"/>
  <c r="AP39" i="20" s="1"/>
  <c r="AP40" i="20" s="1"/>
  <c r="AP41" i="20" s="1"/>
  <c r="AJ21" i="20"/>
  <c r="AO20" i="20"/>
  <c r="AO21" i="20" s="1"/>
  <c r="AO22" i="20" s="1"/>
  <c r="AO23" i="20" s="1"/>
  <c r="AO24" i="20" s="1"/>
  <c r="AO25" i="20" s="1"/>
  <c r="AO26" i="20" s="1"/>
  <c r="AO27" i="20" s="1"/>
  <c r="AO28" i="20" s="1"/>
  <c r="CC20" i="20"/>
  <c r="CC21" i="20" s="1"/>
  <c r="CC22" i="20" s="1"/>
  <c r="BU24" i="20"/>
  <c r="BU25" i="20" s="1"/>
  <c r="BU26" i="20" s="1"/>
  <c r="BU27" i="20" s="1"/>
  <c r="BU28" i="20" s="1"/>
  <c r="BU29" i="20" s="1"/>
  <c r="BU30" i="20" s="1"/>
  <c r="BU31" i="20" s="1"/>
  <c r="BU32" i="20" s="1"/>
  <c r="BU33" i="20" s="1"/>
  <c r="BU34" i="20" s="1"/>
  <c r="BU35" i="20" s="1"/>
  <c r="BU36" i="20" s="1"/>
  <c r="BU37" i="20" s="1"/>
  <c r="BU38" i="20" s="1"/>
  <c r="BU39" i="20" s="1"/>
  <c r="BU40" i="20" s="1"/>
  <c r="BU41" i="20" s="1"/>
  <c r="CN22" i="20"/>
  <c r="CN23" i="20" s="1"/>
  <c r="CN24" i="20" s="1"/>
  <c r="AF20" i="20"/>
  <c r="AF21" i="20" s="1"/>
  <c r="CQ21" i="20"/>
  <c r="AU18" i="20"/>
  <c r="AH23" i="20"/>
  <c r="CO19" i="20"/>
  <c r="CO20" i="20" s="1"/>
  <c r="CO21" i="20" s="1"/>
  <c r="CO22" i="20" s="1"/>
  <c r="BL21" i="20"/>
  <c r="BL22" i="20" s="1"/>
  <c r="BY21" i="20"/>
  <c r="EB19" i="20"/>
  <c r="CW25" i="20"/>
  <c r="CW26" i="20" s="1"/>
  <c r="CW27" i="20" s="1"/>
  <c r="CW28" i="20" s="1"/>
  <c r="CW29" i="20" s="1"/>
  <c r="CW30" i="20" s="1"/>
  <c r="CW31" i="20" s="1"/>
  <c r="CW32" i="20" s="1"/>
  <c r="CW33" i="20" s="1"/>
  <c r="CW34" i="20" s="1"/>
  <c r="CW35" i="20" s="1"/>
  <c r="CW36" i="20" s="1"/>
  <c r="CW37" i="20" s="1"/>
  <c r="X19" i="20"/>
  <c r="CF19" i="20"/>
  <c r="BZ22" i="20"/>
  <c r="BZ23" i="20" s="1"/>
  <c r="BZ24" i="20" s="1"/>
  <c r="BZ25" i="20" s="1"/>
  <c r="CI20" i="20"/>
  <c r="AZ21" i="20"/>
  <c r="AX21" i="20"/>
  <c r="AX22" i="20" s="1"/>
  <c r="AX23" i="20" s="1"/>
  <c r="AX24" i="20" s="1"/>
  <c r="AX25" i="20" s="1"/>
  <c r="AX26" i="20" s="1"/>
  <c r="AX27" i="20" s="1"/>
  <c r="AX28" i="20" s="1"/>
  <c r="EC21" i="20"/>
  <c r="DQ19" i="20"/>
  <c r="CH23" i="20"/>
  <c r="AC22" i="20"/>
  <c r="U19" i="20"/>
  <c r="U20" i="20" s="1"/>
  <c r="U21" i="20" s="1"/>
  <c r="C27" i="3"/>
  <c r="D27" i="3" s="1"/>
  <c r="AA27" i="3" s="1"/>
  <c r="C28" i="3"/>
  <c r="D28" i="3" s="1"/>
  <c r="AA28" i="3" s="1"/>
  <c r="C29" i="3"/>
  <c r="D29" i="3" s="1"/>
  <c r="AA29" i="3" s="1"/>
  <c r="C4" i="3"/>
  <c r="D4" i="3" s="1"/>
  <c r="C5" i="3"/>
  <c r="D5" i="3" s="1"/>
  <c r="C6" i="3"/>
  <c r="D6" i="3" s="1"/>
  <c r="AA6" i="3" s="1"/>
  <c r="C7" i="3"/>
  <c r="D7" i="3" s="1"/>
  <c r="AA7" i="3" s="1"/>
  <c r="C8" i="3"/>
  <c r="D8" i="3" s="1"/>
  <c r="AA8" i="3" s="1"/>
  <c r="C9" i="3"/>
  <c r="D9" i="3" s="1"/>
  <c r="AA9" i="3" s="1"/>
  <c r="C10" i="3"/>
  <c r="D10" i="3" s="1"/>
  <c r="AA10" i="3" s="1"/>
  <c r="C11" i="3"/>
  <c r="D11" i="3" s="1"/>
  <c r="AA11" i="3" s="1"/>
  <c r="C12" i="3"/>
  <c r="D12" i="3" s="1"/>
  <c r="AA12" i="3" s="1"/>
  <c r="C13" i="3"/>
  <c r="D13" i="3" s="1"/>
  <c r="AA13" i="3" s="1"/>
  <c r="C14" i="3"/>
  <c r="Y14" i="3" s="1"/>
  <c r="C15" i="3"/>
  <c r="D15" i="3" s="1"/>
  <c r="AA15" i="3" s="1"/>
  <c r="C16" i="3"/>
  <c r="D16" i="3" s="1"/>
  <c r="AA16" i="3" s="1"/>
  <c r="C17" i="3"/>
  <c r="D17" i="3" s="1"/>
  <c r="AA17" i="3" s="1"/>
  <c r="C18" i="3"/>
  <c r="Y18" i="3" s="1"/>
  <c r="C19" i="3"/>
  <c r="D19" i="3" s="1"/>
  <c r="AA19" i="3" s="1"/>
  <c r="C20" i="3"/>
  <c r="D20" i="3" s="1"/>
  <c r="AA20" i="3" s="1"/>
  <c r="C21" i="3"/>
  <c r="D21" i="3" s="1"/>
  <c r="AA21" i="3" s="1"/>
  <c r="C22" i="3"/>
  <c r="Y22" i="3" s="1"/>
  <c r="C23" i="3"/>
  <c r="D23" i="3" s="1"/>
  <c r="AA23" i="3" s="1"/>
  <c r="C24" i="3"/>
  <c r="D24" i="3" s="1"/>
  <c r="AA24" i="3" s="1"/>
  <c r="C25" i="3"/>
  <c r="D25" i="3" s="1"/>
  <c r="AA25" i="3" s="1"/>
  <c r="C26" i="3"/>
  <c r="Y26" i="3" s="1"/>
  <c r="AD102" i="3"/>
  <c r="C30" i="3"/>
  <c r="D30" i="3" s="1"/>
  <c r="AA30" i="3" s="1"/>
  <c r="C31" i="3"/>
  <c r="Y31" i="3" s="1"/>
  <c r="C32" i="3"/>
  <c r="D32" i="3" s="1"/>
  <c r="AA32" i="3" s="1"/>
  <c r="C3" i="3"/>
  <c r="D3" i="3" s="1"/>
  <c r="AA3" i="3" s="1"/>
  <c r="AB102" i="3"/>
  <c r="AA102" i="3"/>
  <c r="Z102" i="3"/>
  <c r="Y102" i="3"/>
  <c r="AD101" i="3"/>
  <c r="AC101" i="3"/>
  <c r="AB101" i="3"/>
  <c r="AA101" i="3"/>
  <c r="Z101" i="3"/>
  <c r="AL101" i="3" s="1"/>
  <c r="Y101" i="3"/>
  <c r="AD100" i="3"/>
  <c r="AC100" i="3"/>
  <c r="AB100" i="3"/>
  <c r="AA100" i="3"/>
  <c r="Z100" i="3"/>
  <c r="AF100" i="3" s="1"/>
  <c r="Y100" i="3"/>
  <c r="AD99" i="3"/>
  <c r="AC99" i="3"/>
  <c r="AB99" i="3"/>
  <c r="AA99" i="3"/>
  <c r="Z99" i="3"/>
  <c r="AI99" i="3" s="1"/>
  <c r="Y99" i="3"/>
  <c r="AD98" i="3"/>
  <c r="AC98" i="3"/>
  <c r="AB98" i="3"/>
  <c r="AA98" i="3"/>
  <c r="Z98" i="3"/>
  <c r="Y98" i="3"/>
  <c r="AD97" i="3"/>
  <c r="AC97" i="3"/>
  <c r="AB97" i="3"/>
  <c r="AA97" i="3"/>
  <c r="Z97" i="3"/>
  <c r="AL97" i="3" s="1"/>
  <c r="Y97" i="3"/>
  <c r="AD96" i="3"/>
  <c r="AC96" i="3"/>
  <c r="AB96" i="3"/>
  <c r="AA96" i="3"/>
  <c r="Z96" i="3"/>
  <c r="Y96" i="3"/>
  <c r="AD95" i="3"/>
  <c r="AC95" i="3"/>
  <c r="AB95" i="3"/>
  <c r="AA95" i="3"/>
  <c r="Z95" i="3"/>
  <c r="AM95" i="3" s="1"/>
  <c r="Y95" i="3"/>
  <c r="AD94" i="3"/>
  <c r="AC94" i="3"/>
  <c r="AB94" i="3"/>
  <c r="AA94" i="3"/>
  <c r="Z94" i="3"/>
  <c r="Y94" i="3"/>
  <c r="AD93" i="3"/>
  <c r="AC93" i="3"/>
  <c r="AB93" i="3"/>
  <c r="AA93" i="3"/>
  <c r="Z93" i="3"/>
  <c r="AM93" i="3" s="1"/>
  <c r="Y93" i="3"/>
  <c r="AD92" i="3"/>
  <c r="AC92" i="3"/>
  <c r="AB92" i="3"/>
  <c r="AA92" i="3"/>
  <c r="Z92" i="3"/>
  <c r="AM92" i="3" s="1"/>
  <c r="Y92" i="3"/>
  <c r="AD91" i="3"/>
  <c r="AC91" i="3"/>
  <c r="AB91" i="3"/>
  <c r="AA91" i="3"/>
  <c r="Z91" i="3"/>
  <c r="AK91" i="3" s="1"/>
  <c r="Y91" i="3"/>
  <c r="AD90" i="3"/>
  <c r="AC90" i="3"/>
  <c r="AB90" i="3"/>
  <c r="AA90" i="3"/>
  <c r="Z90" i="3"/>
  <c r="AH90" i="3" s="1"/>
  <c r="Y90" i="3"/>
  <c r="AD89" i="3"/>
  <c r="AC89" i="3"/>
  <c r="AB89" i="3"/>
  <c r="AA89" i="3"/>
  <c r="Z89" i="3"/>
  <c r="AF89" i="3" s="1"/>
  <c r="Y89" i="3"/>
  <c r="AD88" i="3"/>
  <c r="AC88" i="3"/>
  <c r="AB88" i="3"/>
  <c r="AA88" i="3"/>
  <c r="Z88" i="3"/>
  <c r="AM88" i="3" s="1"/>
  <c r="Y88" i="3"/>
  <c r="AD87" i="3"/>
  <c r="AC87" i="3"/>
  <c r="AB87" i="3"/>
  <c r="AA87" i="3"/>
  <c r="Z87" i="3"/>
  <c r="AE87" i="3" s="1"/>
  <c r="Y87" i="3"/>
  <c r="AD86" i="3"/>
  <c r="AC86" i="3"/>
  <c r="AB86" i="3"/>
  <c r="AA86" i="3"/>
  <c r="Z86" i="3"/>
  <c r="AN86" i="3" s="1"/>
  <c r="Y86" i="3"/>
  <c r="AD85" i="3"/>
  <c r="AC85" i="3"/>
  <c r="AB85" i="3"/>
  <c r="AA85" i="3"/>
  <c r="Z85" i="3"/>
  <c r="AL85" i="3" s="1"/>
  <c r="Y85" i="3"/>
  <c r="AD84" i="3"/>
  <c r="AC84" i="3"/>
  <c r="AB84" i="3"/>
  <c r="AA84" i="3"/>
  <c r="Z84" i="3"/>
  <c r="AF84" i="3" s="1"/>
  <c r="Y84" i="3"/>
  <c r="AD83" i="3"/>
  <c r="AC83" i="3"/>
  <c r="AB83" i="3"/>
  <c r="AA83" i="3"/>
  <c r="Z83" i="3"/>
  <c r="Y83" i="3"/>
  <c r="AD82" i="3"/>
  <c r="AC82" i="3"/>
  <c r="AB82" i="3"/>
  <c r="AA82" i="3"/>
  <c r="Z82" i="3"/>
  <c r="AL82" i="3" s="1"/>
  <c r="Y82" i="3"/>
  <c r="AD81" i="3"/>
  <c r="AC81" i="3"/>
  <c r="AB81" i="3"/>
  <c r="AA81" i="3"/>
  <c r="Z81" i="3"/>
  <c r="AI81" i="3" s="1"/>
  <c r="Y81" i="3"/>
  <c r="AD80" i="3"/>
  <c r="AC80" i="3"/>
  <c r="AB80" i="3"/>
  <c r="AA80" i="3"/>
  <c r="Z80" i="3"/>
  <c r="AM80" i="3" s="1"/>
  <c r="Y80" i="3"/>
  <c r="AD79" i="3"/>
  <c r="AC79" i="3"/>
  <c r="AB79" i="3"/>
  <c r="AA79" i="3"/>
  <c r="Z79" i="3"/>
  <c r="AG79" i="3" s="1"/>
  <c r="Y79" i="3"/>
  <c r="AD78" i="3"/>
  <c r="AC78" i="3"/>
  <c r="AB78" i="3"/>
  <c r="AA78" i="3"/>
  <c r="Z78" i="3"/>
  <c r="AF78" i="3" s="1"/>
  <c r="Y78" i="3"/>
  <c r="AD77" i="3"/>
  <c r="AC77" i="3"/>
  <c r="AB77" i="3"/>
  <c r="AA77" i="3"/>
  <c r="Z77" i="3"/>
  <c r="AM77" i="3" s="1"/>
  <c r="Y77" i="3"/>
  <c r="AD76" i="3"/>
  <c r="AC76" i="3"/>
  <c r="AB76" i="3"/>
  <c r="AA76" i="3"/>
  <c r="Z76" i="3"/>
  <c r="AM76" i="3" s="1"/>
  <c r="Y76" i="3"/>
  <c r="AD75" i="3"/>
  <c r="AC75" i="3"/>
  <c r="AB75" i="3"/>
  <c r="AA75" i="3"/>
  <c r="Z75" i="3"/>
  <c r="AM75" i="3" s="1"/>
  <c r="Y75" i="3"/>
  <c r="AD74" i="3"/>
  <c r="AC74" i="3"/>
  <c r="AB74" i="3"/>
  <c r="AA74" i="3"/>
  <c r="Z74" i="3"/>
  <c r="AJ74" i="3" s="1"/>
  <c r="AO74" i="3" s="1"/>
  <c r="Y74" i="3"/>
  <c r="AD73" i="3"/>
  <c r="AC73" i="3"/>
  <c r="AB73" i="3"/>
  <c r="AA73" i="3"/>
  <c r="Z73" i="3"/>
  <c r="AN73" i="3" s="1"/>
  <c r="Y73" i="3"/>
  <c r="AJ72" i="3"/>
  <c r="AO72" i="3" s="1"/>
  <c r="AD72" i="3"/>
  <c r="AC72" i="3"/>
  <c r="AB72" i="3"/>
  <c r="AA72" i="3"/>
  <c r="Z72" i="3"/>
  <c r="AE72" i="3" s="1"/>
  <c r="AI72" i="3"/>
  <c r="Y72" i="3"/>
  <c r="AD71" i="3"/>
  <c r="AC71" i="3"/>
  <c r="AB71" i="3"/>
  <c r="AA71" i="3"/>
  <c r="Z71" i="3"/>
  <c r="AG71" i="3" s="1"/>
  <c r="Y71" i="3"/>
  <c r="AD70" i="3"/>
  <c r="AC70" i="3"/>
  <c r="AB70" i="3"/>
  <c r="AA70" i="3"/>
  <c r="Z70" i="3"/>
  <c r="AF70" i="3" s="1"/>
  <c r="Y70" i="3"/>
  <c r="AD69" i="3"/>
  <c r="AC69" i="3"/>
  <c r="AB69" i="3"/>
  <c r="AA69" i="3"/>
  <c r="Z69" i="3"/>
  <c r="AL69" i="3" s="1"/>
  <c r="Y69" i="3"/>
  <c r="AD68" i="3"/>
  <c r="AC68" i="3"/>
  <c r="AB68" i="3"/>
  <c r="AA68" i="3"/>
  <c r="Z68" i="3"/>
  <c r="AI68" i="3" s="1"/>
  <c r="Y68" i="3"/>
  <c r="AD67" i="3"/>
  <c r="AC67" i="3"/>
  <c r="AB67" i="3"/>
  <c r="AA67" i="3"/>
  <c r="Z67" i="3"/>
  <c r="AN67" i="3" s="1"/>
  <c r="Y67" i="3"/>
  <c r="AD66" i="3"/>
  <c r="AC66" i="3"/>
  <c r="AB66" i="3"/>
  <c r="AA66" i="3"/>
  <c r="Z66" i="3"/>
  <c r="AL66" i="3" s="1"/>
  <c r="Y66" i="3"/>
  <c r="AD65" i="3"/>
  <c r="AC65" i="3"/>
  <c r="AB65" i="3"/>
  <c r="AA65" i="3"/>
  <c r="Z65" i="3"/>
  <c r="AM65" i="3" s="1"/>
  <c r="Y65" i="3"/>
  <c r="AD64" i="3"/>
  <c r="AC64" i="3"/>
  <c r="AB64" i="3"/>
  <c r="AA64" i="3"/>
  <c r="Z64" i="3"/>
  <c r="AL64" i="3" s="1"/>
  <c r="Y64" i="3"/>
  <c r="AD63" i="3"/>
  <c r="AC63" i="3"/>
  <c r="AB63" i="3"/>
  <c r="AA63" i="3"/>
  <c r="Z63" i="3"/>
  <c r="AN63" i="3" s="1"/>
  <c r="Y63" i="3"/>
  <c r="AD62" i="3"/>
  <c r="AC62" i="3"/>
  <c r="AB62" i="3"/>
  <c r="AA62" i="3"/>
  <c r="Z62" i="3"/>
  <c r="AL62" i="3" s="1"/>
  <c r="Y62" i="3"/>
  <c r="AD61" i="3"/>
  <c r="AC61" i="3"/>
  <c r="AB61" i="3"/>
  <c r="AA61" i="3"/>
  <c r="Z61" i="3"/>
  <c r="AE61" i="3" s="1"/>
  <c r="Y61" i="3"/>
  <c r="AD60" i="3"/>
  <c r="AC60" i="3"/>
  <c r="AB60" i="3"/>
  <c r="AA60" i="3"/>
  <c r="Z60" i="3"/>
  <c r="AG60" i="3" s="1"/>
  <c r="Y60" i="3"/>
  <c r="AD59" i="3"/>
  <c r="AC59" i="3"/>
  <c r="AB59" i="3"/>
  <c r="AA59" i="3"/>
  <c r="Z59" i="3"/>
  <c r="AN59" i="3" s="1"/>
  <c r="Y59" i="3"/>
  <c r="AD58" i="3"/>
  <c r="AC58" i="3"/>
  <c r="AB58" i="3"/>
  <c r="AA58" i="3"/>
  <c r="Z58" i="3"/>
  <c r="AF58" i="3" s="1"/>
  <c r="Y58" i="3"/>
  <c r="AD57" i="3"/>
  <c r="AC57" i="3"/>
  <c r="AB57" i="3"/>
  <c r="AA57" i="3"/>
  <c r="Z57" i="3"/>
  <c r="AM57" i="3" s="1"/>
  <c r="Y57" i="3"/>
  <c r="AD56" i="3"/>
  <c r="AC56" i="3"/>
  <c r="AB56" i="3"/>
  <c r="AA56" i="3"/>
  <c r="Z56" i="3"/>
  <c r="AJ56" i="3" s="1"/>
  <c r="AO56" i="3" s="1"/>
  <c r="Y56" i="3"/>
  <c r="AD55" i="3"/>
  <c r="AC55" i="3"/>
  <c r="AB55" i="3"/>
  <c r="AA55" i="3"/>
  <c r="Z55" i="3"/>
  <c r="AK55" i="3" s="1"/>
  <c r="Y55" i="3"/>
  <c r="AD54" i="3"/>
  <c r="AC54" i="3"/>
  <c r="AB54" i="3"/>
  <c r="AA54" i="3"/>
  <c r="Z54" i="3"/>
  <c r="AE54" i="3" s="1"/>
  <c r="Y54" i="3"/>
  <c r="AD53" i="3"/>
  <c r="AC53" i="3"/>
  <c r="AB53" i="3"/>
  <c r="AA53" i="3"/>
  <c r="Z53" i="3"/>
  <c r="AJ53" i="3" s="1"/>
  <c r="AO53" i="3" s="1"/>
  <c r="Y53" i="3"/>
  <c r="AD52" i="3"/>
  <c r="AC52" i="3"/>
  <c r="AB52" i="3"/>
  <c r="AA52" i="3"/>
  <c r="Z52" i="3"/>
  <c r="AE52" i="3" s="1"/>
  <c r="Y52" i="3"/>
  <c r="AD51" i="3"/>
  <c r="AC51" i="3"/>
  <c r="AB51" i="3"/>
  <c r="AA51" i="3"/>
  <c r="Z51" i="3"/>
  <c r="AG51" i="3" s="1"/>
  <c r="Y51" i="3"/>
  <c r="AD50" i="3"/>
  <c r="AC50" i="3"/>
  <c r="AB50" i="3"/>
  <c r="AA50" i="3"/>
  <c r="Z50" i="3"/>
  <c r="AK50" i="3" s="1"/>
  <c r="Y50" i="3"/>
  <c r="AD49" i="3"/>
  <c r="AC49" i="3"/>
  <c r="AB49" i="3"/>
  <c r="AA49" i="3"/>
  <c r="Z49" i="3"/>
  <c r="AL49" i="3" s="1"/>
  <c r="Y49" i="3"/>
  <c r="AD48" i="3"/>
  <c r="AC48" i="3"/>
  <c r="AB48" i="3"/>
  <c r="AA48" i="3"/>
  <c r="Z48" i="3"/>
  <c r="AJ48" i="3" s="1"/>
  <c r="AO48" i="3" s="1"/>
  <c r="Y48" i="3"/>
  <c r="AD47" i="3"/>
  <c r="AC47" i="3"/>
  <c r="AB47" i="3"/>
  <c r="AA47" i="3"/>
  <c r="Z47" i="3"/>
  <c r="AK47" i="3" s="1"/>
  <c r="Y47" i="3"/>
  <c r="AD46" i="3"/>
  <c r="AC46" i="3"/>
  <c r="AB46" i="3"/>
  <c r="AA46" i="3"/>
  <c r="Z46" i="3"/>
  <c r="AE46" i="3" s="1"/>
  <c r="Y46" i="3"/>
  <c r="AD45" i="3"/>
  <c r="AC45" i="3"/>
  <c r="AB45" i="3"/>
  <c r="AA45" i="3"/>
  <c r="Z45" i="3"/>
  <c r="AF45" i="3" s="1"/>
  <c r="Y45" i="3"/>
  <c r="AD44" i="3"/>
  <c r="AC44" i="3"/>
  <c r="AB44" i="3"/>
  <c r="AA44" i="3"/>
  <c r="Z44" i="3"/>
  <c r="AK44" i="3" s="1"/>
  <c r="Y44" i="3"/>
  <c r="AD43" i="3"/>
  <c r="AC43" i="3"/>
  <c r="AB43" i="3"/>
  <c r="AA43" i="3"/>
  <c r="Z43" i="3"/>
  <c r="AG43" i="3" s="1"/>
  <c r="Y43" i="3"/>
  <c r="AD42" i="3"/>
  <c r="AC42" i="3"/>
  <c r="AB42" i="3"/>
  <c r="AA42" i="3"/>
  <c r="Z42" i="3"/>
  <c r="AK42" i="3" s="1"/>
  <c r="Y42" i="3"/>
  <c r="AD41" i="3"/>
  <c r="AC41" i="3"/>
  <c r="AB41" i="3"/>
  <c r="AA41" i="3"/>
  <c r="Z41" i="3"/>
  <c r="AJ41" i="3" s="1"/>
  <c r="AO41" i="3" s="1"/>
  <c r="Y41" i="3"/>
  <c r="AD40" i="3"/>
  <c r="AC40" i="3"/>
  <c r="AB40" i="3"/>
  <c r="AA40" i="3"/>
  <c r="Z40" i="3"/>
  <c r="AF40" i="3" s="1"/>
  <c r="Y40" i="3"/>
  <c r="AD39" i="3"/>
  <c r="AC39" i="3"/>
  <c r="AB39" i="3"/>
  <c r="AA39" i="3"/>
  <c r="Z39" i="3"/>
  <c r="AJ39" i="3" s="1"/>
  <c r="AO39" i="3" s="1"/>
  <c r="Y39" i="3"/>
  <c r="AD38" i="3"/>
  <c r="AC38" i="3"/>
  <c r="AB38" i="3"/>
  <c r="AA38" i="3"/>
  <c r="Z38" i="3"/>
  <c r="AK38" i="3" s="1"/>
  <c r="Y38" i="3"/>
  <c r="AD37" i="3"/>
  <c r="AC37" i="3"/>
  <c r="AB37" i="3"/>
  <c r="AA37" i="3"/>
  <c r="Z37" i="3"/>
  <c r="AE37" i="3" s="1"/>
  <c r="Y37" i="3"/>
  <c r="AD36" i="3"/>
  <c r="AC36" i="3"/>
  <c r="AB36" i="3"/>
  <c r="AA36" i="3"/>
  <c r="Z36" i="3"/>
  <c r="AK36" i="3" s="1"/>
  <c r="Y36" i="3"/>
  <c r="AD35" i="3"/>
  <c r="AC35" i="3"/>
  <c r="AB35" i="3"/>
  <c r="AA35" i="3"/>
  <c r="Z35" i="3"/>
  <c r="AM35" i="3" s="1"/>
  <c r="Y35" i="3"/>
  <c r="AD34" i="3"/>
  <c r="AC34" i="3"/>
  <c r="AB34" i="3"/>
  <c r="AA34" i="3"/>
  <c r="Z34" i="3"/>
  <c r="AK34" i="3" s="1"/>
  <c r="Y34" i="3"/>
  <c r="AD33" i="3"/>
  <c r="AC33" i="3"/>
  <c r="AB33" i="3"/>
  <c r="AA33" i="3"/>
  <c r="Z33" i="3"/>
  <c r="AE33" i="3" s="1"/>
  <c r="Y33" i="3"/>
  <c r="AD32" i="3"/>
  <c r="AC32" i="3"/>
  <c r="AB32" i="3"/>
  <c r="Z32" i="3"/>
  <c r="AK32" i="3" s="1"/>
  <c r="AD31" i="3"/>
  <c r="AC31" i="3"/>
  <c r="AB31" i="3"/>
  <c r="Z31" i="3"/>
  <c r="AJ31" i="3" s="1"/>
  <c r="AO31" i="3" s="1"/>
  <c r="AD30" i="3"/>
  <c r="AC30" i="3"/>
  <c r="AB30" i="3"/>
  <c r="Z30" i="3"/>
  <c r="AK30" i="3" s="1"/>
  <c r="Y30" i="3"/>
  <c r="AD29" i="3"/>
  <c r="AC29" i="3"/>
  <c r="AB29" i="3"/>
  <c r="Z29" i="3"/>
  <c r="AN29" i="3" s="1"/>
  <c r="AD28" i="3"/>
  <c r="AC28" i="3"/>
  <c r="AB28" i="3"/>
  <c r="Z28" i="3"/>
  <c r="AK28" i="3" s="1"/>
  <c r="AD27" i="3"/>
  <c r="AC27" i="3"/>
  <c r="AB27" i="3"/>
  <c r="Z27" i="3"/>
  <c r="AM27" i="3" s="1"/>
  <c r="Y27" i="3"/>
  <c r="AD26" i="3"/>
  <c r="AC26" i="3"/>
  <c r="AB26" i="3"/>
  <c r="Z26" i="3"/>
  <c r="AK26" i="3" s="1"/>
  <c r="AD25" i="3"/>
  <c r="AC25" i="3"/>
  <c r="AB25" i="3"/>
  <c r="Z25" i="3"/>
  <c r="AN25" i="3" s="1"/>
  <c r="Y25" i="3"/>
  <c r="AD24" i="3"/>
  <c r="AC24" i="3"/>
  <c r="AB24" i="3"/>
  <c r="Z24" i="3"/>
  <c r="AK24" i="3" s="1"/>
  <c r="Y24" i="3"/>
  <c r="AD23" i="3"/>
  <c r="AC23" i="3"/>
  <c r="AB23" i="3"/>
  <c r="Z23" i="3"/>
  <c r="AM23" i="3" s="1"/>
  <c r="AD22" i="3"/>
  <c r="AC22" i="3"/>
  <c r="AB22" i="3"/>
  <c r="Z22" i="3"/>
  <c r="AK22" i="3" s="1"/>
  <c r="AD21" i="3"/>
  <c r="AC21" i="3"/>
  <c r="AB21" i="3"/>
  <c r="Z21" i="3"/>
  <c r="AL21" i="3" s="1"/>
  <c r="Y21" i="3"/>
  <c r="AC20" i="3"/>
  <c r="AB20" i="3"/>
  <c r="Z20" i="3"/>
  <c r="AL20" i="3" s="1"/>
  <c r="Y20" i="3"/>
  <c r="AC19" i="3"/>
  <c r="AB19" i="3"/>
  <c r="Z19" i="3"/>
  <c r="AI19" i="3" s="1"/>
  <c r="AC18" i="3"/>
  <c r="AB18" i="3"/>
  <c r="Z18" i="3"/>
  <c r="AK18" i="3" s="1"/>
  <c r="AC17" i="3"/>
  <c r="AB17" i="3"/>
  <c r="Z17" i="3"/>
  <c r="AL17" i="3" s="1"/>
  <c r="Y17" i="3"/>
  <c r="AC16" i="3"/>
  <c r="AB16" i="3"/>
  <c r="Z16" i="3"/>
  <c r="AI16" i="3" s="1"/>
  <c r="AC15" i="3"/>
  <c r="AB15" i="3"/>
  <c r="Z15" i="3"/>
  <c r="AM15" i="3" s="1"/>
  <c r="AC14" i="3"/>
  <c r="AB14" i="3"/>
  <c r="Z14" i="3"/>
  <c r="AK14" i="3" s="1"/>
  <c r="AC13" i="3"/>
  <c r="AB13" i="3"/>
  <c r="Z13" i="3"/>
  <c r="Y13" i="3"/>
  <c r="AC12" i="3"/>
  <c r="AB12" i="3"/>
  <c r="Z12" i="3"/>
  <c r="AF12" i="3" s="1"/>
  <c r="AC11" i="3"/>
  <c r="AB11" i="3"/>
  <c r="Z11" i="3"/>
  <c r="AH11" i="3" s="1"/>
  <c r="AC10" i="3"/>
  <c r="AB10" i="3"/>
  <c r="Z10" i="3"/>
  <c r="AN10" i="3" s="1"/>
  <c r="Y10" i="3"/>
  <c r="AC9" i="3"/>
  <c r="AB9" i="3"/>
  <c r="Z9" i="3"/>
  <c r="AI9" i="3" s="1"/>
  <c r="Y9" i="3"/>
  <c r="AC8" i="3"/>
  <c r="AB8" i="3"/>
  <c r="Z8" i="3"/>
  <c r="AL8" i="3" s="1"/>
  <c r="AC7" i="3"/>
  <c r="AB7" i="3"/>
  <c r="Z7" i="3"/>
  <c r="AM7" i="3" s="1"/>
  <c r="AC6" i="3"/>
  <c r="AB6" i="3"/>
  <c r="Z6" i="3"/>
  <c r="AH6" i="3" s="1"/>
  <c r="Y6" i="3"/>
  <c r="AC5" i="3"/>
  <c r="AB5" i="3"/>
  <c r="Z5" i="3"/>
  <c r="AL5" i="3" s="1"/>
  <c r="AC4" i="3"/>
  <c r="AB4" i="3"/>
  <c r="Z4" i="3"/>
  <c r="AK4" i="3" s="1"/>
  <c r="AC3" i="3"/>
  <c r="AB3" i="3"/>
  <c r="Z3" i="3"/>
  <c r="AM3" i="3" s="1"/>
  <c r="AG64" i="3"/>
  <c r="AI83" i="3"/>
  <c r="AF88" i="3"/>
  <c r="AJ88" i="3"/>
  <c r="AO88" i="3" s="1"/>
  <c r="AI53" i="3"/>
  <c r="AH62" i="3"/>
  <c r="AF69" i="3"/>
  <c r="AN88" i="3"/>
  <c r="AI49" i="3"/>
  <c r="AN71" i="3"/>
  <c r="AM73" i="3"/>
  <c r="AJ76" i="3"/>
  <c r="AO76" i="3" s="1"/>
  <c r="AI79" i="3"/>
  <c r="AL90" i="3"/>
  <c r="AM97" i="3"/>
  <c r="AI97" i="3"/>
  <c r="AI101" i="3"/>
  <c r="Y4" i="3"/>
  <c r="Y32" i="3"/>
  <c r="AL57" i="3"/>
  <c r="AE57" i="3"/>
  <c r="AH58" i="3"/>
  <c r="AF60" i="3"/>
  <c r="AG67" i="3"/>
  <c r="AF76" i="3"/>
  <c r="AE79" i="3"/>
  <c r="AH82" i="3"/>
  <c r="AM89" i="3"/>
  <c r="AI93" i="3"/>
  <c r="AE93" i="3"/>
  <c r="AE97" i="3"/>
  <c r="AN99" i="3"/>
  <c r="AM100" i="3"/>
  <c r="AN100" i="3"/>
  <c r="AJ100" i="3"/>
  <c r="AO100" i="3" s="1"/>
  <c r="AL65" i="3"/>
  <c r="AN65" i="3"/>
  <c r="AE65" i="3"/>
  <c r="AH74" i="3"/>
  <c r="AK75" i="3"/>
  <c r="AL81" i="3"/>
  <c r="AM81" i="3"/>
  <c r="AN91" i="3"/>
  <c r="AG91" i="3"/>
  <c r="AM91" i="3"/>
  <c r="AN92" i="3"/>
  <c r="AJ92" i="3"/>
  <c r="AO92" i="3" s="1"/>
  <c r="AN95" i="3"/>
  <c r="AI95" i="3"/>
  <c r="AG95" i="3"/>
  <c r="Y28" i="3"/>
  <c r="AI41" i="3"/>
  <c r="AF53" i="3"/>
  <c r="AI65" i="3"/>
  <c r="AL68" i="3"/>
  <c r="AK72" i="3"/>
  <c r="AN72" i="3"/>
  <c r="AG72" i="3"/>
  <c r="AL72" i="3"/>
  <c r="AF72" i="3"/>
  <c r="AE81" i="3"/>
  <c r="AN83" i="3"/>
  <c r="AG83" i="3"/>
  <c r="AE83" i="3"/>
  <c r="AM84" i="3"/>
  <c r="AN84" i="3"/>
  <c r="AJ84" i="3"/>
  <c r="AO84" i="3" s="1"/>
  <c r="AN87" i="3"/>
  <c r="AI87" i="3"/>
  <c r="AI91" i="3"/>
  <c r="AF92" i="3"/>
  <c r="AL98" i="3"/>
  <c r="AH98" i="3"/>
  <c r="AK99" i="3"/>
  <c r="AJ69" i="3"/>
  <c r="AO69" i="3" s="1"/>
  <c r="AJ61" i="3"/>
  <c r="AO61" i="3" s="1"/>
  <c r="AI64" i="3"/>
  <c r="AE69" i="3"/>
  <c r="AC102" i="3"/>
  <c r="AN54" i="3"/>
  <c r="AM54" i="3"/>
  <c r="AK70" i="3"/>
  <c r="AE70" i="3"/>
  <c r="AF29" i="3"/>
  <c r="AI30" i="3"/>
  <c r="AF41" i="3"/>
  <c r="AK45" i="3"/>
  <c r="AI45" i="3"/>
  <c r="AE47" i="3"/>
  <c r="AH54" i="3"/>
  <c r="AK66" i="3"/>
  <c r="AH70" i="3"/>
  <c r="AH30" i="3"/>
  <c r="AL30" i="3"/>
  <c r="AN30" i="3"/>
  <c r="AF38" i="3"/>
  <c r="AG41" i="3"/>
  <c r="AJ42" i="3"/>
  <c r="AO42" i="3" s="1"/>
  <c r="AF51" i="3"/>
  <c r="AK62" i="3"/>
  <c r="AG62" i="3"/>
  <c r="AN62" i="3"/>
  <c r="AJ62" i="3"/>
  <c r="AO62" i="3" s="1"/>
  <c r="AM62" i="3"/>
  <c r="AE62" i="3"/>
  <c r="AG30" i="3"/>
  <c r="AF46" i="3"/>
  <c r="AJ50" i="3"/>
  <c r="AO50" i="3" s="1"/>
  <c r="AG58" i="3"/>
  <c r="AJ58" i="3"/>
  <c r="AO58" i="3" s="1"/>
  <c r="AI58" i="3"/>
  <c r="AE58" i="3"/>
  <c r="AL55" i="3"/>
  <c r="AL67" i="3"/>
  <c r="AL71" i="3"/>
  <c r="AJ73" i="3"/>
  <c r="AO73" i="3" s="1"/>
  <c r="AF73" i="3"/>
  <c r="AG78" i="3"/>
  <c r="AJ78" i="3"/>
  <c r="AO78" i="3" s="1"/>
  <c r="AM78" i="3"/>
  <c r="AI78" i="3"/>
  <c r="AE78" i="3"/>
  <c r="AK86" i="3"/>
  <c r="AG86" i="3"/>
  <c r="AJ86" i="3"/>
  <c r="AO86" i="3" s="1"/>
  <c r="AF86" i="3"/>
  <c r="AM86" i="3"/>
  <c r="AI86" i="3"/>
  <c r="AE86" i="3"/>
  <c r="AK94" i="3"/>
  <c r="AG94" i="3"/>
  <c r="AN94" i="3"/>
  <c r="AJ94" i="3"/>
  <c r="AO94" i="3" s="1"/>
  <c r="AF94" i="3"/>
  <c r="AM94" i="3"/>
  <c r="AI94" i="3"/>
  <c r="AE94" i="3"/>
  <c r="AK102" i="3"/>
  <c r="AG102" i="3"/>
  <c r="AN102" i="3"/>
  <c r="AJ102" i="3"/>
  <c r="AO102" i="3" s="1"/>
  <c r="AF102" i="3"/>
  <c r="AM102" i="3"/>
  <c r="AI102" i="3"/>
  <c r="AE102" i="3"/>
  <c r="AI55" i="3"/>
  <c r="AG61" i="3"/>
  <c r="AM63" i="3"/>
  <c r="AH64" i="3"/>
  <c r="AG65" i="3"/>
  <c r="AK65" i="3"/>
  <c r="AE67" i="3"/>
  <c r="AM67" i="3"/>
  <c r="AH68" i="3"/>
  <c r="AK69" i="3"/>
  <c r="AI71" i="3"/>
  <c r="AH72" i="3"/>
  <c r="AM72" i="3"/>
  <c r="AE73" i="3"/>
  <c r="AH78" i="3"/>
  <c r="AH86" i="3"/>
  <c r="AH94" i="3"/>
  <c r="AH102" i="3"/>
  <c r="AJ59" i="3"/>
  <c r="AO59" i="3" s="1"/>
  <c r="AH61" i="3"/>
  <c r="AF63" i="3"/>
  <c r="AH65" i="3"/>
  <c r="AJ67" i="3"/>
  <c r="AO67" i="3" s="1"/>
  <c r="AJ71" i="3"/>
  <c r="AO71" i="3" s="1"/>
  <c r="AK74" i="3"/>
  <c r="AN74" i="3"/>
  <c r="AF74" i="3"/>
  <c r="AM74" i="3"/>
  <c r="AI74" i="3"/>
  <c r="AL78" i="3"/>
  <c r="AG82" i="3"/>
  <c r="AJ82" i="3"/>
  <c r="AO82" i="3" s="1"/>
  <c r="AF82" i="3"/>
  <c r="AM82" i="3"/>
  <c r="AE82" i="3"/>
  <c r="AK90" i="3"/>
  <c r="AG90" i="3"/>
  <c r="AN90" i="3"/>
  <c r="AJ90" i="3"/>
  <c r="AO90" i="3" s="1"/>
  <c r="AF90" i="3"/>
  <c r="AM90" i="3"/>
  <c r="AI90" i="3"/>
  <c r="AE90" i="3"/>
  <c r="AL94" i="3"/>
  <c r="AK98" i="3"/>
  <c r="AG98" i="3"/>
  <c r="AN98" i="3"/>
  <c r="AJ98" i="3"/>
  <c r="AO98" i="3" s="1"/>
  <c r="AF98" i="3"/>
  <c r="AM98" i="3"/>
  <c r="AI98" i="3"/>
  <c r="AE98" i="3"/>
  <c r="AL102" i="3"/>
  <c r="AH75" i="3"/>
  <c r="AG76" i="3"/>
  <c r="AK76" i="3"/>
  <c r="AH79" i="3"/>
  <c r="AL79" i="3"/>
  <c r="AG80" i="3"/>
  <c r="AK80" i="3"/>
  <c r="AF81" i="3"/>
  <c r="AH83" i="3"/>
  <c r="AL83" i="3"/>
  <c r="AG84" i="3"/>
  <c r="AK84" i="3"/>
  <c r="AF85" i="3"/>
  <c r="AJ85" i="3"/>
  <c r="AO85" i="3" s="1"/>
  <c r="AL87" i="3"/>
  <c r="AG88" i="3"/>
  <c r="AK88" i="3"/>
  <c r="AJ89" i="3"/>
  <c r="AO89" i="3" s="1"/>
  <c r="AN89" i="3"/>
  <c r="AG92" i="3"/>
  <c r="AK92" i="3"/>
  <c r="AN93" i="3"/>
  <c r="AG96" i="3"/>
  <c r="AK96" i="3"/>
  <c r="AF97" i="3"/>
  <c r="AJ97" i="3"/>
  <c r="AO97" i="3" s="1"/>
  <c r="AH99" i="3"/>
  <c r="AG100" i="3"/>
  <c r="AK100" i="3"/>
  <c r="AJ101" i="3"/>
  <c r="AO101" i="3" s="1"/>
  <c r="AN101" i="3"/>
  <c r="AL76" i="3"/>
  <c r="AH80" i="3"/>
  <c r="AL80" i="3"/>
  <c r="AG81" i="3"/>
  <c r="AK81" i="3"/>
  <c r="AH84" i="3"/>
  <c r="AL84" i="3"/>
  <c r="AH88" i="3"/>
  <c r="AL88" i="3"/>
  <c r="AG89" i="3"/>
  <c r="AK89" i="3"/>
  <c r="AH92" i="3"/>
  <c r="AL92" i="3"/>
  <c r="AH96" i="3"/>
  <c r="AL96" i="3"/>
  <c r="AG97" i="3"/>
  <c r="AK97" i="3"/>
  <c r="AH100" i="3"/>
  <c r="AL100" i="3"/>
  <c r="AJ75" i="3"/>
  <c r="AO75" i="3" s="1"/>
  <c r="AE76" i="3"/>
  <c r="AI76" i="3"/>
  <c r="AH77" i="3"/>
  <c r="AF79" i="3"/>
  <c r="AE80" i="3"/>
  <c r="AI80" i="3"/>
  <c r="AF83" i="3"/>
  <c r="AJ83" i="3"/>
  <c r="AO83" i="3" s="1"/>
  <c r="AE84" i="3"/>
  <c r="AI84" i="3"/>
  <c r="AH85" i="3"/>
  <c r="AE88" i="3"/>
  <c r="AI88" i="3"/>
  <c r="AF91" i="3"/>
  <c r="AJ91" i="3"/>
  <c r="AO91" i="3" s="1"/>
  <c r="AE92" i="3"/>
  <c r="AI92" i="3"/>
  <c r="AH93" i="3"/>
  <c r="AF95" i="3"/>
  <c r="AJ95" i="3"/>
  <c r="AO95" i="3" s="1"/>
  <c r="AE96" i="3"/>
  <c r="AI96" i="3"/>
  <c r="AJ99" i="3"/>
  <c r="AO99" i="3" s="1"/>
  <c r="AE100" i="3"/>
  <c r="AI100" i="3"/>
  <c r="ED12" i="2"/>
  <c r="ED13" i="2"/>
  <c r="ED14" i="2"/>
  <c r="ED15" i="2"/>
  <c r="ED16" i="2"/>
  <c r="ED17" i="2"/>
  <c r="ED18" i="2"/>
  <c r="ED19" i="2"/>
  <c r="ED20" i="2"/>
  <c r="ED21" i="2"/>
  <c r="ED22" i="2"/>
  <c r="ED23" i="2"/>
  <c r="ED24" i="2"/>
  <c r="ED25" i="2"/>
  <c r="ED26" i="2"/>
  <c r="ED27" i="2"/>
  <c r="ED28" i="2"/>
  <c r="ED29" i="2"/>
  <c r="ED30" i="2"/>
  <c r="ED31" i="2"/>
  <c r="ED32" i="2"/>
  <c r="ED33" i="2"/>
  <c r="ED34" i="2"/>
  <c r="ED35" i="2"/>
  <c r="ED36" i="2"/>
  <c r="ED37" i="2"/>
  <c r="ED38" i="2"/>
  <c r="ED39" i="2"/>
  <c r="ED40" i="2"/>
  <c r="ED41" i="2"/>
  <c r="AA3" i="4"/>
  <c r="Z15" i="11"/>
  <c r="Z14" i="11"/>
  <c r="Z13" i="11"/>
  <c r="Z12" i="11"/>
  <c r="Z11" i="11"/>
  <c r="Z10" i="11"/>
  <c r="Z9" i="11"/>
  <c r="Z8" i="11"/>
  <c r="T1002" i="13"/>
  <c r="J1002" i="11"/>
  <c r="J1001" i="11"/>
  <c r="J1000" i="11"/>
  <c r="J999" i="11"/>
  <c r="J998" i="11"/>
  <c r="J997" i="11"/>
  <c r="J996" i="11"/>
  <c r="J995" i="11"/>
  <c r="J994" i="11"/>
  <c r="J993" i="11"/>
  <c r="J992" i="11"/>
  <c r="J991" i="11"/>
  <c r="J990" i="11"/>
  <c r="J989" i="11"/>
  <c r="J988" i="11"/>
  <c r="J987" i="11"/>
  <c r="J986" i="11"/>
  <c r="J985" i="11"/>
  <c r="J984" i="11"/>
  <c r="J983" i="11"/>
  <c r="J982" i="11"/>
  <c r="J981" i="11"/>
  <c r="J980" i="11"/>
  <c r="J979" i="11"/>
  <c r="J978" i="11"/>
  <c r="J977" i="11"/>
  <c r="J976" i="11"/>
  <c r="J975" i="11"/>
  <c r="J974" i="11"/>
  <c r="J973" i="11"/>
  <c r="J972" i="11"/>
  <c r="J971" i="11"/>
  <c r="J970" i="11"/>
  <c r="J969" i="11"/>
  <c r="J968" i="11"/>
  <c r="J967" i="11"/>
  <c r="J966" i="11"/>
  <c r="J965" i="11"/>
  <c r="J964" i="11"/>
  <c r="J963" i="11"/>
  <c r="J962" i="11"/>
  <c r="J961" i="11"/>
  <c r="J960" i="11"/>
  <c r="J959" i="11"/>
  <c r="J958" i="11"/>
  <c r="J957" i="11"/>
  <c r="J956" i="11"/>
  <c r="J955" i="11"/>
  <c r="J954" i="11"/>
  <c r="J953" i="11"/>
  <c r="J952" i="11"/>
  <c r="J951" i="11"/>
  <c r="J950" i="11"/>
  <c r="J949" i="11"/>
  <c r="J948" i="11"/>
  <c r="J947" i="11"/>
  <c r="J946" i="11"/>
  <c r="J945" i="11"/>
  <c r="J944" i="11"/>
  <c r="J943" i="11"/>
  <c r="J942" i="11"/>
  <c r="J941" i="11"/>
  <c r="J940" i="11"/>
  <c r="J939" i="11"/>
  <c r="J938" i="11"/>
  <c r="J937" i="11"/>
  <c r="J936" i="11"/>
  <c r="J935" i="11"/>
  <c r="J934" i="11"/>
  <c r="J933" i="11"/>
  <c r="J932" i="11"/>
  <c r="J931" i="11"/>
  <c r="J930" i="11"/>
  <c r="J929" i="11"/>
  <c r="J928" i="11"/>
  <c r="J927" i="11"/>
  <c r="J926" i="11"/>
  <c r="J925" i="11"/>
  <c r="J924" i="11"/>
  <c r="J923" i="11"/>
  <c r="J922" i="11"/>
  <c r="J921" i="11"/>
  <c r="J920" i="11"/>
  <c r="J919" i="11"/>
  <c r="J918" i="11"/>
  <c r="J917" i="11"/>
  <c r="J916" i="11"/>
  <c r="J915" i="11"/>
  <c r="J914" i="11"/>
  <c r="J913" i="11"/>
  <c r="J912" i="11"/>
  <c r="J911" i="11"/>
  <c r="J910" i="11"/>
  <c r="J909" i="11"/>
  <c r="J908" i="11"/>
  <c r="J907" i="11"/>
  <c r="J906" i="11"/>
  <c r="J905" i="11"/>
  <c r="J904" i="11"/>
  <c r="J903" i="11"/>
  <c r="J902" i="11"/>
  <c r="J901" i="11"/>
  <c r="J900" i="11"/>
  <c r="J899" i="11"/>
  <c r="J898" i="11"/>
  <c r="J897" i="11"/>
  <c r="J896" i="11"/>
  <c r="J895" i="11"/>
  <c r="J894" i="11"/>
  <c r="J893" i="11"/>
  <c r="J892" i="11"/>
  <c r="J891" i="11"/>
  <c r="J890" i="11"/>
  <c r="J889" i="11"/>
  <c r="J888" i="11"/>
  <c r="J887" i="11"/>
  <c r="J886" i="11"/>
  <c r="J885" i="11"/>
  <c r="J884" i="11"/>
  <c r="J883" i="11"/>
  <c r="J882" i="11"/>
  <c r="J881" i="11"/>
  <c r="J880" i="11"/>
  <c r="J879" i="11"/>
  <c r="J878" i="11"/>
  <c r="J877" i="11"/>
  <c r="J876" i="11"/>
  <c r="J875" i="11"/>
  <c r="J874" i="11"/>
  <c r="J873" i="11"/>
  <c r="J872" i="11"/>
  <c r="J871" i="11"/>
  <c r="J870" i="11"/>
  <c r="J869" i="11"/>
  <c r="J868" i="11"/>
  <c r="J867" i="11"/>
  <c r="J866" i="11"/>
  <c r="J865" i="11"/>
  <c r="J864" i="11"/>
  <c r="J863" i="11"/>
  <c r="J862" i="11"/>
  <c r="J861" i="11"/>
  <c r="J860" i="11"/>
  <c r="J859" i="11"/>
  <c r="J858" i="11"/>
  <c r="J857" i="11"/>
  <c r="J856" i="11"/>
  <c r="J855" i="11"/>
  <c r="J854" i="11"/>
  <c r="J853" i="11"/>
  <c r="J852" i="11"/>
  <c r="J851" i="11"/>
  <c r="J850" i="11"/>
  <c r="J849" i="11"/>
  <c r="J848" i="11"/>
  <c r="J847" i="11"/>
  <c r="J846" i="11"/>
  <c r="J845" i="11"/>
  <c r="J844" i="11"/>
  <c r="J843" i="11"/>
  <c r="J842" i="11"/>
  <c r="J841" i="11"/>
  <c r="J840" i="11"/>
  <c r="J839" i="11"/>
  <c r="J838" i="11"/>
  <c r="J837" i="11"/>
  <c r="J836" i="11"/>
  <c r="J835" i="11"/>
  <c r="J834" i="11"/>
  <c r="J833" i="11"/>
  <c r="J832" i="11"/>
  <c r="J831" i="11"/>
  <c r="J830" i="11"/>
  <c r="J829" i="11"/>
  <c r="J828" i="11"/>
  <c r="J827" i="11"/>
  <c r="J826" i="11"/>
  <c r="J825" i="11"/>
  <c r="J824" i="11"/>
  <c r="J823" i="11"/>
  <c r="J822" i="11"/>
  <c r="J821" i="11"/>
  <c r="J820" i="11"/>
  <c r="J819" i="11"/>
  <c r="J818" i="11"/>
  <c r="J817" i="11"/>
  <c r="J816" i="11"/>
  <c r="J815" i="11"/>
  <c r="J814" i="11"/>
  <c r="J813" i="11"/>
  <c r="J812" i="11"/>
  <c r="J811" i="11"/>
  <c r="J810" i="11"/>
  <c r="J809" i="11"/>
  <c r="J808" i="11"/>
  <c r="J807" i="11"/>
  <c r="J806" i="11"/>
  <c r="J805" i="11"/>
  <c r="J804" i="11"/>
  <c r="J803" i="11"/>
  <c r="J802" i="11"/>
  <c r="J801" i="11"/>
  <c r="J800" i="11"/>
  <c r="J799" i="11"/>
  <c r="J798" i="11"/>
  <c r="J797" i="11"/>
  <c r="J796" i="11"/>
  <c r="J795" i="11"/>
  <c r="J794" i="11"/>
  <c r="J793" i="11"/>
  <c r="J792" i="11"/>
  <c r="J791" i="11"/>
  <c r="J790" i="11"/>
  <c r="J789" i="11"/>
  <c r="J788" i="11"/>
  <c r="J787" i="11"/>
  <c r="J786" i="11"/>
  <c r="J785" i="11"/>
  <c r="J784" i="11"/>
  <c r="J783" i="11"/>
  <c r="J782" i="11"/>
  <c r="J781" i="11"/>
  <c r="J780" i="11"/>
  <c r="J779" i="11"/>
  <c r="J778" i="11"/>
  <c r="J777" i="11"/>
  <c r="J776" i="11"/>
  <c r="J775" i="11"/>
  <c r="J774" i="11"/>
  <c r="J773" i="11"/>
  <c r="J772" i="11"/>
  <c r="J771" i="11"/>
  <c r="J770" i="11"/>
  <c r="J769" i="11"/>
  <c r="J768" i="11"/>
  <c r="J767" i="11"/>
  <c r="J766" i="11"/>
  <c r="J765" i="11"/>
  <c r="J764" i="11"/>
  <c r="J763" i="11"/>
  <c r="J762" i="11"/>
  <c r="J761" i="11"/>
  <c r="J760" i="11"/>
  <c r="J759" i="11"/>
  <c r="J758" i="11"/>
  <c r="J757" i="11"/>
  <c r="J756" i="11"/>
  <c r="J755" i="11"/>
  <c r="J754" i="11"/>
  <c r="J753" i="11"/>
  <c r="J752" i="11"/>
  <c r="J751" i="11"/>
  <c r="J750" i="11"/>
  <c r="J749" i="11"/>
  <c r="J748" i="11"/>
  <c r="J747" i="11"/>
  <c r="J746" i="11"/>
  <c r="J745" i="11"/>
  <c r="J744" i="11"/>
  <c r="J743" i="11"/>
  <c r="J742" i="11"/>
  <c r="J741" i="11"/>
  <c r="J740" i="11"/>
  <c r="J739" i="11"/>
  <c r="J738" i="11"/>
  <c r="J737" i="11"/>
  <c r="J736" i="11"/>
  <c r="J735" i="11"/>
  <c r="J734" i="11"/>
  <c r="J733" i="11"/>
  <c r="J732" i="11"/>
  <c r="J731" i="11"/>
  <c r="J730" i="11"/>
  <c r="J729" i="11"/>
  <c r="J728" i="11"/>
  <c r="J727" i="11"/>
  <c r="J726" i="11"/>
  <c r="J725" i="11"/>
  <c r="J724" i="11"/>
  <c r="J723" i="11"/>
  <c r="J722" i="11"/>
  <c r="J721" i="11"/>
  <c r="J720" i="11"/>
  <c r="J719" i="11"/>
  <c r="J718" i="11"/>
  <c r="J717" i="11"/>
  <c r="J716" i="11"/>
  <c r="J715" i="11"/>
  <c r="J714" i="11"/>
  <c r="J713" i="11"/>
  <c r="J712" i="11"/>
  <c r="J711" i="11"/>
  <c r="J710" i="11"/>
  <c r="J709" i="11"/>
  <c r="J708" i="11"/>
  <c r="J707" i="11"/>
  <c r="J706" i="11"/>
  <c r="J705" i="11"/>
  <c r="J704" i="11"/>
  <c r="J703" i="11"/>
  <c r="J702" i="11"/>
  <c r="J701" i="11"/>
  <c r="J700" i="11"/>
  <c r="J699" i="11"/>
  <c r="J698" i="11"/>
  <c r="J697" i="11"/>
  <c r="J696" i="11"/>
  <c r="J695" i="11"/>
  <c r="J694" i="11"/>
  <c r="J693" i="11"/>
  <c r="J692" i="11"/>
  <c r="J691" i="11"/>
  <c r="J690" i="11"/>
  <c r="J689" i="11"/>
  <c r="J688" i="11"/>
  <c r="J687" i="11"/>
  <c r="J686" i="11"/>
  <c r="J685" i="11"/>
  <c r="J684" i="11"/>
  <c r="J683" i="11"/>
  <c r="J682" i="11"/>
  <c r="J681" i="11"/>
  <c r="J680" i="11"/>
  <c r="J679" i="11"/>
  <c r="J678" i="11"/>
  <c r="J677" i="11"/>
  <c r="J676" i="11"/>
  <c r="J675" i="11"/>
  <c r="J674" i="11"/>
  <c r="J673" i="11"/>
  <c r="J672" i="11"/>
  <c r="J671" i="11"/>
  <c r="J670" i="11"/>
  <c r="J669" i="11"/>
  <c r="J668" i="11"/>
  <c r="J667" i="11"/>
  <c r="J666" i="11"/>
  <c r="J665" i="11"/>
  <c r="J664" i="11"/>
  <c r="J663" i="11"/>
  <c r="J662" i="11"/>
  <c r="J661" i="11"/>
  <c r="J660" i="11"/>
  <c r="J659" i="11"/>
  <c r="J658" i="11"/>
  <c r="J657" i="11"/>
  <c r="J656" i="11"/>
  <c r="J655" i="11"/>
  <c r="J654" i="11"/>
  <c r="J653" i="11"/>
  <c r="J652" i="11"/>
  <c r="J651" i="11"/>
  <c r="J650" i="11"/>
  <c r="J649" i="11"/>
  <c r="J648" i="11"/>
  <c r="J647" i="11"/>
  <c r="J646" i="11"/>
  <c r="J645" i="11"/>
  <c r="J644" i="11"/>
  <c r="J643" i="11"/>
  <c r="J642" i="11"/>
  <c r="J641" i="11"/>
  <c r="J640" i="11"/>
  <c r="J639" i="11"/>
  <c r="J638" i="11"/>
  <c r="J637" i="11"/>
  <c r="J636" i="11"/>
  <c r="J635" i="11"/>
  <c r="J634" i="11"/>
  <c r="J633" i="11"/>
  <c r="J632" i="11"/>
  <c r="J631" i="11"/>
  <c r="J630" i="11"/>
  <c r="J629" i="11"/>
  <c r="J628" i="11"/>
  <c r="J627" i="11"/>
  <c r="J626" i="11"/>
  <c r="J625" i="11"/>
  <c r="J624" i="11"/>
  <c r="J623" i="11"/>
  <c r="J622" i="11"/>
  <c r="J621" i="11"/>
  <c r="J620" i="11"/>
  <c r="J619" i="11"/>
  <c r="J618" i="11"/>
  <c r="J617" i="11"/>
  <c r="J616" i="11"/>
  <c r="J615" i="11"/>
  <c r="J614" i="11"/>
  <c r="J613" i="11"/>
  <c r="J612" i="11"/>
  <c r="J611" i="11"/>
  <c r="J610" i="11"/>
  <c r="J609" i="11"/>
  <c r="J608" i="11"/>
  <c r="J607" i="11"/>
  <c r="J606" i="11"/>
  <c r="J605" i="11"/>
  <c r="J604" i="11"/>
  <c r="J603" i="11"/>
  <c r="J602" i="11"/>
  <c r="J601" i="11"/>
  <c r="J600" i="11"/>
  <c r="J599" i="11"/>
  <c r="J598" i="11"/>
  <c r="J597" i="11"/>
  <c r="J596" i="11"/>
  <c r="J595" i="11"/>
  <c r="J594" i="11"/>
  <c r="J593" i="11"/>
  <c r="J592" i="11"/>
  <c r="J591" i="11"/>
  <c r="J590" i="11"/>
  <c r="J589" i="11"/>
  <c r="J588" i="11"/>
  <c r="J587" i="11"/>
  <c r="J586" i="11"/>
  <c r="J585" i="11"/>
  <c r="J584" i="11"/>
  <c r="J583" i="11"/>
  <c r="J582" i="11"/>
  <c r="J581" i="11"/>
  <c r="J580" i="11"/>
  <c r="J579" i="11"/>
  <c r="J578" i="11"/>
  <c r="J577" i="11"/>
  <c r="J576" i="11"/>
  <c r="J575" i="11"/>
  <c r="J574" i="11"/>
  <c r="J573" i="11"/>
  <c r="J572" i="11"/>
  <c r="J571" i="11"/>
  <c r="J570" i="11"/>
  <c r="J569" i="11"/>
  <c r="J568" i="11"/>
  <c r="J567" i="11"/>
  <c r="J566" i="11"/>
  <c r="J565" i="11"/>
  <c r="J564" i="11"/>
  <c r="J563" i="11"/>
  <c r="J562" i="11"/>
  <c r="J561" i="11"/>
  <c r="J560" i="11"/>
  <c r="J559" i="11"/>
  <c r="J558" i="11"/>
  <c r="J557" i="11"/>
  <c r="J556" i="11"/>
  <c r="J555" i="11"/>
  <c r="J554" i="11"/>
  <c r="J553" i="11"/>
  <c r="J552" i="11"/>
  <c r="J551" i="11"/>
  <c r="J550" i="11"/>
  <c r="J549" i="11"/>
  <c r="J548" i="11"/>
  <c r="J547" i="11"/>
  <c r="J546" i="11"/>
  <c r="J545" i="11"/>
  <c r="J544" i="11"/>
  <c r="J543" i="11"/>
  <c r="J542" i="11"/>
  <c r="J541" i="11"/>
  <c r="J540" i="11"/>
  <c r="J539" i="11"/>
  <c r="J538" i="11"/>
  <c r="J537" i="11"/>
  <c r="J536" i="11"/>
  <c r="J535" i="11"/>
  <c r="J534" i="11"/>
  <c r="J533" i="11"/>
  <c r="J532" i="11"/>
  <c r="J531" i="11"/>
  <c r="J530" i="11"/>
  <c r="J529" i="11"/>
  <c r="J528" i="11"/>
  <c r="J527" i="11"/>
  <c r="J526" i="11"/>
  <c r="J525" i="11"/>
  <c r="J524" i="11"/>
  <c r="J523" i="11"/>
  <c r="J522" i="11"/>
  <c r="J521" i="11"/>
  <c r="J520" i="11"/>
  <c r="J519" i="11"/>
  <c r="J518" i="11"/>
  <c r="J517" i="11"/>
  <c r="J516" i="11"/>
  <c r="J515" i="11"/>
  <c r="J514" i="11"/>
  <c r="J513" i="11"/>
  <c r="J512" i="11"/>
  <c r="J511" i="11"/>
  <c r="J510" i="11"/>
  <c r="J509" i="11"/>
  <c r="J508" i="11"/>
  <c r="J507" i="11"/>
  <c r="J506" i="11"/>
  <c r="J505" i="11"/>
  <c r="J504" i="11"/>
  <c r="J503" i="11"/>
  <c r="J502" i="11"/>
  <c r="J501" i="11"/>
  <c r="J500" i="11"/>
  <c r="J499" i="11"/>
  <c r="J498" i="11"/>
  <c r="J497" i="11"/>
  <c r="J496" i="11"/>
  <c r="J495" i="11"/>
  <c r="J494" i="11"/>
  <c r="J493" i="11"/>
  <c r="J492" i="11"/>
  <c r="J491" i="11"/>
  <c r="J490" i="11"/>
  <c r="J489" i="11"/>
  <c r="J488" i="11"/>
  <c r="J487" i="11"/>
  <c r="J486" i="11"/>
  <c r="J485" i="11"/>
  <c r="J484" i="11"/>
  <c r="J483" i="11"/>
  <c r="J482" i="11"/>
  <c r="J481" i="11"/>
  <c r="J480" i="11"/>
  <c r="J479" i="11"/>
  <c r="J478" i="11"/>
  <c r="J477" i="11"/>
  <c r="J476" i="11"/>
  <c r="J475" i="11"/>
  <c r="J474" i="11"/>
  <c r="J473" i="11"/>
  <c r="J472" i="11"/>
  <c r="J471" i="11"/>
  <c r="J470" i="11"/>
  <c r="J469" i="11"/>
  <c r="J468" i="11"/>
  <c r="J467" i="11"/>
  <c r="J466" i="11"/>
  <c r="J465" i="11"/>
  <c r="J464" i="11"/>
  <c r="J463" i="11"/>
  <c r="J462" i="11"/>
  <c r="J461" i="11"/>
  <c r="J460" i="11"/>
  <c r="J459" i="11"/>
  <c r="J458" i="11"/>
  <c r="J457" i="11"/>
  <c r="J456" i="11"/>
  <c r="J455" i="11"/>
  <c r="J454" i="11"/>
  <c r="J453" i="11"/>
  <c r="J452" i="11"/>
  <c r="J451" i="11"/>
  <c r="J450" i="11"/>
  <c r="J449" i="11"/>
  <c r="J448" i="11"/>
  <c r="J447" i="11"/>
  <c r="J446" i="11"/>
  <c r="J445" i="11"/>
  <c r="J444" i="11"/>
  <c r="J443" i="11"/>
  <c r="J442" i="11"/>
  <c r="J441" i="11"/>
  <c r="J440" i="11"/>
  <c r="J439" i="11"/>
  <c r="J438" i="11"/>
  <c r="J437" i="11"/>
  <c r="J436" i="11"/>
  <c r="J435" i="11"/>
  <c r="J434" i="11"/>
  <c r="J433" i="11"/>
  <c r="J432" i="11"/>
  <c r="J431" i="11"/>
  <c r="J430" i="11"/>
  <c r="J429" i="11"/>
  <c r="J428" i="11"/>
  <c r="J427" i="11"/>
  <c r="J426" i="11"/>
  <c r="J425" i="11"/>
  <c r="J424" i="11"/>
  <c r="J423" i="11"/>
  <c r="J422" i="11"/>
  <c r="J421" i="11"/>
  <c r="J420" i="11"/>
  <c r="J419" i="11"/>
  <c r="J418" i="11"/>
  <c r="J417" i="11"/>
  <c r="J416" i="11"/>
  <c r="J415" i="11"/>
  <c r="J414" i="11"/>
  <c r="J413" i="11"/>
  <c r="J412" i="11"/>
  <c r="J411" i="11"/>
  <c r="J410" i="11"/>
  <c r="J409" i="11"/>
  <c r="J408" i="11"/>
  <c r="J407" i="11"/>
  <c r="J406" i="11"/>
  <c r="J405" i="11"/>
  <c r="J404" i="11"/>
  <c r="J403" i="11"/>
  <c r="J402" i="11"/>
  <c r="J401" i="11"/>
  <c r="J400" i="11"/>
  <c r="J399" i="11"/>
  <c r="J398" i="11"/>
  <c r="J397" i="11"/>
  <c r="J396" i="11"/>
  <c r="J395" i="11"/>
  <c r="J394" i="11"/>
  <c r="J393" i="11"/>
  <c r="J392" i="11"/>
  <c r="J391" i="11"/>
  <c r="J390" i="11"/>
  <c r="J389" i="11"/>
  <c r="J388" i="11"/>
  <c r="J387" i="11"/>
  <c r="J386" i="11"/>
  <c r="J385" i="11"/>
  <c r="J384" i="11"/>
  <c r="J383" i="11"/>
  <c r="J382" i="11"/>
  <c r="J381" i="11"/>
  <c r="J380" i="11"/>
  <c r="J379" i="11"/>
  <c r="J378" i="11"/>
  <c r="J377" i="11"/>
  <c r="J376" i="11"/>
  <c r="J375" i="11"/>
  <c r="J374" i="11"/>
  <c r="J373" i="11"/>
  <c r="J372" i="11"/>
  <c r="J371" i="11"/>
  <c r="J370" i="11"/>
  <c r="J369" i="11"/>
  <c r="J368" i="11"/>
  <c r="J367" i="11"/>
  <c r="J366" i="11"/>
  <c r="J365" i="11"/>
  <c r="J364" i="11"/>
  <c r="J363" i="11"/>
  <c r="J362" i="11"/>
  <c r="J361" i="11"/>
  <c r="J360" i="11"/>
  <c r="J359" i="11"/>
  <c r="J358" i="11"/>
  <c r="J357" i="11"/>
  <c r="J356" i="11"/>
  <c r="J355" i="11"/>
  <c r="J354" i="11"/>
  <c r="J353" i="11"/>
  <c r="J352" i="11"/>
  <c r="J351" i="11"/>
  <c r="J350" i="11"/>
  <c r="J349" i="11"/>
  <c r="J348" i="11"/>
  <c r="J347" i="11"/>
  <c r="J346" i="11"/>
  <c r="J345" i="11"/>
  <c r="J344" i="11"/>
  <c r="J343" i="11"/>
  <c r="J342" i="11"/>
  <c r="J341" i="11"/>
  <c r="J340" i="11"/>
  <c r="J339" i="11"/>
  <c r="J338" i="11"/>
  <c r="J337" i="11"/>
  <c r="J336" i="11"/>
  <c r="J335" i="11"/>
  <c r="J334" i="11"/>
  <c r="J333" i="11"/>
  <c r="J332" i="11"/>
  <c r="J331" i="11"/>
  <c r="J330" i="11"/>
  <c r="J329" i="11"/>
  <c r="J328" i="11"/>
  <c r="J327" i="11"/>
  <c r="J326" i="11"/>
  <c r="J325" i="11"/>
  <c r="J324" i="11"/>
  <c r="J323" i="11"/>
  <c r="J322" i="11"/>
  <c r="J321" i="11"/>
  <c r="J320" i="11"/>
  <c r="J319" i="11"/>
  <c r="J318" i="11"/>
  <c r="J317" i="11"/>
  <c r="J316" i="11"/>
  <c r="J315" i="11"/>
  <c r="J314" i="11"/>
  <c r="J313" i="11"/>
  <c r="J312" i="11"/>
  <c r="J311" i="11"/>
  <c r="J310" i="11"/>
  <c r="J309" i="11"/>
  <c r="J308" i="11"/>
  <c r="J307" i="11"/>
  <c r="J306" i="11"/>
  <c r="J305" i="11"/>
  <c r="J304" i="11"/>
  <c r="J303" i="11"/>
  <c r="J302" i="11"/>
  <c r="J301" i="11"/>
  <c r="J300" i="11"/>
  <c r="J299" i="11"/>
  <c r="J298" i="11"/>
  <c r="J297" i="11"/>
  <c r="J296" i="11"/>
  <c r="J295" i="11"/>
  <c r="J294" i="11"/>
  <c r="J293" i="11"/>
  <c r="J292" i="11"/>
  <c r="J291" i="11"/>
  <c r="J290" i="11"/>
  <c r="J289" i="11"/>
  <c r="J288" i="11"/>
  <c r="J287" i="11"/>
  <c r="J286" i="11"/>
  <c r="J285" i="11"/>
  <c r="J284" i="11"/>
  <c r="J283" i="11"/>
  <c r="J282" i="11"/>
  <c r="J281" i="11"/>
  <c r="J280" i="11"/>
  <c r="J279" i="11"/>
  <c r="J278" i="11"/>
  <c r="J277" i="11"/>
  <c r="J276" i="11"/>
  <c r="J275" i="11"/>
  <c r="J274" i="11"/>
  <c r="J273" i="11"/>
  <c r="J272" i="11"/>
  <c r="J271" i="11"/>
  <c r="J270" i="11"/>
  <c r="J269" i="11"/>
  <c r="J268" i="11"/>
  <c r="J267" i="11"/>
  <c r="J266" i="11"/>
  <c r="J265" i="11"/>
  <c r="J264" i="11"/>
  <c r="J263" i="11"/>
  <c r="J262" i="11"/>
  <c r="J261" i="11"/>
  <c r="J260" i="11"/>
  <c r="J259" i="11"/>
  <c r="J258" i="11"/>
  <c r="J257" i="11"/>
  <c r="J256" i="11"/>
  <c r="J255" i="11"/>
  <c r="J254" i="11"/>
  <c r="J253" i="11"/>
  <c r="J252" i="11"/>
  <c r="J251" i="11"/>
  <c r="J250" i="11"/>
  <c r="J249" i="11"/>
  <c r="J248" i="11"/>
  <c r="J247" i="11"/>
  <c r="J246" i="11"/>
  <c r="J245" i="11"/>
  <c r="J244" i="11"/>
  <c r="J243" i="11"/>
  <c r="J242" i="11"/>
  <c r="J241" i="11"/>
  <c r="J240" i="11"/>
  <c r="J239" i="11"/>
  <c r="J238" i="11"/>
  <c r="J237" i="11"/>
  <c r="J236" i="11"/>
  <c r="J235" i="11"/>
  <c r="J234" i="11"/>
  <c r="J233" i="11"/>
  <c r="J232" i="11"/>
  <c r="J231" i="11"/>
  <c r="J230" i="11"/>
  <c r="J229" i="11"/>
  <c r="J228" i="11"/>
  <c r="J227" i="11"/>
  <c r="J226" i="11"/>
  <c r="J225" i="11"/>
  <c r="J224" i="11"/>
  <c r="J223" i="11"/>
  <c r="J222" i="11"/>
  <c r="J221" i="11"/>
  <c r="J220" i="11"/>
  <c r="J219" i="11"/>
  <c r="J218" i="11"/>
  <c r="J217" i="11"/>
  <c r="J216" i="11"/>
  <c r="J215" i="11"/>
  <c r="J214" i="11"/>
  <c r="J213" i="11"/>
  <c r="J212" i="11"/>
  <c r="J211" i="11"/>
  <c r="J210" i="11"/>
  <c r="J209" i="11"/>
  <c r="J208" i="11"/>
  <c r="J207" i="11"/>
  <c r="J206" i="11"/>
  <c r="J205" i="11"/>
  <c r="J204" i="11"/>
  <c r="J203" i="11"/>
  <c r="J202" i="11"/>
  <c r="J201" i="11"/>
  <c r="J200" i="11"/>
  <c r="J199" i="11"/>
  <c r="J198" i="11"/>
  <c r="J197" i="11"/>
  <c r="J196" i="11"/>
  <c r="J195" i="11"/>
  <c r="J194" i="11"/>
  <c r="J193" i="11"/>
  <c r="J192" i="11"/>
  <c r="J191" i="11"/>
  <c r="J190" i="11"/>
  <c r="J189" i="11"/>
  <c r="J188" i="11"/>
  <c r="J187" i="11"/>
  <c r="J186" i="11"/>
  <c r="J185" i="11"/>
  <c r="J184" i="11"/>
  <c r="J183" i="11"/>
  <c r="J182" i="11"/>
  <c r="J181" i="11"/>
  <c r="J180" i="11"/>
  <c r="J179" i="11"/>
  <c r="J178" i="11"/>
  <c r="J177" i="11"/>
  <c r="J176" i="11"/>
  <c r="J175" i="11"/>
  <c r="J174" i="11"/>
  <c r="J173" i="11"/>
  <c r="J172" i="11"/>
  <c r="J171" i="11"/>
  <c r="J170" i="11"/>
  <c r="J169" i="11"/>
  <c r="J168" i="11"/>
  <c r="J167" i="11"/>
  <c r="J166" i="11"/>
  <c r="J165" i="11"/>
  <c r="J164" i="11"/>
  <c r="J163" i="11"/>
  <c r="J162" i="11"/>
  <c r="J161" i="11"/>
  <c r="J160" i="11"/>
  <c r="J159" i="11"/>
  <c r="J158" i="11"/>
  <c r="J157" i="11"/>
  <c r="J156" i="11"/>
  <c r="J155" i="11"/>
  <c r="J154" i="11"/>
  <c r="J153" i="11"/>
  <c r="J152" i="11"/>
  <c r="J151" i="11"/>
  <c r="J150" i="11"/>
  <c r="J149" i="11"/>
  <c r="J148" i="11"/>
  <c r="J147" i="11"/>
  <c r="J146" i="11"/>
  <c r="J145" i="11"/>
  <c r="J144" i="11"/>
  <c r="J143" i="11"/>
  <c r="J142" i="11"/>
  <c r="J141" i="11"/>
  <c r="J140" i="11"/>
  <c r="J139" i="11"/>
  <c r="J138" i="11"/>
  <c r="J137" i="11"/>
  <c r="J136" i="11"/>
  <c r="J135" i="11"/>
  <c r="J134" i="11"/>
  <c r="J133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3" i="11"/>
  <c r="J4" i="11"/>
  <c r="J5" i="11"/>
  <c r="J6" i="11"/>
  <c r="J7" i="11"/>
  <c r="I3" i="11"/>
  <c r="I4" i="11" s="1"/>
  <c r="W15" i="13"/>
  <c r="V15" i="13"/>
  <c r="W7" i="11"/>
  <c r="V6" i="11"/>
  <c r="AB31" i="13"/>
  <c r="V17" i="11" s="1"/>
  <c r="AC21" i="13"/>
  <c r="V15" i="12"/>
  <c r="D42" i="12" s="1"/>
  <c r="W15" i="12"/>
  <c r="AB31" i="12"/>
  <c r="AC21" i="12"/>
  <c r="H3" i="2"/>
  <c r="G42" i="2"/>
  <c r="F42" i="2"/>
  <c r="E42" i="2"/>
  <c r="D42" i="2"/>
  <c r="C42" i="2"/>
  <c r="H18" i="8"/>
  <c r="D18" i="8"/>
  <c r="C16" i="8"/>
  <c r="C13" i="8"/>
  <c r="C12" i="8"/>
  <c r="C11" i="8"/>
  <c r="C10" i="8"/>
  <c r="C9" i="8"/>
  <c r="C8" i="8"/>
  <c r="C6" i="8"/>
  <c r="C5" i="8"/>
  <c r="H18" i="1"/>
  <c r="D18" i="1"/>
  <c r="C14" i="1"/>
  <c r="F15" i="1" s="1"/>
  <c r="D491" i="12"/>
  <c r="E491" i="13"/>
  <c r="AI27" i="3" l="1"/>
  <c r="AE63" i="3"/>
  <c r="AN58" i="3"/>
  <c r="AI62" i="3"/>
  <c r="AG47" i="3"/>
  <c r="AK54" i="3"/>
  <c r="AL27" i="3"/>
  <c r="AL50" i="3"/>
  <c r="AJ27" i="3"/>
  <c r="AO27" i="3" s="1"/>
  <c r="AG38" i="3"/>
  <c r="AG27" i="3"/>
  <c r="AM29" i="3"/>
  <c r="AM58" i="3"/>
  <c r="AL54" i="3"/>
  <c r="AJ22" i="3"/>
  <c r="AO22" i="3" s="1"/>
  <c r="AF54" i="3"/>
  <c r="AI63" i="3"/>
  <c r="AE55" i="3"/>
  <c r="AH71" i="3"/>
  <c r="AH55" i="3"/>
  <c r="AJ51" i="3"/>
  <c r="AO51" i="3" s="1"/>
  <c r="AH28" i="3"/>
  <c r="AL47" i="3"/>
  <c r="AH47" i="3"/>
  <c r="AK71" i="3"/>
  <c r="AG63" i="3"/>
  <c r="AJ80" i="3"/>
  <c r="AO80" i="3" s="1"/>
  <c r="AF71" i="3"/>
  <c r="AF59" i="3"/>
  <c r="AI67" i="3"/>
  <c r="AH67" i="3"/>
  <c r="AI43" i="3"/>
  <c r="AM47" i="3"/>
  <c r="AK67" i="3"/>
  <c r="AJ43" i="3"/>
  <c r="AO43" i="3" s="1"/>
  <c r="AM59" i="3"/>
  <c r="AF5" i="3"/>
  <c r="AJ55" i="3"/>
  <c r="AO55" i="3" s="1"/>
  <c r="AL63" i="3"/>
  <c r="AJ47" i="3"/>
  <c r="AO47" i="3" s="1"/>
  <c r="AK63" i="3"/>
  <c r="AH51" i="3"/>
  <c r="AH76" i="3"/>
  <c r="AF67" i="3"/>
  <c r="AF55" i="3"/>
  <c r="AM71" i="3"/>
  <c r="AI59" i="3"/>
  <c r="AH63" i="3"/>
  <c r="AG24" i="3"/>
  <c r="AG59" i="3"/>
  <c r="AK51" i="3"/>
  <c r="AF43" i="3"/>
  <c r="AE59" i="3"/>
  <c r="AL59" i="3"/>
  <c r="AE51" i="3"/>
  <c r="AI39" i="3"/>
  <c r="AK59" i="3"/>
  <c r="AJ63" i="3"/>
  <c r="AO63" i="3" s="1"/>
  <c r="AE71" i="3"/>
  <c r="AM55" i="3"/>
  <c r="AH59" i="3"/>
  <c r="AM51" i="3"/>
  <c r="AH43" i="3"/>
  <c r="AN76" i="3"/>
  <c r="AH89" i="3"/>
  <c r="AH81" i="3"/>
  <c r="AK101" i="3"/>
  <c r="AK93" i="3"/>
  <c r="AK85" i="3"/>
  <c r="AK77" i="3"/>
  <c r="AJ93" i="3"/>
  <c r="AO93" i="3" s="1"/>
  <c r="AN77" i="3"/>
  <c r="AL86" i="3"/>
  <c r="AK82" i="3"/>
  <c r="AG74" i="3"/>
  <c r="AN78" i="3"/>
  <c r="AF50" i="3"/>
  <c r="AL51" i="3"/>
  <c r="AE45" i="3"/>
  <c r="AI35" i="3"/>
  <c r="AF47" i="3"/>
  <c r="AI38" i="3"/>
  <c r="AM45" i="3"/>
  <c r="AM85" i="3"/>
  <c r="AE77" i="3"/>
  <c r="AN68" i="3"/>
  <c r="AE85" i="3"/>
  <c r="AL74" i="3"/>
  <c r="AL89" i="3"/>
  <c r="AK60" i="3"/>
  <c r="AI69" i="3"/>
  <c r="AE64" i="3"/>
  <c r="AE56" i="3"/>
  <c r="AG93" i="3"/>
  <c r="AG77" i="3"/>
  <c r="AH53" i="3"/>
  <c r="AJ37" i="3"/>
  <c r="AO37" i="3" s="1"/>
  <c r="AI85" i="3"/>
  <c r="AJ52" i="3"/>
  <c r="AO52" i="3" s="1"/>
  <c r="AG101" i="3"/>
  <c r="AG85" i="3"/>
  <c r="AF93" i="3"/>
  <c r="AN81" i="3"/>
  <c r="AJ77" i="3"/>
  <c r="AO77" i="3" s="1"/>
  <c r="AJ20" i="3"/>
  <c r="AO20" i="3" s="1"/>
  <c r="AI77" i="3"/>
  <c r="AF68" i="3"/>
  <c r="AM64" i="3"/>
  <c r="AH101" i="3"/>
  <c r="AN97" i="3"/>
  <c r="AN85" i="3"/>
  <c r="AJ81" i="3"/>
  <c r="AO81" i="3" s="1"/>
  <c r="AF77" i="3"/>
  <c r="AI82" i="3"/>
  <c r="AE74" i="3"/>
  <c r="AL73" i="3"/>
  <c r="AH60" i="3"/>
  <c r="AK49" i="3"/>
  <c r="AK78" i="3"/>
  <c r="AG50" i="3"/>
  <c r="AI51" i="3"/>
  <c r="AE43" i="3"/>
  <c r="AG29" i="3"/>
  <c r="AN47" i="3"/>
  <c r="AL35" i="3"/>
  <c r="AI54" i="3"/>
  <c r="AM69" i="3"/>
  <c r="AL77" i="3"/>
  <c r="AK68" i="3"/>
  <c r="AJ57" i="3"/>
  <c r="AO57" i="3" s="1"/>
  <c r="AF65" i="3"/>
  <c r="AL58" i="3"/>
  <c r="AE101" i="3"/>
  <c r="AF64" i="3"/>
  <c r="AN43" i="3"/>
  <c r="Y29" i="3"/>
  <c r="AG73" i="3"/>
  <c r="AI73" i="3"/>
  <c r="AM68" i="3"/>
  <c r="AH73" i="3"/>
  <c r="AG56" i="3"/>
  <c r="AJ36" i="3"/>
  <c r="AO36" i="3" s="1"/>
  <c r="AH97" i="3"/>
  <c r="AF101" i="3"/>
  <c r="AN82" i="3"/>
  <c r="AH69" i="3"/>
  <c r="AK73" i="3"/>
  <c r="AG69" i="3"/>
  <c r="AK57" i="3"/>
  <c r="AH29" i="3"/>
  <c r="AN51" i="3"/>
  <c r="AN38" i="3"/>
  <c r="AG21" i="3"/>
  <c r="AI47" i="3"/>
  <c r="AN41" i="3"/>
  <c r="AL23" i="3"/>
  <c r="AG54" i="3"/>
  <c r="AE49" i="3"/>
  <c r="AI60" i="3"/>
  <c r="AG40" i="3"/>
  <c r="AM101" i="3"/>
  <c r="AL93" i="3"/>
  <c r="AE60" i="3"/>
  <c r="AF49" i="3"/>
  <c r="AN69" i="3"/>
  <c r="Y12" i="3"/>
  <c r="AK53" i="3"/>
  <c r="AK58" i="3"/>
  <c r="AH41" i="3"/>
  <c r="AF62" i="3"/>
  <c r="AH44" i="3"/>
  <c r="AJ38" i="3"/>
  <c r="AO38" i="3" s="1"/>
  <c r="AN22" i="3"/>
  <c r="AH18" i="3"/>
  <c r="AL43" i="3"/>
  <c r="AE38" i="3"/>
  <c r="AI22" i="3"/>
  <c r="AJ54" i="3"/>
  <c r="AO54" i="3" s="1"/>
  <c r="AL41" i="3"/>
  <c r="AN57" i="3"/>
  <c r="AE27" i="3"/>
  <c r="AG49" i="3"/>
  <c r="AH36" i="3"/>
  <c r="AF22" i="3"/>
  <c r="AM42" i="3"/>
  <c r="AM49" i="3"/>
  <c r="AM53" i="3"/>
  <c r="AG36" i="3"/>
  <c r="AI40" i="3"/>
  <c r="AM25" i="3"/>
  <c r="AL45" i="3"/>
  <c r="D864" i="12"/>
  <c r="AG57" i="3"/>
  <c r="AN50" i="3"/>
  <c r="AK41" i="3"/>
  <c r="AK5" i="3"/>
  <c r="AH50" i="3"/>
  <c r="AN45" i="3"/>
  <c r="AJ29" i="3"/>
  <c r="AO29" i="3" s="1"/>
  <c r="AI28" i="3"/>
  <c r="AN53" i="3"/>
  <c r="AL36" i="3"/>
  <c r="AK56" i="3"/>
  <c r="AH49" i="3"/>
  <c r="AJ45" i="3"/>
  <c r="AO45" i="3" s="1"/>
  <c r="AG45" i="3"/>
  <c r="AM38" i="3"/>
  <c r="AJ49" i="3"/>
  <c r="AO49" i="3" s="1"/>
  <c r="AK46" i="3"/>
  <c r="AE29" i="3"/>
  <c r="AN49" i="3"/>
  <c r="H9" i="20"/>
  <c r="AL18" i="3"/>
  <c r="BG22" i="20"/>
  <c r="BG23" i="20" s="1"/>
  <c r="AV22" i="20"/>
  <c r="AV23" i="20" s="1"/>
  <c r="AV24" i="20" s="1"/>
  <c r="AV25" i="20" s="1"/>
  <c r="AV26" i="20" s="1"/>
  <c r="AV27" i="20" s="1"/>
  <c r="AV28" i="20" s="1"/>
  <c r="AV29" i="20" s="1"/>
  <c r="AV30" i="20" s="1"/>
  <c r="AV31" i="20" s="1"/>
  <c r="AV32" i="20" s="1"/>
  <c r="AV33" i="20" s="1"/>
  <c r="AV34" i="20" s="1"/>
  <c r="AV35" i="20" s="1"/>
  <c r="AV36" i="20" s="1"/>
  <c r="AV37" i="20" s="1"/>
  <c r="AV38" i="20" s="1"/>
  <c r="AV39" i="20" s="1"/>
  <c r="AV40" i="20" s="1"/>
  <c r="AV41" i="20" s="1"/>
  <c r="CK22" i="20"/>
  <c r="CK23" i="20" s="1"/>
  <c r="AY38" i="20"/>
  <c r="AY39" i="20" s="1"/>
  <c r="AY40" i="20" s="1"/>
  <c r="AY41" i="20" s="1"/>
  <c r="CY22" i="20"/>
  <c r="CY23" i="20" s="1"/>
  <c r="CY24" i="20" s="1"/>
  <c r="CB26" i="20"/>
  <c r="CB27" i="20" s="1"/>
  <c r="CB28" i="20" s="1"/>
  <c r="CB29" i="20" s="1"/>
  <c r="CB30" i="20" s="1"/>
  <c r="CB31" i="20" s="1"/>
  <c r="CB32" i="20" s="1"/>
  <c r="CB33" i="20" s="1"/>
  <c r="CD21" i="20"/>
  <c r="CD22" i="20" s="1"/>
  <c r="CD23" i="20" s="1"/>
  <c r="BK24" i="20"/>
  <c r="BK25" i="20" s="1"/>
  <c r="BK26" i="20" s="1"/>
  <c r="BK27" i="20" s="1"/>
  <c r="BK28" i="20" s="1"/>
  <c r="BK29" i="20" s="1"/>
  <c r="BK30" i="20" s="1"/>
  <c r="BK31" i="20" s="1"/>
  <c r="BK32" i="20" s="1"/>
  <c r="BK33" i="20" s="1"/>
  <c r="BK34" i="20" s="1"/>
  <c r="BK35" i="20" s="1"/>
  <c r="BK36" i="20" s="1"/>
  <c r="BK37" i="20" s="1"/>
  <c r="BK38" i="20" s="1"/>
  <c r="BK39" i="20" s="1"/>
  <c r="BK40" i="20" s="1"/>
  <c r="BK41" i="20" s="1"/>
  <c r="DI21" i="20"/>
  <c r="DI22" i="20" s="1"/>
  <c r="DI23" i="20" s="1"/>
  <c r="DI24" i="20" s="1"/>
  <c r="DI25" i="20" s="1"/>
  <c r="DI26" i="20" s="1"/>
  <c r="DI27" i="20" s="1"/>
  <c r="AM22" i="20"/>
  <c r="AM23" i="20" s="1"/>
  <c r="CE25" i="20"/>
  <c r="CE26" i="20" s="1"/>
  <c r="CP23" i="20"/>
  <c r="CP24" i="20" s="1"/>
  <c r="DF27" i="20"/>
  <c r="DF28" i="20" s="1"/>
  <c r="DF29" i="20" s="1"/>
  <c r="DF30" i="20" s="1"/>
  <c r="DF31" i="20" s="1"/>
  <c r="DF32" i="20" s="1"/>
  <c r="DF33" i="20" s="1"/>
  <c r="DF34" i="20" s="1"/>
  <c r="DF35" i="20" s="1"/>
  <c r="DF36" i="20" s="1"/>
  <c r="DF37" i="20" s="1"/>
  <c r="DF38" i="20" s="1"/>
  <c r="DF39" i="20" s="1"/>
  <c r="DF40" i="20" s="1"/>
  <c r="DF41" i="20" s="1"/>
  <c r="CG19" i="20"/>
  <c r="CG20" i="20" s="1"/>
  <c r="AW22" i="20"/>
  <c r="DC22" i="20"/>
  <c r="DC23" i="20" s="1"/>
  <c r="DC24" i="20" s="1"/>
  <c r="DC25" i="20" s="1"/>
  <c r="DC26" i="20" s="1"/>
  <c r="DC27" i="20" s="1"/>
  <c r="DC28" i="20" s="1"/>
  <c r="DC29" i="20" s="1"/>
  <c r="DC30" i="20" s="1"/>
  <c r="W27" i="20"/>
  <c r="W28" i="20" s="1"/>
  <c r="BC21" i="20"/>
  <c r="BC22" i="20" s="1"/>
  <c r="BM31" i="20"/>
  <c r="BM32" i="20" s="1"/>
  <c r="BM33" i="20" s="1"/>
  <c r="BM34" i="20" s="1"/>
  <c r="BM35" i="20" s="1"/>
  <c r="BM36" i="20" s="1"/>
  <c r="BM37" i="20" s="1"/>
  <c r="BM38" i="20" s="1"/>
  <c r="BM39" i="20" s="1"/>
  <c r="BM40" i="20" s="1"/>
  <c r="BM41" i="20" s="1"/>
  <c r="DW25" i="20"/>
  <c r="BZ26" i="20"/>
  <c r="BZ27" i="20" s="1"/>
  <c r="BZ28" i="20" s="1"/>
  <c r="BZ29" i="20" s="1"/>
  <c r="BZ30" i="20" s="1"/>
  <c r="BZ31" i="20" s="1"/>
  <c r="BZ32" i="20" s="1"/>
  <c r="BZ33" i="20" s="1"/>
  <c r="BZ34" i="20" s="1"/>
  <c r="BZ35" i="20" s="1"/>
  <c r="BZ36" i="20" s="1"/>
  <c r="BZ37" i="20" s="1"/>
  <c r="BZ38" i="20" s="1"/>
  <c r="BZ39" i="20" s="1"/>
  <c r="BZ40" i="20" s="1"/>
  <c r="BZ41" i="20" s="1"/>
  <c r="AO29" i="20"/>
  <c r="AO30" i="20" s="1"/>
  <c r="AO31" i="20" s="1"/>
  <c r="AO32" i="20" s="1"/>
  <c r="AO33" i="20" s="1"/>
  <c r="AO34" i="20" s="1"/>
  <c r="AO35" i="20" s="1"/>
  <c r="AO36" i="20" s="1"/>
  <c r="AO37" i="20" s="1"/>
  <c r="AO38" i="20" s="1"/>
  <c r="AO39" i="20" s="1"/>
  <c r="AO40" i="20" s="1"/>
  <c r="AO41" i="20" s="1"/>
  <c r="DK29" i="20"/>
  <c r="DK30" i="20" s="1"/>
  <c r="DK31" i="20" s="1"/>
  <c r="DK32" i="20" s="1"/>
  <c r="DK33" i="20" s="1"/>
  <c r="DK34" i="20" s="1"/>
  <c r="DK35" i="20" s="1"/>
  <c r="DK36" i="20" s="1"/>
  <c r="DK37" i="20" s="1"/>
  <c r="DK38" i="20" s="1"/>
  <c r="DK39" i="20" s="1"/>
  <c r="DK40" i="20" s="1"/>
  <c r="DK41" i="20" s="1"/>
  <c r="CV22" i="20"/>
  <c r="U22" i="20"/>
  <c r="U23" i="20" s="1"/>
  <c r="U24" i="20" s="1"/>
  <c r="U25" i="20" s="1"/>
  <c r="CC23" i="20"/>
  <c r="CC24" i="20" s="1"/>
  <c r="CC25" i="20" s="1"/>
  <c r="CC26" i="20" s="1"/>
  <c r="CC27" i="20" s="1"/>
  <c r="CC28" i="20" s="1"/>
  <c r="CC29" i="20" s="1"/>
  <c r="CC30" i="20" s="1"/>
  <c r="CC31" i="20" s="1"/>
  <c r="CC32" i="20" s="1"/>
  <c r="CC33" i="20" s="1"/>
  <c r="CC34" i="20" s="1"/>
  <c r="CC35" i="20" s="1"/>
  <c r="CC36" i="20" s="1"/>
  <c r="CC37" i="20" s="1"/>
  <c r="CC38" i="20" s="1"/>
  <c r="CC39" i="20" s="1"/>
  <c r="CC40" i="20" s="1"/>
  <c r="CC41" i="20" s="1"/>
  <c r="Q20" i="20"/>
  <c r="Q21" i="20" s="1"/>
  <c r="Q22" i="20" s="1"/>
  <c r="Q23" i="20" s="1"/>
  <c r="Q24" i="20" s="1"/>
  <c r="Q25" i="20" s="1"/>
  <c r="Q26" i="20" s="1"/>
  <c r="Q27" i="20" s="1"/>
  <c r="Q28" i="20" s="1"/>
  <c r="Q29" i="20" s="1"/>
  <c r="Q30" i="20" s="1"/>
  <c r="Q31" i="20" s="1"/>
  <c r="Q32" i="20" s="1"/>
  <c r="Q33" i="20" s="1"/>
  <c r="Q34" i="20" s="1"/>
  <c r="Q35" i="20" s="1"/>
  <c r="Q36" i="20" s="1"/>
  <c r="Q37" i="20" s="1"/>
  <c r="Q38" i="20" s="1"/>
  <c r="Q39" i="20" s="1"/>
  <c r="Q40" i="20" s="1"/>
  <c r="Q41" i="20" s="1"/>
  <c r="O25" i="20"/>
  <c r="O26" i="20" s="1"/>
  <c r="O27" i="20" s="1"/>
  <c r="O28" i="20" s="1"/>
  <c r="O29" i="20" s="1"/>
  <c r="O30" i="20" s="1"/>
  <c r="O31" i="20" s="1"/>
  <c r="O32" i="20" s="1"/>
  <c r="O33" i="20" s="1"/>
  <c r="O34" i="20" s="1"/>
  <c r="O35" i="20" s="1"/>
  <c r="O36" i="20" s="1"/>
  <c r="O37" i="20" s="1"/>
  <c r="O38" i="20" s="1"/>
  <c r="O39" i="20" s="1"/>
  <c r="O40" i="20" s="1"/>
  <c r="O41" i="20" s="1"/>
  <c r="DH21" i="20"/>
  <c r="DH22" i="20" s="1"/>
  <c r="DR23" i="20"/>
  <c r="DR24" i="20" s="1"/>
  <c r="DR25" i="20" s="1"/>
  <c r="DG24" i="20"/>
  <c r="DG25" i="20" s="1"/>
  <c r="DG26" i="20" s="1"/>
  <c r="DG27" i="20" s="1"/>
  <c r="DG28" i="20" s="1"/>
  <c r="DG29" i="20" s="1"/>
  <c r="DG30" i="20" s="1"/>
  <c r="DG31" i="20" s="1"/>
  <c r="DG32" i="20" s="1"/>
  <c r="DG33" i="20" s="1"/>
  <c r="DG34" i="20" s="1"/>
  <c r="DG35" i="20" s="1"/>
  <c r="DG36" i="20" s="1"/>
  <c r="DG37" i="20" s="1"/>
  <c r="DG38" i="20" s="1"/>
  <c r="DG39" i="20" s="1"/>
  <c r="DG40" i="20" s="1"/>
  <c r="DG41" i="20" s="1"/>
  <c r="BN24" i="20"/>
  <c r="BN25" i="20" s="1"/>
  <c r="DS23" i="20"/>
  <c r="DS24" i="20" s="1"/>
  <c r="BL23" i="20"/>
  <c r="BL24" i="20" s="1"/>
  <c r="BL25" i="20" s="1"/>
  <c r="V20" i="20"/>
  <c r="V21" i="20" s="1"/>
  <c r="V22" i="20" s="1"/>
  <c r="V23" i="20" s="1"/>
  <c r="AF22" i="20"/>
  <c r="AF23" i="20" s="1"/>
  <c r="AF24" i="20" s="1"/>
  <c r="AF25" i="20" s="1"/>
  <c r="AF26" i="20" s="1"/>
  <c r="AF27" i="20" s="1"/>
  <c r="AF28" i="20" s="1"/>
  <c r="AF29" i="20" s="1"/>
  <c r="AF30" i="20" s="1"/>
  <c r="AF31" i="20" s="1"/>
  <c r="AF32" i="20" s="1"/>
  <c r="AF33" i="20" s="1"/>
  <c r="AF34" i="20" s="1"/>
  <c r="AF35" i="20" s="1"/>
  <c r="AF36" i="20" s="1"/>
  <c r="AF37" i="20" s="1"/>
  <c r="AF38" i="20" s="1"/>
  <c r="AF39" i="20" s="1"/>
  <c r="AF40" i="20" s="1"/>
  <c r="AF41" i="20" s="1"/>
  <c r="AG24" i="20"/>
  <c r="AG25" i="20" s="1"/>
  <c r="AG26" i="20" s="1"/>
  <c r="AG27" i="20" s="1"/>
  <c r="AG28" i="20" s="1"/>
  <c r="AG29" i="20" s="1"/>
  <c r="AG30" i="20" s="1"/>
  <c r="AG31" i="20" s="1"/>
  <c r="L23" i="20"/>
  <c r="L24" i="20" s="1"/>
  <c r="L25" i="20" s="1"/>
  <c r="L26" i="20" s="1"/>
  <c r="L27" i="20" s="1"/>
  <c r="L28" i="20" s="1"/>
  <c r="L29" i="20" s="1"/>
  <c r="L30" i="20" s="1"/>
  <c r="L31" i="20" s="1"/>
  <c r="L32" i="20" s="1"/>
  <c r="L33" i="20" s="1"/>
  <c r="L34" i="20" s="1"/>
  <c r="L35" i="20" s="1"/>
  <c r="L36" i="20" s="1"/>
  <c r="L37" i="20" s="1"/>
  <c r="L38" i="20" s="1"/>
  <c r="L39" i="20" s="1"/>
  <c r="L40" i="20" s="1"/>
  <c r="L41" i="20" s="1"/>
  <c r="AZ22" i="20"/>
  <c r="AZ23" i="20" s="1"/>
  <c r="AZ24" i="20" s="1"/>
  <c r="AZ25" i="20" s="1"/>
  <c r="AZ26" i="20" s="1"/>
  <c r="AZ27" i="20" s="1"/>
  <c r="AZ28" i="20" s="1"/>
  <c r="AZ29" i="20" s="1"/>
  <c r="AZ30" i="20" s="1"/>
  <c r="AZ31" i="20" s="1"/>
  <c r="AZ32" i="20" s="1"/>
  <c r="AZ33" i="20" s="1"/>
  <c r="AZ34" i="20" s="1"/>
  <c r="AZ35" i="20" s="1"/>
  <c r="AZ36" i="20" s="1"/>
  <c r="AZ37" i="20" s="1"/>
  <c r="AZ38" i="20" s="1"/>
  <c r="AZ39" i="20" s="1"/>
  <c r="AZ40" i="20" s="1"/>
  <c r="AZ41" i="20" s="1"/>
  <c r="DT20" i="20"/>
  <c r="DT21" i="20" s="1"/>
  <c r="DT22" i="20" s="1"/>
  <c r="DT23" i="20" s="1"/>
  <c r="DT24" i="20" s="1"/>
  <c r="EB20" i="20"/>
  <c r="CJ20" i="20"/>
  <c r="CJ21" i="20" s="1"/>
  <c r="R34" i="20"/>
  <c r="R35" i="20" s="1"/>
  <c r="R36" i="20" s="1"/>
  <c r="R37" i="20" s="1"/>
  <c r="R38" i="20" s="1"/>
  <c r="R39" i="20" s="1"/>
  <c r="R40" i="20" s="1"/>
  <c r="R41" i="20" s="1"/>
  <c r="BA22" i="20"/>
  <c r="BA23" i="20" s="1"/>
  <c r="BA24" i="20" s="1"/>
  <c r="BA25" i="20" s="1"/>
  <c r="BA26" i="20" s="1"/>
  <c r="BA27" i="20" s="1"/>
  <c r="BA28" i="20" s="1"/>
  <c r="BW27" i="20"/>
  <c r="BW28" i="20" s="1"/>
  <c r="J21" i="20"/>
  <c r="J22" i="20" s="1"/>
  <c r="CT23" i="20"/>
  <c r="CT24" i="20" s="1"/>
  <c r="CT25" i="20" s="1"/>
  <c r="CT26" i="20" s="1"/>
  <c r="CT27" i="20" s="1"/>
  <c r="CT28" i="20" s="1"/>
  <c r="CT29" i="20" s="1"/>
  <c r="CT30" i="20" s="1"/>
  <c r="CT31" i="20" s="1"/>
  <c r="CT32" i="20" s="1"/>
  <c r="CT33" i="20" s="1"/>
  <c r="CT34" i="20" s="1"/>
  <c r="CT35" i="20" s="1"/>
  <c r="CT36" i="20" s="1"/>
  <c r="CT37" i="20" s="1"/>
  <c r="CT38" i="20" s="1"/>
  <c r="CT39" i="20" s="1"/>
  <c r="CT40" i="20" s="1"/>
  <c r="CT41" i="20" s="1"/>
  <c r="DQ20" i="20"/>
  <c r="DQ21" i="20" s="1"/>
  <c r="DQ22" i="20" s="1"/>
  <c r="CW38" i="20"/>
  <c r="CW39" i="20" s="1"/>
  <c r="CW40" i="20" s="1"/>
  <c r="CW41" i="20" s="1"/>
  <c r="P29" i="20"/>
  <c r="P30" i="20" s="1"/>
  <c r="P31" i="20" s="1"/>
  <c r="P32" i="20" s="1"/>
  <c r="P33" i="20" s="1"/>
  <c r="P34" i="20" s="1"/>
  <c r="P35" i="20" s="1"/>
  <c r="P36" i="20" s="1"/>
  <c r="P37" i="20" s="1"/>
  <c r="DZ25" i="20"/>
  <c r="DZ26" i="20" s="1"/>
  <c r="N19" i="20"/>
  <c r="AT24" i="20"/>
  <c r="AT25" i="20" s="1"/>
  <c r="AT26" i="20" s="1"/>
  <c r="CZ21" i="20"/>
  <c r="CZ22" i="20" s="1"/>
  <c r="CZ23" i="20"/>
  <c r="CZ24" i="20" s="1"/>
  <c r="CZ25" i="20" s="1"/>
  <c r="CZ26" i="20" s="1"/>
  <c r="CZ27" i="20" s="1"/>
  <c r="CZ28" i="20" s="1"/>
  <c r="CZ29" i="20" s="1"/>
  <c r="CZ30" i="20" s="1"/>
  <c r="CZ31" i="20" s="1"/>
  <c r="CZ32" i="20" s="1"/>
  <c r="CZ33" i="20" s="1"/>
  <c r="CZ34" i="20" s="1"/>
  <c r="CZ35" i="20" s="1"/>
  <c r="CZ36" i="20" s="1"/>
  <c r="CZ37" i="20" s="1"/>
  <c r="CZ38" i="20" s="1"/>
  <c r="CZ39" i="20" s="1"/>
  <c r="CZ40" i="20" s="1"/>
  <c r="CZ41" i="20" s="1"/>
  <c r="AA23" i="20"/>
  <c r="I19" i="20"/>
  <c r="M22" i="20"/>
  <c r="M23" i="20" s="1"/>
  <c r="CA22" i="20"/>
  <c r="CA23" i="20" s="1"/>
  <c r="AQ21" i="20"/>
  <c r="AQ22" i="20" s="1"/>
  <c r="AQ23" i="20" s="1"/>
  <c r="AQ24" i="20" s="1"/>
  <c r="AQ25" i="20" s="1"/>
  <c r="DP23" i="20"/>
  <c r="DP24" i="20" s="1"/>
  <c r="DP25" i="20" s="1"/>
  <c r="DP26" i="20" s="1"/>
  <c r="DP27" i="20" s="1"/>
  <c r="DP28" i="20" s="1"/>
  <c r="DP29" i="20" s="1"/>
  <c r="DP30" i="20" s="1"/>
  <c r="DP31" i="20" s="1"/>
  <c r="DD21" i="20"/>
  <c r="DD22" i="20" s="1"/>
  <c r="AK19" i="20"/>
  <c r="AK20" i="20" s="1"/>
  <c r="BI20" i="20"/>
  <c r="DE21" i="20"/>
  <c r="DE22" i="20"/>
  <c r="DE23" i="20" s="1"/>
  <c r="DE24" i="20" s="1"/>
  <c r="DE25" i="20" s="1"/>
  <c r="DE26" i="20" s="1"/>
  <c r="DE27" i="20" s="1"/>
  <c r="DE28" i="20" s="1"/>
  <c r="DE29" i="20" s="1"/>
  <c r="DE30" i="20" s="1"/>
  <c r="DE31" i="20" s="1"/>
  <c r="DE32" i="20" s="1"/>
  <c r="DE33" i="20" s="1"/>
  <c r="DE34" i="20" s="1"/>
  <c r="DE35" i="20" s="1"/>
  <c r="DE36" i="20" s="1"/>
  <c r="DE37" i="20" s="1"/>
  <c r="DE38" i="20" s="1"/>
  <c r="DE39" i="20" s="1"/>
  <c r="DE40" i="20" s="1"/>
  <c r="DE41" i="20" s="1"/>
  <c r="AI20" i="20"/>
  <c r="AH24" i="20"/>
  <c r="BR28" i="20"/>
  <c r="BR29" i="20" s="1"/>
  <c r="BR30" i="20" s="1"/>
  <c r="BR31" i="20" s="1"/>
  <c r="BR32" i="20" s="1"/>
  <c r="BR33" i="20" s="1"/>
  <c r="BR34" i="20" s="1"/>
  <c r="BR35" i="20" s="1"/>
  <c r="BR36" i="20" s="1"/>
  <c r="T19" i="20"/>
  <c r="DJ20" i="20"/>
  <c r="DJ21" i="20" s="1"/>
  <c r="DJ22" i="20" s="1"/>
  <c r="DJ23" i="20" s="1"/>
  <c r="EA22" i="20"/>
  <c r="EA23" i="20" s="1"/>
  <c r="EA24" i="20" s="1"/>
  <c r="EA25" i="20" s="1"/>
  <c r="CN25" i="20"/>
  <c r="CN26" i="20" s="1"/>
  <c r="CN27" i="20" s="1"/>
  <c r="CN28" i="20" s="1"/>
  <c r="CN29" i="20" s="1"/>
  <c r="CN30" i="20" s="1"/>
  <c r="CN31" i="20" s="1"/>
  <c r="CN32" i="20" s="1"/>
  <c r="CN33" i="20" s="1"/>
  <c r="CN34" i="20" s="1"/>
  <c r="CN35" i="20" s="1"/>
  <c r="CN36" i="20" s="1"/>
  <c r="CN37" i="20" s="1"/>
  <c r="CN38" i="20" s="1"/>
  <c r="CN39" i="20" s="1"/>
  <c r="CN40" i="20" s="1"/>
  <c r="CN41" i="20" s="1"/>
  <c r="DL22" i="20"/>
  <c r="DL23" i="20" s="1"/>
  <c r="DL24" i="20" s="1"/>
  <c r="DL25" i="20" s="1"/>
  <c r="DL26" i="20" s="1"/>
  <c r="DL27" i="20" s="1"/>
  <c r="DL28" i="20" s="1"/>
  <c r="DL29" i="20" s="1"/>
  <c r="DL30" i="20" s="1"/>
  <c r="DL31" i="20" s="1"/>
  <c r="DL32" i="20" s="1"/>
  <c r="DL33" i="20" s="1"/>
  <c r="DL34" i="20" s="1"/>
  <c r="DL35" i="20" s="1"/>
  <c r="DL36" i="20" s="1"/>
  <c r="DL37" i="20" s="1"/>
  <c r="DL38" i="20" s="1"/>
  <c r="DL39" i="20" s="1"/>
  <c r="DL40" i="20" s="1"/>
  <c r="DL41" i="20" s="1"/>
  <c r="CQ22" i="20"/>
  <c r="CQ23" i="20" s="1"/>
  <c r="CQ24" i="20" s="1"/>
  <c r="CQ25" i="20" s="1"/>
  <c r="CQ26" i="20" s="1"/>
  <c r="CQ27" i="20" s="1"/>
  <c r="CQ28" i="20" s="1"/>
  <c r="CQ29" i="20" s="1"/>
  <c r="CQ30" i="20" s="1"/>
  <c r="CQ31" i="20" s="1"/>
  <c r="CQ32" i="20" s="1"/>
  <c r="CQ33" i="20" s="1"/>
  <c r="CQ34" i="20" s="1"/>
  <c r="CQ35" i="20" s="1"/>
  <c r="CQ36" i="20" s="1"/>
  <c r="CQ37" i="20" s="1"/>
  <c r="CQ38" i="20" s="1"/>
  <c r="CQ39" i="20" s="1"/>
  <c r="CQ40" i="20" s="1"/>
  <c r="CQ41" i="20" s="1"/>
  <c r="AB21" i="20"/>
  <c r="AB22" i="20" s="1"/>
  <c r="AB23" i="20" s="1"/>
  <c r="AB24" i="20" s="1"/>
  <c r="AB25" i="20" s="1"/>
  <c r="AB26" i="20" s="1"/>
  <c r="AB27" i="20" s="1"/>
  <c r="AB28" i="20" s="1"/>
  <c r="AB29" i="20" s="1"/>
  <c r="AB30" i="20" s="1"/>
  <c r="AB31" i="20" s="1"/>
  <c r="AB32" i="20" s="1"/>
  <c r="AB33" i="20" s="1"/>
  <c r="AB34" i="20" s="1"/>
  <c r="AB35" i="20" s="1"/>
  <c r="AB36" i="20" s="1"/>
  <c r="AB37" i="20" s="1"/>
  <c r="AB38" i="20" s="1"/>
  <c r="AB39" i="20" s="1"/>
  <c r="AB40" i="20" s="1"/>
  <c r="AB41" i="20" s="1"/>
  <c r="K26" i="20"/>
  <c r="K27" i="20" s="1"/>
  <c r="K28" i="20" s="1"/>
  <c r="K29" i="20" s="1"/>
  <c r="K30" i="20" s="1"/>
  <c r="K31" i="20" s="1"/>
  <c r="K32" i="20" s="1"/>
  <c r="K33" i="20" s="1"/>
  <c r="K34" i="20" s="1"/>
  <c r="K35" i="20" s="1"/>
  <c r="K36" i="20" s="1"/>
  <c r="K37" i="20" s="1"/>
  <c r="K38" i="20" s="1"/>
  <c r="K39" i="20" s="1"/>
  <c r="K40" i="20" s="1"/>
  <c r="K41" i="20" s="1"/>
  <c r="DX23" i="20"/>
  <c r="DX24" i="20" s="1"/>
  <c r="DX25" i="20" s="1"/>
  <c r="DX26" i="20" s="1"/>
  <c r="DX27" i="20" s="1"/>
  <c r="DX28" i="20" s="1"/>
  <c r="DX29" i="20" s="1"/>
  <c r="DX30" i="20" s="1"/>
  <c r="DX31" i="20" s="1"/>
  <c r="DX32" i="20" s="1"/>
  <c r="DX33" i="20" s="1"/>
  <c r="DX34" i="20" s="1"/>
  <c r="DX35" i="20" s="1"/>
  <c r="DX36" i="20" s="1"/>
  <c r="DX37" i="20" s="1"/>
  <c r="DX38" i="20" s="1"/>
  <c r="DX39" i="20" s="1"/>
  <c r="DX40" i="20" s="1"/>
  <c r="DX41" i="20" s="1"/>
  <c r="DU24" i="20"/>
  <c r="DU25" i="20" s="1"/>
  <c r="DU26" i="20" s="1"/>
  <c r="DU27" i="20" s="1"/>
  <c r="DU28" i="20" s="1"/>
  <c r="DU29" i="20" s="1"/>
  <c r="DU30" i="20" s="1"/>
  <c r="DU31" i="20" s="1"/>
  <c r="BV22" i="20"/>
  <c r="BV23" i="20" s="1"/>
  <c r="BV24" i="20" s="1"/>
  <c r="BV25" i="20" s="1"/>
  <c r="BV26" i="20" s="1"/>
  <c r="BV27" i="20" s="1"/>
  <c r="BV28" i="20" s="1"/>
  <c r="BV29" i="20" s="1"/>
  <c r="BV30" i="20" s="1"/>
  <c r="BV31" i="20" s="1"/>
  <c r="BV32" i="20" s="1"/>
  <c r="BV33" i="20" s="1"/>
  <c r="BV34" i="20" s="1"/>
  <c r="BV35" i="20" s="1"/>
  <c r="BV36" i="20" s="1"/>
  <c r="BV37" i="20" s="1"/>
  <c r="BV38" i="20" s="1"/>
  <c r="BV39" i="20" s="1"/>
  <c r="BV40" i="20" s="1"/>
  <c r="BV41" i="20" s="1"/>
  <c r="CL22" i="20"/>
  <c r="CL23" i="20" s="1"/>
  <c r="CL24" i="20" s="1"/>
  <c r="CL25" i="20" s="1"/>
  <c r="CL26" i="20" s="1"/>
  <c r="CL27" i="20" s="1"/>
  <c r="CL28" i="20" s="1"/>
  <c r="CL29" i="20" s="1"/>
  <c r="CL30" i="20" s="1"/>
  <c r="CL31" i="20" s="1"/>
  <c r="CL32" i="20" s="1"/>
  <c r="CL33" i="20" s="1"/>
  <c r="CL34" i="20" s="1"/>
  <c r="CL35" i="20" s="1"/>
  <c r="CL36" i="20" s="1"/>
  <c r="CL37" i="20" s="1"/>
  <c r="CL38" i="20" s="1"/>
  <c r="CL39" i="20" s="1"/>
  <c r="CL40" i="20" s="1"/>
  <c r="CL41" i="20" s="1"/>
  <c r="AS23" i="20"/>
  <c r="AS24" i="20" s="1"/>
  <c r="AS25" i="20" s="1"/>
  <c r="AS26" i="20" s="1"/>
  <c r="AS27" i="20" s="1"/>
  <c r="AS28" i="20" s="1"/>
  <c r="AS29" i="20" s="1"/>
  <c r="AS30" i="20" s="1"/>
  <c r="AS31" i="20" s="1"/>
  <c r="AS32" i="20" s="1"/>
  <c r="AS33" i="20" s="1"/>
  <c r="AS34" i="20" s="1"/>
  <c r="AS35" i="20" s="1"/>
  <c r="AS36" i="20" s="1"/>
  <c r="AS37" i="20" s="1"/>
  <c r="AS38" i="20" s="1"/>
  <c r="AS39" i="20" s="1"/>
  <c r="AS40" i="20" s="1"/>
  <c r="AS41" i="20" s="1"/>
  <c r="CI21" i="20"/>
  <c r="CI22" i="20" s="1"/>
  <c r="AU19" i="20"/>
  <c r="AU20" i="20" s="1"/>
  <c r="CH24" i="20"/>
  <c r="CF20" i="20"/>
  <c r="CF21" i="20" s="1"/>
  <c r="CF22" i="20" s="1"/>
  <c r="CF23" i="20" s="1"/>
  <c r="CF24" i="20" s="1"/>
  <c r="CF25" i="20" s="1"/>
  <c r="CF26" i="20" s="1"/>
  <c r="CF27" i="20" s="1"/>
  <c r="CF28" i="20" s="1"/>
  <c r="CF29" i="20" s="1"/>
  <c r="CF30" i="20" s="1"/>
  <c r="CF31" i="20" s="1"/>
  <c r="CF32" i="20" s="1"/>
  <c r="CF33" i="20" s="1"/>
  <c r="CF34" i="20" s="1"/>
  <c r="CF35" i="20" s="1"/>
  <c r="CF36" i="20" s="1"/>
  <c r="CF37" i="20" s="1"/>
  <c r="CF38" i="20" s="1"/>
  <c r="CF39" i="20" s="1"/>
  <c r="CF40" i="20" s="1"/>
  <c r="CF41" i="20" s="1"/>
  <c r="DB20" i="20"/>
  <c r="DB21" i="20" s="1"/>
  <c r="DB22" i="20" s="1"/>
  <c r="DB23" i="20" s="1"/>
  <c r="DB24" i="20" s="1"/>
  <c r="DB25" i="20" s="1"/>
  <c r="DB26" i="20" s="1"/>
  <c r="DB27" i="20" s="1"/>
  <c r="DB28" i="20" s="1"/>
  <c r="DB29" i="20" s="1"/>
  <c r="DB30" i="20" s="1"/>
  <c r="DB31" i="20" s="1"/>
  <c r="DB32" i="20" s="1"/>
  <c r="DB33" i="20" s="1"/>
  <c r="DB34" i="20" s="1"/>
  <c r="DB35" i="20" s="1"/>
  <c r="DB36" i="20" s="1"/>
  <c r="DB37" i="20" s="1"/>
  <c r="DB38" i="20" s="1"/>
  <c r="DB39" i="20" s="1"/>
  <c r="DB40" i="20" s="1"/>
  <c r="DB41" i="20" s="1"/>
  <c r="CU21" i="20"/>
  <c r="CO23" i="20"/>
  <c r="CO24" i="20" s="1"/>
  <c r="CO25" i="20" s="1"/>
  <c r="CO26" i="20" s="1"/>
  <c r="CO27" i="20" s="1"/>
  <c r="CO28" i="20" s="1"/>
  <c r="CO29" i="20" s="1"/>
  <c r="CO30" i="20" s="1"/>
  <c r="CO31" i="20" s="1"/>
  <c r="CO32" i="20" s="1"/>
  <c r="DA21" i="20"/>
  <c r="DA22" i="20" s="1"/>
  <c r="DA23" i="20" s="1"/>
  <c r="DA24" i="20" s="1"/>
  <c r="DA25" i="20" s="1"/>
  <c r="DA26" i="20" s="1"/>
  <c r="DA27" i="20" s="1"/>
  <c r="DA28" i="20" s="1"/>
  <c r="DA29" i="20" s="1"/>
  <c r="DA30" i="20" s="1"/>
  <c r="DA31" i="20" s="1"/>
  <c r="DA32" i="20" s="1"/>
  <c r="DA33" i="20" s="1"/>
  <c r="DA34" i="20" s="1"/>
  <c r="DA35" i="20" s="1"/>
  <c r="DA36" i="20" s="1"/>
  <c r="DA37" i="20" s="1"/>
  <c r="DA38" i="20" s="1"/>
  <c r="DA39" i="20" s="1"/>
  <c r="DA40" i="20" s="1"/>
  <c r="DA41" i="20" s="1"/>
  <c r="CM26" i="20"/>
  <c r="CM27" i="20" s="1"/>
  <c r="CM28" i="20" s="1"/>
  <c r="CM29" i="20" s="1"/>
  <c r="CM30" i="20" s="1"/>
  <c r="CM31" i="20" s="1"/>
  <c r="CM32" i="20" s="1"/>
  <c r="CM33" i="20" s="1"/>
  <c r="CM34" i="20" s="1"/>
  <c r="CM35" i="20" s="1"/>
  <c r="CM36" i="20" s="1"/>
  <c r="CM37" i="20" s="1"/>
  <c r="CM38" i="20" s="1"/>
  <c r="CM39" i="20" s="1"/>
  <c r="BH26" i="20"/>
  <c r="BH27" i="20" s="1"/>
  <c r="BH28" i="20" s="1"/>
  <c r="BH29" i="20" s="1"/>
  <c r="AE24" i="20"/>
  <c r="AE25" i="20" s="1"/>
  <c r="AE26" i="20" s="1"/>
  <c r="AE27" i="20" s="1"/>
  <c r="AE28" i="20" s="1"/>
  <c r="AE29" i="20" s="1"/>
  <c r="AE30" i="20" s="1"/>
  <c r="AE31" i="20" s="1"/>
  <c r="AE32" i="20" s="1"/>
  <c r="AE33" i="20" s="1"/>
  <c r="AE34" i="20" s="1"/>
  <c r="AE35" i="20" s="1"/>
  <c r="AE36" i="20" s="1"/>
  <c r="AE37" i="20" s="1"/>
  <c r="AE38" i="20" s="1"/>
  <c r="AE39" i="20" s="1"/>
  <c r="AE40" i="20" s="1"/>
  <c r="AE41" i="20" s="1"/>
  <c r="BO21" i="20"/>
  <c r="BE22" i="20"/>
  <c r="BE23" i="20" s="1"/>
  <c r="BE24" i="20" s="1"/>
  <c r="BE25" i="20" s="1"/>
  <c r="BE26" i="20" s="1"/>
  <c r="BE27" i="20" s="1"/>
  <c r="BE28" i="20" s="1"/>
  <c r="BE29" i="20" s="1"/>
  <c r="BE30" i="20" s="1"/>
  <c r="BE31" i="20" s="1"/>
  <c r="BE32" i="20" s="1"/>
  <c r="BE33" i="20" s="1"/>
  <c r="BE34" i="20" s="1"/>
  <c r="BE35" i="20" s="1"/>
  <c r="BE36" i="20" s="1"/>
  <c r="BE37" i="20" s="1"/>
  <c r="BE38" i="20" s="1"/>
  <c r="BE39" i="20" s="1"/>
  <c r="BE40" i="20" s="1"/>
  <c r="BE41" i="20" s="1"/>
  <c r="BB21" i="20"/>
  <c r="BB22" i="20" s="1"/>
  <c r="BB23" i="20" s="1"/>
  <c r="BB24" i="20" s="1"/>
  <c r="BB25" i="20" s="1"/>
  <c r="BB26" i="20" s="1"/>
  <c r="BB27" i="20" s="1"/>
  <c r="BX22" i="20"/>
  <c r="EC22" i="20"/>
  <c r="BF24" i="20"/>
  <c r="BF25" i="20" s="1"/>
  <c r="BF26" i="20" s="1"/>
  <c r="BF27" i="20" s="1"/>
  <c r="BF28" i="20" s="1"/>
  <c r="BF29" i="20" s="1"/>
  <c r="BF30" i="20" s="1"/>
  <c r="BF31" i="20" s="1"/>
  <c r="BF32" i="20" s="1"/>
  <c r="BF33" i="20" s="1"/>
  <c r="BF34" i="20" s="1"/>
  <c r="BF35" i="20" s="1"/>
  <c r="BF36" i="20" s="1"/>
  <c r="BF37" i="20" s="1"/>
  <c r="BF38" i="20" s="1"/>
  <c r="BF39" i="20" s="1"/>
  <c r="BF40" i="20" s="1"/>
  <c r="BF41" i="20" s="1"/>
  <c r="AC23" i="20"/>
  <c r="AC24" i="20" s="1"/>
  <c r="AC25" i="20" s="1"/>
  <c r="AC26" i="20" s="1"/>
  <c r="AC27" i="20" s="1"/>
  <c r="AC28" i="20" s="1"/>
  <c r="AC29" i="20" s="1"/>
  <c r="AC30" i="20" s="1"/>
  <c r="AC31" i="20" s="1"/>
  <c r="AC32" i="20" s="1"/>
  <c r="AC33" i="20" s="1"/>
  <c r="AC34" i="20" s="1"/>
  <c r="AC35" i="20" s="1"/>
  <c r="AC36" i="20" s="1"/>
  <c r="AC37" i="20" s="1"/>
  <c r="AC38" i="20" s="1"/>
  <c r="AC39" i="20" s="1"/>
  <c r="AC40" i="20" s="1"/>
  <c r="AC41" i="20" s="1"/>
  <c r="BY22" i="20"/>
  <c r="AJ22" i="20"/>
  <c r="Z20" i="20"/>
  <c r="Z21" i="20" s="1"/>
  <c r="X20" i="20"/>
  <c r="X21" i="20" s="1"/>
  <c r="X22" i="20" s="1"/>
  <c r="X23" i="20" s="1"/>
  <c r="X24" i="20" s="1"/>
  <c r="X25" i="20" s="1"/>
  <c r="X26" i="20" s="1"/>
  <c r="X27" i="20" s="1"/>
  <c r="X28" i="20" s="1"/>
  <c r="X29" i="20" s="1"/>
  <c r="X30" i="20" s="1"/>
  <c r="X31" i="20" s="1"/>
  <c r="X32" i="20" s="1"/>
  <c r="X33" i="20" s="1"/>
  <c r="DV19" i="20"/>
  <c r="AD24" i="20"/>
  <c r="AD25" i="20" s="1"/>
  <c r="AD26" i="20" s="1"/>
  <c r="AD27" i="20" s="1"/>
  <c r="AD28" i="20" s="1"/>
  <c r="AD29" i="20" s="1"/>
  <c r="AD30" i="20" s="1"/>
  <c r="AD31" i="20" s="1"/>
  <c r="AD32" i="20" s="1"/>
  <c r="AD33" i="20" s="1"/>
  <c r="AD34" i="20" s="1"/>
  <c r="AD35" i="20" s="1"/>
  <c r="AD36" i="20" s="1"/>
  <c r="AD37" i="20" s="1"/>
  <c r="AD38" i="20" s="1"/>
  <c r="AD39" i="20" s="1"/>
  <c r="AD40" i="20" s="1"/>
  <c r="AD41" i="20" s="1"/>
  <c r="DM22" i="20"/>
  <c r="AX29" i="20"/>
  <c r="AX30" i="20" s="1"/>
  <c r="AX31" i="20" s="1"/>
  <c r="AX32" i="20" s="1"/>
  <c r="AX33" i="20" s="1"/>
  <c r="AX34" i="20" s="1"/>
  <c r="AX35" i="20" s="1"/>
  <c r="AX36" i="20" s="1"/>
  <c r="AX37" i="20" s="1"/>
  <c r="AX38" i="20" s="1"/>
  <c r="AX39" i="20" s="1"/>
  <c r="DO22" i="20"/>
  <c r="DO23" i="20" s="1"/>
  <c r="DO24" i="20" s="1"/>
  <c r="DO25" i="20" s="1"/>
  <c r="DO26" i="20" s="1"/>
  <c r="DO27" i="20" s="1"/>
  <c r="DO28" i="20" s="1"/>
  <c r="DO29" i="20" s="1"/>
  <c r="DO30" i="20" s="1"/>
  <c r="DO31" i="20" s="1"/>
  <c r="DO32" i="20" s="1"/>
  <c r="DO33" i="20" s="1"/>
  <c r="DO34" i="20" s="1"/>
  <c r="DO35" i="20" s="1"/>
  <c r="DO36" i="20" s="1"/>
  <c r="DO37" i="20" s="1"/>
  <c r="DO38" i="20" s="1"/>
  <c r="DO39" i="20" s="1"/>
  <c r="AR21" i="20"/>
  <c r="AR22" i="20" s="1"/>
  <c r="CS24" i="20"/>
  <c r="CS25" i="20" s="1"/>
  <c r="CS26" i="20" s="1"/>
  <c r="CS27" i="20" s="1"/>
  <c r="CS28" i="20" s="1"/>
  <c r="CS29" i="20" s="1"/>
  <c r="CS30" i="20" s="1"/>
  <c r="CX20" i="20"/>
  <c r="CX21" i="20" s="1"/>
  <c r="CX22" i="20" s="1"/>
  <c r="CX23" i="20" s="1"/>
  <c r="CX24" i="20" s="1"/>
  <c r="CX25" i="20" s="1"/>
  <c r="CX26" i="20" s="1"/>
  <c r="CX27" i="20" s="1"/>
  <c r="CX28" i="20" s="1"/>
  <c r="CX29" i="20" s="1"/>
  <c r="CX30" i="20" s="1"/>
  <c r="CX31" i="20" s="1"/>
  <c r="CX32" i="20" s="1"/>
  <c r="CX33" i="20" s="1"/>
  <c r="CX34" i="20" s="1"/>
  <c r="CX35" i="20" s="1"/>
  <c r="CX36" i="20" s="1"/>
  <c r="CX37" i="20" s="1"/>
  <c r="CX38" i="20" s="1"/>
  <c r="CX39" i="20" s="1"/>
  <c r="CX40" i="20" s="1"/>
  <c r="CX41" i="20" s="1"/>
  <c r="BP20" i="20"/>
  <c r="AL25" i="20"/>
  <c r="BD21" i="20"/>
  <c r="BD22" i="20" s="1"/>
  <c r="BD23" i="20" s="1"/>
  <c r="BD24" i="20" s="1"/>
  <c r="BD25" i="20" s="1"/>
  <c r="BD26" i="20" s="1"/>
  <c r="BD27" i="20" s="1"/>
  <c r="BD28" i="20" s="1"/>
  <c r="BD29" i="20" s="1"/>
  <c r="BD30" i="20" s="1"/>
  <c r="BD31" i="20" s="1"/>
  <c r="BD32" i="20" s="1"/>
  <c r="BD33" i="20" s="1"/>
  <c r="BD34" i="20" s="1"/>
  <c r="BD35" i="20" s="1"/>
  <c r="BD36" i="20" s="1"/>
  <c r="BD37" i="20" s="1"/>
  <c r="BD38" i="20" s="1"/>
  <c r="BD39" i="20" s="1"/>
  <c r="BD40" i="20" s="1"/>
  <c r="BD41" i="20" s="1"/>
  <c r="DY23" i="20"/>
  <c r="DY24" i="20" s="1"/>
  <c r="DY25" i="20" s="1"/>
  <c r="DY26" i="20" s="1"/>
  <c r="DY27" i="20" s="1"/>
  <c r="DY28" i="20" s="1"/>
  <c r="DY29" i="20" s="1"/>
  <c r="DY30" i="20" s="1"/>
  <c r="DY31" i="20" s="1"/>
  <c r="DY32" i="20" s="1"/>
  <c r="DY33" i="20" s="1"/>
  <c r="DY34" i="20" s="1"/>
  <c r="DY35" i="20" s="1"/>
  <c r="DY36" i="20" s="1"/>
  <c r="DY37" i="20" s="1"/>
  <c r="DY38" i="20" s="1"/>
  <c r="DY39" i="20" s="1"/>
  <c r="DY40" i="20" s="1"/>
  <c r="DY41" i="20" s="1"/>
  <c r="BS37" i="20"/>
  <c r="BS38" i="20" s="1"/>
  <c r="Y16" i="3"/>
  <c r="Y8" i="3"/>
  <c r="Y5" i="3"/>
  <c r="Y3" i="3"/>
  <c r="AM31" i="3"/>
  <c r="D726" i="12"/>
  <c r="AJ87" i="3"/>
  <c r="AO87" i="3" s="1"/>
  <c r="AF75" i="3"/>
  <c r="AL91" i="3"/>
  <c r="AH87" i="3"/>
  <c r="AG22" i="3"/>
  <c r="AI25" i="3"/>
  <c r="AL46" i="3"/>
  <c r="AH35" i="3"/>
  <c r="AF27" i="3"/>
  <c r="AL38" i="3"/>
  <c r="AE99" i="3"/>
  <c r="AJ65" i="3"/>
  <c r="AO65" i="3" s="1"/>
  <c r="D958" i="12"/>
  <c r="AF87" i="3"/>
  <c r="AL95" i="3"/>
  <c r="AH91" i="3"/>
  <c r="AH24" i="3"/>
  <c r="AE25" i="3"/>
  <c r="AL31" i="3"/>
  <c r="AL25" i="3"/>
  <c r="AH38" i="3"/>
  <c r="AM99" i="3"/>
  <c r="AI29" i="3"/>
  <c r="AK95" i="3"/>
  <c r="D15" i="12"/>
  <c r="D876" i="12"/>
  <c r="D195" i="12"/>
  <c r="AF99" i="3"/>
  <c r="AJ79" i="3"/>
  <c r="AO79" i="3" s="1"/>
  <c r="AL99" i="3"/>
  <c r="AH95" i="3"/>
  <c r="AL70" i="3"/>
  <c r="AN34" i="3"/>
  <c r="AF24" i="3"/>
  <c r="AL22" i="3"/>
  <c r="AH31" i="3"/>
  <c r="AI24" i="3"/>
  <c r="AJ4" i="3"/>
  <c r="AO4" i="3" s="1"/>
  <c r="AE95" i="3"/>
  <c r="AE91" i="3"/>
  <c r="AG99" i="3"/>
  <c r="AN75" i="3"/>
  <c r="AL29" i="3"/>
  <c r="D31" i="3"/>
  <c r="AA31" i="3" s="1"/>
  <c r="AF25" i="3"/>
  <c r="D357" i="12"/>
  <c r="D432" i="12"/>
  <c r="AK29" i="3"/>
  <c r="AI18" i="3"/>
  <c r="D912" i="12"/>
  <c r="D993" i="12"/>
  <c r="D47" i="12"/>
  <c r="D860" i="12"/>
  <c r="D415" i="12"/>
  <c r="D381" i="12"/>
  <c r="D8" i="12"/>
  <c r="D883" i="12"/>
  <c r="D910" i="12"/>
  <c r="D861" i="12"/>
  <c r="D539" i="12"/>
  <c r="D356" i="12"/>
  <c r="D558" i="12"/>
  <c r="D407" i="12"/>
  <c r="D732" i="12"/>
  <c r="D194" i="12"/>
  <c r="D482" i="12"/>
  <c r="D287" i="12"/>
  <c r="D702" i="12"/>
  <c r="D366" i="12"/>
  <c r="D597" i="12"/>
  <c r="D952" i="12"/>
  <c r="D529" i="12"/>
  <c r="D208" i="12"/>
  <c r="D343" i="12"/>
  <c r="D239" i="12"/>
  <c r="D93" i="12"/>
  <c r="D980" i="12"/>
  <c r="D367" i="12"/>
  <c r="D966" i="12"/>
  <c r="D915" i="12"/>
  <c r="D750" i="12"/>
  <c r="D977" i="12"/>
  <c r="D595" i="12"/>
  <c r="D281" i="12"/>
  <c r="D282" i="12"/>
  <c r="D503" i="12"/>
  <c r="D714" i="12"/>
  <c r="D955" i="12"/>
  <c r="D567" i="12"/>
  <c r="D609" i="12"/>
  <c r="D663" i="12"/>
  <c r="D25" i="12"/>
  <c r="D517" i="12"/>
  <c r="D850" i="12"/>
  <c r="D248" i="12"/>
  <c r="D27" i="12"/>
  <c r="D388" i="12"/>
  <c r="D225" i="12"/>
  <c r="D267" i="12"/>
  <c r="D516" i="12"/>
  <c r="D783" i="12"/>
  <c r="D586" i="12"/>
  <c r="D830" i="12"/>
  <c r="D441" i="12"/>
  <c r="D976" i="12"/>
  <c r="D156" i="12"/>
  <c r="D744" i="12"/>
  <c r="D554" i="12"/>
  <c r="D655" i="12"/>
  <c r="D874" i="12"/>
  <c r="D686" i="12"/>
  <c r="D113" i="12"/>
  <c r="D214" i="12"/>
  <c r="D336" i="12"/>
  <c r="D538" i="12"/>
  <c r="D337" i="12"/>
  <c r="D776" i="12"/>
  <c r="D13" i="12"/>
  <c r="D723" i="12"/>
  <c r="D741" i="12"/>
  <c r="D740" i="12"/>
  <c r="D100" i="12"/>
  <c r="D189" i="12"/>
  <c r="D334" i="12"/>
  <c r="D403" i="12"/>
  <c r="D102" i="12"/>
  <c r="AJ18" i="3"/>
  <c r="AO18" i="3" s="1"/>
  <c r="AM18" i="3"/>
  <c r="D870" i="12"/>
  <c r="D760" i="12"/>
  <c r="D944" i="12"/>
  <c r="D931" i="12"/>
  <c r="D9" i="12"/>
  <c r="D678" i="12"/>
  <c r="D599" i="12"/>
  <c r="D660" i="12"/>
  <c r="D957" i="12"/>
  <c r="D709" i="12"/>
  <c r="D872" i="12"/>
  <c r="D898" i="12"/>
  <c r="D790" i="12"/>
  <c r="D383" i="12"/>
  <c r="D33" i="12"/>
  <c r="D227" i="12"/>
  <c r="D250" i="12"/>
  <c r="D181" i="12"/>
  <c r="D502" i="12"/>
  <c r="D930" i="12"/>
  <c r="D342" i="12"/>
  <c r="D705" i="12"/>
  <c r="D304" i="12"/>
  <c r="D533" i="12"/>
  <c r="D130" i="12"/>
  <c r="D914" i="12"/>
  <c r="D527" i="12"/>
  <c r="D74" i="12"/>
  <c r="D305" i="12"/>
  <c r="D992" i="12"/>
  <c r="D773" i="12"/>
  <c r="D863" i="12"/>
  <c r="D132" i="12"/>
  <c r="D252" i="12"/>
  <c r="D472" i="12"/>
  <c r="D110" i="12"/>
  <c r="D56" i="12"/>
  <c r="D242" i="12"/>
  <c r="D682" i="12"/>
  <c r="D808" i="12"/>
  <c r="D859" i="12"/>
  <c r="D979" i="12"/>
  <c r="H5" i="2"/>
  <c r="D924" i="12"/>
  <c r="D842" i="12"/>
  <c r="D818" i="12"/>
  <c r="D569" i="12"/>
  <c r="D662" i="12"/>
  <c r="D981" i="12"/>
  <c r="D719" i="12"/>
  <c r="D877" i="12"/>
  <c r="D825" i="12"/>
  <c r="D634" i="12"/>
  <c r="D363" i="12"/>
  <c r="D608" i="12"/>
  <c r="D277" i="12"/>
  <c r="D268" i="12"/>
  <c r="D158" i="12"/>
  <c r="D401" i="12"/>
  <c r="D978" i="12"/>
  <c r="D600" i="12"/>
  <c r="D745" i="12"/>
  <c r="D247" i="12"/>
  <c r="D274" i="12"/>
  <c r="D289" i="12"/>
  <c r="D96" i="12"/>
  <c r="D106" i="12"/>
  <c r="D244" i="12"/>
  <c r="D998" i="12"/>
  <c r="D792" i="12"/>
  <c r="D963" i="12"/>
  <c r="D12" i="12"/>
  <c r="D3" i="12"/>
  <c r="F3" i="12" s="1"/>
  <c r="D764" i="12"/>
  <c r="D426" i="12"/>
  <c r="D823" i="12"/>
  <c r="D679" i="12"/>
  <c r="D833" i="12"/>
  <c r="D506" i="12"/>
  <c r="D275" i="12"/>
  <c r="D346" i="12"/>
  <c r="D261" i="12"/>
  <c r="D126" i="12"/>
  <c r="D560" i="12"/>
  <c r="D814" i="12"/>
  <c r="D713" i="12"/>
  <c r="D279" i="12"/>
  <c r="D777" i="12"/>
  <c r="D120" i="12"/>
  <c r="D698" i="12"/>
  <c r="D816" i="12"/>
  <c r="D867" i="12"/>
  <c r="D995" i="12"/>
  <c r="D840" i="12"/>
  <c r="D691" i="12"/>
  <c r="D828" i="12"/>
  <c r="D577" i="12"/>
  <c r="D684" i="12"/>
  <c r="D991" i="12"/>
  <c r="D763" i="12"/>
  <c r="D897" i="12"/>
  <c r="D345" i="12"/>
  <c r="D68" i="12"/>
  <c r="D484" i="12"/>
  <c r="D405" i="12"/>
  <c r="D309" i="12"/>
  <c r="D552" i="12"/>
  <c r="D206" i="12"/>
  <c r="D409" i="12"/>
  <c r="D136" i="12"/>
  <c r="D986" i="12"/>
  <c r="D413" i="12"/>
  <c r="D167" i="12"/>
  <c r="D374" i="12"/>
  <c r="D241" i="12"/>
  <c r="D628" i="12"/>
  <c r="D131" i="12"/>
  <c r="D23" i="12"/>
  <c r="D48" i="12"/>
  <c r="D50" i="12"/>
  <c r="D637" i="12"/>
  <c r="D83" i="12"/>
  <c r="D359" i="12"/>
  <c r="D950" i="12"/>
  <c r="D459" i="12"/>
  <c r="D408" i="12"/>
  <c r="D176" i="12"/>
  <c r="D757" i="12"/>
  <c r="D369" i="12"/>
  <c r="D286" i="12"/>
  <c r="D510" i="12"/>
  <c r="D348" i="12"/>
  <c r="D652" i="12"/>
  <c r="D229" i="12"/>
  <c r="D501" i="12"/>
  <c r="D186" i="12"/>
  <c r="D355" i="12"/>
  <c r="D139" i="12"/>
  <c r="D81" i="12"/>
  <c r="D361" i="12"/>
  <c r="D581" i="12"/>
  <c r="D984" i="12"/>
  <c r="D942" i="12"/>
  <c r="D801" i="12"/>
  <c r="D917" i="12"/>
  <c r="D736" i="12"/>
  <c r="D693" i="12"/>
  <c r="D537" i="12"/>
  <c r="D908" i="12"/>
  <c r="D819" i="12"/>
  <c r="D639" i="12"/>
  <c r="D965" i="12"/>
  <c r="D20" i="12"/>
  <c r="D17" i="12"/>
  <c r="D947" i="12"/>
  <c r="D851" i="12"/>
  <c r="D824" i="12"/>
  <c r="D730" i="12"/>
  <c r="D902" i="12"/>
  <c r="D397" i="12"/>
  <c r="D37" i="12"/>
  <c r="D273" i="12"/>
  <c r="D26" i="12"/>
  <c r="D111" i="12"/>
  <c r="D772" i="12"/>
  <c r="D67" i="12"/>
  <c r="D761" i="12"/>
  <c r="D826" i="12"/>
  <c r="D451" i="12"/>
  <c r="D344" i="12"/>
  <c r="D557" i="12"/>
  <c r="D954" i="12"/>
  <c r="D246" i="12"/>
  <c r="D815" i="12"/>
  <c r="D332" i="12"/>
  <c r="D524" i="12"/>
  <c r="D221" i="12"/>
  <c r="D437" i="12"/>
  <c r="D170" i="12"/>
  <c r="D307" i="12"/>
  <c r="D108" i="12"/>
  <c r="D65" i="12"/>
  <c r="D604" i="12"/>
  <c r="D990" i="12"/>
  <c r="D900" i="12"/>
  <c r="D854" i="12"/>
  <c r="D627" i="12"/>
  <c r="D873" i="12"/>
  <c r="D661" i="12"/>
  <c r="D168" i="12"/>
  <c r="D454" i="12"/>
  <c r="D809" i="12"/>
  <c r="D45" i="12"/>
  <c r="D446" i="12"/>
  <c r="D255" i="12"/>
  <c r="D54" i="12"/>
  <c r="D183" i="12"/>
  <c r="D322" i="12"/>
  <c r="D681" i="12"/>
  <c r="D371" i="12"/>
  <c r="D296" i="12"/>
  <c r="D518" i="12"/>
  <c r="D457" i="12"/>
  <c r="D400" i="12"/>
  <c r="D174" i="12"/>
  <c r="D487" i="12"/>
  <c r="D188" i="12"/>
  <c r="D349" i="12"/>
  <c r="D133" i="12"/>
  <c r="D362" i="12"/>
  <c r="D644" i="12"/>
  <c r="D235" i="12"/>
  <c r="D52" i="12"/>
  <c r="D169" i="12"/>
  <c r="D196" i="12"/>
  <c r="D941" i="12"/>
  <c r="D748" i="12"/>
  <c r="D711" i="12"/>
  <c r="D547" i="12"/>
  <c r="D956" i="12"/>
  <c r="D846" i="12"/>
  <c r="D657" i="12"/>
  <c r="D903" i="12"/>
  <c r="D724" i="12"/>
  <c r="D683" i="12"/>
  <c r="D543" i="12"/>
  <c r="D762" i="12"/>
  <c r="D11" i="12"/>
  <c r="D987" i="12"/>
  <c r="D891" i="12"/>
  <c r="D928" i="12"/>
  <c r="D784" i="12"/>
  <c r="D690" i="12"/>
  <c r="D18" i="12"/>
  <c r="D14" i="12"/>
  <c r="D722" i="12"/>
  <c r="D880" i="12"/>
  <c r="D899" i="12"/>
  <c r="D650" i="12"/>
  <c r="D847" i="12"/>
  <c r="D559" i="12"/>
  <c r="D803" i="12"/>
  <c r="D849" i="12"/>
  <c r="D785" i="12"/>
  <c r="D778" i="12"/>
  <c r="D579" i="12"/>
  <c r="D696" i="12"/>
  <c r="D394" i="12"/>
  <c r="D185" i="12"/>
  <c r="D179" i="12"/>
  <c r="D398" i="12"/>
  <c r="D689" i="12"/>
  <c r="D460" i="12"/>
  <c r="D423" i="12"/>
  <c r="D302" i="12"/>
  <c r="D489" i="12"/>
  <c r="D216" i="12"/>
  <c r="D419" i="12"/>
  <c r="D354" i="12"/>
  <c r="D115" i="12"/>
  <c r="D129" i="12"/>
  <c r="D276" i="12"/>
  <c r="D77" i="12"/>
  <c r="AH57" i="3"/>
  <c r="AG53" i="3"/>
  <c r="AE35" i="3"/>
  <c r="AK27" i="3"/>
  <c r="AK21" i="3"/>
  <c r="AN5" i="3"/>
  <c r="AE66" i="3"/>
  <c r="AE30" i="3"/>
  <c r="AH25" i="3"/>
  <c r="AM6" i="3"/>
  <c r="AM4" i="3"/>
  <c r="AK35" i="3"/>
  <c r="AE53" i="3"/>
  <c r="AF57" i="3"/>
  <c r="AJ35" i="3"/>
  <c r="AO35" i="3" s="1"/>
  <c r="AH20" i="3"/>
  <c r="AL52" i="3"/>
  <c r="AJ30" i="3"/>
  <c r="AO30" i="3" s="1"/>
  <c r="AK61" i="3"/>
  <c r="AH27" i="3"/>
  <c r="AF30" i="3"/>
  <c r="AH22" i="3"/>
  <c r="AN27" i="3"/>
  <c r="AE22" i="3"/>
  <c r="AL53" i="3"/>
  <c r="AK20" i="3"/>
  <c r="AF32" i="3"/>
  <c r="AE28" i="3"/>
  <c r="AM30" i="3"/>
  <c r="AM5" i="3"/>
  <c r="AL3" i="3"/>
  <c r="AH3" i="3"/>
  <c r="AJ3" i="3"/>
  <c r="AO3" i="3" s="1"/>
  <c r="AH15" i="3"/>
  <c r="AL15" i="3"/>
  <c r="AN15" i="3"/>
  <c r="AJ15" i="3"/>
  <c r="AO15" i="3" s="1"/>
  <c r="AI15" i="3"/>
  <c r="AG15" i="3"/>
  <c r="AK15" i="3"/>
  <c r="AJ16" i="3"/>
  <c r="AO16" i="3" s="1"/>
  <c r="AM16" i="3"/>
  <c r="AL16" i="3"/>
  <c r="AK16" i="3"/>
  <c r="AH16" i="3"/>
  <c r="AN16" i="3"/>
  <c r="AG16" i="3"/>
  <c r="AN17" i="3"/>
  <c r="AH17" i="3"/>
  <c r="AL75" i="3"/>
  <c r="AH48" i="3"/>
  <c r="AG34" i="3"/>
  <c r="AG18" i="3"/>
  <c r="AN26" i="3"/>
  <c r="AN18" i="3"/>
  <c r="AI3" i="3"/>
  <c r="AJ66" i="3"/>
  <c r="AO66" i="3" s="1"/>
  <c r="AL39" i="3"/>
  <c r="AM34" i="3"/>
  <c r="AE26" i="3"/>
  <c r="AN21" i="3"/>
  <c r="AJ70" i="3"/>
  <c r="AO70" i="3" s="1"/>
  <c r="AL26" i="3"/>
  <c r="AI56" i="3"/>
  <c r="AK31" i="3"/>
  <c r="AK3" i="3"/>
  <c r="AK79" i="3"/>
  <c r="AN60" i="3"/>
  <c r="AM48" i="3"/>
  <c r="AG75" i="3"/>
  <c r="AM52" i="3"/>
  <c r="AG39" i="3"/>
  <c r="AN44" i="3"/>
  <c r="AJ26" i="3"/>
  <c r="AO26" i="3" s="1"/>
  <c r="AN66" i="3"/>
  <c r="AH39" i="3"/>
  <c r="AI34" i="3"/>
  <c r="AJ21" i="3"/>
  <c r="AO21" i="3" s="1"/>
  <c r="AN70" i="3"/>
  <c r="AN52" i="3"/>
  <c r="AL48" i="3"/>
  <c r="AF52" i="3"/>
  <c r="AG31" i="3"/>
  <c r="AH5" i="3"/>
  <c r="AI44" i="3"/>
  <c r="AH40" i="3"/>
  <c r="AF26" i="3"/>
  <c r="AG66" i="3"/>
  <c r="AE34" i="3"/>
  <c r="AF21" i="3"/>
  <c r="AJ5" i="3"/>
  <c r="AO5" i="3" s="1"/>
  <c r="AG70" i="3"/>
  <c r="AI4" i="3"/>
  <c r="AE21" i="3"/>
  <c r="AI52" i="3"/>
  <c r="AJ60" i="3"/>
  <c r="AO60" i="3" s="1"/>
  <c r="AM40" i="3"/>
  <c r="AN23" i="3"/>
  <c r="AE48" i="3"/>
  <c r="AN20" i="3"/>
  <c r="AK40" i="3"/>
  <c r="AG26" i="3"/>
  <c r="AL44" i="3"/>
  <c r="AE39" i="3"/>
  <c r="AJ34" i="3"/>
  <c r="AO34" i="3" s="1"/>
  <c r="AN48" i="3"/>
  <c r="AN40" i="3"/>
  <c r="AM44" i="3"/>
  <c r="AH52" i="3"/>
  <c r="AH66" i="3"/>
  <c r="AF34" i="3"/>
  <c r="AI66" i="3"/>
  <c r="AH23" i="3"/>
  <c r="AI70" i="3"/>
  <c r="AG4" i="3"/>
  <c r="AE44" i="3"/>
  <c r="AJ44" i="3"/>
  <c r="AO44" i="3" s="1"/>
  <c r="AI75" i="3"/>
  <c r="AL60" i="3"/>
  <c r="AF48" i="3"/>
  <c r="AE40" i="3"/>
  <c r="AF31" i="3"/>
  <c r="AG52" i="3"/>
  <c r="AI31" i="3"/>
  <c r="AI23" i="3"/>
  <c r="AN6" i="3"/>
  <c r="AH26" i="3"/>
  <c r="AM66" i="3"/>
  <c r="AM26" i="3"/>
  <c r="AM70" i="3"/>
  <c r="AL34" i="3"/>
  <c r="AK39" i="3"/>
  <c r="AI48" i="3"/>
  <c r="AK48" i="3"/>
  <c r="AJ40" i="3"/>
  <c r="AO40" i="3" s="1"/>
  <c r="AE75" i="3"/>
  <c r="AK52" i="3"/>
  <c r="AN39" i="3"/>
  <c r="D402" i="12"/>
  <c r="D512" i="12"/>
  <c r="D466" i="12"/>
  <c r="D39" i="12"/>
  <c r="D648" i="12"/>
  <c r="D594" i="12"/>
  <c r="AH56" i="3"/>
  <c r="AH21" i="3"/>
  <c r="AE31" i="3"/>
  <c r="AE23" i="3"/>
  <c r="AF66" i="3"/>
  <c r="AI26" i="3"/>
  <c r="AH34" i="3"/>
  <c r="AG48" i="3"/>
  <c r="AL40" i="3"/>
  <c r="AN31" i="3"/>
  <c r="AF44" i="3"/>
  <c r="X15" i="12"/>
  <c r="C418" i="12" s="1"/>
  <c r="E418" i="12" s="1"/>
  <c r="C404" i="12"/>
  <c r="E404" i="12" s="1"/>
  <c r="C49" i="12"/>
  <c r="E49" i="12" s="1"/>
  <c r="C149" i="12"/>
  <c r="E149" i="12" s="1"/>
  <c r="C476" i="12"/>
  <c r="E476" i="12" s="1"/>
  <c r="C738" i="12"/>
  <c r="E738" i="12" s="1"/>
  <c r="C92" i="12"/>
  <c r="E92" i="12" s="1"/>
  <c r="C845" i="12"/>
  <c r="E845" i="12" s="1"/>
  <c r="C123" i="12"/>
  <c r="E123" i="12" s="1"/>
  <c r="C602" i="12"/>
  <c r="E602" i="12" s="1"/>
  <c r="C422" i="12"/>
  <c r="E422" i="12" s="1"/>
  <c r="C446" i="12"/>
  <c r="E446" i="12" s="1"/>
  <c r="C510" i="12"/>
  <c r="E510" i="12" s="1"/>
  <c r="C809" i="12"/>
  <c r="E809" i="12" s="1"/>
  <c r="D640" i="12"/>
  <c r="D209" i="12"/>
  <c r="D64" i="12"/>
  <c r="D114" i="12"/>
  <c r="D85" i="12"/>
  <c r="D66" i="12"/>
  <c r="D564" i="12"/>
  <c r="D70" i="12"/>
  <c r="D35" i="12"/>
  <c r="D596" i="12"/>
  <c r="D573" i="12"/>
  <c r="D499" i="12"/>
  <c r="D632" i="12"/>
  <c r="D264" i="12"/>
  <c r="D550" i="12"/>
  <c r="D497" i="12"/>
  <c r="D624" i="12"/>
  <c r="D254" i="12"/>
  <c r="D542" i="12"/>
  <c r="D749" i="12"/>
  <c r="D566" i="12"/>
  <c r="D317" i="12"/>
  <c r="D149" i="12"/>
  <c r="D882" i="12"/>
  <c r="D622" i="12"/>
  <c r="D323" i="12"/>
  <c r="D147" i="12"/>
  <c r="D121" i="12"/>
  <c r="D249" i="12"/>
  <c r="D324" i="12"/>
  <c r="D951" i="12"/>
  <c r="D812" i="12"/>
  <c r="D779" i="12"/>
  <c r="D635" i="12"/>
  <c r="D937" i="12"/>
  <c r="D788" i="12"/>
  <c r="D759" i="12"/>
  <c r="D625" i="12"/>
  <c r="D913" i="12"/>
  <c r="D774" i="12"/>
  <c r="D739" i="12"/>
  <c r="D607" i="12"/>
  <c r="D921" i="12"/>
  <c r="D889" i="12"/>
  <c r="D5" i="12"/>
  <c r="D618" i="12"/>
  <c r="D923" i="12"/>
  <c r="D835" i="12"/>
  <c r="D848" i="12"/>
  <c r="D752" i="12"/>
  <c r="D666" i="12"/>
  <c r="D22" i="12"/>
  <c r="H9" i="2"/>
  <c r="AN2" i="2"/>
  <c r="AJ46" i="3"/>
  <c r="AO46" i="3" s="1"/>
  <c r="AG14" i="3"/>
  <c r="AG46" i="3"/>
  <c r="AI42" i="3"/>
  <c r="AJ17" i="3"/>
  <c r="AO17" i="3" s="1"/>
  <c r="AJ12" i="3"/>
  <c r="AO12" i="3" s="1"/>
  <c r="AM12" i="3"/>
  <c r="AM46" i="3"/>
  <c r="AN46" i="3"/>
  <c r="AH46" i="3"/>
  <c r="AN14" i="3"/>
  <c r="AE42" i="3"/>
  <c r="AL42" i="3"/>
  <c r="AK7" i="3"/>
  <c r="AN12" i="3"/>
  <c r="AG12" i="3"/>
  <c r="AF8" i="3"/>
  <c r="D26" i="3"/>
  <c r="AA26" i="3" s="1"/>
  <c r="AG42" i="3"/>
  <c r="AL24" i="3"/>
  <c r="AN42" i="3"/>
  <c r="AJ14" i="3"/>
  <c r="AO14" i="3" s="1"/>
  <c r="AN37" i="3"/>
  <c r="AM24" i="3"/>
  <c r="AH42" i="3"/>
  <c r="AI12" i="3"/>
  <c r="AG87" i="3"/>
  <c r="AK12" i="3"/>
  <c r="AL12" i="3"/>
  <c r="AM60" i="3"/>
  <c r="D14" i="3"/>
  <c r="AA14" i="3" s="1"/>
  <c r="AL14" i="3"/>
  <c r="AF42" i="3"/>
  <c r="AH12" i="3"/>
  <c r="AH14" i="3"/>
  <c r="AF37" i="3"/>
  <c r="AE24" i="3"/>
  <c r="AM14" i="3"/>
  <c r="AI17" i="3"/>
  <c r="AI37" i="3"/>
  <c r="AE32" i="3"/>
  <c r="AH37" i="3"/>
  <c r="AL10" i="3"/>
  <c r="AK37" i="3"/>
  <c r="AH32" i="3"/>
  <c r="AN24" i="3"/>
  <c r="AK17" i="3"/>
  <c r="AI14" i="3"/>
  <c r="AL32" i="3"/>
  <c r="AM37" i="3"/>
  <c r="Y19" i="3"/>
  <c r="D18" i="3"/>
  <c r="AI46" i="3"/>
  <c r="AG37" i="3"/>
  <c r="AJ24" i="3"/>
  <c r="AO24" i="3" s="1"/>
  <c r="AG17" i="3"/>
  <c r="AK9" i="3"/>
  <c r="AN32" i="3"/>
  <c r="AL37" i="3"/>
  <c r="AF7" i="3"/>
  <c r="AK87" i="3"/>
  <c r="Y15" i="3"/>
  <c r="Y11" i="3"/>
  <c r="D22" i="3"/>
  <c r="AA22" i="3" s="1"/>
  <c r="C457" i="12"/>
  <c r="E457" i="12" s="1"/>
  <c r="C629" i="12"/>
  <c r="E629" i="12" s="1"/>
  <c r="C824" i="12"/>
  <c r="E824" i="12" s="1"/>
  <c r="C648" i="12"/>
  <c r="E648" i="12" s="1"/>
  <c r="C841" i="12"/>
  <c r="E841" i="12" s="1"/>
  <c r="C368" i="12"/>
  <c r="E368" i="12" s="1"/>
  <c r="C905" i="12"/>
  <c r="E905" i="12" s="1"/>
  <c r="C512" i="12"/>
  <c r="E512" i="12" s="1"/>
  <c r="C692" i="12"/>
  <c r="E692" i="12" s="1"/>
  <c r="C471" i="12"/>
  <c r="E471" i="12" s="1"/>
  <c r="C595" i="12"/>
  <c r="E595" i="12" s="1"/>
  <c r="R595" i="12" s="1"/>
  <c r="C297" i="12"/>
  <c r="E297" i="12" s="1"/>
  <c r="C366" i="12"/>
  <c r="E366" i="12" s="1"/>
  <c r="Q366" i="12" s="1"/>
  <c r="C475" i="12"/>
  <c r="E475" i="12" s="1"/>
  <c r="C168" i="12"/>
  <c r="E168" i="12" s="1"/>
  <c r="C285" i="12"/>
  <c r="E285" i="12" s="1"/>
  <c r="C434" i="12"/>
  <c r="E434" i="12" s="1"/>
  <c r="C490" i="12"/>
  <c r="E490" i="12" s="1"/>
  <c r="C35" i="12"/>
  <c r="E35" i="12" s="1"/>
  <c r="C894" i="12"/>
  <c r="E894" i="12" s="1"/>
  <c r="C970" i="12"/>
  <c r="E970" i="12" s="1"/>
  <c r="C12" i="12"/>
  <c r="E12" i="12" s="1"/>
  <c r="C24" i="12"/>
  <c r="E24" i="12" s="1"/>
  <c r="C445" i="12"/>
  <c r="E445" i="12" s="1"/>
  <c r="C817" i="12"/>
  <c r="E817" i="12" s="1"/>
  <c r="C927" i="12"/>
  <c r="E927" i="12" s="1"/>
  <c r="C736" i="12"/>
  <c r="E736" i="12" s="1"/>
  <c r="C486" i="12"/>
  <c r="E486" i="12" s="1"/>
  <c r="C57" i="12"/>
  <c r="E57" i="12" s="1"/>
  <c r="C200" i="12"/>
  <c r="E200" i="12" s="1"/>
  <c r="C98" i="12"/>
  <c r="E98" i="12" s="1"/>
  <c r="C249" i="12"/>
  <c r="E249" i="12" s="1"/>
  <c r="C655" i="12"/>
  <c r="E655" i="12" s="1"/>
  <c r="C157" i="12"/>
  <c r="E157" i="12" s="1"/>
  <c r="C81" i="12"/>
  <c r="E81" i="12" s="1"/>
  <c r="C984" i="12"/>
  <c r="E984" i="12" s="1"/>
  <c r="K984" i="12" s="1"/>
  <c r="C760" i="12"/>
  <c r="E760" i="12" s="1"/>
  <c r="C892" i="12"/>
  <c r="E892" i="12" s="1"/>
  <c r="C579" i="12"/>
  <c r="E579" i="12" s="1"/>
  <c r="C264" i="12"/>
  <c r="E264" i="12" s="1"/>
  <c r="C630" i="12"/>
  <c r="E630" i="12" s="1"/>
  <c r="C20" i="12"/>
  <c r="E20" i="12" s="1"/>
  <c r="C840" i="12"/>
  <c r="E840" i="12" s="1"/>
  <c r="N840" i="12" s="1"/>
  <c r="C224" i="12"/>
  <c r="E224" i="12" s="1"/>
  <c r="C803" i="12"/>
  <c r="E803" i="12" s="1"/>
  <c r="C461" i="12"/>
  <c r="E461" i="12" s="1"/>
  <c r="C888" i="12"/>
  <c r="E888" i="12" s="1"/>
  <c r="C679" i="12"/>
  <c r="E679" i="12" s="1"/>
  <c r="C198" i="12"/>
  <c r="E198" i="12" s="1"/>
  <c r="C42" i="12"/>
  <c r="E42" i="12" s="1"/>
  <c r="O42" i="12" s="1"/>
  <c r="C177" i="12"/>
  <c r="E177" i="12" s="1"/>
  <c r="C199" i="12"/>
  <c r="E199" i="12" s="1"/>
  <c r="C197" i="12"/>
  <c r="E197" i="12" s="1"/>
  <c r="AA5" i="3"/>
  <c r="D3" i="13"/>
  <c r="F3" i="13" s="1"/>
  <c r="AG20" i="3"/>
  <c r="AI21" i="3"/>
  <c r="AM39" i="3"/>
  <c r="AG44" i="3"/>
  <c r="AH45" i="3"/>
  <c r="AF80" i="3"/>
  <c r="AM21" i="3"/>
  <c r="AN80" i="3"/>
  <c r="AM8" i="3"/>
  <c r="AM20" i="3"/>
  <c r="AI20" i="3"/>
  <c r="AF39" i="3"/>
  <c r="AI57" i="3"/>
  <c r="AM87" i="3"/>
  <c r="Y23" i="3"/>
  <c r="Y7" i="3"/>
  <c r="AJ33" i="3"/>
  <c r="AO33" i="3" s="1"/>
  <c r="AL33" i="3"/>
  <c r="AK33" i="3"/>
  <c r="AH33" i="3"/>
  <c r="AG33" i="3"/>
  <c r="AF33" i="3"/>
  <c r="AI33" i="3"/>
  <c r="AN33" i="3"/>
  <c r="AM33" i="3"/>
  <c r="AL6" i="3"/>
  <c r="AG9" i="3"/>
  <c r="AJ6" i="3"/>
  <c r="AO6" i="3" s="1"/>
  <c r="AL7" i="3"/>
  <c r="AI6" i="3"/>
  <c r="AI5" i="3"/>
  <c r="AH9" i="3"/>
  <c r="AH8" i="3"/>
  <c r="AF6" i="3"/>
  <c r="AN9" i="3"/>
  <c r="AJ8" i="3"/>
  <c r="AO8" i="3" s="1"/>
  <c r="AN8" i="3"/>
  <c r="AG8" i="3"/>
  <c r="AG6" i="3"/>
  <c r="AI7" i="3"/>
  <c r="AJ9" i="3"/>
  <c r="AO9" i="3" s="1"/>
  <c r="AI8" i="3"/>
  <c r="AK8" i="3"/>
  <c r="AK6" i="3"/>
  <c r="AL4" i="3"/>
  <c r="AG5" i="3"/>
  <c r="AL9" i="3"/>
  <c r="I5" i="11"/>
  <c r="D4" i="13"/>
  <c r="F17" i="1"/>
  <c r="H17" i="1" s="1"/>
  <c r="F16" i="1"/>
  <c r="H16" i="1" s="1"/>
  <c r="H15" i="1"/>
  <c r="F14" i="1"/>
  <c r="H14" i="1" s="1"/>
  <c r="C18" i="1" s="1"/>
  <c r="C43" i="2"/>
  <c r="H42" i="2"/>
  <c r="C14" i="8"/>
  <c r="F15" i="8" s="1"/>
  <c r="D857" i="12"/>
  <c r="D399" i="12"/>
  <c r="D340" i="12"/>
  <c r="D178" i="12"/>
  <c r="D636" i="12"/>
  <c r="D353" i="12"/>
  <c r="D271" i="12"/>
  <c r="D177" i="12"/>
  <c r="D29" i="12"/>
  <c r="D71" i="12"/>
  <c r="D117" i="12"/>
  <c r="D570" i="12"/>
  <c r="D58" i="12"/>
  <c r="D104" i="12"/>
  <c r="D610" i="12"/>
  <c r="D721" i="12"/>
  <c r="D474" i="12"/>
  <c r="D193" i="12"/>
  <c r="D180" i="12"/>
  <c r="D525" i="12"/>
  <c r="D32" i="12"/>
  <c r="D145" i="12"/>
  <c r="D654" i="12"/>
  <c r="D90" i="12"/>
  <c r="D442" i="12"/>
  <c r="D61" i="12"/>
  <c r="D207" i="12"/>
  <c r="D384" i="12"/>
  <c r="D212" i="12"/>
  <c r="D461" i="12"/>
  <c r="D82" i="12"/>
  <c r="D602" i="12"/>
  <c r="D95" i="12"/>
  <c r="D31" i="12"/>
  <c r="D223" i="12"/>
  <c r="D351" i="12"/>
  <c r="D526" i="12"/>
  <c r="D338" i="12"/>
  <c r="D493" i="12"/>
  <c r="D450" i="12"/>
  <c r="D94" i="12"/>
  <c r="D62" i="12"/>
  <c r="D30" i="12"/>
  <c r="D658" i="12"/>
  <c r="D107" i="12"/>
  <c r="D75" i="12"/>
  <c r="D43" i="12"/>
  <c r="D135" i="12"/>
  <c r="D199" i="12"/>
  <c r="D263" i="12"/>
  <c r="D327" i="12"/>
  <c r="D468" i="12"/>
  <c r="D414" i="12"/>
  <c r="D162" i="12"/>
  <c r="D290" i="12"/>
  <c r="D576" i="12"/>
  <c r="D445" i="12"/>
  <c r="D938" i="12"/>
  <c r="D988" i="12"/>
  <c r="D862" i="12"/>
  <c r="D821" i="12"/>
  <c r="D565" i="12"/>
  <c r="D507" i="12"/>
  <c r="D475" i="12"/>
  <c r="D443" i="12"/>
  <c r="D411" i="12"/>
  <c r="D379" i="12"/>
  <c r="D781" i="12"/>
  <c r="D568" i="12"/>
  <c r="D440" i="12"/>
  <c r="D352" i="12"/>
  <c r="D320" i="12"/>
  <c r="D288" i="12"/>
  <c r="D256" i="12"/>
  <c r="D224" i="12"/>
  <c r="D192" i="12"/>
  <c r="D160" i="12"/>
  <c r="D128" i="12"/>
  <c r="D582" i="12"/>
  <c r="D901" i="12"/>
  <c r="D668" i="12"/>
  <c r="D673" i="12"/>
  <c r="D589" i="12"/>
  <c r="D513" i="12"/>
  <c r="D481" i="12"/>
  <c r="D449" i="12"/>
  <c r="D417" i="12"/>
  <c r="D385" i="12"/>
  <c r="D829" i="12"/>
  <c r="D592" i="12"/>
  <c r="D464" i="12"/>
  <c r="D358" i="12"/>
  <c r="D326" i="12"/>
  <c r="D294" i="12"/>
  <c r="D262" i="12"/>
  <c r="D230" i="12"/>
  <c r="D198" i="12"/>
  <c r="D166" i="12"/>
  <c r="D134" i="12"/>
  <c r="D606" i="12"/>
  <c r="D953" i="12"/>
  <c r="D697" i="12"/>
  <c r="D519" i="12"/>
  <c r="D455" i="12"/>
  <c r="D391" i="12"/>
  <c r="D616" i="12"/>
  <c r="D364" i="12"/>
  <c r="D300" i="12"/>
  <c r="D236" i="12"/>
  <c r="D172" i="12"/>
  <c r="D630" i="12"/>
  <c r="D438" i="12"/>
  <c r="D620" i="12"/>
  <c r="D492" i="12"/>
  <c r="D368" i="12"/>
  <c r="D333" i="12"/>
  <c r="D301" i="12"/>
  <c r="D269" i="12"/>
  <c r="D237" i="12"/>
  <c r="D205" i="12"/>
  <c r="D173" i="12"/>
  <c r="D141" i="12"/>
  <c r="D700" i="12"/>
  <c r="D605" i="12"/>
  <c r="D485" i="12"/>
  <c r="D421" i="12"/>
  <c r="D890" i="12"/>
  <c r="D480" i="12"/>
  <c r="D330" i="12"/>
  <c r="D266" i="12"/>
  <c r="D202" i="12"/>
  <c r="D138" i="12"/>
  <c r="D494" i="12"/>
  <c r="D946" i="12"/>
  <c r="D548" i="12"/>
  <c r="D420" i="12"/>
  <c r="D347" i="12"/>
  <c r="D315" i="12"/>
  <c r="D283" i="12"/>
  <c r="D251" i="12"/>
  <c r="D219" i="12"/>
  <c r="D187" i="12"/>
  <c r="D155" i="12"/>
  <c r="D418" i="12"/>
  <c r="D92" i="12"/>
  <c r="D60" i="12"/>
  <c r="D28" i="12"/>
  <c r="D626" i="12"/>
  <c r="D105" i="12"/>
  <c r="D73" i="12"/>
  <c r="D41" i="12"/>
  <c r="D137" i="12"/>
  <c r="D201" i="12"/>
  <c r="D265" i="12"/>
  <c r="D329" i="12"/>
  <c r="D476" i="12"/>
  <c r="D422" i="12"/>
  <c r="D164" i="12"/>
  <c r="D292" i="12"/>
  <c r="D584" i="12"/>
  <c r="D447" i="12"/>
  <c r="D665" i="12"/>
  <c r="D370" i="12"/>
  <c r="D973" i="12"/>
  <c r="D929" i="12"/>
  <c r="D887" i="12"/>
  <c r="D845" i="12"/>
  <c r="D940" i="12"/>
  <c r="D856" i="12"/>
  <c r="D802" i="12"/>
  <c r="D758" i="12"/>
  <c r="D718" i="12"/>
  <c r="D676" i="12"/>
  <c r="D894" i="12"/>
  <c r="D795" i="12"/>
  <c r="D735" i="12"/>
  <c r="D703" i="12"/>
  <c r="D671" i="12"/>
  <c r="D743" i="12"/>
  <c r="D651" i="12"/>
  <c r="D619" i="12"/>
  <c r="D587" i="12"/>
  <c r="D555" i="12"/>
  <c r="D490" i="12"/>
  <c r="D969" i="12"/>
  <c r="D927" i="12"/>
  <c r="D885" i="12"/>
  <c r="D841" i="12"/>
  <c r="D936" i="12"/>
  <c r="D852" i="12"/>
  <c r="D798" i="12"/>
  <c r="D756" i="12"/>
  <c r="D716" i="12"/>
  <c r="D672" i="12"/>
  <c r="D886" i="12"/>
  <c r="D791" i="12"/>
  <c r="D733" i="12"/>
  <c r="D701" i="12"/>
  <c r="D669" i="12"/>
  <c r="D994" i="12"/>
  <c r="D649" i="12"/>
  <c r="D617" i="12"/>
  <c r="D585" i="12"/>
  <c r="D553" i="12"/>
  <c r="D458" i="12"/>
  <c r="D967" i="12"/>
  <c r="D925" i="12"/>
  <c r="D881" i="12"/>
  <c r="D839" i="12"/>
  <c r="D932" i="12"/>
  <c r="D844" i="12"/>
  <c r="D796" i="12"/>
  <c r="D754" i="12"/>
  <c r="D712" i="12"/>
  <c r="D670" i="12"/>
  <c r="D878" i="12"/>
  <c r="D787" i="12"/>
  <c r="D731" i="12"/>
  <c r="D699" i="12"/>
  <c r="D667" i="12"/>
  <c r="D962" i="12"/>
  <c r="D647" i="12"/>
  <c r="D615" i="12"/>
  <c r="D583" i="12"/>
  <c r="D551" i="12"/>
  <c r="D794" i="12"/>
  <c r="D879" i="12"/>
  <c r="D737" i="12"/>
  <c r="D720" i="12"/>
  <c r="D948" i="12"/>
  <c r="D975" i="12"/>
  <c r="D7" i="12"/>
  <c r="D19" i="12"/>
  <c r="D21" i="12"/>
  <c r="D522" i="12"/>
  <c r="D971" i="12"/>
  <c r="D939" i="12"/>
  <c r="D907" i="12"/>
  <c r="D875" i="12"/>
  <c r="D843" i="12"/>
  <c r="D960" i="12"/>
  <c r="D896" i="12"/>
  <c r="D832" i="12"/>
  <c r="D800" i="12"/>
  <c r="D768" i="12"/>
  <c r="D738" i="12"/>
  <c r="D706" i="12"/>
  <c r="D674" i="12"/>
  <c r="D934" i="12"/>
  <c r="D10" i="12"/>
  <c r="D16" i="12"/>
  <c r="D463" i="12"/>
  <c r="D308" i="12"/>
  <c r="D534" i="12"/>
  <c r="D444" i="12"/>
  <c r="D257" i="12"/>
  <c r="D143" i="12"/>
  <c r="D55" i="12"/>
  <c r="D119" i="12"/>
  <c r="D40" i="12"/>
  <c r="D88" i="12"/>
  <c r="D642" i="12"/>
  <c r="D514" i="12"/>
  <c r="D69" i="12"/>
  <c r="D382" i="12"/>
  <c r="D729" i="12"/>
  <c r="D87" i="12"/>
  <c r="D508" i="12"/>
  <c r="D72" i="12"/>
  <c r="D103" i="12"/>
  <c r="D161" i="12"/>
  <c r="D572" i="12"/>
  <c r="D392" i="12"/>
  <c r="D98" i="12"/>
  <c r="D4" i="12"/>
  <c r="D63" i="12"/>
  <c r="D191" i="12"/>
  <c r="D436" i="12"/>
  <c r="D210" i="12"/>
  <c r="D429" i="12"/>
  <c r="D118" i="12"/>
  <c r="D78" i="12"/>
  <c r="D38" i="12"/>
  <c r="D530" i="12"/>
  <c r="D91" i="12"/>
  <c r="D51" i="12"/>
  <c r="D151" i="12"/>
  <c r="D231" i="12"/>
  <c r="D311" i="12"/>
  <c r="D532" i="12"/>
  <c r="D590" i="12"/>
  <c r="D258" i="12"/>
  <c r="D797" i="12"/>
  <c r="D509" i="12"/>
  <c r="D911" i="12"/>
  <c r="D767" i="12"/>
  <c r="D629" i="12"/>
  <c r="D515" i="12"/>
  <c r="D467" i="12"/>
  <c r="D427" i="12"/>
  <c r="D387" i="12"/>
  <c r="D793" i="12"/>
  <c r="D504" i="12"/>
  <c r="D360" i="12"/>
  <c r="D312" i="12"/>
  <c r="D272" i="12"/>
  <c r="D232" i="12"/>
  <c r="D184" i="12"/>
  <c r="D144" i="12"/>
  <c r="D614" i="12"/>
  <c r="D968" i="12"/>
  <c r="D751" i="12"/>
  <c r="D621" i="12"/>
  <c r="D505" i="12"/>
  <c r="D465" i="12"/>
  <c r="D425" i="12"/>
  <c r="D377" i="12"/>
  <c r="D656" i="12"/>
  <c r="D496" i="12"/>
  <c r="D350" i="12"/>
  <c r="D310" i="12"/>
  <c r="D270" i="12"/>
  <c r="D222" i="12"/>
  <c r="D182" i="12"/>
  <c r="D142" i="12"/>
  <c r="D574" i="12"/>
  <c r="D710" i="12"/>
  <c r="D549" i="12"/>
  <c r="D439" i="12"/>
  <c r="D922" i="12"/>
  <c r="D424" i="12"/>
  <c r="D284" i="12"/>
  <c r="D204" i="12"/>
  <c r="D124" i="12"/>
  <c r="D406" i="12"/>
  <c r="D556" i="12"/>
  <c r="D396" i="12"/>
  <c r="D325" i="12"/>
  <c r="D285" i="12"/>
  <c r="D245" i="12"/>
  <c r="D197" i="12"/>
  <c r="D157" i="12"/>
  <c r="D884" i="12"/>
  <c r="D541" i="12"/>
  <c r="D453" i="12"/>
  <c r="D373" i="12"/>
  <c r="D416" i="12"/>
  <c r="D298" i="12"/>
  <c r="D218" i="12"/>
  <c r="D122" i="12"/>
  <c r="D430" i="12"/>
  <c r="D580" i="12"/>
  <c r="D390" i="12"/>
  <c r="D331" i="12"/>
  <c r="D291" i="12"/>
  <c r="D243" i="12"/>
  <c r="D203" i="12"/>
  <c r="D163" i="12"/>
  <c r="D116" i="12"/>
  <c r="D76" i="12"/>
  <c r="D36" i="12"/>
  <c r="D498" i="12"/>
  <c r="D89" i="12"/>
  <c r="D49" i="12"/>
  <c r="D153" i="12"/>
  <c r="D233" i="12"/>
  <c r="D313" i="12"/>
  <c r="D540" i="12"/>
  <c r="D598" i="12"/>
  <c r="D260" i="12"/>
  <c r="D813" i="12"/>
  <c r="D511" i="12"/>
  <c r="D6" i="12"/>
  <c r="D961" i="12"/>
  <c r="D909" i="12"/>
  <c r="D855" i="12"/>
  <c r="D920" i="12"/>
  <c r="D822" i="12"/>
  <c r="D770" i="12"/>
  <c r="D708" i="12"/>
  <c r="D982" i="12"/>
  <c r="D811" i="12"/>
  <c r="D727" i="12"/>
  <c r="D687" i="12"/>
  <c r="D805" i="12"/>
  <c r="D643" i="12"/>
  <c r="D603" i="12"/>
  <c r="D563" i="12"/>
  <c r="D1001" i="12"/>
  <c r="D949" i="12"/>
  <c r="D895" i="12"/>
  <c r="D1000" i="12"/>
  <c r="D892" i="12"/>
  <c r="D810" i="12"/>
  <c r="D746" i="12"/>
  <c r="D694" i="12"/>
  <c r="D926" i="12"/>
  <c r="D775" i="12"/>
  <c r="D717" i="12"/>
  <c r="D677" i="12"/>
  <c r="D866" i="12"/>
  <c r="D633" i="12"/>
  <c r="D593" i="12"/>
  <c r="D545" i="12"/>
  <c r="D989" i="12"/>
  <c r="D935" i="12"/>
  <c r="D871" i="12"/>
  <c r="D972" i="12"/>
  <c r="D868" i="12"/>
  <c r="D786" i="12"/>
  <c r="D734" i="12"/>
  <c r="D680" i="12"/>
  <c r="D838" i="12"/>
  <c r="D755" i="12"/>
  <c r="D707" i="12"/>
  <c r="D970" i="12"/>
  <c r="D769" i="12"/>
  <c r="D623" i="12"/>
  <c r="D575" i="12"/>
  <c r="D535" i="12"/>
  <c r="D837" i="12"/>
  <c r="D799" i="12"/>
  <c r="D804" i="12"/>
  <c r="D933" i="12"/>
  <c r="D645" i="12"/>
  <c r="D520" i="12"/>
  <c r="D148" i="12"/>
  <c r="D500" i="12"/>
  <c r="D303" i="12"/>
  <c r="D175" i="12"/>
  <c r="D53" i="12"/>
  <c r="D101" i="12"/>
  <c r="D24" i="12"/>
  <c r="D80" i="12"/>
  <c r="D378" i="12"/>
  <c r="D495" i="12"/>
  <c r="D109" i="12"/>
  <c r="D376" i="12"/>
  <c r="D431" i="12"/>
  <c r="D562" i="12"/>
  <c r="D321" i="12"/>
  <c r="D112" i="12"/>
  <c r="D434" i="12"/>
  <c r="D123" i="12"/>
  <c r="D335" i="12"/>
  <c r="D306" i="12"/>
  <c r="D782" i="12"/>
  <c r="D34" i="12"/>
  <c r="D79" i="12"/>
  <c r="D159" i="12"/>
  <c r="D319" i="12"/>
  <c r="D146" i="12"/>
  <c r="D365" i="12"/>
  <c r="D578" i="12"/>
  <c r="D86" i="12"/>
  <c r="D46" i="12"/>
  <c r="D410" i="12"/>
  <c r="D99" i="12"/>
  <c r="D59" i="12"/>
  <c r="D125" i="12"/>
  <c r="D215" i="12"/>
  <c r="D295" i="12"/>
  <c r="D404" i="12"/>
  <c r="D478" i="12"/>
  <c r="D226" i="12"/>
  <c r="D448" i="12"/>
  <c r="D477" i="12"/>
  <c r="D997" i="12"/>
  <c r="D688" i="12"/>
  <c r="D753" i="12"/>
  <c r="D523" i="12"/>
  <c r="D483" i="12"/>
  <c r="D435" i="12"/>
  <c r="D395" i="12"/>
  <c r="D858" i="12"/>
  <c r="D536" i="12"/>
  <c r="D380" i="12"/>
  <c r="D328" i="12"/>
  <c r="D280" i="12"/>
  <c r="D240" i="12"/>
  <c r="D200" i="12"/>
  <c r="D152" i="12"/>
  <c r="D646" i="12"/>
  <c r="D985" i="12"/>
  <c r="D831" i="12"/>
  <c r="D653" i="12"/>
  <c r="D521" i="12"/>
  <c r="D473" i="12"/>
  <c r="D433" i="12"/>
  <c r="D393" i="12"/>
  <c r="D765" i="12"/>
  <c r="D528" i="12"/>
  <c r="D372" i="12"/>
  <c r="D318" i="12"/>
  <c r="D278" i="12"/>
  <c r="D238" i="12"/>
  <c r="D190" i="12"/>
  <c r="D150" i="12"/>
  <c r="D638" i="12"/>
  <c r="D904" i="12"/>
  <c r="D613" i="12"/>
  <c r="D471" i="12"/>
  <c r="D375" i="12"/>
  <c r="D488" i="12"/>
  <c r="D316" i="12"/>
  <c r="D220" i="12"/>
  <c r="D140" i="12"/>
  <c r="D470" i="12"/>
  <c r="D588" i="12"/>
  <c r="D428" i="12"/>
  <c r="D341" i="12"/>
  <c r="D293" i="12"/>
  <c r="D253" i="12"/>
  <c r="D213" i="12"/>
  <c r="D165" i="12"/>
  <c r="D943" i="12"/>
  <c r="D817" i="12"/>
  <c r="D469" i="12"/>
  <c r="D389" i="12"/>
  <c r="D544" i="12"/>
  <c r="D314" i="12"/>
  <c r="D234" i="12"/>
  <c r="D154" i="12"/>
  <c r="D462" i="12"/>
  <c r="D612" i="12"/>
  <c r="D452" i="12"/>
  <c r="D339" i="12"/>
  <c r="D299" i="12"/>
  <c r="D259" i="12"/>
  <c r="D211" i="12"/>
  <c r="D171" i="12"/>
  <c r="D546" i="12"/>
  <c r="D84" i="12"/>
  <c r="D44" i="12"/>
  <c r="D386" i="12"/>
  <c r="D97" i="12"/>
  <c r="D57" i="12"/>
  <c r="D127" i="12"/>
  <c r="D217" i="12"/>
  <c r="D297" i="12"/>
  <c r="D412" i="12"/>
  <c r="D486" i="12"/>
  <c r="D228" i="12"/>
  <c r="D456" i="12"/>
  <c r="D479" i="12"/>
  <c r="D869" i="12"/>
  <c r="D983" i="12"/>
  <c r="D919" i="12"/>
  <c r="D865" i="12"/>
  <c r="D964" i="12"/>
  <c r="D836" i="12"/>
  <c r="D780" i="12"/>
  <c r="D728" i="12"/>
  <c r="D664" i="12"/>
  <c r="D827" i="12"/>
  <c r="D747" i="12"/>
  <c r="D695" i="12"/>
  <c r="D906" i="12"/>
  <c r="D659" i="12"/>
  <c r="D611" i="12"/>
  <c r="D571" i="12"/>
  <c r="D531" i="12"/>
  <c r="D959" i="12"/>
  <c r="D905" i="12"/>
  <c r="D853" i="12"/>
  <c r="D916" i="12"/>
  <c r="D820" i="12"/>
  <c r="D766" i="12"/>
  <c r="D704" i="12"/>
  <c r="D974" i="12"/>
  <c r="D807" i="12"/>
  <c r="D725" i="12"/>
  <c r="D685" i="12"/>
  <c r="D789" i="12"/>
  <c r="D641" i="12"/>
  <c r="D601" i="12"/>
  <c r="D561" i="12"/>
  <c r="D999" i="12"/>
  <c r="D945" i="12"/>
  <c r="D893" i="12"/>
  <c r="D996" i="12"/>
  <c r="D888" i="12"/>
  <c r="D806" i="12"/>
  <c r="D742" i="12"/>
  <c r="D692" i="12"/>
  <c r="D918" i="12"/>
  <c r="D771" i="12"/>
  <c r="D715" i="12"/>
  <c r="D675" i="12"/>
  <c r="D834" i="12"/>
  <c r="D631" i="12"/>
  <c r="D591" i="12"/>
  <c r="C583" i="12"/>
  <c r="E583" i="12" s="1"/>
  <c r="C7" i="12"/>
  <c r="E7" i="12" s="1"/>
  <c r="C230" i="12"/>
  <c r="E230" i="12" s="1"/>
  <c r="C436" i="12"/>
  <c r="E436" i="12" s="1"/>
  <c r="X15" i="13"/>
  <c r="AI13" i="3"/>
  <c r="AL13" i="3"/>
  <c r="AM13" i="3"/>
  <c r="AF13" i="3"/>
  <c r="AJ13" i="3"/>
  <c r="AO13" i="3" s="1"/>
  <c r="AN13" i="3"/>
  <c r="AG13" i="3"/>
  <c r="AK13" i="3"/>
  <c r="AH13" i="3"/>
  <c r="AK10" i="3"/>
  <c r="AH10" i="3"/>
  <c r="AJ10" i="3"/>
  <c r="AO10" i="3" s="1"/>
  <c r="AI10" i="3"/>
  <c r="AG10" i="3"/>
  <c r="AF10" i="3"/>
  <c r="AF11" i="3"/>
  <c r="AJ11" i="3"/>
  <c r="AO11" i="3" s="1"/>
  <c r="AM11" i="3"/>
  <c r="AG11" i="3"/>
  <c r="AI11" i="3"/>
  <c r="AK11" i="3"/>
  <c r="AN11" i="3"/>
  <c r="AL11" i="3"/>
  <c r="AM10" i="3"/>
  <c r="AG19" i="3"/>
  <c r="AM19" i="3"/>
  <c r="AN19" i="3"/>
  <c r="AJ19" i="3"/>
  <c r="AO19" i="3" s="1"/>
  <c r="AH19" i="3"/>
  <c r="AK19" i="3"/>
  <c r="AL19" i="3"/>
  <c r="AI61" i="3"/>
  <c r="AL61" i="3"/>
  <c r="AM61" i="3"/>
  <c r="AF61" i="3"/>
  <c r="AN79" i="3"/>
  <c r="AM79" i="3"/>
  <c r="AJ96" i="3"/>
  <c r="AO96" i="3" s="1"/>
  <c r="AM96" i="3"/>
  <c r="AF96" i="3"/>
  <c r="AA4" i="3"/>
  <c r="AN3" i="3"/>
  <c r="AG3" i="3"/>
  <c r="AN7" i="3"/>
  <c r="AG7" i="3"/>
  <c r="AG25" i="3"/>
  <c r="AK25" i="3"/>
  <c r="AJ28" i="3"/>
  <c r="AO28" i="3" s="1"/>
  <c r="AL28" i="3"/>
  <c r="AN28" i="3"/>
  <c r="AF28" i="3"/>
  <c r="AI50" i="3"/>
  <c r="AE50" i="3"/>
  <c r="AG68" i="3"/>
  <c r="AE68" i="3"/>
  <c r="AN96" i="3"/>
  <c r="AH4" i="3"/>
  <c r="AH7" i="3"/>
  <c r="AM22" i="3"/>
  <c r="AF9" i="3"/>
  <c r="AN4" i="3"/>
  <c r="AJ7" i="3"/>
  <c r="AO7" i="3" s="1"/>
  <c r="AM9" i="3"/>
  <c r="AJ25" i="3"/>
  <c r="AO25" i="3" s="1"/>
  <c r="AF23" i="3"/>
  <c r="AK23" i="3"/>
  <c r="AM17" i="3"/>
  <c r="AG28" i="3"/>
  <c r="AI32" i="3"/>
  <c r="AJ32" i="3"/>
  <c r="AO32" i="3" s="1"/>
  <c r="AM32" i="3"/>
  <c r="AG32" i="3"/>
  <c r="AG35" i="3"/>
  <c r="AN35" i="3"/>
  <c r="AF35" i="3"/>
  <c r="AI36" i="3"/>
  <c r="AE36" i="3"/>
  <c r="AN36" i="3"/>
  <c r="AM36" i="3"/>
  <c r="AM41" i="3"/>
  <c r="AE41" i="3"/>
  <c r="AM50" i="3"/>
  <c r="AL56" i="3"/>
  <c r="AN56" i="3"/>
  <c r="AM56" i="3"/>
  <c r="AN61" i="3"/>
  <c r="AJ68" i="3"/>
  <c r="AO68" i="3" s="1"/>
  <c r="AJ23" i="3"/>
  <c r="AO23" i="3" s="1"/>
  <c r="AG23" i="3"/>
  <c r="AM28" i="3"/>
  <c r="AF36" i="3"/>
  <c r="AM43" i="3"/>
  <c r="AK43" i="3"/>
  <c r="AN55" i="3"/>
  <c r="AG55" i="3"/>
  <c r="AF56" i="3"/>
  <c r="AJ64" i="3"/>
  <c r="AO64" i="3" s="1"/>
  <c r="AK64" i="3"/>
  <c r="AN64" i="3"/>
  <c r="AK83" i="3"/>
  <c r="AM83" i="3"/>
  <c r="AI89" i="3"/>
  <c r="AE89" i="3"/>
  <c r="P679" i="12" l="1"/>
  <c r="O579" i="12"/>
  <c r="K168" i="12"/>
  <c r="J20" i="12"/>
  <c r="Z22" i="20"/>
  <c r="Z23" i="20" s="1"/>
  <c r="Z24" i="20" s="1"/>
  <c r="Z25" i="20" s="1"/>
  <c r="Z26" i="20" s="1"/>
  <c r="Z27" i="20" s="1"/>
  <c r="Z28" i="20" s="1"/>
  <c r="Z29" i="20" s="1"/>
  <c r="Z30" i="20" s="1"/>
  <c r="Z31" i="20" s="1"/>
  <c r="Z32" i="20" s="1"/>
  <c r="Z33" i="20" s="1"/>
  <c r="Z34" i="20" s="1"/>
  <c r="Z35" i="20" s="1"/>
  <c r="Z36" i="20" s="1"/>
  <c r="Z37" i="20" s="1"/>
  <c r="Z38" i="20" s="1"/>
  <c r="Z39" i="20" s="1"/>
  <c r="DS25" i="20"/>
  <c r="DS26" i="20" s="1"/>
  <c r="DS27" i="20" s="1"/>
  <c r="DS28" i="20" s="1"/>
  <c r="DS29" i="20" s="1"/>
  <c r="DS30" i="20" s="1"/>
  <c r="DS31" i="20" s="1"/>
  <c r="DS32" i="20" s="1"/>
  <c r="DS33" i="20" s="1"/>
  <c r="DS34" i="20" s="1"/>
  <c r="DS35" i="20" s="1"/>
  <c r="DS36" i="20" s="1"/>
  <c r="DS37" i="20" s="1"/>
  <c r="DS38" i="20" s="1"/>
  <c r="DS39" i="20" s="1"/>
  <c r="DS40" i="20" s="1"/>
  <c r="DS41" i="20" s="1"/>
  <c r="AG32" i="20"/>
  <c r="AG33" i="20" s="1"/>
  <c r="AG34" i="20" s="1"/>
  <c r="AG35" i="20" s="1"/>
  <c r="AG36" i="20" s="1"/>
  <c r="AG37" i="20" s="1"/>
  <c r="AG38" i="20" s="1"/>
  <c r="AG39" i="20" s="1"/>
  <c r="AG40" i="20" s="1"/>
  <c r="AG41" i="20" s="1"/>
  <c r="BG24" i="20"/>
  <c r="BG25" i="20" s="1"/>
  <c r="BG26" i="20" s="1"/>
  <c r="BG27" i="20" s="1"/>
  <c r="BG28" i="20" s="1"/>
  <c r="BG29" i="20" s="1"/>
  <c r="CD24" i="20"/>
  <c r="CD25" i="20" s="1"/>
  <c r="CD26" i="20" s="1"/>
  <c r="CD27" i="20" s="1"/>
  <c r="CD28" i="20" s="1"/>
  <c r="CD29" i="20" s="1"/>
  <c r="CD30" i="20" s="1"/>
  <c r="CD31" i="20" s="1"/>
  <c r="CD32" i="20" s="1"/>
  <c r="CD33" i="20" s="1"/>
  <c r="CD34" i="20" s="1"/>
  <c r="CD35" i="20" s="1"/>
  <c r="CD36" i="20" s="1"/>
  <c r="CD37" i="20" s="1"/>
  <c r="CD38" i="20" s="1"/>
  <c r="CD39" i="20" s="1"/>
  <c r="CD40" i="20" s="1"/>
  <c r="CD41" i="20" s="1"/>
  <c r="V24" i="20"/>
  <c r="V25" i="20" s="1"/>
  <c r="V26" i="20" s="1"/>
  <c r="V27" i="20" s="1"/>
  <c r="V28" i="20" s="1"/>
  <c r="V29" i="20" s="1"/>
  <c r="V30" i="20" s="1"/>
  <c r="V31" i="20" s="1"/>
  <c r="V32" i="20" s="1"/>
  <c r="V33" i="20" s="1"/>
  <c r="V34" i="20" s="1"/>
  <c r="V35" i="20" s="1"/>
  <c r="V36" i="20" s="1"/>
  <c r="V37" i="20" s="1"/>
  <c r="V38" i="20" s="1"/>
  <c r="V39" i="20" s="1"/>
  <c r="V40" i="20" s="1"/>
  <c r="V41" i="20" s="1"/>
  <c r="CB34" i="20"/>
  <c r="CB35" i="20" s="1"/>
  <c r="CB36" i="20" s="1"/>
  <c r="CB37" i="20" s="1"/>
  <c r="CB38" i="20" s="1"/>
  <c r="CB39" i="20" s="1"/>
  <c r="CB40" i="20" s="1"/>
  <c r="CB41" i="20" s="1"/>
  <c r="BS39" i="20"/>
  <c r="BS40" i="20" s="1"/>
  <c r="BS41" i="20" s="1"/>
  <c r="BH30" i="20"/>
  <c r="BH31" i="20" s="1"/>
  <c r="BH32" i="20" s="1"/>
  <c r="BH33" i="20" s="1"/>
  <c r="BH34" i="20" s="1"/>
  <c r="BH35" i="20" s="1"/>
  <c r="BH36" i="20" s="1"/>
  <c r="BH37" i="20" s="1"/>
  <c r="BH38" i="20" s="1"/>
  <c r="BH39" i="20" s="1"/>
  <c r="BH40" i="20" s="1"/>
  <c r="BH41" i="20" s="1"/>
  <c r="DI28" i="20"/>
  <c r="DI29" i="20" s="1"/>
  <c r="DI30" i="20" s="1"/>
  <c r="DI31" i="20" s="1"/>
  <c r="DI32" i="20" s="1"/>
  <c r="DI33" i="20" s="1"/>
  <c r="DI34" i="20" s="1"/>
  <c r="DI35" i="20" s="1"/>
  <c r="DI36" i="20" s="1"/>
  <c r="DI37" i="20" s="1"/>
  <c r="DI38" i="20" s="1"/>
  <c r="DI39" i="20" s="1"/>
  <c r="DI40" i="20" s="1"/>
  <c r="DI41" i="20" s="1"/>
  <c r="W29" i="20"/>
  <c r="W30" i="20" s="1"/>
  <c r="W31" i="20" s="1"/>
  <c r="W32" i="20" s="1"/>
  <c r="W33" i="20" s="1"/>
  <c r="W34" i="20" s="1"/>
  <c r="W35" i="20" s="1"/>
  <c r="W36" i="20" s="1"/>
  <c r="W37" i="20" s="1"/>
  <c r="W38" i="20" s="1"/>
  <c r="W39" i="20" s="1"/>
  <c r="W40" i="20" s="1"/>
  <c r="W41" i="20" s="1"/>
  <c r="CV23" i="20"/>
  <c r="CV24" i="20" s="1"/>
  <c r="CV25" i="20" s="1"/>
  <c r="CV26" i="20" s="1"/>
  <c r="CV27" i="20" s="1"/>
  <c r="CV28" i="20" s="1"/>
  <c r="CV29" i="20" s="1"/>
  <c r="CV30" i="20" s="1"/>
  <c r="CV31" i="20" s="1"/>
  <c r="CV32" i="20" s="1"/>
  <c r="CV33" i="20" s="1"/>
  <c r="CV34" i="20" s="1"/>
  <c r="CV35" i="20" s="1"/>
  <c r="CV36" i="20" s="1"/>
  <c r="CV37" i="20" s="1"/>
  <c r="CV38" i="20" s="1"/>
  <c r="CV39" i="20" s="1"/>
  <c r="CV40" i="20" s="1"/>
  <c r="CV41" i="20" s="1"/>
  <c r="AT27" i="20"/>
  <c r="AT28" i="20" s="1"/>
  <c r="AT29" i="20" s="1"/>
  <c r="AT30" i="20" s="1"/>
  <c r="CM40" i="20"/>
  <c r="CM41" i="20" s="1"/>
  <c r="CP25" i="20"/>
  <c r="CP26" i="20" s="1"/>
  <c r="CP27" i="20" s="1"/>
  <c r="CP28" i="20" s="1"/>
  <c r="CP29" i="20" s="1"/>
  <c r="CP30" i="20" s="1"/>
  <c r="CP31" i="20" s="1"/>
  <c r="CP32" i="20" s="1"/>
  <c r="CP33" i="20" s="1"/>
  <c r="CP34" i="20" s="1"/>
  <c r="CP35" i="20" s="1"/>
  <c r="CP36" i="20" s="1"/>
  <c r="CP37" i="20" s="1"/>
  <c r="CP38" i="20" s="1"/>
  <c r="CP39" i="20" s="1"/>
  <c r="CP40" i="20" s="1"/>
  <c r="CP41" i="20" s="1"/>
  <c r="BC23" i="20"/>
  <c r="BC24" i="20" s="1"/>
  <c r="BC25" i="20" s="1"/>
  <c r="BC26" i="20" s="1"/>
  <c r="BC27" i="20" s="1"/>
  <c r="BW29" i="20"/>
  <c r="BW30" i="20" s="1"/>
  <c r="BW31" i="20" s="1"/>
  <c r="BW32" i="20" s="1"/>
  <c r="BW33" i="20" s="1"/>
  <c r="BW34" i="20" s="1"/>
  <c r="BW35" i="20" s="1"/>
  <c r="BW36" i="20" s="1"/>
  <c r="BW37" i="20" s="1"/>
  <c r="BW38" i="20" s="1"/>
  <c r="BW39" i="20" s="1"/>
  <c r="BW40" i="20" s="1"/>
  <c r="BW41" i="20" s="1"/>
  <c r="DR26" i="20"/>
  <c r="DR27" i="20" s="1"/>
  <c r="DR28" i="20" s="1"/>
  <c r="DC31" i="20"/>
  <c r="DC32" i="20" s="1"/>
  <c r="DC33" i="20" s="1"/>
  <c r="DC34" i="20" s="1"/>
  <c r="DC35" i="20" s="1"/>
  <c r="DC36" i="20" s="1"/>
  <c r="DC37" i="20" s="1"/>
  <c r="DC38" i="20" s="1"/>
  <c r="DC39" i="20" s="1"/>
  <c r="DC40" i="20" s="1"/>
  <c r="DC41" i="20" s="1"/>
  <c r="DZ27" i="20"/>
  <c r="DZ28" i="20" s="1"/>
  <c r="DZ29" i="20" s="1"/>
  <c r="DZ30" i="20" s="1"/>
  <c r="DZ31" i="20" s="1"/>
  <c r="DZ32" i="20" s="1"/>
  <c r="DZ33" i="20" s="1"/>
  <c r="DZ34" i="20" s="1"/>
  <c r="DZ35" i="20" s="1"/>
  <c r="DZ36" i="20" s="1"/>
  <c r="DZ37" i="20" s="1"/>
  <c r="DZ38" i="20" s="1"/>
  <c r="DZ39" i="20" s="1"/>
  <c r="DZ40" i="20" s="1"/>
  <c r="DZ41" i="20" s="1"/>
  <c r="AM24" i="20"/>
  <c r="AM25" i="20" s="1"/>
  <c r="AM26" i="20" s="1"/>
  <c r="DJ24" i="20"/>
  <c r="DJ25" i="20" s="1"/>
  <c r="DJ26" i="20" s="1"/>
  <c r="DJ27" i="20" s="1"/>
  <c r="DJ28" i="20" s="1"/>
  <c r="DJ29" i="20" s="1"/>
  <c r="DJ30" i="20" s="1"/>
  <c r="DJ31" i="20" s="1"/>
  <c r="DJ32" i="20" s="1"/>
  <c r="DJ33" i="20" s="1"/>
  <c r="DJ34" i="20" s="1"/>
  <c r="DJ35" i="20" s="1"/>
  <c r="DJ36" i="20" s="1"/>
  <c r="DJ37" i="20" s="1"/>
  <c r="DJ38" i="20" s="1"/>
  <c r="DJ39" i="20" s="1"/>
  <c r="DJ40" i="20" s="1"/>
  <c r="DJ41" i="20" s="1"/>
  <c r="CG21" i="20"/>
  <c r="CG22" i="20" s="1"/>
  <c r="CG23" i="20" s="1"/>
  <c r="CG24" i="20" s="1"/>
  <c r="CG25" i="20" s="1"/>
  <c r="CG26" i="20" s="1"/>
  <c r="CG27" i="20" s="1"/>
  <c r="CG28" i="20" s="1"/>
  <c r="CG29" i="20" s="1"/>
  <c r="CG30" i="20" s="1"/>
  <c r="CG31" i="20" s="1"/>
  <c r="CG32" i="20" s="1"/>
  <c r="CG33" i="20" s="1"/>
  <c r="CG34" i="20" s="1"/>
  <c r="CG35" i="20" s="1"/>
  <c r="CG36" i="20" s="1"/>
  <c r="CE27" i="20"/>
  <c r="BL26" i="20"/>
  <c r="BL27" i="20" s="1"/>
  <c r="BL28" i="20" s="1"/>
  <c r="BL29" i="20" s="1"/>
  <c r="BL30" i="20" s="1"/>
  <c r="BL31" i="20" s="1"/>
  <c r="BL32" i="20" s="1"/>
  <c r="BL33" i="20" s="1"/>
  <c r="BL34" i="20" s="1"/>
  <c r="BL35" i="20" s="1"/>
  <c r="BL36" i="20" s="1"/>
  <c r="BL37" i="20" s="1"/>
  <c r="BL38" i="20" s="1"/>
  <c r="BL39" i="20" s="1"/>
  <c r="BL40" i="20" s="1"/>
  <c r="BL41" i="20" s="1"/>
  <c r="CA24" i="20"/>
  <c r="CA25" i="20" s="1"/>
  <c r="CA26" i="20" s="1"/>
  <c r="CA27" i="20" s="1"/>
  <c r="CA28" i="20" s="1"/>
  <c r="CA29" i="20" s="1"/>
  <c r="CA30" i="20" s="1"/>
  <c r="CA31" i="20" s="1"/>
  <c r="CA32" i="20" s="1"/>
  <c r="CA33" i="20" s="1"/>
  <c r="CA34" i="20" s="1"/>
  <c r="CA35" i="20" s="1"/>
  <c r="CA36" i="20" s="1"/>
  <c r="CA37" i="20" s="1"/>
  <c r="CA38" i="20" s="1"/>
  <c r="CA39" i="20" s="1"/>
  <c r="CA40" i="20" s="1"/>
  <c r="CA41" i="20" s="1"/>
  <c r="DW26" i="20"/>
  <c r="AU21" i="20"/>
  <c r="AU22" i="20" s="1"/>
  <c r="AU23" i="20" s="1"/>
  <c r="AU24" i="20" s="1"/>
  <c r="AU25" i="20" s="1"/>
  <c r="AU26" i="20" s="1"/>
  <c r="AU27" i="20" s="1"/>
  <c r="AU28" i="20" s="1"/>
  <c r="AU29" i="20" s="1"/>
  <c r="AU30" i="20" s="1"/>
  <c r="AU31" i="20" s="1"/>
  <c r="AU32" i="20" s="1"/>
  <c r="AU33" i="20" s="1"/>
  <c r="AU34" i="20" s="1"/>
  <c r="AU35" i="20" s="1"/>
  <c r="AU36" i="20" s="1"/>
  <c r="AU37" i="20" s="1"/>
  <c r="AU38" i="20" s="1"/>
  <c r="AU39" i="20" s="1"/>
  <c r="AU40" i="20" s="1"/>
  <c r="AU41" i="20" s="1"/>
  <c r="AQ26" i="20"/>
  <c r="AQ27" i="20" s="1"/>
  <c r="AQ28" i="20" s="1"/>
  <c r="CY25" i="20"/>
  <c r="CY26" i="20" s="1"/>
  <c r="AJ23" i="20"/>
  <c r="AJ24" i="20" s="1"/>
  <c r="AJ25" i="20" s="1"/>
  <c r="AJ26" i="20" s="1"/>
  <c r="AJ27" i="20" s="1"/>
  <c r="AJ28" i="20" s="1"/>
  <c r="AJ29" i="20" s="1"/>
  <c r="AJ30" i="20" s="1"/>
  <c r="AJ31" i="20" s="1"/>
  <c r="AJ32" i="20" s="1"/>
  <c r="AJ33" i="20" s="1"/>
  <c r="AJ34" i="20" s="1"/>
  <c r="AJ35" i="20" s="1"/>
  <c r="AJ36" i="20" s="1"/>
  <c r="AJ37" i="20" s="1"/>
  <c r="AJ38" i="20" s="1"/>
  <c r="AJ39" i="20" s="1"/>
  <c r="AJ40" i="20" s="1"/>
  <c r="AJ41" i="20" s="1"/>
  <c r="U26" i="20"/>
  <c r="U27" i="20" s="1"/>
  <c r="U28" i="20" s="1"/>
  <c r="U29" i="20" s="1"/>
  <c r="U30" i="20" s="1"/>
  <c r="U31" i="20" s="1"/>
  <c r="U32" i="20" s="1"/>
  <c r="U33" i="20" s="1"/>
  <c r="U34" i="20" s="1"/>
  <c r="U35" i="20" s="1"/>
  <c r="U36" i="20" s="1"/>
  <c r="U37" i="20" s="1"/>
  <c r="U38" i="20" s="1"/>
  <c r="U39" i="20" s="1"/>
  <c r="CI23" i="20"/>
  <c r="CI24" i="20" s="1"/>
  <c r="CI25" i="20" s="1"/>
  <c r="CI26" i="20" s="1"/>
  <c r="CI27" i="20" s="1"/>
  <c r="CI28" i="20" s="1"/>
  <c r="CI29" i="20" s="1"/>
  <c r="CI30" i="20" s="1"/>
  <c r="CI31" i="20" s="1"/>
  <c r="CI32" i="20" s="1"/>
  <c r="CI33" i="20" s="1"/>
  <c r="CI34" i="20" s="1"/>
  <c r="CI35" i="20" s="1"/>
  <c r="CI36" i="20" s="1"/>
  <c r="CI37" i="20" s="1"/>
  <c r="CI38" i="20" s="1"/>
  <c r="CI39" i="20" s="1"/>
  <c r="CI40" i="20" s="1"/>
  <c r="CI41" i="20" s="1"/>
  <c r="P38" i="20"/>
  <c r="P39" i="20" s="1"/>
  <c r="P40" i="20" s="1"/>
  <c r="P41" i="20" s="1"/>
  <c r="DT25" i="20"/>
  <c r="DT26" i="20" s="1"/>
  <c r="DT27" i="20" s="1"/>
  <c r="DT28" i="20" s="1"/>
  <c r="DT29" i="20" s="1"/>
  <c r="DT30" i="20" s="1"/>
  <c r="DT31" i="20" s="1"/>
  <c r="DT32" i="20" s="1"/>
  <c r="DT33" i="20" s="1"/>
  <c r="DT34" i="20" s="1"/>
  <c r="DT35" i="20" s="1"/>
  <c r="DT36" i="20" s="1"/>
  <c r="DT37" i="20" s="1"/>
  <c r="DT38" i="20" s="1"/>
  <c r="DT39" i="20" s="1"/>
  <c r="DT40" i="20" s="1"/>
  <c r="DT41" i="20" s="1"/>
  <c r="AW23" i="20"/>
  <c r="AW24" i="20" s="1"/>
  <c r="AX40" i="20"/>
  <c r="AX41" i="20" s="1"/>
  <c r="DO40" i="20"/>
  <c r="DO41" i="20" s="1"/>
  <c r="CS31" i="20"/>
  <c r="CS32" i="20" s="1"/>
  <c r="CS33" i="20" s="1"/>
  <c r="CS34" i="20" s="1"/>
  <c r="CS35" i="20" s="1"/>
  <c r="CS36" i="20" s="1"/>
  <c r="CS37" i="20" s="1"/>
  <c r="CS38" i="20" s="1"/>
  <c r="CS39" i="20" s="1"/>
  <c r="CS40" i="20" s="1"/>
  <c r="CS41" i="20" s="1"/>
  <c r="DH23" i="20"/>
  <c r="DH24" i="20" s="1"/>
  <c r="DH25" i="20" s="1"/>
  <c r="DH26" i="20" s="1"/>
  <c r="DH27" i="20" s="1"/>
  <c r="DH28" i="20" s="1"/>
  <c r="DH29" i="20" s="1"/>
  <c r="DH30" i="20" s="1"/>
  <c r="DH31" i="20" s="1"/>
  <c r="DH32" i="20" s="1"/>
  <c r="DH33" i="20" s="1"/>
  <c r="DH34" i="20" s="1"/>
  <c r="DH35" i="20" s="1"/>
  <c r="DH36" i="20" s="1"/>
  <c r="DH37" i="20" s="1"/>
  <c r="DH38" i="20" s="1"/>
  <c r="DH39" i="20" s="1"/>
  <c r="DH40" i="20" s="1"/>
  <c r="DH41" i="20" s="1"/>
  <c r="EA26" i="20"/>
  <c r="EA27" i="20" s="1"/>
  <c r="EA28" i="20" s="1"/>
  <c r="EA29" i="20" s="1"/>
  <c r="EA30" i="20" s="1"/>
  <c r="EA31" i="20" s="1"/>
  <c r="EA32" i="20" s="1"/>
  <c r="DU32" i="20"/>
  <c r="DU33" i="20" s="1"/>
  <c r="DU34" i="20" s="1"/>
  <c r="DU35" i="20" s="1"/>
  <c r="DU36" i="20" s="1"/>
  <c r="DU37" i="20" s="1"/>
  <c r="DU38" i="20" s="1"/>
  <c r="DU39" i="20" s="1"/>
  <c r="DQ23" i="20"/>
  <c r="DQ24" i="20" s="1"/>
  <c r="DQ25" i="20" s="1"/>
  <c r="CJ22" i="20"/>
  <c r="CJ23" i="20" s="1"/>
  <c r="EC23" i="20"/>
  <c r="EC24" i="20" s="1"/>
  <c r="EC25" i="20" s="1"/>
  <c r="EC26" i="20" s="1"/>
  <c r="EC27" i="20" s="1"/>
  <c r="EC28" i="20" s="1"/>
  <c r="EC29" i="20" s="1"/>
  <c r="EC30" i="20" s="1"/>
  <c r="EC31" i="20" s="1"/>
  <c r="EC32" i="20" s="1"/>
  <c r="EC33" i="20" s="1"/>
  <c r="EC34" i="20" s="1"/>
  <c r="EC35" i="20" s="1"/>
  <c r="EC36" i="20" s="1"/>
  <c r="EC37" i="20" s="1"/>
  <c r="EC38" i="20" s="1"/>
  <c r="EC39" i="20" s="1"/>
  <c r="EC40" i="20" s="1"/>
  <c r="EC41" i="20" s="1"/>
  <c r="AH25" i="20"/>
  <c r="AH26" i="20" s="1"/>
  <c r="AH27" i="20" s="1"/>
  <c r="AH28" i="20" s="1"/>
  <c r="AH29" i="20" s="1"/>
  <c r="AH30" i="20" s="1"/>
  <c r="AH31" i="20" s="1"/>
  <c r="AH32" i="20" s="1"/>
  <c r="AH33" i="20" s="1"/>
  <c r="AH34" i="20" s="1"/>
  <c r="AH35" i="20" s="1"/>
  <c r="AH36" i="20" s="1"/>
  <c r="AH37" i="20" s="1"/>
  <c r="AH38" i="20" s="1"/>
  <c r="AH39" i="20" s="1"/>
  <c r="AH40" i="20" s="1"/>
  <c r="AH41" i="20" s="1"/>
  <c r="AL26" i="20"/>
  <c r="AL27" i="20" s="1"/>
  <c r="AL28" i="20" s="1"/>
  <c r="AL29" i="20" s="1"/>
  <c r="AL30" i="20" s="1"/>
  <c r="AL31" i="20" s="1"/>
  <c r="AL32" i="20" s="1"/>
  <c r="AL33" i="20" s="1"/>
  <c r="AL34" i="20" s="1"/>
  <c r="AL35" i="20" s="1"/>
  <c r="AR23" i="20"/>
  <c r="CH25" i="20"/>
  <c r="CH26" i="20" s="1"/>
  <c r="CH27" i="20" s="1"/>
  <c r="CH28" i="20" s="1"/>
  <c r="CH29" i="20" s="1"/>
  <c r="CH30" i="20" s="1"/>
  <c r="CH31" i="20" s="1"/>
  <c r="CH32" i="20" s="1"/>
  <c r="CH33" i="20" s="1"/>
  <c r="CH34" i="20" s="1"/>
  <c r="CH35" i="20" s="1"/>
  <c r="CH36" i="20" s="1"/>
  <c r="CH37" i="20" s="1"/>
  <c r="CH38" i="20" s="1"/>
  <c r="CH39" i="20" s="1"/>
  <c r="CH40" i="20" s="1"/>
  <c r="CH41" i="20" s="1"/>
  <c r="AK21" i="20"/>
  <c r="AK22" i="20" s="1"/>
  <c r="AK23" i="20" s="1"/>
  <c r="AK24" i="20" s="1"/>
  <c r="AK25" i="20" s="1"/>
  <c r="AK26" i="20" s="1"/>
  <c r="AK27" i="20" s="1"/>
  <c r="AK28" i="20" s="1"/>
  <c r="AK29" i="20" s="1"/>
  <c r="AK30" i="20" s="1"/>
  <c r="AK31" i="20" s="1"/>
  <c r="AK32" i="20" s="1"/>
  <c r="AK33" i="20" s="1"/>
  <c r="AK34" i="20" s="1"/>
  <c r="AK35" i="20" s="1"/>
  <c r="AK36" i="20" s="1"/>
  <c r="AK37" i="20" s="1"/>
  <c r="AK38" i="20" s="1"/>
  <c r="AK39" i="20" s="1"/>
  <c r="AK40" i="20" s="1"/>
  <c r="AK41" i="20" s="1"/>
  <c r="X34" i="20"/>
  <c r="X35" i="20" s="1"/>
  <c r="X36" i="20" s="1"/>
  <c r="X37" i="20" s="1"/>
  <c r="X38" i="20" s="1"/>
  <c r="X39" i="20" s="1"/>
  <c r="X40" i="20" s="1"/>
  <c r="X41" i="20" s="1"/>
  <c r="AA24" i="20"/>
  <c r="AA25" i="20" s="1"/>
  <c r="AA26" i="20" s="1"/>
  <c r="AA27" i="20" s="1"/>
  <c r="AA28" i="20" s="1"/>
  <c r="AA29" i="20" s="1"/>
  <c r="AA30" i="20" s="1"/>
  <c r="AA31" i="20" s="1"/>
  <c r="AA32" i="20" s="1"/>
  <c r="AA33" i="20" s="1"/>
  <c r="AA34" i="20" s="1"/>
  <c r="AA35" i="20" s="1"/>
  <c r="AA36" i="20" s="1"/>
  <c r="AA37" i="20" s="1"/>
  <c r="AA38" i="20" s="1"/>
  <c r="AA39" i="20" s="1"/>
  <c r="AA40" i="20" s="1"/>
  <c r="AA41" i="20" s="1"/>
  <c r="CK24" i="20"/>
  <c r="CK25" i="20" s="1"/>
  <c r="CK26" i="20" s="1"/>
  <c r="CK27" i="20" s="1"/>
  <c r="CK28" i="20" s="1"/>
  <c r="CK29" i="20" s="1"/>
  <c r="CK30" i="20" s="1"/>
  <c r="CK31" i="20" s="1"/>
  <c r="CK32" i="20" s="1"/>
  <c r="CK33" i="20" s="1"/>
  <c r="CK34" i="20" s="1"/>
  <c r="CK35" i="20" s="1"/>
  <c r="CK36" i="20" s="1"/>
  <c r="CK37" i="20" s="1"/>
  <c r="CK38" i="20" s="1"/>
  <c r="CK39" i="20" s="1"/>
  <c r="CK40" i="20" s="1"/>
  <c r="CK41" i="20" s="1"/>
  <c r="BX23" i="20"/>
  <c r="BX24" i="20" s="1"/>
  <c r="BX25" i="20" s="1"/>
  <c r="BX26" i="20" s="1"/>
  <c r="BX27" i="20" s="1"/>
  <c r="BX28" i="20" s="1"/>
  <c r="BX29" i="20" s="1"/>
  <c r="BX30" i="20" s="1"/>
  <c r="BX31" i="20" s="1"/>
  <c r="BX32" i="20" s="1"/>
  <c r="BX33" i="20" s="1"/>
  <c r="BX34" i="20" s="1"/>
  <c r="BX35" i="20" s="1"/>
  <c r="BX36" i="20" s="1"/>
  <c r="BX37" i="20" s="1"/>
  <c r="BX38" i="20" s="1"/>
  <c r="BX39" i="20" s="1"/>
  <c r="BX40" i="20" s="1"/>
  <c r="BX41" i="20" s="1"/>
  <c r="BO22" i="20"/>
  <c r="BO23" i="20" s="1"/>
  <c r="BO24" i="20" s="1"/>
  <c r="BO25" i="20" s="1"/>
  <c r="BO26" i="20" s="1"/>
  <c r="BO27" i="20" s="1"/>
  <c r="BO28" i="20" s="1"/>
  <c r="BO29" i="20" s="1"/>
  <c r="BO30" i="20" s="1"/>
  <c r="BO31" i="20" s="1"/>
  <c r="BO32" i="20" s="1"/>
  <c r="BO33" i="20" s="1"/>
  <c r="BO34" i="20" s="1"/>
  <c r="BO35" i="20" s="1"/>
  <c r="BO36" i="20" s="1"/>
  <c r="BO37" i="20" s="1"/>
  <c r="BO38" i="20" s="1"/>
  <c r="BO39" i="20" s="1"/>
  <c r="BO40" i="20" s="1"/>
  <c r="BO41" i="20" s="1"/>
  <c r="T20" i="20"/>
  <c r="T21" i="20" s="1"/>
  <c r="T22" i="20" s="1"/>
  <c r="T23" i="20" s="1"/>
  <c r="T24" i="20" s="1"/>
  <c r="T25" i="20" s="1"/>
  <c r="T26" i="20" s="1"/>
  <c r="T27" i="20" s="1"/>
  <c r="T28" i="20" s="1"/>
  <c r="T29" i="20" s="1"/>
  <c r="T30" i="20" s="1"/>
  <c r="T31" i="20" s="1"/>
  <c r="T32" i="20" s="1"/>
  <c r="T33" i="20" s="1"/>
  <c r="T34" i="20" s="1"/>
  <c r="T35" i="20" s="1"/>
  <c r="T36" i="20" s="1"/>
  <c r="T37" i="20" s="1"/>
  <c r="T38" i="20" s="1"/>
  <c r="T39" i="20" s="1"/>
  <c r="T40" i="20" s="1"/>
  <c r="T41" i="20" s="1"/>
  <c r="BP21" i="20"/>
  <c r="BP22" i="20" s="1"/>
  <c r="BP23" i="20" s="1"/>
  <c r="BP24" i="20" s="1"/>
  <c r="BP25" i="20" s="1"/>
  <c r="BP26" i="20" s="1"/>
  <c r="BP27" i="20" s="1"/>
  <c r="BP28" i="20" s="1"/>
  <c r="BP29" i="20" s="1"/>
  <c r="BP30" i="20" s="1"/>
  <c r="BP31" i="20" s="1"/>
  <c r="BP32" i="20" s="1"/>
  <c r="BP33" i="20" s="1"/>
  <c r="BP34" i="20" s="1"/>
  <c r="BP35" i="20" s="1"/>
  <c r="BP36" i="20" s="1"/>
  <c r="BP37" i="20" s="1"/>
  <c r="BP38" i="20" s="1"/>
  <c r="BP39" i="20" s="1"/>
  <c r="BP40" i="20" s="1"/>
  <c r="BP41" i="20" s="1"/>
  <c r="DM23" i="20"/>
  <c r="DM24" i="20" s="1"/>
  <c r="DM25" i="20" s="1"/>
  <c r="DM26" i="20" s="1"/>
  <c r="DM27" i="20" s="1"/>
  <c r="DM28" i="20" s="1"/>
  <c r="AI21" i="20"/>
  <c r="AI22" i="20" s="1"/>
  <c r="AI23" i="20" s="1"/>
  <c r="AI24" i="20" s="1"/>
  <c r="AI25" i="20" s="1"/>
  <c r="AI26" i="20" s="1"/>
  <c r="AI27" i="20" s="1"/>
  <c r="AI28" i="20" s="1"/>
  <c r="AI29" i="20" s="1"/>
  <c r="AI30" i="20" s="1"/>
  <c r="AI31" i="20" s="1"/>
  <c r="BI21" i="20"/>
  <c r="BI22" i="20" s="1"/>
  <c r="BI23" i="20" s="1"/>
  <c r="BI24" i="20" s="1"/>
  <c r="N20" i="20"/>
  <c r="N21" i="20" s="1"/>
  <c r="N22" i="20" s="1"/>
  <c r="N23" i="20" s="1"/>
  <c r="N24" i="20" s="1"/>
  <c r="N25" i="20" s="1"/>
  <c r="N26" i="20" s="1"/>
  <c r="N27" i="20" s="1"/>
  <c r="N28" i="20" s="1"/>
  <c r="N29" i="20" s="1"/>
  <c r="N30" i="20" s="1"/>
  <c r="N31" i="20" s="1"/>
  <c r="N32" i="20" s="1"/>
  <c r="N33" i="20" s="1"/>
  <c r="N34" i="20" s="1"/>
  <c r="N35" i="20" s="1"/>
  <c r="N36" i="20" s="1"/>
  <c r="N37" i="20" s="1"/>
  <c r="N38" i="20" s="1"/>
  <c r="N39" i="20" s="1"/>
  <c r="N40" i="20" s="1"/>
  <c r="N41" i="20" s="1"/>
  <c r="BR37" i="20"/>
  <c r="BR38" i="20" s="1"/>
  <c r="BR39" i="20" s="1"/>
  <c r="BR40" i="20" s="1"/>
  <c r="BR41" i="20" s="1"/>
  <c r="J23" i="20"/>
  <c r="J24" i="20" s="1"/>
  <c r="J25" i="20" s="1"/>
  <c r="J26" i="20" s="1"/>
  <c r="J27" i="20" s="1"/>
  <c r="J28" i="20" s="1"/>
  <c r="J29" i="20" s="1"/>
  <c r="J30" i="20" s="1"/>
  <c r="J31" i="20" s="1"/>
  <c r="J32" i="20" s="1"/>
  <c r="J33" i="20" s="1"/>
  <c r="J34" i="20" s="1"/>
  <c r="J35" i="20" s="1"/>
  <c r="J36" i="20" s="1"/>
  <c r="J37" i="20" s="1"/>
  <c r="J38" i="20" s="1"/>
  <c r="J39" i="20" s="1"/>
  <c r="J40" i="20" s="1"/>
  <c r="J41" i="20" s="1"/>
  <c r="BA29" i="20"/>
  <c r="BA30" i="20" s="1"/>
  <c r="BA31" i="20" s="1"/>
  <c r="BA32" i="20" s="1"/>
  <c r="BA33" i="20" s="1"/>
  <c r="BA34" i="20" s="1"/>
  <c r="BA35" i="20" s="1"/>
  <c r="BA36" i="20" s="1"/>
  <c r="BA37" i="20" s="1"/>
  <c r="BA38" i="20" s="1"/>
  <c r="BA39" i="20" s="1"/>
  <c r="BA40" i="20" s="1"/>
  <c r="BA41" i="20" s="1"/>
  <c r="CO33" i="20"/>
  <c r="CO34" i="20" s="1"/>
  <c r="CO35" i="20" s="1"/>
  <c r="CO36" i="20" s="1"/>
  <c r="CO37" i="20" s="1"/>
  <c r="CO38" i="20" s="1"/>
  <c r="CO39" i="20" s="1"/>
  <c r="CO40" i="20" s="1"/>
  <c r="CO41" i="20" s="1"/>
  <c r="BB28" i="20"/>
  <c r="BB29" i="20" s="1"/>
  <c r="BB30" i="20" s="1"/>
  <c r="BB31" i="20" s="1"/>
  <c r="BB32" i="20" s="1"/>
  <c r="BB33" i="20" s="1"/>
  <c r="BB34" i="20" s="1"/>
  <c r="BB35" i="20" s="1"/>
  <c r="BB36" i="20" s="1"/>
  <c r="BB37" i="20" s="1"/>
  <c r="BB38" i="20" s="1"/>
  <c r="BB39" i="20" s="1"/>
  <c r="BB40" i="20" s="1"/>
  <c r="BB41" i="20" s="1"/>
  <c r="I20" i="20"/>
  <c r="I21" i="20" s="1"/>
  <c r="I22" i="20" s="1"/>
  <c r="I23" i="20" s="1"/>
  <c r="I24" i="20" s="1"/>
  <c r="DD23" i="20"/>
  <c r="DD24" i="20" s="1"/>
  <c r="DD25" i="20" s="1"/>
  <c r="DD26" i="20" s="1"/>
  <c r="DD27" i="20" s="1"/>
  <c r="DD28" i="20" s="1"/>
  <c r="DD29" i="20" s="1"/>
  <c r="DD30" i="20" s="1"/>
  <c r="DD31" i="20" s="1"/>
  <c r="DD32" i="20" s="1"/>
  <c r="DD33" i="20" s="1"/>
  <c r="DD34" i="20" s="1"/>
  <c r="DD35" i="20" s="1"/>
  <c r="DD36" i="20" s="1"/>
  <c r="DD37" i="20" s="1"/>
  <c r="DD38" i="20" s="1"/>
  <c r="DD39" i="20" s="1"/>
  <c r="DD40" i="20" s="1"/>
  <c r="DD41" i="20" s="1"/>
  <c r="M24" i="20"/>
  <c r="M25" i="20" s="1"/>
  <c r="M26" i="20" s="1"/>
  <c r="M27" i="20" s="1"/>
  <c r="M28" i="20" s="1"/>
  <c r="M29" i="20" s="1"/>
  <c r="M30" i="20" s="1"/>
  <c r="M31" i="20" s="1"/>
  <c r="M32" i="20" s="1"/>
  <c r="M33" i="20" s="1"/>
  <c r="M34" i="20" s="1"/>
  <c r="M35" i="20" s="1"/>
  <c r="M36" i="20" s="1"/>
  <c r="M37" i="20" s="1"/>
  <c r="M38" i="20" s="1"/>
  <c r="M39" i="20" s="1"/>
  <c r="M40" i="20" s="1"/>
  <c r="M41" i="20" s="1"/>
  <c r="DV20" i="20"/>
  <c r="DV21" i="20" s="1"/>
  <c r="BY23" i="20"/>
  <c r="DP32" i="20"/>
  <c r="DP33" i="20" s="1"/>
  <c r="DP34" i="20" s="1"/>
  <c r="DP35" i="20" s="1"/>
  <c r="DP36" i="20" s="1"/>
  <c r="DP37" i="20" s="1"/>
  <c r="DP38" i="20" s="1"/>
  <c r="DP39" i="20" s="1"/>
  <c r="DP40" i="20" s="1"/>
  <c r="DP41" i="20" s="1"/>
  <c r="BN26" i="20"/>
  <c r="BN27" i="20" s="1"/>
  <c r="BN28" i="20" s="1"/>
  <c r="BN29" i="20" s="1"/>
  <c r="BN30" i="20" s="1"/>
  <c r="BN31" i="20" s="1"/>
  <c r="BN32" i="20" s="1"/>
  <c r="BN33" i="20" s="1"/>
  <c r="BN34" i="20" s="1"/>
  <c r="BN35" i="20" s="1"/>
  <c r="BN36" i="20" s="1"/>
  <c r="BN37" i="20" s="1"/>
  <c r="BN38" i="20" s="1"/>
  <c r="BN39" i="20" s="1"/>
  <c r="BN40" i="20" s="1"/>
  <c r="BN41" i="20" s="1"/>
  <c r="CU22" i="20"/>
  <c r="CU23" i="20" s="1"/>
  <c r="EB21" i="20"/>
  <c r="EB22" i="20" s="1"/>
  <c r="EB23" i="20" s="1"/>
  <c r="EB24" i="20" s="1"/>
  <c r="EB25" i="20" s="1"/>
  <c r="EB26" i="20" s="1"/>
  <c r="EB27" i="20" s="1"/>
  <c r="EB28" i="20" s="1"/>
  <c r="AA18" i="3"/>
  <c r="AD18" i="3"/>
  <c r="AD19" i="3"/>
  <c r="AD20" i="3"/>
  <c r="N655" i="12"/>
  <c r="M12" i="12"/>
  <c r="N809" i="12"/>
  <c r="C676" i="12"/>
  <c r="E676" i="12" s="1"/>
  <c r="C915" i="12"/>
  <c r="E915" i="12" s="1"/>
  <c r="Q915" i="12" s="1"/>
  <c r="C23" i="12"/>
  <c r="E23" i="12" s="1"/>
  <c r="P23" i="12" s="1"/>
  <c r="C176" i="12"/>
  <c r="E176" i="12" s="1"/>
  <c r="K176" i="12" s="1"/>
  <c r="C189" i="12"/>
  <c r="E189" i="12" s="1"/>
  <c r="R189" i="12" s="1"/>
  <c r="C671" i="12"/>
  <c r="E671" i="12" s="1"/>
  <c r="C613" i="12"/>
  <c r="E613" i="12" s="1"/>
  <c r="C125" i="12"/>
  <c r="E125" i="12" s="1"/>
  <c r="C262" i="12"/>
  <c r="E262" i="12" s="1"/>
  <c r="C172" i="12"/>
  <c r="E172" i="12" s="1"/>
  <c r="C898" i="12"/>
  <c r="E898" i="12" s="1"/>
  <c r="P898" i="12" s="1"/>
  <c r="C774" i="12"/>
  <c r="E774" i="12" s="1"/>
  <c r="C765" i="12"/>
  <c r="E765" i="12" s="1"/>
  <c r="C832" i="12"/>
  <c r="E832" i="12" s="1"/>
  <c r="C232" i="12"/>
  <c r="E232" i="12" s="1"/>
  <c r="C539" i="12"/>
  <c r="E539" i="12" s="1"/>
  <c r="Q539" i="12" s="1"/>
  <c r="C628" i="12"/>
  <c r="E628" i="12" s="1"/>
  <c r="M628" i="12" s="1"/>
  <c r="C204" i="12"/>
  <c r="E204" i="12" s="1"/>
  <c r="C16" i="12"/>
  <c r="E16" i="12" s="1"/>
  <c r="C333" i="12"/>
  <c r="E333" i="12" s="1"/>
  <c r="C685" i="12"/>
  <c r="E685" i="12" s="1"/>
  <c r="C488" i="12"/>
  <c r="E488" i="12" s="1"/>
  <c r="C939" i="12"/>
  <c r="E939" i="12" s="1"/>
  <c r="C4" i="12"/>
  <c r="E4" i="12" s="1"/>
  <c r="C653" i="12"/>
  <c r="E653" i="12" s="1"/>
  <c r="C459" i="12"/>
  <c r="E459" i="12" s="1"/>
  <c r="C846" i="12"/>
  <c r="E846" i="12" s="1"/>
  <c r="L846" i="12" s="1"/>
  <c r="C844" i="12"/>
  <c r="E844" i="12" s="1"/>
  <c r="C449" i="12"/>
  <c r="E449" i="12" s="1"/>
  <c r="C904" i="12"/>
  <c r="E904" i="12" s="1"/>
  <c r="C353" i="12"/>
  <c r="E353" i="12" s="1"/>
  <c r="C924" i="12"/>
  <c r="E924" i="12" s="1"/>
  <c r="O924" i="12" s="1"/>
  <c r="C873" i="12"/>
  <c r="E873" i="12" s="1"/>
  <c r="Q873" i="12" s="1"/>
  <c r="C507" i="12"/>
  <c r="E507" i="12" s="1"/>
  <c r="C408" i="12"/>
  <c r="E408" i="12" s="1"/>
  <c r="C928" i="12"/>
  <c r="E928" i="12" s="1"/>
  <c r="M928" i="12" s="1"/>
  <c r="C472" i="12"/>
  <c r="E472" i="12" s="1"/>
  <c r="C154" i="12"/>
  <c r="E154" i="12" s="1"/>
  <c r="C462" i="12"/>
  <c r="E462" i="12" s="1"/>
  <c r="C188" i="12"/>
  <c r="E188" i="12" s="1"/>
  <c r="L188" i="12" s="1"/>
  <c r="C231" i="12"/>
  <c r="E231" i="12" s="1"/>
  <c r="P760" i="12"/>
  <c r="N736" i="12"/>
  <c r="R803" i="12"/>
  <c r="Q446" i="12"/>
  <c r="R81" i="12"/>
  <c r="L510" i="12"/>
  <c r="C393" i="12"/>
  <c r="E393" i="12" s="1"/>
  <c r="J472" i="12"/>
  <c r="C767" i="12"/>
  <c r="E767" i="12" s="1"/>
  <c r="C425" i="12"/>
  <c r="E425" i="12" s="1"/>
  <c r="R457" i="12"/>
  <c r="C702" i="12"/>
  <c r="E702" i="12" s="1"/>
  <c r="C659" i="12"/>
  <c r="E659" i="12" s="1"/>
  <c r="C407" i="12"/>
  <c r="E407" i="12" s="1"/>
  <c r="N407" i="12" s="1"/>
  <c r="C885" i="12"/>
  <c r="E885" i="12" s="1"/>
  <c r="C282" i="12"/>
  <c r="E282" i="12" s="1"/>
  <c r="O282" i="12" s="1"/>
  <c r="C218" i="12"/>
  <c r="E218" i="12" s="1"/>
  <c r="C853" i="12"/>
  <c r="E853" i="12" s="1"/>
  <c r="C306" i="12"/>
  <c r="E306" i="12" s="1"/>
  <c r="C993" i="12"/>
  <c r="E993" i="12" s="1"/>
  <c r="C582" i="12"/>
  <c r="E582" i="12" s="1"/>
  <c r="C598" i="12"/>
  <c r="E598" i="12" s="1"/>
  <c r="C672" i="12"/>
  <c r="E672" i="12" s="1"/>
  <c r="C936" i="12"/>
  <c r="E936" i="12" s="1"/>
  <c r="C427" i="12"/>
  <c r="E427" i="12" s="1"/>
  <c r="C424" i="12"/>
  <c r="E424" i="12" s="1"/>
  <c r="C437" i="12"/>
  <c r="E437" i="12" s="1"/>
  <c r="J437" i="12" s="1"/>
  <c r="C178" i="12"/>
  <c r="E178" i="12" s="1"/>
  <c r="Q178" i="12" s="1"/>
  <c r="C586" i="12"/>
  <c r="E586" i="12" s="1"/>
  <c r="M586" i="12" s="1"/>
  <c r="C789" i="12"/>
  <c r="E789" i="12" s="1"/>
  <c r="C919" i="12"/>
  <c r="E919" i="12" s="1"/>
  <c r="C300" i="12"/>
  <c r="E300" i="12" s="1"/>
  <c r="C983" i="12"/>
  <c r="E983" i="12" s="1"/>
  <c r="C867" i="12"/>
  <c r="E867" i="12" s="1"/>
  <c r="C341" i="12"/>
  <c r="E341" i="12" s="1"/>
  <c r="C683" i="12"/>
  <c r="E683" i="12" s="1"/>
  <c r="C795" i="12"/>
  <c r="E795" i="12" s="1"/>
  <c r="C294" i="12"/>
  <c r="E294" i="12" s="1"/>
  <c r="C946" i="12"/>
  <c r="E946" i="12" s="1"/>
  <c r="C371" i="12"/>
  <c r="E371" i="12" s="1"/>
  <c r="Q371" i="12" s="1"/>
  <c r="C715" i="12"/>
  <c r="E715" i="12" s="1"/>
  <c r="C250" i="12"/>
  <c r="E250" i="12" s="1"/>
  <c r="C616" i="12"/>
  <c r="E616" i="12" s="1"/>
  <c r="C320" i="12"/>
  <c r="E320" i="12" s="1"/>
  <c r="M320" i="12" s="1"/>
  <c r="C74" i="12"/>
  <c r="E74" i="12" s="1"/>
  <c r="R74" i="12" s="1"/>
  <c r="C895" i="12"/>
  <c r="E895" i="12" s="1"/>
  <c r="C668" i="12"/>
  <c r="E668" i="12" s="1"/>
  <c r="C112" i="12"/>
  <c r="E112" i="12" s="1"/>
  <c r="C411" i="12"/>
  <c r="E411" i="12" s="1"/>
  <c r="C611" i="12"/>
  <c r="E611" i="12" s="1"/>
  <c r="C481" i="12"/>
  <c r="E481" i="12" s="1"/>
  <c r="C644" i="12"/>
  <c r="E644" i="12" s="1"/>
  <c r="C654" i="12"/>
  <c r="E654" i="12" s="1"/>
  <c r="C625" i="12"/>
  <c r="E625" i="12" s="1"/>
  <c r="C877" i="12"/>
  <c r="E877" i="12" s="1"/>
  <c r="O877" i="12" s="1"/>
  <c r="C293" i="12"/>
  <c r="E293" i="12" s="1"/>
  <c r="C387" i="12"/>
  <c r="E387" i="12" s="1"/>
  <c r="C758" i="12"/>
  <c r="E758" i="12" s="1"/>
  <c r="C464" i="12"/>
  <c r="E464" i="12" s="1"/>
  <c r="C456" i="12"/>
  <c r="E456" i="12" s="1"/>
  <c r="N456" i="12" s="1"/>
  <c r="C34" i="12"/>
  <c r="E34" i="12" s="1"/>
  <c r="C32" i="12"/>
  <c r="E32" i="12" s="1"/>
  <c r="C753" i="12"/>
  <c r="E753" i="12" s="1"/>
  <c r="C194" i="12"/>
  <c r="E194" i="12" s="1"/>
  <c r="J194" i="12" s="1"/>
  <c r="C694" i="12"/>
  <c r="E694" i="12" s="1"/>
  <c r="C799" i="12"/>
  <c r="E799" i="12" s="1"/>
  <c r="C768" i="12"/>
  <c r="E768" i="12" s="1"/>
  <c r="C720" i="12"/>
  <c r="E720" i="12" s="1"/>
  <c r="R720" i="12" s="1"/>
  <c r="C759" i="12"/>
  <c r="E759" i="12" s="1"/>
  <c r="C977" i="12"/>
  <c r="E977" i="12" s="1"/>
  <c r="L977" i="12" s="1"/>
  <c r="C609" i="12"/>
  <c r="E609" i="12" s="1"/>
  <c r="J609" i="12" s="1"/>
  <c r="C757" i="12"/>
  <c r="E757" i="12" s="1"/>
  <c r="N757" i="12" s="1"/>
  <c r="C338" i="12"/>
  <c r="E338" i="12" s="1"/>
  <c r="C646" i="12"/>
  <c r="E646" i="12" s="1"/>
  <c r="C504" i="12"/>
  <c r="E504" i="12" s="1"/>
  <c r="C848" i="12"/>
  <c r="E848" i="12" s="1"/>
  <c r="C417" i="12"/>
  <c r="E417" i="12" s="1"/>
  <c r="C631" i="12"/>
  <c r="E631" i="12" s="1"/>
  <c r="C773" i="12"/>
  <c r="E773" i="12" s="1"/>
  <c r="L773" i="12" s="1"/>
  <c r="C460" i="12"/>
  <c r="E460" i="12" s="1"/>
  <c r="Q460" i="12" s="1"/>
  <c r="C107" i="12"/>
  <c r="E107" i="12" s="1"/>
  <c r="C60" i="12"/>
  <c r="E60" i="12" s="1"/>
  <c r="C31" i="12"/>
  <c r="E31" i="12" s="1"/>
  <c r="C860" i="12"/>
  <c r="E860" i="12" s="1"/>
  <c r="C748" i="12"/>
  <c r="E748" i="12" s="1"/>
  <c r="M748" i="12" s="1"/>
  <c r="C44" i="12"/>
  <c r="E44" i="12" s="1"/>
  <c r="C827" i="12"/>
  <c r="E827" i="12" s="1"/>
  <c r="C536" i="12"/>
  <c r="E536" i="12" s="1"/>
  <c r="C245" i="12"/>
  <c r="E245" i="12" s="1"/>
  <c r="C345" i="12"/>
  <c r="E345" i="12" s="1"/>
  <c r="C643" i="12"/>
  <c r="E643" i="12" s="1"/>
  <c r="C807" i="12"/>
  <c r="E807" i="12" s="1"/>
  <c r="Q807" i="12" s="1"/>
  <c r="C944" i="12"/>
  <c r="E944" i="12" s="1"/>
  <c r="O944" i="12" s="1"/>
  <c r="C775" i="12"/>
  <c r="E775" i="12" s="1"/>
  <c r="C11" i="12"/>
  <c r="E11" i="12" s="1"/>
  <c r="M11" i="12" s="1"/>
  <c r="C872" i="12"/>
  <c r="E872" i="12" s="1"/>
  <c r="C981" i="12"/>
  <c r="E981" i="12" s="1"/>
  <c r="C914" i="12"/>
  <c r="E914" i="12" s="1"/>
  <c r="C588" i="12"/>
  <c r="E588" i="12" s="1"/>
  <c r="C976" i="12"/>
  <c r="E976" i="12" s="1"/>
  <c r="C706" i="12"/>
  <c r="E706" i="12" s="1"/>
  <c r="C360" i="12"/>
  <c r="E360" i="12" s="1"/>
  <c r="C375" i="12"/>
  <c r="E375" i="12" s="1"/>
  <c r="C384" i="12"/>
  <c r="E384" i="12" s="1"/>
  <c r="C943" i="12"/>
  <c r="E943" i="12" s="1"/>
  <c r="C700" i="12"/>
  <c r="E700" i="12" s="1"/>
  <c r="C227" i="12"/>
  <c r="E227" i="12" s="1"/>
  <c r="C937" i="12"/>
  <c r="E937" i="12" s="1"/>
  <c r="C518" i="12"/>
  <c r="E518" i="12" s="1"/>
  <c r="R518" i="12" s="1"/>
  <c r="C917" i="12"/>
  <c r="E917" i="12" s="1"/>
  <c r="C639" i="12"/>
  <c r="E639" i="12" s="1"/>
  <c r="M639" i="12" s="1"/>
  <c r="C398" i="12"/>
  <c r="E398" i="12" s="1"/>
  <c r="Q398" i="12" s="1"/>
  <c r="C95" i="12"/>
  <c r="E95" i="12" s="1"/>
  <c r="C876" i="12"/>
  <c r="E876" i="12" s="1"/>
  <c r="C432" i="12"/>
  <c r="E432" i="12" s="1"/>
  <c r="J432" i="12" s="1"/>
  <c r="C331" i="12"/>
  <c r="E331" i="12" s="1"/>
  <c r="C766" i="12"/>
  <c r="E766" i="12" s="1"/>
  <c r="C56" i="12"/>
  <c r="E56" i="12" s="1"/>
  <c r="R56" i="12" s="1"/>
  <c r="C257" i="12"/>
  <c r="E257" i="12" s="1"/>
  <c r="C233" i="12"/>
  <c r="E233" i="12" s="1"/>
  <c r="C695" i="12"/>
  <c r="E695" i="12" s="1"/>
  <c r="C837" i="12"/>
  <c r="E837" i="12" s="1"/>
  <c r="C246" i="12"/>
  <c r="E246" i="12" s="1"/>
  <c r="Q246" i="12" s="1"/>
  <c r="C350" i="12"/>
  <c r="E350" i="12" s="1"/>
  <c r="Q350" i="12" s="1"/>
  <c r="C752" i="12"/>
  <c r="E752" i="12" s="1"/>
  <c r="C520" i="12"/>
  <c r="E520" i="12" s="1"/>
  <c r="C299" i="12"/>
  <c r="E299" i="12" s="1"/>
  <c r="C185" i="12"/>
  <c r="E185" i="12" s="1"/>
  <c r="R185" i="12" s="1"/>
  <c r="C657" i="12"/>
  <c r="E657" i="12" s="1"/>
  <c r="R657" i="12" s="1"/>
  <c r="C443" i="12"/>
  <c r="E443" i="12" s="1"/>
  <c r="C870" i="12"/>
  <c r="E870" i="12" s="1"/>
  <c r="L870" i="12" s="1"/>
  <c r="C138" i="12"/>
  <c r="E138" i="12" s="1"/>
  <c r="N138" i="12" s="1"/>
  <c r="C243" i="12"/>
  <c r="E243" i="12" s="1"/>
  <c r="C911" i="12"/>
  <c r="E911" i="12" s="1"/>
  <c r="C922" i="12"/>
  <c r="E922" i="12" s="1"/>
  <c r="C796" i="12"/>
  <c r="E796" i="12" s="1"/>
  <c r="C779" i="12"/>
  <c r="E779" i="12" s="1"/>
  <c r="J779" i="12" s="1"/>
  <c r="C401" i="12"/>
  <c r="E401" i="12" s="1"/>
  <c r="C63" i="12"/>
  <c r="E63" i="12" s="1"/>
  <c r="C259" i="12"/>
  <c r="E259" i="12" s="1"/>
  <c r="C930" i="12"/>
  <c r="E930" i="12" s="1"/>
  <c r="M930" i="12" s="1"/>
  <c r="C455" i="12"/>
  <c r="E455" i="12" s="1"/>
  <c r="C80" i="12"/>
  <c r="E80" i="12" s="1"/>
  <c r="C386" i="12"/>
  <c r="E386" i="12" s="1"/>
  <c r="C382" i="12"/>
  <c r="E382" i="12" s="1"/>
  <c r="C920" i="12"/>
  <c r="E920" i="12" s="1"/>
  <c r="C53" i="12"/>
  <c r="E53" i="12" s="1"/>
  <c r="C335" i="12"/>
  <c r="E335" i="12" s="1"/>
  <c r="C735" i="12"/>
  <c r="E735" i="12" s="1"/>
  <c r="C72" i="12"/>
  <c r="E72" i="12" s="1"/>
  <c r="C193" i="12"/>
  <c r="E193" i="12" s="1"/>
  <c r="C733" i="12"/>
  <c r="E733" i="12" s="1"/>
  <c r="C771" i="12"/>
  <c r="E771" i="12" s="1"/>
  <c r="C440" i="12"/>
  <c r="E440" i="12" s="1"/>
  <c r="C780" i="12"/>
  <c r="E780" i="12" s="1"/>
  <c r="C916" i="12"/>
  <c r="E916" i="12" s="1"/>
  <c r="C106" i="12"/>
  <c r="E106" i="12" s="1"/>
  <c r="K106" i="12" s="1"/>
  <c r="C637" i="12"/>
  <c r="E637" i="12" s="1"/>
  <c r="R637" i="12" s="1"/>
  <c r="C54" i="12"/>
  <c r="E54" i="12" s="1"/>
  <c r="K54" i="12" s="1"/>
  <c r="C288" i="12"/>
  <c r="E288" i="12" s="1"/>
  <c r="C612" i="12"/>
  <c r="E612" i="12" s="1"/>
  <c r="C166" i="12"/>
  <c r="E166" i="12" s="1"/>
  <c r="C151" i="12"/>
  <c r="E151" i="12" s="1"/>
  <c r="C627" i="12"/>
  <c r="E627" i="12" s="1"/>
  <c r="C40" i="12"/>
  <c r="E40" i="12" s="1"/>
  <c r="C91" i="12"/>
  <c r="E91" i="12" s="1"/>
  <c r="C519" i="12"/>
  <c r="E519" i="12" s="1"/>
  <c r="C778" i="12"/>
  <c r="E778" i="12" s="1"/>
  <c r="L778" i="12" s="1"/>
  <c r="C144" i="12"/>
  <c r="E144" i="12" s="1"/>
  <c r="C513" i="12"/>
  <c r="E513" i="12" s="1"/>
  <c r="C18" i="12"/>
  <c r="E18" i="12" s="1"/>
  <c r="C301" i="12"/>
  <c r="E301" i="12" s="1"/>
  <c r="C113" i="12"/>
  <c r="E113" i="12" s="1"/>
  <c r="L113" i="12" s="1"/>
  <c r="C429" i="12"/>
  <c r="E429" i="12" s="1"/>
  <c r="C14" i="12"/>
  <c r="E14" i="12" s="1"/>
  <c r="K14" i="12" s="1"/>
  <c r="C268" i="12"/>
  <c r="E268" i="12" s="1"/>
  <c r="R268" i="12" s="1"/>
  <c r="C551" i="12"/>
  <c r="E551" i="12" s="1"/>
  <c r="C321" i="12"/>
  <c r="E321" i="12" s="1"/>
  <c r="C785" i="12"/>
  <c r="E785" i="12" s="1"/>
  <c r="C852" i="12"/>
  <c r="E852" i="12" s="1"/>
  <c r="C967" i="12"/>
  <c r="E967" i="12" s="1"/>
  <c r="C454" i="12"/>
  <c r="E454" i="12" s="1"/>
  <c r="J454" i="12" s="1"/>
  <c r="C690" i="12"/>
  <c r="E690" i="12" s="1"/>
  <c r="R690" i="12" s="1"/>
  <c r="C995" i="12"/>
  <c r="E995" i="12" s="1"/>
  <c r="O995" i="12" s="1"/>
  <c r="C171" i="12"/>
  <c r="E171" i="12" s="1"/>
  <c r="C317" i="12"/>
  <c r="E317" i="12" s="1"/>
  <c r="C247" i="12"/>
  <c r="E247" i="12" s="1"/>
  <c r="C661" i="12"/>
  <c r="E661" i="12" s="1"/>
  <c r="C167" i="12"/>
  <c r="E167" i="12" s="1"/>
  <c r="Q167" i="12" s="1"/>
  <c r="C647" i="12"/>
  <c r="E647" i="12" s="1"/>
  <c r="C491" i="12"/>
  <c r="E491" i="12" s="1"/>
  <c r="J491" i="12" s="1"/>
  <c r="C542" i="12"/>
  <c r="E542" i="12" s="1"/>
  <c r="C340" i="12"/>
  <c r="E340" i="12" s="1"/>
  <c r="C280" i="12"/>
  <c r="E280" i="12" s="1"/>
  <c r="C740" i="12"/>
  <c r="E740" i="12" s="1"/>
  <c r="Q740" i="12" s="1"/>
  <c r="C819" i="12"/>
  <c r="E819" i="12" s="1"/>
  <c r="C416" i="12"/>
  <c r="E416" i="12" s="1"/>
  <c r="C205" i="12"/>
  <c r="E205" i="12" s="1"/>
  <c r="C161" i="12"/>
  <c r="E161" i="12" s="1"/>
  <c r="C10" i="12"/>
  <c r="E10" i="12" s="1"/>
  <c r="C137" i="12"/>
  <c r="E137" i="12" s="1"/>
  <c r="C621" i="12"/>
  <c r="E621" i="12" s="1"/>
  <c r="C865" i="12"/>
  <c r="E865" i="12" s="1"/>
  <c r="C949" i="12"/>
  <c r="E949" i="12" s="1"/>
  <c r="C410" i="12"/>
  <c r="E410" i="12" s="1"/>
  <c r="C181" i="12"/>
  <c r="E181" i="12" s="1"/>
  <c r="J181" i="12" s="1"/>
  <c r="C132" i="12"/>
  <c r="E132" i="12" s="1"/>
  <c r="J132" i="12" s="1"/>
  <c r="C219" i="12"/>
  <c r="E219" i="12" s="1"/>
  <c r="C641" i="12"/>
  <c r="E641" i="12" s="1"/>
  <c r="C545" i="12"/>
  <c r="E545" i="12" s="1"/>
  <c r="C763" i="12"/>
  <c r="E763" i="12" s="1"/>
  <c r="C992" i="12"/>
  <c r="E992" i="12" s="1"/>
  <c r="C15" i="12"/>
  <c r="E15" i="12" s="1"/>
  <c r="K15" i="12" s="1"/>
  <c r="C974" i="12"/>
  <c r="E974" i="12" s="1"/>
  <c r="C26" i="12"/>
  <c r="E26" i="12" s="1"/>
  <c r="K26" i="12" s="1"/>
  <c r="C889" i="12"/>
  <c r="E889" i="12" s="1"/>
  <c r="R889" i="12" s="1"/>
  <c r="C84" i="12"/>
  <c r="E84" i="12" s="1"/>
  <c r="C453" i="12"/>
  <c r="E453" i="12" s="1"/>
  <c r="C537" i="12"/>
  <c r="E537" i="12" s="1"/>
  <c r="J537" i="12" s="1"/>
  <c r="C439" i="12"/>
  <c r="E439" i="12" s="1"/>
  <c r="C174" i="12"/>
  <c r="E174" i="12" s="1"/>
  <c r="J174" i="12" s="1"/>
  <c r="C21" i="12"/>
  <c r="E21" i="12" s="1"/>
  <c r="C19" i="12"/>
  <c r="E19" i="12" s="1"/>
  <c r="C265" i="12"/>
  <c r="E265" i="12" s="1"/>
  <c r="C940" i="12"/>
  <c r="E940" i="12" s="1"/>
  <c r="C225" i="12"/>
  <c r="E225" i="12" s="1"/>
  <c r="C910" i="12"/>
  <c r="E910" i="12" s="1"/>
  <c r="J910" i="12" s="1"/>
  <c r="C305" i="12"/>
  <c r="E305" i="12" s="1"/>
  <c r="C349" i="12"/>
  <c r="E349" i="12" s="1"/>
  <c r="P349" i="12" s="1"/>
  <c r="C109" i="12"/>
  <c r="E109" i="12" s="1"/>
  <c r="C522" i="12"/>
  <c r="E522" i="12" s="1"/>
  <c r="C968" i="12"/>
  <c r="E968" i="12" s="1"/>
  <c r="C139" i="12"/>
  <c r="E139" i="12" s="1"/>
  <c r="Q139" i="12" s="1"/>
  <c r="C931" i="12"/>
  <c r="E931" i="12" s="1"/>
  <c r="C620" i="12"/>
  <c r="E620" i="12" s="1"/>
  <c r="C550" i="12"/>
  <c r="E550" i="12" s="1"/>
  <c r="C600" i="12"/>
  <c r="E600" i="12" s="1"/>
  <c r="O600" i="12" s="1"/>
  <c r="C961" i="12"/>
  <c r="E961" i="12" s="1"/>
  <c r="C866" i="12"/>
  <c r="E866" i="12" s="1"/>
  <c r="C563" i="12"/>
  <c r="E563" i="12" s="1"/>
  <c r="C987" i="12"/>
  <c r="E987" i="12" s="1"/>
  <c r="J987" i="12" s="1"/>
  <c r="C614" i="12"/>
  <c r="E614" i="12" s="1"/>
  <c r="C843" i="12"/>
  <c r="E843" i="12" s="1"/>
  <c r="C945" i="12"/>
  <c r="E945" i="12" s="1"/>
  <c r="Q945" i="12" s="1"/>
  <c r="C129" i="12"/>
  <c r="E129" i="12" s="1"/>
  <c r="N129" i="12" s="1"/>
  <c r="C565" i="12"/>
  <c r="E565" i="12" s="1"/>
  <c r="C891" i="12"/>
  <c r="E891" i="12" s="1"/>
  <c r="O891" i="12" s="1"/>
  <c r="C179" i="12"/>
  <c r="E179" i="12" s="1"/>
  <c r="P179" i="12" s="1"/>
  <c r="C128" i="12"/>
  <c r="E128" i="12" s="1"/>
  <c r="C71" i="12"/>
  <c r="E71" i="12" s="1"/>
  <c r="C69" i="12"/>
  <c r="E69" i="12" s="1"/>
  <c r="C584" i="12"/>
  <c r="E584" i="12" s="1"/>
  <c r="P584" i="12" s="1"/>
  <c r="C58" i="12"/>
  <c r="E58" i="12" s="1"/>
  <c r="C986" i="12"/>
  <c r="E986" i="12" s="1"/>
  <c r="L986" i="12" s="1"/>
  <c r="C999" i="12"/>
  <c r="E999" i="12" s="1"/>
  <c r="C9" i="12"/>
  <c r="E9" i="12" s="1"/>
  <c r="P9" i="12" s="1"/>
  <c r="C902" i="12"/>
  <c r="E902" i="12" s="1"/>
  <c r="P902" i="12" s="1"/>
  <c r="C186" i="12"/>
  <c r="E186" i="12" s="1"/>
  <c r="C828" i="12"/>
  <c r="E828" i="12" s="1"/>
  <c r="R828" i="12" s="1"/>
  <c r="C603" i="12"/>
  <c r="E603" i="12" s="1"/>
  <c r="O603" i="12" s="1"/>
  <c r="C48" i="12"/>
  <c r="E48" i="12" s="1"/>
  <c r="Q48" i="12" s="1"/>
  <c r="C747" i="12"/>
  <c r="E747" i="12" s="1"/>
  <c r="C632" i="12"/>
  <c r="E632" i="12" s="1"/>
  <c r="O632" i="12" s="1"/>
  <c r="C549" i="12"/>
  <c r="E549" i="12" s="1"/>
  <c r="C277" i="12"/>
  <c r="E277" i="12" s="1"/>
  <c r="Q277" i="12" s="1"/>
  <c r="C755" i="12"/>
  <c r="E755" i="12" s="1"/>
  <c r="C719" i="12"/>
  <c r="E719" i="12" s="1"/>
  <c r="R719" i="12" s="1"/>
  <c r="C776" i="12"/>
  <c r="E776" i="12" s="1"/>
  <c r="C617" i="12"/>
  <c r="E617" i="12" s="1"/>
  <c r="C17" i="12"/>
  <c r="E17" i="12" s="1"/>
  <c r="K17" i="12" s="1"/>
  <c r="C762" i="12"/>
  <c r="E762" i="12" s="1"/>
  <c r="L762" i="12" s="1"/>
  <c r="C223" i="12"/>
  <c r="E223" i="12" s="1"/>
  <c r="C396" i="12"/>
  <c r="E396" i="12" s="1"/>
  <c r="C296" i="12"/>
  <c r="E296" i="12" s="1"/>
  <c r="C562" i="12"/>
  <c r="E562" i="12" s="1"/>
  <c r="C663" i="12"/>
  <c r="E663" i="12" s="1"/>
  <c r="C163" i="12"/>
  <c r="E163" i="12" s="1"/>
  <c r="C271" i="12"/>
  <c r="E271" i="12" s="1"/>
  <c r="C354" i="12"/>
  <c r="E354" i="12" s="1"/>
  <c r="O354" i="12" s="1"/>
  <c r="C213" i="12"/>
  <c r="E213" i="12" s="1"/>
  <c r="C373" i="12"/>
  <c r="E373" i="12" s="1"/>
  <c r="C358" i="12"/>
  <c r="E358" i="12" s="1"/>
  <c r="C191" i="12"/>
  <c r="E191" i="12" s="1"/>
  <c r="C482" i="12"/>
  <c r="E482" i="12" s="1"/>
  <c r="C226" i="12"/>
  <c r="E226" i="12" s="1"/>
  <c r="C734" i="12"/>
  <c r="E734" i="12" s="1"/>
  <c r="C822" i="12"/>
  <c r="E822" i="12" s="1"/>
  <c r="C506" i="12"/>
  <c r="E506" i="12" s="1"/>
  <c r="K506" i="12" s="1"/>
  <c r="C938" i="12"/>
  <c r="E938" i="12" s="1"/>
  <c r="C501" i="12"/>
  <c r="E501" i="12" s="1"/>
  <c r="C61" i="12"/>
  <c r="E61" i="12" s="1"/>
  <c r="C567" i="12"/>
  <c r="E567" i="12" s="1"/>
  <c r="C140" i="12"/>
  <c r="E140" i="12" s="1"/>
  <c r="C275" i="12"/>
  <c r="E275" i="12" s="1"/>
  <c r="O275" i="12" s="1"/>
  <c r="C674" i="12"/>
  <c r="E674" i="12" s="1"/>
  <c r="C169" i="12"/>
  <c r="E169" i="12" s="1"/>
  <c r="O169" i="12" s="1"/>
  <c r="C22" i="12"/>
  <c r="E22" i="12" s="1"/>
  <c r="C855" i="12"/>
  <c r="E855" i="12" s="1"/>
  <c r="C210" i="12"/>
  <c r="E210" i="12" s="1"/>
  <c r="C988" i="12"/>
  <c r="E988" i="12" s="1"/>
  <c r="C833" i="12"/>
  <c r="E833" i="12" s="1"/>
  <c r="P833" i="12" s="1"/>
  <c r="C544" i="12"/>
  <c r="E544" i="12" s="1"/>
  <c r="C124" i="12"/>
  <c r="E124" i="12" s="1"/>
  <c r="C372" i="12"/>
  <c r="E372" i="12" s="1"/>
  <c r="C116" i="12"/>
  <c r="E116" i="12" s="1"/>
  <c r="C756" i="12"/>
  <c r="E756" i="12" s="1"/>
  <c r="C703" i="12"/>
  <c r="E703" i="12" s="1"/>
  <c r="C980" i="12"/>
  <c r="E980" i="12" s="1"/>
  <c r="C339" i="12"/>
  <c r="E339" i="12" s="1"/>
  <c r="C364" i="12"/>
  <c r="E364" i="12" s="1"/>
  <c r="C903" i="12"/>
  <c r="E903" i="12" s="1"/>
  <c r="K903" i="12" s="1"/>
  <c r="C207" i="12"/>
  <c r="E207" i="12" s="1"/>
  <c r="C390" i="12"/>
  <c r="E390" i="12" s="1"/>
  <c r="C966" i="12"/>
  <c r="E966" i="12" s="1"/>
  <c r="C790" i="12"/>
  <c r="E790" i="12" s="1"/>
  <c r="O790" i="12" s="1"/>
  <c r="C746" i="12"/>
  <c r="E746" i="12" s="1"/>
  <c r="M746" i="12" s="1"/>
  <c r="C829" i="12"/>
  <c r="E829" i="12" s="1"/>
  <c r="C681" i="12"/>
  <c r="E681" i="12" s="1"/>
  <c r="Q681" i="12" s="1"/>
  <c r="C810" i="12"/>
  <c r="E810" i="12" s="1"/>
  <c r="C687" i="12"/>
  <c r="E687" i="12" s="1"/>
  <c r="C660" i="12"/>
  <c r="E660" i="12" s="1"/>
  <c r="L660" i="12" s="1"/>
  <c r="C126" i="12"/>
  <c r="E126" i="12" s="1"/>
  <c r="C303" i="12"/>
  <c r="E303" i="12" s="1"/>
  <c r="C772" i="12"/>
  <c r="E772" i="12" s="1"/>
  <c r="C100" i="12"/>
  <c r="E100" i="12" s="1"/>
  <c r="N100" i="12" s="1"/>
  <c r="C879" i="12"/>
  <c r="E879" i="12" s="1"/>
  <c r="C152" i="12"/>
  <c r="E152" i="12" s="1"/>
  <c r="C13" i="12"/>
  <c r="E13" i="12" s="1"/>
  <c r="L13" i="12" s="1"/>
  <c r="C118" i="12"/>
  <c r="E118" i="12" s="1"/>
  <c r="C761" i="12"/>
  <c r="E761" i="12" s="1"/>
  <c r="C623" i="12"/>
  <c r="E623" i="12" s="1"/>
  <c r="C330" i="12"/>
  <c r="E330" i="12" s="1"/>
  <c r="M330" i="12" s="1"/>
  <c r="C578" i="12"/>
  <c r="E578" i="12" s="1"/>
  <c r="C662" i="12"/>
  <c r="E662" i="12" s="1"/>
  <c r="N662" i="12" s="1"/>
  <c r="C727" i="12"/>
  <c r="E727" i="12" s="1"/>
  <c r="C1001" i="12"/>
  <c r="E1001" i="12" s="1"/>
  <c r="C645" i="12"/>
  <c r="E645" i="12" s="1"/>
  <c r="C312" i="12"/>
  <c r="E312" i="12" s="1"/>
  <c r="C466" i="12"/>
  <c r="E466" i="12" s="1"/>
  <c r="C893" i="12"/>
  <c r="E893" i="12" s="1"/>
  <c r="J893" i="12" s="1"/>
  <c r="C343" i="12"/>
  <c r="E343" i="12" s="1"/>
  <c r="L343" i="12" s="1"/>
  <c r="C593" i="12"/>
  <c r="E593" i="12" s="1"/>
  <c r="C710" i="12"/>
  <c r="E710" i="12" s="1"/>
  <c r="C794" i="12"/>
  <c r="E794" i="12" s="1"/>
  <c r="C508" i="12"/>
  <c r="E508" i="12" s="1"/>
  <c r="C187" i="12"/>
  <c r="E187" i="12" s="1"/>
  <c r="C182" i="12"/>
  <c r="E182" i="12" s="1"/>
  <c r="C711" i="12"/>
  <c r="E711" i="12" s="1"/>
  <c r="C85" i="12"/>
  <c r="E85" i="12" s="1"/>
  <c r="N85" i="12" s="1"/>
  <c r="C677" i="12"/>
  <c r="E677" i="12" s="1"/>
  <c r="C652" i="12"/>
  <c r="E652" i="12" s="1"/>
  <c r="P652" i="12" s="1"/>
  <c r="C858" i="12"/>
  <c r="E858" i="12" s="1"/>
  <c r="C258" i="12"/>
  <c r="E258" i="12" s="1"/>
  <c r="AD3" i="3"/>
  <c r="AE3" i="3" s="1"/>
  <c r="AD11" i="3"/>
  <c r="AE11" i="3" s="1"/>
  <c r="AD4" i="3"/>
  <c r="AE4" i="3" s="1"/>
  <c r="C458" i="12"/>
  <c r="E458" i="12" s="1"/>
  <c r="C70" i="12"/>
  <c r="E70" i="12" s="1"/>
  <c r="K70" i="12" s="1"/>
  <c r="C704" i="12"/>
  <c r="E704" i="12" s="1"/>
  <c r="C43" i="12"/>
  <c r="E43" i="12" s="1"/>
  <c r="C448" i="12"/>
  <c r="E448" i="12" s="1"/>
  <c r="C557" i="12"/>
  <c r="E557" i="12" s="1"/>
  <c r="Q557" i="12" s="1"/>
  <c r="C806" i="12"/>
  <c r="E806" i="12" s="1"/>
  <c r="C319" i="12"/>
  <c r="E319" i="12" s="1"/>
  <c r="J319" i="12" s="1"/>
  <c r="C908" i="12"/>
  <c r="E908" i="12" s="1"/>
  <c r="L908" i="12" s="1"/>
  <c r="C376" i="12"/>
  <c r="E376" i="12" s="1"/>
  <c r="C310" i="12"/>
  <c r="E310" i="12" s="1"/>
  <c r="C270" i="12"/>
  <c r="E270" i="12" s="1"/>
  <c r="C363" i="12"/>
  <c r="E363" i="12" s="1"/>
  <c r="K363" i="12" s="1"/>
  <c r="C580" i="12"/>
  <c r="E580" i="12" s="1"/>
  <c r="C6" i="12"/>
  <c r="E6" i="12" s="1"/>
  <c r="C954" i="12"/>
  <c r="E954" i="12" s="1"/>
  <c r="C498" i="12"/>
  <c r="E498" i="12" s="1"/>
  <c r="C473" i="12"/>
  <c r="E473" i="12" s="1"/>
  <c r="C862" i="12"/>
  <c r="E862" i="12" s="1"/>
  <c r="C805" i="12"/>
  <c r="E805" i="12" s="1"/>
  <c r="C797" i="12"/>
  <c r="E797" i="12" s="1"/>
  <c r="C136" i="12"/>
  <c r="E136" i="12" s="1"/>
  <c r="Q136" i="12" s="1"/>
  <c r="C412" i="12"/>
  <c r="E412" i="12" s="1"/>
  <c r="C304" i="12"/>
  <c r="E304" i="12" s="1"/>
  <c r="C732" i="12"/>
  <c r="E732" i="12" s="1"/>
  <c r="M732" i="12" s="1"/>
  <c r="C240" i="12"/>
  <c r="E240" i="12" s="1"/>
  <c r="C241" i="12"/>
  <c r="E241" i="12" s="1"/>
  <c r="N241" i="12" s="1"/>
  <c r="C697" i="12"/>
  <c r="E697" i="12" s="1"/>
  <c r="C818" i="12"/>
  <c r="E818" i="12" s="1"/>
  <c r="Q818" i="12" s="1"/>
  <c r="C764" i="12"/>
  <c r="E764" i="12" s="1"/>
  <c r="C696" i="12"/>
  <c r="E696" i="12" s="1"/>
  <c r="K696" i="12" s="1"/>
  <c r="C503" i="12"/>
  <c r="E503" i="12" s="1"/>
  <c r="L503" i="12" s="1"/>
  <c r="C484" i="12"/>
  <c r="E484" i="12" s="1"/>
  <c r="K484" i="12" s="1"/>
  <c r="C147" i="12"/>
  <c r="E147" i="12" s="1"/>
  <c r="L147" i="12" s="1"/>
  <c r="C658" i="12"/>
  <c r="E658" i="12" s="1"/>
  <c r="C263" i="12"/>
  <c r="E263" i="12" s="1"/>
  <c r="C260" i="12"/>
  <c r="E260" i="12" s="1"/>
  <c r="C558" i="12"/>
  <c r="E558" i="12" s="1"/>
  <c r="C847" i="12"/>
  <c r="E847" i="12" s="1"/>
  <c r="K847" i="12" s="1"/>
  <c r="C693" i="12"/>
  <c r="E693" i="12" s="1"/>
  <c r="C782" i="12"/>
  <c r="E782" i="12" s="1"/>
  <c r="C122" i="12"/>
  <c r="E122" i="12" s="1"/>
  <c r="C716" i="12"/>
  <c r="E716" i="12" s="1"/>
  <c r="C664" i="12"/>
  <c r="E664" i="12" s="1"/>
  <c r="C675" i="12"/>
  <c r="E675" i="12" s="1"/>
  <c r="C963" i="12"/>
  <c r="E963" i="12" s="1"/>
  <c r="J963" i="12" s="1"/>
  <c r="C525" i="12"/>
  <c r="E525" i="12" s="1"/>
  <c r="AD8" i="3"/>
  <c r="AE8" i="3" s="1"/>
  <c r="AD10" i="3"/>
  <c r="AE10" i="3" s="1"/>
  <c r="AD15" i="3"/>
  <c r="AE15" i="3" s="1"/>
  <c r="C713" i="12"/>
  <c r="E713" i="12" s="1"/>
  <c r="N713" i="12" s="1"/>
  <c r="C274" i="12"/>
  <c r="E274" i="12" s="1"/>
  <c r="N274" i="12" s="1"/>
  <c r="C332" i="12"/>
  <c r="E332" i="12" s="1"/>
  <c r="M332" i="12" s="1"/>
  <c r="C41" i="12"/>
  <c r="E41" i="12" s="1"/>
  <c r="C610" i="12"/>
  <c r="E610" i="12" s="1"/>
  <c r="C33" i="12"/>
  <c r="E33" i="12" s="1"/>
  <c r="C105" i="12"/>
  <c r="E105" i="12" s="1"/>
  <c r="C28" i="12"/>
  <c r="E28" i="12" s="1"/>
  <c r="C99" i="12"/>
  <c r="E99" i="12" s="1"/>
  <c r="C689" i="12"/>
  <c r="E689" i="12" s="1"/>
  <c r="O689" i="12" s="1"/>
  <c r="C958" i="12"/>
  <c r="E958" i="12" s="1"/>
  <c r="N958" i="12" s="1"/>
  <c r="C46" i="12"/>
  <c r="E46" i="12" s="1"/>
  <c r="C413" i="12"/>
  <c r="E413" i="12" s="1"/>
  <c r="O413" i="12" s="1"/>
  <c r="C529" i="12"/>
  <c r="E529" i="12" s="1"/>
  <c r="C960" i="12"/>
  <c r="E960" i="12" s="1"/>
  <c r="C842" i="12"/>
  <c r="E842" i="12" s="1"/>
  <c r="P842" i="12" s="1"/>
  <c r="C979" i="12"/>
  <c r="E979" i="12" s="1"/>
  <c r="N979" i="12" s="1"/>
  <c r="C728" i="12"/>
  <c r="E728" i="12" s="1"/>
  <c r="C909" i="12"/>
  <c r="E909" i="12" s="1"/>
  <c r="C286" i="12"/>
  <c r="E286" i="12" s="1"/>
  <c r="O286" i="12" s="1"/>
  <c r="C307" i="12"/>
  <c r="E307" i="12" s="1"/>
  <c r="C242" i="12"/>
  <c r="E242" i="12" s="1"/>
  <c r="C814" i="12"/>
  <c r="E814" i="12" s="1"/>
  <c r="Q814" i="12" s="1"/>
  <c r="C65" i="12"/>
  <c r="E65" i="12" s="1"/>
  <c r="Q65" i="12" s="1"/>
  <c r="C314" i="12"/>
  <c r="E314" i="12" s="1"/>
  <c r="C87" i="12"/>
  <c r="E87" i="12" s="1"/>
  <c r="C477" i="12"/>
  <c r="E477" i="12" s="1"/>
  <c r="C37" i="12"/>
  <c r="E37" i="12" s="1"/>
  <c r="P37" i="12" s="1"/>
  <c r="C82" i="12"/>
  <c r="E82" i="12" s="1"/>
  <c r="C381" i="12"/>
  <c r="E381" i="12" s="1"/>
  <c r="C543" i="12"/>
  <c r="E543" i="12" s="1"/>
  <c r="R543" i="12" s="1"/>
  <c r="C830" i="12"/>
  <c r="E830" i="12" s="1"/>
  <c r="L830" i="12" s="1"/>
  <c r="C309" i="12"/>
  <c r="E309" i="12" s="1"/>
  <c r="P309" i="12" s="1"/>
  <c r="C835" i="12"/>
  <c r="E835" i="12" s="1"/>
  <c r="M835" i="12" s="1"/>
  <c r="C953" i="12"/>
  <c r="E953" i="12" s="1"/>
  <c r="C923" i="12"/>
  <c r="E923" i="12" s="1"/>
  <c r="C351" i="12"/>
  <c r="E351" i="12" s="1"/>
  <c r="C770" i="12"/>
  <c r="E770" i="12" s="1"/>
  <c r="P770" i="12" s="1"/>
  <c r="C932" i="12"/>
  <c r="E932" i="12" s="1"/>
  <c r="C377" i="12"/>
  <c r="E377" i="12" s="1"/>
  <c r="C524" i="12"/>
  <c r="E524" i="12" s="1"/>
  <c r="R524" i="12" s="1"/>
  <c r="C55" i="12"/>
  <c r="E55" i="12" s="1"/>
  <c r="C714" i="12"/>
  <c r="E714" i="12" s="1"/>
  <c r="M714" i="12" s="1"/>
  <c r="C492" i="12"/>
  <c r="E492" i="12" s="1"/>
  <c r="C361" i="12"/>
  <c r="E361" i="12" s="1"/>
  <c r="C94" i="12"/>
  <c r="E94" i="12" s="1"/>
  <c r="C896" i="12"/>
  <c r="E896" i="12" s="1"/>
  <c r="C325" i="12"/>
  <c r="E325" i="12" s="1"/>
  <c r="AD12" i="3"/>
  <c r="AE12" i="3" s="1"/>
  <c r="AD6" i="3"/>
  <c r="AE6" i="3" s="1"/>
  <c r="J2" i="3"/>
  <c r="C787" i="12"/>
  <c r="E787" i="12" s="1"/>
  <c r="P787" i="12" s="1"/>
  <c r="C162" i="12"/>
  <c r="E162" i="12" s="1"/>
  <c r="C146" i="12"/>
  <c r="E146" i="12" s="1"/>
  <c r="P146" i="12" s="1"/>
  <c r="C248" i="12"/>
  <c r="E248" i="12" s="1"/>
  <c r="M248" i="12" s="1"/>
  <c r="C261" i="12"/>
  <c r="E261" i="12" s="1"/>
  <c r="N261" i="12" s="1"/>
  <c r="C592" i="12"/>
  <c r="E592" i="12" s="1"/>
  <c r="C201" i="12"/>
  <c r="E201" i="12" s="1"/>
  <c r="C295" i="12"/>
  <c r="E295" i="12" s="1"/>
  <c r="C741" i="12"/>
  <c r="E741" i="12" s="1"/>
  <c r="C5" i="12"/>
  <c r="E5" i="12" s="1"/>
  <c r="C485" i="12"/>
  <c r="E485" i="12" s="1"/>
  <c r="O485" i="12" s="1"/>
  <c r="C447" i="12"/>
  <c r="E447" i="12" s="1"/>
  <c r="C421" i="12"/>
  <c r="E421" i="12" s="1"/>
  <c r="C535" i="12"/>
  <c r="E535" i="12" s="1"/>
  <c r="C956" i="12"/>
  <c r="E956" i="12" s="1"/>
  <c r="M956" i="12" s="1"/>
  <c r="C409" i="12"/>
  <c r="E409" i="12" s="1"/>
  <c r="O409" i="12" s="1"/>
  <c r="C555" i="12"/>
  <c r="E555" i="12" s="1"/>
  <c r="C998" i="12"/>
  <c r="E998" i="12" s="1"/>
  <c r="M998" i="12" s="1"/>
  <c r="C667" i="12"/>
  <c r="E667" i="12" s="1"/>
  <c r="J667" i="12" s="1"/>
  <c r="C788" i="12"/>
  <c r="E788" i="12" s="1"/>
  <c r="M788" i="12" s="1"/>
  <c r="C823" i="12"/>
  <c r="E823" i="12" s="1"/>
  <c r="J823" i="12" s="1"/>
  <c r="C820" i="12"/>
  <c r="E820" i="12" s="1"/>
  <c r="C155" i="12"/>
  <c r="E155" i="12" s="1"/>
  <c r="C849" i="12"/>
  <c r="E849" i="12" s="1"/>
  <c r="O849" i="12" s="1"/>
  <c r="C499" i="12"/>
  <c r="E499" i="12" s="1"/>
  <c r="N499" i="12" s="1"/>
  <c r="C159" i="12"/>
  <c r="E159" i="12" s="1"/>
  <c r="C442" i="12"/>
  <c r="E442" i="12" s="1"/>
  <c r="J442" i="12" s="1"/>
  <c r="C469" i="12"/>
  <c r="E469" i="12" s="1"/>
  <c r="C216" i="12"/>
  <c r="E216" i="12" s="1"/>
  <c r="J216" i="12" s="1"/>
  <c r="C93" i="12"/>
  <c r="E93" i="12" s="1"/>
  <c r="K93" i="12" s="1"/>
  <c r="C420" i="12"/>
  <c r="E420" i="12" s="1"/>
  <c r="C196" i="12"/>
  <c r="E196" i="12" s="1"/>
  <c r="K196" i="12" s="1"/>
  <c r="C133" i="12"/>
  <c r="E133" i="12" s="1"/>
  <c r="C66" i="12"/>
  <c r="E66" i="12" s="1"/>
  <c r="C119" i="12"/>
  <c r="E119" i="12" s="1"/>
  <c r="AD9" i="3"/>
  <c r="AE9" i="3" s="1"/>
  <c r="AD14" i="3"/>
  <c r="AE14" i="3" s="1"/>
  <c r="AD5" i="3"/>
  <c r="AE5" i="3" s="1"/>
  <c r="C251" i="12"/>
  <c r="E251" i="12" s="1"/>
  <c r="C203" i="12"/>
  <c r="E203" i="12" s="1"/>
  <c r="C141" i="12"/>
  <c r="E141" i="12" s="1"/>
  <c r="C170" i="12"/>
  <c r="E170" i="12" s="1"/>
  <c r="N170" i="12" s="1"/>
  <c r="C357" i="12"/>
  <c r="E357" i="12" s="1"/>
  <c r="C975" i="12"/>
  <c r="E975" i="12" s="1"/>
  <c r="C165" i="12"/>
  <c r="E165" i="12" s="1"/>
  <c r="C798" i="12"/>
  <c r="E798" i="12" s="1"/>
  <c r="C552" i="12"/>
  <c r="E552" i="12" s="1"/>
  <c r="Q552" i="12" s="1"/>
  <c r="C374" i="12"/>
  <c r="E374" i="12" s="1"/>
  <c r="M374" i="12" s="1"/>
  <c r="C135" i="12"/>
  <c r="E135" i="12" s="1"/>
  <c r="C252" i="12"/>
  <c r="E252" i="12" s="1"/>
  <c r="Q252" i="12" s="1"/>
  <c r="C298" i="12"/>
  <c r="E298" i="12" s="1"/>
  <c r="P298" i="12" s="1"/>
  <c r="C220" i="12"/>
  <c r="E220" i="12" s="1"/>
  <c r="C131" i="12"/>
  <c r="E131" i="12" s="1"/>
  <c r="N131" i="12" s="1"/>
  <c r="C308" i="12"/>
  <c r="E308" i="12" s="1"/>
  <c r="C678" i="12"/>
  <c r="E678" i="12" s="1"/>
  <c r="M678" i="12" s="1"/>
  <c r="C874" i="12"/>
  <c r="E874" i="12" s="1"/>
  <c r="Q874" i="12" s="1"/>
  <c r="C965" i="12"/>
  <c r="E965" i="12" s="1"/>
  <c r="C378" i="12"/>
  <c r="E378" i="12" s="1"/>
  <c r="C385" i="12"/>
  <c r="E385" i="12" s="1"/>
  <c r="J385" i="12" s="1"/>
  <c r="C463" i="12"/>
  <c r="E463" i="12" s="1"/>
  <c r="C342" i="12"/>
  <c r="E342" i="12" s="1"/>
  <c r="K342" i="12" s="1"/>
  <c r="C222" i="12"/>
  <c r="E222" i="12" s="1"/>
  <c r="C556" i="12"/>
  <c r="E556" i="12" s="1"/>
  <c r="C742" i="12"/>
  <c r="E742" i="12" s="1"/>
  <c r="C468" i="12"/>
  <c r="E468" i="12" s="1"/>
  <c r="C211" i="12"/>
  <c r="E211" i="12" s="1"/>
  <c r="C851" i="12"/>
  <c r="E851" i="12" s="1"/>
  <c r="C79" i="12"/>
  <c r="E79" i="12" s="1"/>
  <c r="C27" i="12"/>
  <c r="E27" i="12" s="1"/>
  <c r="Q27" i="12" s="1"/>
  <c r="C97" i="12"/>
  <c r="E97" i="12" s="1"/>
  <c r="C521" i="12"/>
  <c r="E521" i="12" s="1"/>
  <c r="C451" i="12"/>
  <c r="E451" i="12" s="1"/>
  <c r="R451" i="12" s="1"/>
  <c r="AD13" i="3"/>
  <c r="AE13" i="3" s="1"/>
  <c r="AD7" i="3"/>
  <c r="AE7" i="3" s="1"/>
  <c r="AD17" i="3"/>
  <c r="C812" i="12"/>
  <c r="E812" i="12" s="1"/>
  <c r="K812" i="12" s="1"/>
  <c r="C183" i="12"/>
  <c r="E183" i="12" s="1"/>
  <c r="P183" i="12" s="1"/>
  <c r="C337" i="12"/>
  <c r="E337" i="12" s="1"/>
  <c r="J337" i="12" s="1"/>
  <c r="C515" i="12"/>
  <c r="E515" i="12" s="1"/>
  <c r="C212" i="12"/>
  <c r="E212" i="12" s="1"/>
  <c r="C750" i="12"/>
  <c r="E750" i="12" s="1"/>
  <c r="C791" i="12"/>
  <c r="E791" i="12" s="1"/>
  <c r="C793" i="12"/>
  <c r="E793" i="12" s="1"/>
  <c r="C684" i="12"/>
  <c r="E684" i="12" s="1"/>
  <c r="O684" i="12" s="1"/>
  <c r="C62" i="12"/>
  <c r="E62" i="12" s="1"/>
  <c r="C237" i="12"/>
  <c r="E237" i="12" s="1"/>
  <c r="C369" i="12"/>
  <c r="E369" i="12" s="1"/>
  <c r="M369" i="12" s="1"/>
  <c r="C997" i="12"/>
  <c r="E997" i="12" s="1"/>
  <c r="C121" i="12"/>
  <c r="E121" i="12" s="1"/>
  <c r="P121" i="12" s="1"/>
  <c r="C73" i="12"/>
  <c r="E73" i="12" s="1"/>
  <c r="C666" i="12"/>
  <c r="E666" i="12" s="1"/>
  <c r="C117" i="12"/>
  <c r="E117" i="12" s="1"/>
  <c r="C749" i="12"/>
  <c r="E749" i="12" s="1"/>
  <c r="L749" i="12" s="1"/>
  <c r="C394" i="12"/>
  <c r="E394" i="12" s="1"/>
  <c r="N394" i="12" s="1"/>
  <c r="C726" i="12"/>
  <c r="E726" i="12" s="1"/>
  <c r="O726" i="12" s="1"/>
  <c r="C494" i="12"/>
  <c r="E494" i="12" s="1"/>
  <c r="C287" i="12"/>
  <c r="E287" i="12" s="1"/>
  <c r="C985" i="12"/>
  <c r="E985" i="12" s="1"/>
  <c r="C615" i="12"/>
  <c r="E615" i="12" s="1"/>
  <c r="C929" i="12"/>
  <c r="E929" i="12" s="1"/>
  <c r="C718" i="12"/>
  <c r="E718" i="12" s="1"/>
  <c r="C269" i="12"/>
  <c r="E269" i="12" s="1"/>
  <c r="C686" i="12"/>
  <c r="E686" i="12" s="1"/>
  <c r="O686" i="12" s="1"/>
  <c r="C45" i="12"/>
  <c r="E45" i="12" s="1"/>
  <c r="R45" i="12" s="1"/>
  <c r="C380" i="12"/>
  <c r="E380" i="12" s="1"/>
  <c r="C206" i="12"/>
  <c r="E206" i="12" s="1"/>
  <c r="O206" i="12" s="1"/>
  <c r="C326" i="12"/>
  <c r="E326" i="12" s="1"/>
  <c r="K326" i="12" s="1"/>
  <c r="C564" i="12"/>
  <c r="E564" i="12" s="1"/>
  <c r="Q564" i="12" s="1"/>
  <c r="C184" i="12"/>
  <c r="E184" i="12" s="1"/>
  <c r="C572" i="12"/>
  <c r="E572" i="12" s="1"/>
  <c r="C214" i="12"/>
  <c r="E214" i="12" s="1"/>
  <c r="Q214" i="12" s="1"/>
  <c r="C729" i="12"/>
  <c r="E729" i="12" s="1"/>
  <c r="C561" i="12"/>
  <c r="E561" i="12" s="1"/>
  <c r="C316" i="12"/>
  <c r="E316" i="12" s="1"/>
  <c r="M828" i="12"/>
  <c r="L183" i="12"/>
  <c r="L628" i="12"/>
  <c r="J366" i="12"/>
  <c r="L189" i="12"/>
  <c r="K366" i="12"/>
  <c r="O189" i="12"/>
  <c r="P840" i="12"/>
  <c r="M366" i="12"/>
  <c r="Q274" i="12"/>
  <c r="R655" i="12"/>
  <c r="P176" i="12"/>
  <c r="N366" i="12"/>
  <c r="M250" i="12"/>
  <c r="K274" i="12"/>
  <c r="L655" i="12"/>
  <c r="J176" i="12"/>
  <c r="Q944" i="12"/>
  <c r="Q696" i="12"/>
  <c r="K828" i="12"/>
  <c r="P828" i="12"/>
  <c r="R366" i="12"/>
  <c r="R345" i="12"/>
  <c r="N914" i="12"/>
  <c r="J369" i="12"/>
  <c r="M176" i="12"/>
  <c r="O840" i="12"/>
  <c r="O693" i="12"/>
  <c r="M136" i="12"/>
  <c r="R437" i="12"/>
  <c r="P363" i="12"/>
  <c r="M847" i="12"/>
  <c r="Q847" i="12"/>
  <c r="K136" i="12"/>
  <c r="Q977" i="12"/>
  <c r="P689" i="12"/>
  <c r="R847" i="12"/>
  <c r="J818" i="12"/>
  <c r="O847" i="12"/>
  <c r="L437" i="12"/>
  <c r="P484" i="12"/>
  <c r="L818" i="12"/>
  <c r="O732" i="12"/>
  <c r="J847" i="12"/>
  <c r="N696" i="12"/>
  <c r="M274" i="12"/>
  <c r="R732" i="12"/>
  <c r="L867" i="12"/>
  <c r="N847" i="12"/>
  <c r="O696" i="12"/>
  <c r="L45" i="12"/>
  <c r="P189" i="12"/>
  <c r="P655" i="12"/>
  <c r="J628" i="12"/>
  <c r="M726" i="12"/>
  <c r="P366" i="12"/>
  <c r="J840" i="12"/>
  <c r="M189" i="12"/>
  <c r="N628" i="12"/>
  <c r="L915" i="12"/>
  <c r="L366" i="12"/>
  <c r="O366" i="12"/>
  <c r="L840" i="12"/>
  <c r="J189" i="12"/>
  <c r="N828" i="12"/>
  <c r="P214" i="12"/>
  <c r="J648" i="12"/>
  <c r="P457" i="12"/>
  <c r="P131" i="12"/>
  <c r="P454" i="12"/>
  <c r="M149" i="12"/>
  <c r="M512" i="12"/>
  <c r="Q5" i="12"/>
  <c r="Q840" i="12"/>
  <c r="M655" i="12"/>
  <c r="J170" i="12"/>
  <c r="J662" i="12"/>
  <c r="M371" i="12"/>
  <c r="O332" i="12"/>
  <c r="L332" i="12"/>
  <c r="Q981" i="12"/>
  <c r="J898" i="12"/>
  <c r="M537" i="12"/>
  <c r="J595" i="12"/>
  <c r="P944" i="12"/>
  <c r="K958" i="12"/>
  <c r="M413" i="12"/>
  <c r="J998" i="12"/>
  <c r="P998" i="12"/>
  <c r="J956" i="12"/>
  <c r="O227" i="12"/>
  <c r="K227" i="12"/>
  <c r="P343" i="12"/>
  <c r="L491" i="12"/>
  <c r="O662" i="12"/>
  <c r="P809" i="12"/>
  <c r="M809" i="12"/>
  <c r="P188" i="12"/>
  <c r="R809" i="12"/>
  <c r="R401" i="12"/>
  <c r="K457" i="12"/>
  <c r="J457" i="12"/>
  <c r="R170" i="12"/>
  <c r="M552" i="12"/>
  <c r="N678" i="12"/>
  <c r="J342" i="12"/>
  <c r="R342" i="12"/>
  <c r="L27" i="12"/>
  <c r="J846" i="12"/>
  <c r="N454" i="12"/>
  <c r="J268" i="12"/>
  <c r="P552" i="12"/>
  <c r="M898" i="12"/>
  <c r="J809" i="12"/>
  <c r="N472" i="12"/>
  <c r="J81" i="12"/>
  <c r="M168" i="12"/>
  <c r="N898" i="12"/>
  <c r="L268" i="12"/>
  <c r="J510" i="12"/>
  <c r="M840" i="12"/>
  <c r="L828" i="12"/>
  <c r="P628" i="12"/>
  <c r="N579" i="12"/>
  <c r="R183" i="12"/>
  <c r="K206" i="12"/>
  <c r="L371" i="12"/>
  <c r="O136" i="12"/>
  <c r="Q437" i="12"/>
  <c r="J828" i="12"/>
  <c r="J726" i="12"/>
  <c r="Q686" i="12"/>
  <c r="R579" i="12"/>
  <c r="P206" i="12"/>
  <c r="Q726" i="12"/>
  <c r="L206" i="12"/>
  <c r="R686" i="12"/>
  <c r="M696" i="12"/>
  <c r="P472" i="12"/>
  <c r="Q472" i="12"/>
  <c r="O248" i="12"/>
  <c r="J248" i="12"/>
  <c r="P409" i="12"/>
  <c r="K409" i="12"/>
  <c r="R409" i="12"/>
  <c r="N564" i="12"/>
  <c r="P956" i="12"/>
  <c r="M66" i="12"/>
  <c r="O719" i="12"/>
  <c r="M719" i="12"/>
  <c r="O873" i="12"/>
  <c r="O778" i="12"/>
  <c r="O18" i="12"/>
  <c r="R18" i="12"/>
  <c r="O113" i="12"/>
  <c r="K268" i="12"/>
  <c r="L595" i="12"/>
  <c r="P595" i="12"/>
  <c r="M595" i="12"/>
  <c r="Q661" i="12"/>
  <c r="J446" i="12"/>
  <c r="L446" i="12"/>
  <c r="O446" i="12"/>
  <c r="K446" i="12"/>
  <c r="L459" i="12"/>
  <c r="K459" i="12"/>
  <c r="O459" i="12"/>
  <c r="R459" i="12"/>
  <c r="K174" i="12"/>
  <c r="O174" i="12"/>
  <c r="N459" i="12"/>
  <c r="Q846" i="12"/>
  <c r="O261" i="12"/>
  <c r="R432" i="12"/>
  <c r="K432" i="12"/>
  <c r="O432" i="12"/>
  <c r="N432" i="12"/>
  <c r="O296" i="12"/>
  <c r="J42" i="12"/>
  <c r="M510" i="12"/>
  <c r="L823" i="12"/>
  <c r="K56" i="12"/>
  <c r="M785" i="12"/>
  <c r="L785" i="12"/>
  <c r="R454" i="12"/>
  <c r="Q454" i="12"/>
  <c r="K454" i="12"/>
  <c r="O454" i="12"/>
  <c r="Q451" i="12"/>
  <c r="N277" i="12"/>
  <c r="Q459" i="12"/>
  <c r="K472" i="12"/>
  <c r="M432" i="12"/>
  <c r="K595" i="12"/>
  <c r="K846" i="12"/>
  <c r="N168" i="12"/>
  <c r="R891" i="12"/>
  <c r="K296" i="12"/>
  <c r="N552" i="12"/>
  <c r="R248" i="12"/>
  <c r="Q133" i="12"/>
  <c r="K898" i="12"/>
  <c r="L662" i="12"/>
  <c r="K662" i="12"/>
  <c r="M662" i="12"/>
  <c r="P662" i="12"/>
  <c r="R85" i="12"/>
  <c r="K928" i="12"/>
  <c r="N824" i="12"/>
  <c r="R824" i="12"/>
  <c r="L247" i="12"/>
  <c r="R247" i="12"/>
  <c r="O247" i="12"/>
  <c r="P877" i="12"/>
  <c r="K188" i="12"/>
  <c r="M472" i="12"/>
  <c r="O898" i="12"/>
  <c r="J100" i="12"/>
  <c r="O343" i="12"/>
  <c r="J459" i="12"/>
  <c r="K216" i="12"/>
  <c r="L454" i="12"/>
  <c r="R472" i="12"/>
  <c r="P432" i="12"/>
  <c r="O595" i="12"/>
  <c r="M846" i="12"/>
  <c r="O168" i="12"/>
  <c r="R874" i="12"/>
  <c r="Q662" i="12"/>
  <c r="N18" i="12"/>
  <c r="N446" i="12"/>
  <c r="P14" i="12"/>
  <c r="K74" i="12"/>
  <c r="K81" i="12"/>
  <c r="P81" i="12"/>
  <c r="J408" i="12"/>
  <c r="L408" i="12"/>
  <c r="K261" i="12"/>
  <c r="R956" i="12"/>
  <c r="L956" i="12"/>
  <c r="O956" i="12"/>
  <c r="Q998" i="12"/>
  <c r="R998" i="12"/>
  <c r="N998" i="12"/>
  <c r="L849" i="12"/>
  <c r="P849" i="12"/>
  <c r="N216" i="12"/>
  <c r="R216" i="12"/>
  <c r="L216" i="12"/>
  <c r="P196" i="12"/>
  <c r="M196" i="12"/>
  <c r="O512" i="12"/>
  <c r="N512" i="12"/>
  <c r="K736" i="12"/>
  <c r="O472" i="12"/>
  <c r="K12" i="12"/>
  <c r="Q512" i="12"/>
  <c r="Q823" i="12"/>
  <c r="J227" i="12"/>
  <c r="P227" i="12"/>
  <c r="Q227" i="12"/>
  <c r="L227" i="12"/>
  <c r="N26" i="12"/>
  <c r="M26" i="12"/>
  <c r="L898" i="12"/>
  <c r="Q898" i="12"/>
  <c r="J625" i="12"/>
  <c r="Q625" i="12"/>
  <c r="K167" i="12"/>
  <c r="L652" i="12"/>
  <c r="K246" i="12"/>
  <c r="M246" i="12"/>
  <c r="P277" i="12"/>
  <c r="P788" i="12"/>
  <c r="Q956" i="12"/>
  <c r="L627" i="12"/>
  <c r="N510" i="12"/>
  <c r="K510" i="12"/>
  <c r="Q510" i="12"/>
  <c r="P537" i="12"/>
  <c r="L537" i="12"/>
  <c r="N537" i="12"/>
  <c r="O537" i="12"/>
  <c r="Q537" i="12"/>
  <c r="R537" i="12"/>
  <c r="K537" i="12"/>
  <c r="R898" i="12"/>
  <c r="P459" i="12"/>
  <c r="Q595" i="12"/>
  <c r="R510" i="12"/>
  <c r="N741" i="12"/>
  <c r="R398" i="12"/>
  <c r="L398" i="12"/>
  <c r="K809" i="12"/>
  <c r="O809" i="12"/>
  <c r="Q809" i="12"/>
  <c r="Q930" i="12"/>
  <c r="N56" i="12"/>
  <c r="M56" i="12"/>
  <c r="Q56" i="12"/>
  <c r="J56" i="12"/>
  <c r="L56" i="12"/>
  <c r="P56" i="12"/>
  <c r="P194" i="12"/>
  <c r="Q194" i="12"/>
  <c r="J168" i="12"/>
  <c r="K275" i="12"/>
  <c r="J277" i="12"/>
  <c r="M459" i="12"/>
  <c r="Q432" i="12"/>
  <c r="N595" i="12"/>
  <c r="R846" i="12"/>
  <c r="R168" i="12"/>
  <c r="Q749" i="12"/>
  <c r="O930" i="12"/>
  <c r="N398" i="12"/>
  <c r="N14" i="12"/>
  <c r="L809" i="12"/>
  <c r="O56" i="12"/>
  <c r="Q174" i="12"/>
  <c r="M660" i="12"/>
  <c r="Q660" i="12"/>
  <c r="L401" i="12"/>
  <c r="Q457" i="12"/>
  <c r="N457" i="12"/>
  <c r="L457" i="12"/>
  <c r="O457" i="12"/>
  <c r="P252" i="12"/>
  <c r="N252" i="12"/>
  <c r="L998" i="12"/>
  <c r="J398" i="12"/>
  <c r="N846" i="12"/>
  <c r="M454" i="12"/>
  <c r="L472" i="12"/>
  <c r="L432" i="12"/>
  <c r="R275" i="12"/>
  <c r="Q785" i="12"/>
  <c r="Q168" i="12"/>
  <c r="R662" i="12"/>
  <c r="M457" i="12"/>
  <c r="J18" i="12"/>
  <c r="M446" i="12"/>
  <c r="Q354" i="12"/>
  <c r="N227" i="12"/>
  <c r="P512" i="12"/>
  <c r="K956" i="12"/>
  <c r="L409" i="12"/>
  <c r="R196" i="12"/>
  <c r="K655" i="12"/>
  <c r="Q655" i="12"/>
  <c r="K189" i="12"/>
  <c r="N189" i="12"/>
  <c r="R512" i="12"/>
  <c r="R840" i="12"/>
  <c r="Q828" i="12"/>
  <c r="N915" i="12"/>
  <c r="L23" i="12"/>
  <c r="K840" i="12"/>
  <c r="Q189" i="12"/>
  <c r="O828" i="12"/>
  <c r="P748" i="12"/>
  <c r="R872" i="12"/>
  <c r="L976" i="12"/>
  <c r="L274" i="12"/>
  <c r="O274" i="12"/>
  <c r="R332" i="12"/>
  <c r="Q689" i="12"/>
  <c r="J689" i="12"/>
  <c r="O183" i="12"/>
  <c r="P35" i="12"/>
  <c r="M977" i="12"/>
  <c r="L460" i="12"/>
  <c r="O977" i="12"/>
  <c r="J773" i="12"/>
  <c r="K977" i="12"/>
  <c r="N609" i="12"/>
  <c r="M757" i="12"/>
  <c r="L757" i="12"/>
  <c r="J977" i="12"/>
  <c r="P460" i="12"/>
  <c r="P11" i="12"/>
  <c r="P977" i="12"/>
  <c r="N773" i="12"/>
  <c r="Q757" i="12"/>
  <c r="R977" i="12"/>
  <c r="P757" i="12"/>
  <c r="N460" i="12"/>
  <c r="K460" i="12"/>
  <c r="N977" i="12"/>
  <c r="R460" i="12"/>
  <c r="Q332" i="12"/>
  <c r="O23" i="12"/>
  <c r="R23" i="12"/>
  <c r="K282" i="12"/>
  <c r="M915" i="12"/>
  <c r="N371" i="12"/>
  <c r="K437" i="12"/>
  <c r="R282" i="12"/>
  <c r="N586" i="12"/>
  <c r="L644" i="12"/>
  <c r="M437" i="12"/>
  <c r="P437" i="12"/>
  <c r="R250" i="12"/>
  <c r="J586" i="12"/>
  <c r="K586" i="12"/>
  <c r="O779" i="12"/>
  <c r="N437" i="12"/>
  <c r="P282" i="12"/>
  <c r="K915" i="12"/>
  <c r="O679" i="12"/>
  <c r="M282" i="12"/>
  <c r="O835" i="12"/>
  <c r="N835" i="12"/>
  <c r="L835" i="12"/>
  <c r="P835" i="12"/>
  <c r="R835" i="12"/>
  <c r="N812" i="12"/>
  <c r="L812" i="12"/>
  <c r="O70" i="12"/>
  <c r="M70" i="12"/>
  <c r="J70" i="12"/>
  <c r="L70" i="12"/>
  <c r="K842" i="12"/>
  <c r="R842" i="12"/>
  <c r="M979" i="12"/>
  <c r="R307" i="12"/>
  <c r="K307" i="12"/>
  <c r="Q307" i="12"/>
  <c r="L307" i="12"/>
  <c r="M307" i="12"/>
  <c r="K814" i="12"/>
  <c r="R65" i="12"/>
  <c r="N65" i="12"/>
  <c r="K543" i="12"/>
  <c r="P543" i="12"/>
  <c r="L543" i="12"/>
  <c r="J830" i="12"/>
  <c r="P830" i="12"/>
  <c r="R923" i="12"/>
  <c r="Q714" i="12"/>
  <c r="N714" i="12"/>
  <c r="J714" i="12"/>
  <c r="N361" i="12"/>
  <c r="J361" i="12"/>
  <c r="P361" i="12"/>
  <c r="L361" i="12"/>
  <c r="R361" i="12"/>
  <c r="M361" i="12"/>
  <c r="Q361" i="12"/>
  <c r="M690" i="12"/>
  <c r="N690" i="12"/>
  <c r="R648" i="12"/>
  <c r="M648" i="12"/>
  <c r="N648" i="12"/>
  <c r="O648" i="12"/>
  <c r="L648" i="12"/>
  <c r="P648" i="12"/>
  <c r="R639" i="12"/>
  <c r="K889" i="12"/>
  <c r="Q889" i="12"/>
  <c r="L657" i="12"/>
  <c r="N657" i="12"/>
  <c r="P657" i="12"/>
  <c r="N181" i="12"/>
  <c r="L181" i="12"/>
  <c r="P181" i="12"/>
  <c r="K181" i="12"/>
  <c r="Q870" i="12"/>
  <c r="P870" i="12"/>
  <c r="K870" i="12"/>
  <c r="N870" i="12"/>
  <c r="R870" i="12"/>
  <c r="O870" i="12"/>
  <c r="M132" i="12"/>
  <c r="K132" i="12"/>
  <c r="R506" i="12"/>
  <c r="Q506" i="12"/>
  <c r="J763" i="12"/>
  <c r="K763" i="12"/>
  <c r="P763" i="12"/>
  <c r="Q763" i="12"/>
  <c r="L763" i="12"/>
  <c r="J15" i="12"/>
  <c r="J185" i="12"/>
  <c r="K185" i="12"/>
  <c r="Q185" i="12"/>
  <c r="Q835" i="12"/>
  <c r="M763" i="12"/>
  <c r="K835" i="12"/>
  <c r="R830" i="12"/>
  <c r="J835" i="12"/>
  <c r="R181" i="12"/>
  <c r="P714" i="12"/>
  <c r="K824" i="12"/>
  <c r="O510" i="12"/>
  <c r="L282" i="12"/>
  <c r="P779" i="12"/>
  <c r="P446" i="12"/>
  <c r="N466" i="12"/>
  <c r="P398" i="12"/>
  <c r="O437" i="12"/>
  <c r="O785" i="12"/>
  <c r="Q586" i="12"/>
  <c r="P510" i="12"/>
  <c r="N282" i="12"/>
  <c r="R227" i="12"/>
  <c r="L586" i="12"/>
  <c r="R491" i="12"/>
  <c r="K5" i="12"/>
  <c r="R446" i="12"/>
  <c r="J282" i="12"/>
  <c r="R113" i="12"/>
  <c r="P637" i="12"/>
  <c r="N113" i="12"/>
  <c r="M227" i="12"/>
  <c r="M18" i="12"/>
  <c r="J5" i="12"/>
  <c r="O681" i="12"/>
  <c r="R5" i="12"/>
  <c r="P249" i="12"/>
  <c r="O736" i="12"/>
  <c r="Q74" i="12"/>
  <c r="O13" i="12"/>
  <c r="P681" i="12"/>
  <c r="N984" i="12"/>
  <c r="O249" i="12"/>
  <c r="Q126" i="12"/>
  <c r="K660" i="12"/>
  <c r="P958" i="12"/>
  <c r="P790" i="12"/>
  <c r="O408" i="12"/>
  <c r="O958" i="12"/>
  <c r="Q413" i="12"/>
  <c r="L760" i="12"/>
  <c r="K408" i="12"/>
  <c r="L126" i="12"/>
  <c r="O660" i="12"/>
  <c r="L413" i="12"/>
  <c r="K774" i="12"/>
  <c r="P542" i="12"/>
  <c r="O149" i="12"/>
  <c r="R35" i="12"/>
  <c r="J275" i="12"/>
  <c r="M736" i="12"/>
  <c r="N179" i="12"/>
  <c r="O625" i="12"/>
  <c r="R66" i="12"/>
  <c r="P984" i="12"/>
  <c r="O984" i="12"/>
  <c r="J984" i="12"/>
  <c r="R736" i="12"/>
  <c r="P719" i="12"/>
  <c r="M42" i="12"/>
  <c r="L275" i="12"/>
  <c r="O81" i="12"/>
  <c r="J719" i="12"/>
  <c r="Q736" i="12"/>
  <c r="K785" i="12"/>
  <c r="R625" i="12"/>
  <c r="K466" i="12"/>
  <c r="M5" i="12"/>
  <c r="K66" i="12"/>
  <c r="M679" i="12"/>
  <c r="L740" i="12"/>
  <c r="N986" i="12"/>
  <c r="R984" i="12"/>
  <c r="R149" i="12"/>
  <c r="Q958" i="12"/>
  <c r="J995" i="12"/>
  <c r="L876" i="12"/>
  <c r="M275" i="12"/>
  <c r="Q600" i="12"/>
  <c r="N995" i="12"/>
  <c r="P995" i="12"/>
  <c r="O66" i="12"/>
  <c r="P803" i="12"/>
  <c r="J803" i="12"/>
  <c r="P20" i="12"/>
  <c r="R20" i="12"/>
  <c r="O264" i="12"/>
  <c r="J760" i="12"/>
  <c r="K760" i="12"/>
  <c r="K924" i="12"/>
  <c r="J924" i="12"/>
  <c r="N924" i="12"/>
  <c r="M100" i="12"/>
  <c r="J169" i="12"/>
  <c r="K225" i="12"/>
  <c r="Q42" i="12"/>
  <c r="N275" i="12"/>
  <c r="L736" i="12"/>
  <c r="P785" i="12"/>
  <c r="Q100" i="12"/>
  <c r="L168" i="12"/>
  <c r="L891" i="12"/>
  <c r="M689" i="12"/>
  <c r="P12" i="12"/>
  <c r="L5" i="12"/>
  <c r="N20" i="12"/>
  <c r="K149" i="12"/>
  <c r="K679" i="12"/>
  <c r="P774" i="12"/>
  <c r="Q984" i="12"/>
  <c r="R924" i="12"/>
  <c r="P5" i="12"/>
  <c r="O317" i="12"/>
  <c r="Q9" i="12"/>
  <c r="L917" i="12"/>
  <c r="P917" i="12"/>
  <c r="J917" i="12"/>
  <c r="M917" i="12"/>
  <c r="Q917" i="12"/>
  <c r="L264" i="12"/>
  <c r="R264" i="12"/>
  <c r="Q264" i="12"/>
  <c r="Q719" i="12"/>
  <c r="L719" i="12"/>
  <c r="N740" i="12"/>
  <c r="P740" i="12"/>
  <c r="R740" i="12"/>
  <c r="M740" i="12"/>
  <c r="K740" i="12"/>
  <c r="R917" i="12"/>
  <c r="R790" i="12"/>
  <c r="M790" i="12"/>
  <c r="N790" i="12"/>
  <c r="K790" i="12"/>
  <c r="L790" i="12"/>
  <c r="J790" i="12"/>
  <c r="Q790" i="12"/>
  <c r="J681" i="12"/>
  <c r="M681" i="12"/>
  <c r="K681" i="12"/>
  <c r="P660" i="12"/>
  <c r="J660" i="12"/>
  <c r="R13" i="12"/>
  <c r="K13" i="12"/>
  <c r="P13" i="12"/>
  <c r="O824" i="12"/>
  <c r="L824" i="12"/>
  <c r="P824" i="12"/>
  <c r="Q824" i="12"/>
  <c r="J249" i="12"/>
  <c r="K249" i="12"/>
  <c r="Q632" i="12"/>
  <c r="K719" i="12"/>
  <c r="R466" i="12"/>
  <c r="L149" i="12"/>
  <c r="P149" i="12"/>
  <c r="P17" i="12"/>
  <c r="K139" i="12"/>
  <c r="M169" i="12"/>
  <c r="J167" i="12"/>
  <c r="Q275" i="12"/>
  <c r="P873" i="12"/>
  <c r="M167" i="12"/>
  <c r="N81" i="12"/>
  <c r="Q169" i="12"/>
  <c r="R873" i="12"/>
  <c r="N785" i="12"/>
  <c r="R931" i="12"/>
  <c r="Q803" i="12"/>
  <c r="P625" i="12"/>
  <c r="J466" i="12"/>
  <c r="M824" i="12"/>
  <c r="N774" i="12"/>
  <c r="K20" i="12"/>
  <c r="J824" i="12"/>
  <c r="J149" i="12"/>
  <c r="R681" i="12"/>
  <c r="P275" i="12"/>
  <c r="O740" i="12"/>
  <c r="N5" i="12"/>
  <c r="Q774" i="12"/>
  <c r="N917" i="12"/>
  <c r="L249" i="12"/>
  <c r="O928" i="12"/>
  <c r="P915" i="12"/>
  <c r="R915" i="12"/>
  <c r="R539" i="12"/>
  <c r="Q23" i="12"/>
  <c r="M23" i="12"/>
  <c r="N23" i="12"/>
  <c r="K23" i="12"/>
  <c r="R628" i="12"/>
  <c r="O628" i="12"/>
  <c r="K579" i="12"/>
  <c r="J579" i="12"/>
  <c r="L579" i="12"/>
  <c r="R176" i="12"/>
  <c r="O176" i="12"/>
  <c r="L995" i="12"/>
  <c r="R995" i="12"/>
  <c r="M995" i="12"/>
  <c r="Q995" i="12"/>
  <c r="N317" i="12"/>
  <c r="J66" i="12"/>
  <c r="L66" i="12"/>
  <c r="P66" i="12"/>
  <c r="N66" i="12"/>
  <c r="R876" i="12"/>
  <c r="N149" i="12"/>
  <c r="Q149" i="12"/>
  <c r="J736" i="12"/>
  <c r="M625" i="12"/>
  <c r="P264" i="12"/>
  <c r="L100" i="12"/>
  <c r="J873" i="12"/>
  <c r="O100" i="12"/>
  <c r="O186" i="12"/>
  <c r="N873" i="12"/>
  <c r="P139" i="12"/>
  <c r="N719" i="12"/>
  <c r="Q81" i="12"/>
  <c r="K42" i="12"/>
  <c r="M81" i="12"/>
  <c r="M873" i="12"/>
  <c r="P736" i="12"/>
  <c r="R785" i="12"/>
  <c r="P168" i="12"/>
  <c r="M803" i="12"/>
  <c r="N625" i="12"/>
  <c r="N660" i="12"/>
  <c r="L20" i="12"/>
  <c r="L681" i="12"/>
  <c r="J740" i="12"/>
  <c r="K917" i="12"/>
  <c r="R249" i="12"/>
  <c r="K833" i="12"/>
  <c r="O466" i="12"/>
  <c r="Q466" i="12"/>
  <c r="L466" i="12"/>
  <c r="M466" i="12"/>
  <c r="M774" i="12"/>
  <c r="L774" i="12"/>
  <c r="O774" i="12"/>
  <c r="J774" i="12"/>
  <c r="N17" i="12"/>
  <c r="M17" i="12"/>
  <c r="L17" i="12"/>
  <c r="J17" i="12"/>
  <c r="O17" i="12"/>
  <c r="R17" i="12"/>
  <c r="R100" i="12"/>
  <c r="K873" i="12"/>
  <c r="L873" i="12"/>
  <c r="O139" i="12"/>
  <c r="P466" i="12"/>
  <c r="L81" i="12"/>
  <c r="J785" i="12"/>
  <c r="J891" i="12"/>
  <c r="J600" i="12"/>
  <c r="K625" i="12"/>
  <c r="O803" i="12"/>
  <c r="L625" i="12"/>
  <c r="P167" i="12"/>
  <c r="Q17" i="12"/>
  <c r="R774" i="12"/>
  <c r="K995" i="12"/>
  <c r="Q66" i="12"/>
  <c r="N681" i="12"/>
  <c r="M772" i="12"/>
  <c r="M249" i="12"/>
  <c r="O917" i="12"/>
  <c r="O986" i="12"/>
  <c r="R660" i="12"/>
  <c r="J12" i="12"/>
  <c r="R12" i="12"/>
  <c r="L12" i="12"/>
  <c r="N12" i="12"/>
  <c r="O12" i="12"/>
  <c r="M408" i="12"/>
  <c r="Q408" i="12"/>
  <c r="P408" i="12"/>
  <c r="R408" i="12"/>
  <c r="N408" i="12"/>
  <c r="L928" i="12"/>
  <c r="P928" i="12"/>
  <c r="R928" i="12"/>
  <c r="N928" i="12"/>
  <c r="J928" i="12"/>
  <c r="Q928" i="12"/>
  <c r="M74" i="12"/>
  <c r="L74" i="12"/>
  <c r="R958" i="12"/>
  <c r="J958" i="12"/>
  <c r="M958" i="12"/>
  <c r="L958" i="12"/>
  <c r="K413" i="12"/>
  <c r="P413" i="12"/>
  <c r="R413" i="12"/>
  <c r="M779" i="12"/>
  <c r="M35" i="12"/>
  <c r="J35" i="12"/>
  <c r="M818" i="12"/>
  <c r="N354" i="12"/>
  <c r="J696" i="12"/>
  <c r="L696" i="12"/>
  <c r="O846" i="12"/>
  <c r="P846" i="12"/>
  <c r="O185" i="12"/>
  <c r="M484" i="12"/>
  <c r="P332" i="12"/>
  <c r="K512" i="12"/>
  <c r="P818" i="12"/>
  <c r="R818" i="12"/>
  <c r="P246" i="12"/>
  <c r="Q609" i="12"/>
  <c r="R696" i="12"/>
  <c r="Q35" i="12"/>
  <c r="O609" i="12"/>
  <c r="R757" i="12"/>
  <c r="N818" i="12"/>
  <c r="P696" i="12"/>
  <c r="O757" i="12"/>
  <c r="Q249" i="12"/>
  <c r="J889" i="12"/>
  <c r="O542" i="12"/>
  <c r="Q779" i="12"/>
  <c r="N225" i="12"/>
  <c r="P910" i="12"/>
  <c r="N910" i="12"/>
  <c r="R910" i="12"/>
  <c r="O910" i="12"/>
  <c r="O305" i="12"/>
  <c r="K349" i="12"/>
  <c r="O349" i="12"/>
  <c r="M349" i="12"/>
  <c r="K987" i="12"/>
  <c r="P987" i="12"/>
  <c r="O129" i="12"/>
  <c r="J129" i="12"/>
  <c r="K891" i="12"/>
  <c r="M891" i="12"/>
  <c r="O179" i="12"/>
  <c r="R179" i="12"/>
  <c r="K986" i="12"/>
  <c r="R986" i="12"/>
  <c r="Q986" i="12"/>
  <c r="J986" i="12"/>
  <c r="P986" i="12"/>
  <c r="M986" i="12"/>
  <c r="O9" i="12"/>
  <c r="M9" i="12"/>
  <c r="R9" i="12"/>
  <c r="N9" i="12"/>
  <c r="L9" i="12"/>
  <c r="K9" i="12"/>
  <c r="L902" i="12"/>
  <c r="K902" i="12"/>
  <c r="Q902" i="12"/>
  <c r="Q186" i="12"/>
  <c r="M987" i="12"/>
  <c r="P129" i="12"/>
  <c r="M147" i="12"/>
  <c r="P147" i="12"/>
  <c r="R147" i="12"/>
  <c r="Q147" i="12"/>
  <c r="N147" i="12"/>
  <c r="R542" i="12"/>
  <c r="J542" i="12"/>
  <c r="L542" i="12"/>
  <c r="M542" i="12"/>
  <c r="K542" i="12"/>
  <c r="N542" i="12"/>
  <c r="Q542" i="12"/>
  <c r="K170" i="12"/>
  <c r="Q170" i="12"/>
  <c r="O170" i="12"/>
  <c r="P170" i="12"/>
  <c r="L170" i="12"/>
  <c r="K552" i="12"/>
  <c r="O552" i="12"/>
  <c r="R552" i="12"/>
  <c r="J552" i="12"/>
  <c r="O374" i="12"/>
  <c r="R374" i="12"/>
  <c r="Q374" i="12"/>
  <c r="L374" i="12"/>
  <c r="M252" i="12"/>
  <c r="K252" i="12"/>
  <c r="J252" i="12"/>
  <c r="O252" i="12"/>
  <c r="J131" i="12"/>
  <c r="M131" i="12"/>
  <c r="O131" i="12"/>
  <c r="K131" i="12"/>
  <c r="K678" i="12"/>
  <c r="P678" i="12"/>
  <c r="L678" i="12"/>
  <c r="J678" i="12"/>
  <c r="O678" i="12"/>
  <c r="M874" i="12"/>
  <c r="L874" i="12"/>
  <c r="K874" i="12"/>
  <c r="P874" i="12"/>
  <c r="N965" i="12"/>
  <c r="P342" i="12"/>
  <c r="L342" i="12"/>
  <c r="Q342" i="12"/>
  <c r="P42" i="12"/>
  <c r="L42" i="12"/>
  <c r="N42" i="12"/>
  <c r="R42" i="12"/>
  <c r="R678" i="12"/>
  <c r="K557" i="12"/>
  <c r="O908" i="12"/>
  <c r="M363" i="12"/>
  <c r="L363" i="12"/>
  <c r="O363" i="12"/>
  <c r="J655" i="12"/>
  <c r="Q628" i="12"/>
  <c r="L803" i="12"/>
  <c r="J915" i="12"/>
  <c r="N176" i="12"/>
  <c r="N760" i="12"/>
  <c r="Q181" i="12"/>
  <c r="M181" i="12"/>
  <c r="Q579" i="12"/>
  <c r="M760" i="12"/>
  <c r="Q518" i="12"/>
  <c r="Q20" i="12"/>
  <c r="J23" i="12"/>
  <c r="K18" i="12"/>
  <c r="N185" i="12"/>
  <c r="P247" i="12"/>
  <c r="N763" i="12"/>
  <c r="M870" i="12"/>
  <c r="Q760" i="12"/>
  <c r="J264" i="12"/>
  <c r="K264" i="12"/>
  <c r="M778" i="12"/>
  <c r="O35" i="12"/>
  <c r="Q924" i="12"/>
  <c r="Q12" i="12"/>
  <c r="M247" i="12"/>
  <c r="N779" i="12"/>
  <c r="Q648" i="12"/>
  <c r="N889" i="12"/>
  <c r="O655" i="12"/>
  <c r="K628" i="12"/>
  <c r="N803" i="12"/>
  <c r="O915" i="12"/>
  <c r="L176" i="12"/>
  <c r="Q176" i="12"/>
  <c r="P18" i="12"/>
  <c r="P579" i="12"/>
  <c r="O181" i="12"/>
  <c r="M579" i="12"/>
  <c r="O20" i="12"/>
  <c r="Q18" i="12"/>
  <c r="R679" i="12"/>
  <c r="M185" i="12"/>
  <c r="N247" i="12"/>
  <c r="R763" i="12"/>
  <c r="J870" i="12"/>
  <c r="O760" i="12"/>
  <c r="N264" i="12"/>
  <c r="M984" i="12"/>
  <c r="L984" i="12"/>
  <c r="K35" i="12"/>
  <c r="J183" i="12"/>
  <c r="J512" i="12"/>
  <c r="K183" i="12"/>
  <c r="K648" i="12"/>
  <c r="J518" i="12"/>
  <c r="N518" i="12"/>
  <c r="Q401" i="12"/>
  <c r="L185" i="12"/>
  <c r="P889" i="12"/>
  <c r="M889" i="12"/>
  <c r="K247" i="12"/>
  <c r="M20" i="12"/>
  <c r="R760" i="12"/>
  <c r="M264" i="12"/>
  <c r="K803" i="12"/>
  <c r="O518" i="12"/>
  <c r="J247" i="12"/>
  <c r="P185" i="12"/>
  <c r="M113" i="12"/>
  <c r="Q247" i="12"/>
  <c r="Q812" i="12"/>
  <c r="L18" i="12"/>
  <c r="N35" i="12"/>
  <c r="L512" i="12"/>
  <c r="N183" i="12"/>
  <c r="O763" i="12"/>
  <c r="N249" i="12"/>
  <c r="K85" i="12"/>
  <c r="AF3" i="3"/>
  <c r="AF4" i="3"/>
  <c r="P924" i="12"/>
  <c r="O889" i="12"/>
  <c r="P407" i="12"/>
  <c r="J833" i="12"/>
  <c r="L35" i="12"/>
  <c r="L539" i="12"/>
  <c r="K539" i="12"/>
  <c r="N679" i="12"/>
  <c r="P106" i="12"/>
  <c r="O539" i="12"/>
  <c r="L637" i="12"/>
  <c r="R54" i="12"/>
  <c r="P778" i="12"/>
  <c r="K637" i="12"/>
  <c r="N637" i="12"/>
  <c r="M637" i="12"/>
  <c r="K778" i="12"/>
  <c r="N539" i="12"/>
  <c r="J637" i="12"/>
  <c r="P401" i="12"/>
  <c r="J679" i="12"/>
  <c r="Q637" i="12"/>
  <c r="Q106" i="12"/>
  <c r="R778" i="12"/>
  <c r="M54" i="12"/>
  <c r="Q679" i="12"/>
  <c r="O637" i="12"/>
  <c r="N106" i="12"/>
  <c r="L679" i="12"/>
  <c r="N54" i="12"/>
  <c r="N778" i="12"/>
  <c r="M539" i="12"/>
  <c r="R644" i="12"/>
  <c r="AF14" i="3"/>
  <c r="AD16" i="3"/>
  <c r="C804" i="12"/>
  <c r="E804" i="12" s="1"/>
  <c r="R804" i="12" s="1"/>
  <c r="C786" i="12"/>
  <c r="E786" i="12" s="1"/>
  <c r="J786" i="12" s="1"/>
  <c r="C636" i="12"/>
  <c r="E636" i="12" s="1"/>
  <c r="M636" i="12" s="1"/>
  <c r="C816" i="12"/>
  <c r="E816" i="12" s="1"/>
  <c r="O5" i="12"/>
  <c r="O407" i="12"/>
  <c r="N374" i="12"/>
  <c r="C367" i="12"/>
  <c r="E367" i="12" s="1"/>
  <c r="L407" i="12"/>
  <c r="L833" i="12"/>
  <c r="L779" i="12"/>
  <c r="P374" i="12"/>
  <c r="C370" i="12"/>
  <c r="E370" i="12" s="1"/>
  <c r="R370" i="12" s="1"/>
  <c r="C496" i="12"/>
  <c r="E496" i="12" s="1"/>
  <c r="O496" i="12" s="1"/>
  <c r="C102" i="12"/>
  <c r="E102" i="12" s="1"/>
  <c r="C89" i="12"/>
  <c r="E89" i="12" s="1"/>
  <c r="M89" i="12" s="1"/>
  <c r="Q407" i="12"/>
  <c r="R407" i="12"/>
  <c r="M407" i="12"/>
  <c r="C792" i="12"/>
  <c r="E792" i="12" s="1"/>
  <c r="C821" i="12"/>
  <c r="E821" i="12" s="1"/>
  <c r="N821" i="12" s="1"/>
  <c r="C68" i="12"/>
  <c r="E68" i="12" s="1"/>
  <c r="K374" i="12"/>
  <c r="J374" i="12"/>
  <c r="M451" i="12"/>
  <c r="P451" i="12"/>
  <c r="O194" i="12"/>
  <c r="J206" i="12"/>
  <c r="R206" i="12"/>
  <c r="O27" i="12"/>
  <c r="R27" i="12"/>
  <c r="J307" i="12"/>
  <c r="N307" i="12"/>
  <c r="O307" i="12"/>
  <c r="P307" i="12"/>
  <c r="P65" i="12"/>
  <c r="J65" i="12"/>
  <c r="K65" i="12"/>
  <c r="M65" i="12"/>
  <c r="R246" i="12"/>
  <c r="J246" i="12"/>
  <c r="N246" i="12"/>
  <c r="O246" i="12"/>
  <c r="L246" i="12"/>
  <c r="P847" i="12"/>
  <c r="C709" i="12"/>
  <c r="E709" i="12" s="1"/>
  <c r="C850" i="12"/>
  <c r="E850" i="12" s="1"/>
  <c r="C344" i="12"/>
  <c r="E344" i="12" s="1"/>
  <c r="K194" i="12"/>
  <c r="C568" i="12"/>
  <c r="E568" i="12" s="1"/>
  <c r="Q568" i="12" s="1"/>
  <c r="C608" i="12"/>
  <c r="E608" i="12" s="1"/>
  <c r="C480" i="12"/>
  <c r="E480" i="12" s="1"/>
  <c r="L480" i="12" s="1"/>
  <c r="C839" i="12"/>
  <c r="E839" i="12" s="1"/>
  <c r="O839" i="12" s="1"/>
  <c r="C509" i="12"/>
  <c r="E509" i="12" s="1"/>
  <c r="L509" i="12" s="1"/>
  <c r="C650" i="12"/>
  <c r="E650" i="12" s="1"/>
  <c r="C110" i="12"/>
  <c r="E110" i="12" s="1"/>
  <c r="C78" i="12"/>
  <c r="E78" i="12" s="1"/>
  <c r="L78" i="12" s="1"/>
  <c r="C739" i="12"/>
  <c r="E739" i="12" s="1"/>
  <c r="C59" i="12"/>
  <c r="E59" i="12" s="1"/>
  <c r="Q59" i="12" s="1"/>
  <c r="C601" i="12"/>
  <c r="E601" i="12" s="1"/>
  <c r="J601" i="12" s="1"/>
  <c r="C901" i="12"/>
  <c r="E901" i="12" s="1"/>
  <c r="P901" i="12" s="1"/>
  <c r="C487" i="12"/>
  <c r="E487" i="12" s="1"/>
  <c r="C575" i="12"/>
  <c r="E575" i="12" s="1"/>
  <c r="L575" i="12" s="1"/>
  <c r="C51" i="12"/>
  <c r="E51" i="12" s="1"/>
  <c r="R51" i="12" s="1"/>
  <c r="C699" i="12"/>
  <c r="E699" i="12" s="1"/>
  <c r="O699" i="12" s="1"/>
  <c r="C493" i="12"/>
  <c r="E493" i="12" s="1"/>
  <c r="J493" i="12" s="1"/>
  <c r="C75" i="12"/>
  <c r="E75" i="12" s="1"/>
  <c r="R75" i="12" s="1"/>
  <c r="C328" i="12"/>
  <c r="E328" i="12" s="1"/>
  <c r="M328" i="12" s="1"/>
  <c r="C721" i="12"/>
  <c r="E721" i="12" s="1"/>
  <c r="N721" i="12" s="1"/>
  <c r="C638" i="12"/>
  <c r="E638" i="12" s="1"/>
  <c r="C857" i="12"/>
  <c r="E857" i="12" s="1"/>
  <c r="C921" i="12"/>
  <c r="E921" i="12" s="1"/>
  <c r="C3" i="12"/>
  <c r="E3" i="12" s="1"/>
  <c r="C239" i="12"/>
  <c r="E239" i="12" s="1"/>
  <c r="C327" i="12"/>
  <c r="E327" i="12" s="1"/>
  <c r="N327" i="12" s="1"/>
  <c r="C838" i="12"/>
  <c r="E838" i="12" s="1"/>
  <c r="M838" i="12" s="1"/>
  <c r="C8" i="12"/>
  <c r="E8" i="12" s="1"/>
  <c r="C290" i="12"/>
  <c r="E290" i="12" s="1"/>
  <c r="O290" i="12" s="1"/>
  <c r="C67" i="12"/>
  <c r="E67" i="12" s="1"/>
  <c r="C996" i="12"/>
  <c r="E996" i="12" s="1"/>
  <c r="C134" i="12"/>
  <c r="E134" i="12" s="1"/>
  <c r="Q134" i="12" s="1"/>
  <c r="C934" i="12"/>
  <c r="E934" i="12" s="1"/>
  <c r="L934" i="12" s="1"/>
  <c r="C989" i="12"/>
  <c r="E989" i="12" s="1"/>
  <c r="N989" i="12" s="1"/>
  <c r="C553" i="12"/>
  <c r="E553" i="12" s="1"/>
  <c r="P553" i="12" s="1"/>
  <c r="C115" i="12"/>
  <c r="E115" i="12" s="1"/>
  <c r="C606" i="12"/>
  <c r="E606" i="12" s="1"/>
  <c r="C906" i="12"/>
  <c r="E906" i="12" s="1"/>
  <c r="P906" i="12" s="1"/>
  <c r="C633" i="12"/>
  <c r="E633" i="12" s="1"/>
  <c r="O633" i="12" s="1"/>
  <c r="C651" i="12"/>
  <c r="E651" i="12" s="1"/>
  <c r="J651" i="12" s="1"/>
  <c r="C356" i="12"/>
  <c r="E356" i="12" s="1"/>
  <c r="C990" i="12"/>
  <c r="E990" i="12" s="1"/>
  <c r="C587" i="12"/>
  <c r="E587" i="12" s="1"/>
  <c r="R587" i="12" s="1"/>
  <c r="C38" i="12"/>
  <c r="E38" i="12" s="1"/>
  <c r="R38" i="12" s="1"/>
  <c r="C397" i="12"/>
  <c r="E397" i="12" s="1"/>
  <c r="C890" i="12"/>
  <c r="E890" i="12" s="1"/>
  <c r="J890" i="12" s="1"/>
  <c r="C784" i="12"/>
  <c r="E784" i="12" s="1"/>
  <c r="C899" i="12"/>
  <c r="E899" i="12" s="1"/>
  <c r="C881" i="12"/>
  <c r="E881" i="12" s="1"/>
  <c r="M881" i="12" s="1"/>
  <c r="C76" i="12"/>
  <c r="E76" i="12" s="1"/>
  <c r="P76" i="12" s="1"/>
  <c r="C315" i="12"/>
  <c r="E315" i="12" s="1"/>
  <c r="M315" i="12" s="1"/>
  <c r="C291" i="12"/>
  <c r="E291" i="12" s="1"/>
  <c r="M291" i="12" s="1"/>
  <c r="C548" i="12"/>
  <c r="E548" i="12" s="1"/>
  <c r="Q548" i="12" s="1"/>
  <c r="C878" i="12"/>
  <c r="E878" i="12" s="1"/>
  <c r="J878" i="12" s="1"/>
  <c r="C698" i="12"/>
  <c r="E698" i="12" s="1"/>
  <c r="C972" i="12"/>
  <c r="E972" i="12" s="1"/>
  <c r="N972" i="12" s="1"/>
  <c r="C708" i="12"/>
  <c r="E708" i="12" s="1"/>
  <c r="N708" i="12" s="1"/>
  <c r="C108" i="12"/>
  <c r="E108" i="12" s="1"/>
  <c r="C36" i="12"/>
  <c r="E36" i="12" s="1"/>
  <c r="N36" i="12" s="1"/>
  <c r="C523" i="12"/>
  <c r="E523" i="12" s="1"/>
  <c r="M523" i="12" s="1"/>
  <c r="C826" i="12"/>
  <c r="E826" i="12" s="1"/>
  <c r="C594" i="12"/>
  <c r="E594" i="12" s="1"/>
  <c r="C406" i="12"/>
  <c r="E406" i="12" s="1"/>
  <c r="K406" i="12" s="1"/>
  <c r="C517" i="12"/>
  <c r="E517" i="12" s="1"/>
  <c r="C589" i="12"/>
  <c r="E589" i="12" s="1"/>
  <c r="K589" i="12" s="1"/>
  <c r="C800" i="12"/>
  <c r="E800" i="12" s="1"/>
  <c r="J800" i="12" s="1"/>
  <c r="C577" i="12"/>
  <c r="E577" i="12" s="1"/>
  <c r="C705" i="12"/>
  <c r="E705" i="12" s="1"/>
  <c r="C395" i="12"/>
  <c r="E395" i="12" s="1"/>
  <c r="C104" i="12"/>
  <c r="E104" i="12" s="1"/>
  <c r="P104" i="12" s="1"/>
  <c r="C329" i="12"/>
  <c r="E329" i="12" s="1"/>
  <c r="O329" i="12" s="1"/>
  <c r="C868" i="12"/>
  <c r="E868" i="12" s="1"/>
  <c r="C907" i="12"/>
  <c r="E907" i="12" s="1"/>
  <c r="O907" i="12" s="1"/>
  <c r="C624" i="12"/>
  <c r="E624" i="12" s="1"/>
  <c r="C925" i="12"/>
  <c r="E925" i="12" s="1"/>
  <c r="L925" i="12" s="1"/>
  <c r="C489" i="12"/>
  <c r="E489" i="12" s="1"/>
  <c r="C142" i="12"/>
  <c r="E142" i="12" s="1"/>
  <c r="C478" i="12"/>
  <c r="E478" i="12" s="1"/>
  <c r="O478" i="12" s="1"/>
  <c r="C656" i="12"/>
  <c r="E656" i="12" s="1"/>
  <c r="N656" i="12" s="1"/>
  <c r="C505" i="12"/>
  <c r="E505" i="12" s="1"/>
  <c r="P505" i="12" s="1"/>
  <c r="C467" i="12"/>
  <c r="E467" i="12" s="1"/>
  <c r="M467" i="12" s="1"/>
  <c r="C228" i="12"/>
  <c r="E228" i="12" s="1"/>
  <c r="O228" i="12" s="1"/>
  <c r="C569" i="12"/>
  <c r="E569" i="12" s="1"/>
  <c r="C324" i="12"/>
  <c r="E324" i="12" s="1"/>
  <c r="C255" i="12"/>
  <c r="E255" i="12" s="1"/>
  <c r="C971" i="12"/>
  <c r="E971" i="12" s="1"/>
  <c r="N971" i="12" s="1"/>
  <c r="C541" i="12"/>
  <c r="E541" i="12" s="1"/>
  <c r="C605" i="12"/>
  <c r="E605" i="12" s="1"/>
  <c r="C730" i="12"/>
  <c r="E730" i="12" s="1"/>
  <c r="C175" i="12"/>
  <c r="E175" i="12" s="1"/>
  <c r="R175" i="12" s="1"/>
  <c r="C991" i="12"/>
  <c r="E991" i="12" s="1"/>
  <c r="C253" i="12"/>
  <c r="E253" i="12" s="1"/>
  <c r="C143" i="12"/>
  <c r="E143" i="12" s="1"/>
  <c r="C883" i="12"/>
  <c r="E883" i="12" s="1"/>
  <c r="C391" i="12"/>
  <c r="E391" i="12" s="1"/>
  <c r="C431" i="12"/>
  <c r="E431" i="12" s="1"/>
  <c r="Q431" i="12" s="1"/>
  <c r="C918" i="12"/>
  <c r="E918" i="12" s="1"/>
  <c r="P918" i="12" s="1"/>
  <c r="C813" i="12"/>
  <c r="E813" i="12" s="1"/>
  <c r="C959" i="12"/>
  <c r="E959" i="12" s="1"/>
  <c r="R959" i="12" s="1"/>
  <c r="C875" i="12"/>
  <c r="E875" i="12" s="1"/>
  <c r="P875" i="12" s="1"/>
  <c r="C278" i="12"/>
  <c r="E278" i="12" s="1"/>
  <c r="C913" i="12"/>
  <c r="E913" i="12" s="1"/>
  <c r="C546" i="12"/>
  <c r="E546" i="12" s="1"/>
  <c r="L546" i="12" s="1"/>
  <c r="C302" i="12"/>
  <c r="E302" i="12" s="1"/>
  <c r="C533" i="12"/>
  <c r="E533" i="12" s="1"/>
  <c r="C444" i="12"/>
  <c r="E444" i="12" s="1"/>
  <c r="K444" i="12" s="1"/>
  <c r="C120" i="12"/>
  <c r="E120" i="12" s="1"/>
  <c r="C532" i="12"/>
  <c r="E532" i="12" s="1"/>
  <c r="N532" i="12" s="1"/>
  <c r="C208" i="12"/>
  <c r="E208" i="12" s="1"/>
  <c r="C47" i="12"/>
  <c r="E47" i="12" s="1"/>
  <c r="C392" i="12"/>
  <c r="E392" i="12" s="1"/>
  <c r="Q392" i="12" s="1"/>
  <c r="C869" i="12"/>
  <c r="E869" i="12" s="1"/>
  <c r="K869" i="12" s="1"/>
  <c r="C571" i="12"/>
  <c r="E571" i="12" s="1"/>
  <c r="C712" i="12"/>
  <c r="E712" i="12" s="1"/>
  <c r="R712" i="12" s="1"/>
  <c r="C815" i="12"/>
  <c r="E815" i="12" s="1"/>
  <c r="C474" i="12"/>
  <c r="E474" i="12" s="1"/>
  <c r="Q474" i="12" s="1"/>
  <c r="C483" i="12"/>
  <c r="E483" i="12" s="1"/>
  <c r="L483" i="12" s="1"/>
  <c r="C754" i="12"/>
  <c r="E754" i="12" s="1"/>
  <c r="M754" i="12" s="1"/>
  <c r="C244" i="12"/>
  <c r="E244" i="12" s="1"/>
  <c r="C531" i="12"/>
  <c r="E531" i="12" s="1"/>
  <c r="O531" i="12" s="1"/>
  <c r="C292" i="12"/>
  <c r="E292" i="12" s="1"/>
  <c r="P292" i="12" s="1"/>
  <c r="C254" i="12"/>
  <c r="E254" i="12" s="1"/>
  <c r="C96" i="12"/>
  <c r="E96" i="12" s="1"/>
  <c r="C30" i="12"/>
  <c r="E30" i="12" s="1"/>
  <c r="R30" i="12" s="1"/>
  <c r="C952" i="12"/>
  <c r="E952" i="12" s="1"/>
  <c r="C528" i="12"/>
  <c r="E528" i="12" s="1"/>
  <c r="C348" i="12"/>
  <c r="E348" i="12" s="1"/>
  <c r="C635" i="12"/>
  <c r="E635" i="12" s="1"/>
  <c r="C202" i="12"/>
  <c r="E202" i="12" s="1"/>
  <c r="J202" i="12" s="1"/>
  <c r="C279" i="12"/>
  <c r="E279" i="12" s="1"/>
  <c r="C864" i="12"/>
  <c r="E864" i="12" s="1"/>
  <c r="C978" i="12"/>
  <c r="E978" i="12" s="1"/>
  <c r="C723" i="12"/>
  <c r="E723" i="12" s="1"/>
  <c r="C642" i="12"/>
  <c r="E642" i="12" s="1"/>
  <c r="C665" i="12"/>
  <c r="E665" i="12" s="1"/>
  <c r="R665" i="12" s="1"/>
  <c r="C725" i="12"/>
  <c r="E725" i="12" s="1"/>
  <c r="Q725" i="12" s="1"/>
  <c r="C267" i="12"/>
  <c r="E267" i="12" s="1"/>
  <c r="C982" i="12"/>
  <c r="E982" i="12" s="1"/>
  <c r="J982" i="12" s="1"/>
  <c r="C777" i="12"/>
  <c r="E777" i="12" s="1"/>
  <c r="C950" i="12"/>
  <c r="E950" i="12" s="1"/>
  <c r="C426" i="12"/>
  <c r="E426" i="12" s="1"/>
  <c r="C527" i="12"/>
  <c r="E527" i="12" s="1"/>
  <c r="C831" i="12"/>
  <c r="E831" i="12" s="1"/>
  <c r="O831" i="12" s="1"/>
  <c r="C619" i="12"/>
  <c r="E619" i="12" s="1"/>
  <c r="P619" i="12" s="1"/>
  <c r="C834" i="12"/>
  <c r="E834" i="12" s="1"/>
  <c r="L834" i="12" s="1"/>
  <c r="C438" i="12"/>
  <c r="E438" i="12" s="1"/>
  <c r="P438" i="12" s="1"/>
  <c r="C388" i="12"/>
  <c r="E388" i="12" s="1"/>
  <c r="C322" i="12"/>
  <c r="E322" i="12" s="1"/>
  <c r="C554" i="12"/>
  <c r="E554" i="12" s="1"/>
  <c r="C383" i="12"/>
  <c r="E383" i="12" s="1"/>
  <c r="C236" i="12"/>
  <c r="E236" i="12" s="1"/>
  <c r="P236" i="12" s="1"/>
  <c r="C724" i="12"/>
  <c r="E724" i="12" s="1"/>
  <c r="C389" i="12"/>
  <c r="E389" i="12" s="1"/>
  <c r="Q389" i="12" s="1"/>
  <c r="C560" i="12"/>
  <c r="E560" i="12" s="1"/>
  <c r="C590" i="12"/>
  <c r="E590" i="12" s="1"/>
  <c r="C722" i="12"/>
  <c r="E722" i="12" s="1"/>
  <c r="C419" i="12"/>
  <c r="E419" i="12" s="1"/>
  <c r="C801" i="12"/>
  <c r="E801" i="12" s="1"/>
  <c r="C180" i="12"/>
  <c r="E180" i="12" s="1"/>
  <c r="C403" i="12"/>
  <c r="E403" i="12" s="1"/>
  <c r="C164" i="12"/>
  <c r="E164" i="12" s="1"/>
  <c r="M164" i="12" s="1"/>
  <c r="C127" i="12"/>
  <c r="E127" i="12" s="1"/>
  <c r="L127" i="12" s="1"/>
  <c r="C942" i="12"/>
  <c r="E942" i="12" s="1"/>
  <c r="C229" i="12"/>
  <c r="E229" i="12" s="1"/>
  <c r="C435" i="12"/>
  <c r="E435" i="12" s="1"/>
  <c r="P435" i="12" s="1"/>
  <c r="C190" i="12"/>
  <c r="E190" i="12" s="1"/>
  <c r="C465" i="12"/>
  <c r="E465" i="12" s="1"/>
  <c r="L465" i="12" s="1"/>
  <c r="C576" i="12"/>
  <c r="E576" i="12" s="1"/>
  <c r="K576" i="12" s="1"/>
  <c r="C859" i="12"/>
  <c r="E859" i="12" s="1"/>
  <c r="C150" i="12"/>
  <c r="E150" i="12" s="1"/>
  <c r="M150" i="12" s="1"/>
  <c r="C691" i="12"/>
  <c r="E691" i="12" s="1"/>
  <c r="C559" i="12"/>
  <c r="E559" i="12" s="1"/>
  <c r="C618" i="12"/>
  <c r="E618" i="12" s="1"/>
  <c r="C153" i="12"/>
  <c r="E153" i="12" s="1"/>
  <c r="Q153" i="12" s="1"/>
  <c r="C497" i="12"/>
  <c r="E497" i="12" s="1"/>
  <c r="C640" i="12"/>
  <c r="E640" i="12" s="1"/>
  <c r="C880" i="12"/>
  <c r="E880" i="12" s="1"/>
  <c r="C947" i="12"/>
  <c r="E947" i="12" s="1"/>
  <c r="C495" i="12"/>
  <c r="E495" i="12" s="1"/>
  <c r="Q495" i="12" s="1"/>
  <c r="C737" i="12"/>
  <c r="E737" i="12" s="1"/>
  <c r="L737" i="12" s="1"/>
  <c r="C744" i="12"/>
  <c r="E744" i="12" s="1"/>
  <c r="C402" i="12"/>
  <c r="E402" i="12" s="1"/>
  <c r="C591" i="12"/>
  <c r="E591" i="12" s="1"/>
  <c r="Q591" i="12" s="1"/>
  <c r="C470" i="12"/>
  <c r="E470" i="12" s="1"/>
  <c r="N470" i="12" s="1"/>
  <c r="C352" i="12"/>
  <c r="E352" i="12" s="1"/>
  <c r="O352" i="12" s="1"/>
  <c r="C926" i="12"/>
  <c r="E926" i="12" s="1"/>
  <c r="C871" i="12"/>
  <c r="E871" i="12" s="1"/>
  <c r="O871" i="12" s="1"/>
  <c r="C731" i="12"/>
  <c r="E731" i="12" s="1"/>
  <c r="N731" i="12" s="1"/>
  <c r="C649" i="12"/>
  <c r="E649" i="12" s="1"/>
  <c r="C450" i="12"/>
  <c r="E450" i="12" s="1"/>
  <c r="C597" i="12"/>
  <c r="E597" i="12" s="1"/>
  <c r="C688" i="12"/>
  <c r="E688" i="12" s="1"/>
  <c r="C83" i="12"/>
  <c r="E83" i="12" s="1"/>
  <c r="C912" i="12"/>
  <c r="E912" i="12" s="1"/>
  <c r="C781" i="12"/>
  <c r="E781" i="12" s="1"/>
  <c r="Q781" i="12" s="1"/>
  <c r="C669" i="12"/>
  <c r="E669" i="12" s="1"/>
  <c r="M669" i="12" s="1"/>
  <c r="C502" i="12"/>
  <c r="E502" i="12" s="1"/>
  <c r="C673" i="12"/>
  <c r="E673" i="12" s="1"/>
  <c r="N673" i="12" s="1"/>
  <c r="C585" i="12"/>
  <c r="E585" i="12" s="1"/>
  <c r="L585" i="12" s="1"/>
  <c r="C77" i="12"/>
  <c r="E77" i="12" s="1"/>
  <c r="C238" i="12"/>
  <c r="E238" i="12" s="1"/>
  <c r="K238" i="12" s="1"/>
  <c r="C751" i="12"/>
  <c r="E751" i="12" s="1"/>
  <c r="O751" i="12" s="1"/>
  <c r="C64" i="12"/>
  <c r="E64" i="12" s="1"/>
  <c r="C145" i="12"/>
  <c r="E145" i="12" s="1"/>
  <c r="N145" i="12" s="1"/>
  <c r="C955" i="12"/>
  <c r="E955" i="12" s="1"/>
  <c r="C941" i="12"/>
  <c r="E941" i="12" s="1"/>
  <c r="C882" i="12"/>
  <c r="E882" i="12" s="1"/>
  <c r="C962" i="12"/>
  <c r="E962" i="12" s="1"/>
  <c r="O962" i="12" s="1"/>
  <c r="C717" i="12"/>
  <c r="E717" i="12" s="1"/>
  <c r="M717" i="12" s="1"/>
  <c r="C441" i="12"/>
  <c r="E441" i="12" s="1"/>
  <c r="C534" i="12"/>
  <c r="E534" i="12" s="1"/>
  <c r="Q534" i="12" s="1"/>
  <c r="C283" i="12"/>
  <c r="E283" i="12" s="1"/>
  <c r="Q283" i="12" s="1"/>
  <c r="C423" i="12"/>
  <c r="E423" i="12" s="1"/>
  <c r="C599" i="12"/>
  <c r="E599" i="12" s="1"/>
  <c r="C192" i="12"/>
  <c r="E192" i="12" s="1"/>
  <c r="C215" i="12"/>
  <c r="E215" i="12" s="1"/>
  <c r="Q215" i="12" s="1"/>
  <c r="C114" i="12"/>
  <c r="E114" i="12" s="1"/>
  <c r="C538" i="12"/>
  <c r="E538" i="12" s="1"/>
  <c r="C566" i="12"/>
  <c r="E566" i="12" s="1"/>
  <c r="C39" i="12"/>
  <c r="E39" i="12" s="1"/>
  <c r="C346" i="12"/>
  <c r="E346" i="12" s="1"/>
  <c r="C511" i="12"/>
  <c r="E511" i="12" s="1"/>
  <c r="Q511" i="12" s="1"/>
  <c r="C256" i="12"/>
  <c r="E256" i="12" s="1"/>
  <c r="R256" i="12" s="1"/>
  <c r="C90" i="12"/>
  <c r="E90" i="12" s="1"/>
  <c r="O90" i="12" s="1"/>
  <c r="C50" i="12"/>
  <c r="E50" i="12" s="1"/>
  <c r="C634" i="12"/>
  <c r="E634" i="12" s="1"/>
  <c r="C854" i="12"/>
  <c r="E854" i="12" s="1"/>
  <c r="C173" i="12"/>
  <c r="E173" i="12" s="1"/>
  <c r="R173" i="12" s="1"/>
  <c r="C701" i="12"/>
  <c r="E701" i="12" s="1"/>
  <c r="R701" i="12" s="1"/>
  <c r="C379" i="12"/>
  <c r="E379" i="12" s="1"/>
  <c r="O379" i="12" s="1"/>
  <c r="C969" i="12"/>
  <c r="E969" i="12" s="1"/>
  <c r="C574" i="12"/>
  <c r="E574" i="12" s="1"/>
  <c r="L574" i="12" s="1"/>
  <c r="C318" i="12"/>
  <c r="E318" i="12" s="1"/>
  <c r="L318" i="12" s="1"/>
  <c r="C886" i="12"/>
  <c r="E886" i="12" s="1"/>
  <c r="R886" i="12" s="1"/>
  <c r="C101" i="12"/>
  <c r="E101" i="12" s="1"/>
  <c r="C811" i="12"/>
  <c r="E811" i="12" s="1"/>
  <c r="R811" i="12" s="1"/>
  <c r="C336" i="12"/>
  <c r="E336" i="12" s="1"/>
  <c r="C221" i="12"/>
  <c r="E221" i="12" s="1"/>
  <c r="C355" i="12"/>
  <c r="E355" i="12" s="1"/>
  <c r="C281" i="12"/>
  <c r="E281" i="12" s="1"/>
  <c r="C130" i="12"/>
  <c r="E130" i="12" s="1"/>
  <c r="C626" i="12"/>
  <c r="E626" i="12" s="1"/>
  <c r="K626" i="12" s="1"/>
  <c r="C951" i="12"/>
  <c r="E951" i="12" s="1"/>
  <c r="C284" i="12"/>
  <c r="E284" i="12" s="1"/>
  <c r="M284" i="12" s="1"/>
  <c r="C547" i="12"/>
  <c r="E547" i="12" s="1"/>
  <c r="C707" i="12"/>
  <c r="E707" i="12" s="1"/>
  <c r="C313" i="12"/>
  <c r="E313" i="12" s="1"/>
  <c r="P313" i="12" s="1"/>
  <c r="C158" i="12"/>
  <c r="E158" i="12" s="1"/>
  <c r="C573" i="12"/>
  <c r="E573" i="12" s="1"/>
  <c r="C88" i="12"/>
  <c r="E88" i="12" s="1"/>
  <c r="N88" i="12" s="1"/>
  <c r="C160" i="12"/>
  <c r="E160" i="12" s="1"/>
  <c r="R160" i="12" s="1"/>
  <c r="C195" i="12"/>
  <c r="E195" i="12" s="1"/>
  <c r="C276" i="12"/>
  <c r="E276" i="12" s="1"/>
  <c r="C935" i="12"/>
  <c r="E935" i="12" s="1"/>
  <c r="N935" i="12" s="1"/>
  <c r="C323" i="12"/>
  <c r="E323" i="12" s="1"/>
  <c r="C430" i="12"/>
  <c r="E430" i="12" s="1"/>
  <c r="R430" i="12" s="1"/>
  <c r="C570" i="12"/>
  <c r="E570" i="12" s="1"/>
  <c r="M570" i="12" s="1"/>
  <c r="C802" i="12"/>
  <c r="E802" i="12" s="1"/>
  <c r="N802" i="12" s="1"/>
  <c r="C103" i="12"/>
  <c r="E103" i="12" s="1"/>
  <c r="L103" i="12" s="1"/>
  <c r="C783" i="12"/>
  <c r="E783" i="12" s="1"/>
  <c r="C887" i="12"/>
  <c r="E887" i="12" s="1"/>
  <c r="P887" i="12" s="1"/>
  <c r="C414" i="12"/>
  <c r="E414" i="12" s="1"/>
  <c r="R414" i="12" s="1"/>
  <c r="C680" i="12"/>
  <c r="E680" i="12" s="1"/>
  <c r="C836" i="12"/>
  <c r="E836" i="12" s="1"/>
  <c r="Q836" i="12" s="1"/>
  <c r="C884" i="12"/>
  <c r="E884" i="12" s="1"/>
  <c r="M884" i="12" s="1"/>
  <c r="C581" i="12"/>
  <c r="E581" i="12" s="1"/>
  <c r="C897" i="12"/>
  <c r="E897" i="12" s="1"/>
  <c r="C514" i="12"/>
  <c r="E514" i="12" s="1"/>
  <c r="J514" i="12" s="1"/>
  <c r="C604" i="12"/>
  <c r="E604" i="12" s="1"/>
  <c r="C362" i="12"/>
  <c r="E362" i="12" s="1"/>
  <c r="C289" i="12"/>
  <c r="E289" i="12" s="1"/>
  <c r="C217" i="12"/>
  <c r="E217" i="12" s="1"/>
  <c r="M217" i="12" s="1"/>
  <c r="C948" i="12"/>
  <c r="E948" i="12" s="1"/>
  <c r="M948" i="12" s="1"/>
  <c r="C405" i="12"/>
  <c r="E405" i="12" s="1"/>
  <c r="C808" i="12"/>
  <c r="E808" i="12" s="1"/>
  <c r="C428" i="12"/>
  <c r="E428" i="12" s="1"/>
  <c r="R428" i="12" s="1"/>
  <c r="C516" i="12"/>
  <c r="E516" i="12" s="1"/>
  <c r="C311" i="12"/>
  <c r="E311" i="12" s="1"/>
  <c r="R311" i="12" s="1"/>
  <c r="C209" i="12"/>
  <c r="E209" i="12" s="1"/>
  <c r="C148" i="12"/>
  <c r="E148" i="12" s="1"/>
  <c r="J148" i="12" s="1"/>
  <c r="C156" i="12"/>
  <c r="E156" i="12" s="1"/>
  <c r="C452" i="12"/>
  <c r="E452" i="12" s="1"/>
  <c r="K452" i="12" s="1"/>
  <c r="C856" i="12"/>
  <c r="E856" i="12" s="1"/>
  <c r="O856" i="12" s="1"/>
  <c r="C769" i="12"/>
  <c r="E769" i="12" s="1"/>
  <c r="M769" i="12" s="1"/>
  <c r="C745" i="12"/>
  <c r="E745" i="12" s="1"/>
  <c r="C52" i="12"/>
  <c r="E52" i="12" s="1"/>
  <c r="C530" i="12"/>
  <c r="E530" i="12" s="1"/>
  <c r="P530" i="12" s="1"/>
  <c r="C272" i="12"/>
  <c r="E272" i="12" s="1"/>
  <c r="O272" i="12" s="1"/>
  <c r="C933" i="12"/>
  <c r="E933" i="12" s="1"/>
  <c r="O933" i="12" s="1"/>
  <c r="C399" i="12"/>
  <c r="E399" i="12" s="1"/>
  <c r="K399" i="12" s="1"/>
  <c r="C273" i="12"/>
  <c r="E273" i="12" s="1"/>
  <c r="C596" i="12"/>
  <c r="E596" i="12" s="1"/>
  <c r="C365" i="12"/>
  <c r="E365" i="12" s="1"/>
  <c r="C900" i="12"/>
  <c r="E900" i="12" s="1"/>
  <c r="C607" i="12"/>
  <c r="E607" i="12" s="1"/>
  <c r="C540" i="12"/>
  <c r="E540" i="12" s="1"/>
  <c r="L540" i="12" s="1"/>
  <c r="C433" i="12"/>
  <c r="E433" i="12" s="1"/>
  <c r="C86" i="12"/>
  <c r="E86" i="12" s="1"/>
  <c r="L86" i="12" s="1"/>
  <c r="Q261" i="12"/>
  <c r="M194" i="12"/>
  <c r="C825" i="12"/>
  <c r="E825" i="12" s="1"/>
  <c r="C266" i="12"/>
  <c r="E266" i="12" s="1"/>
  <c r="N266" i="12" s="1"/>
  <c r="C235" i="12"/>
  <c r="E235" i="12" s="1"/>
  <c r="C964" i="12"/>
  <c r="E964" i="12" s="1"/>
  <c r="P964" i="12" s="1"/>
  <c r="C622" i="12"/>
  <c r="E622" i="12" s="1"/>
  <c r="C334" i="12"/>
  <c r="E334" i="12" s="1"/>
  <c r="C415" i="12"/>
  <c r="E415" i="12" s="1"/>
  <c r="C526" i="12"/>
  <c r="E526" i="12" s="1"/>
  <c r="C500" i="12"/>
  <c r="E500" i="12" s="1"/>
  <c r="C682" i="12"/>
  <c r="E682" i="12" s="1"/>
  <c r="C973" i="12"/>
  <c r="E973" i="12" s="1"/>
  <c r="K973" i="12" s="1"/>
  <c r="C25" i="12"/>
  <c r="E25" i="12" s="1"/>
  <c r="C234" i="12"/>
  <c r="E234" i="12" s="1"/>
  <c r="R234" i="12" s="1"/>
  <c r="C111" i="12"/>
  <c r="E111" i="12" s="1"/>
  <c r="C1000" i="12"/>
  <c r="E1000" i="12" s="1"/>
  <c r="C479" i="12"/>
  <c r="E479" i="12" s="1"/>
  <c r="C863" i="12"/>
  <c r="E863" i="12" s="1"/>
  <c r="C743" i="12"/>
  <c r="E743" i="12" s="1"/>
  <c r="K743" i="12" s="1"/>
  <c r="C359" i="12"/>
  <c r="E359" i="12" s="1"/>
  <c r="C400" i="12"/>
  <c r="E400" i="12" s="1"/>
  <c r="C861" i="12"/>
  <c r="E861" i="12" s="1"/>
  <c r="C347" i="12"/>
  <c r="E347" i="12" s="1"/>
  <c r="R347" i="12" s="1"/>
  <c r="C670" i="12"/>
  <c r="E670" i="12" s="1"/>
  <c r="R670" i="12" s="1"/>
  <c r="C957" i="12"/>
  <c r="E957" i="12" s="1"/>
  <c r="C994" i="12"/>
  <c r="E994" i="12" s="1"/>
  <c r="C29" i="12"/>
  <c r="E29" i="12" s="1"/>
  <c r="J29" i="12" s="1"/>
  <c r="K686" i="12"/>
  <c r="J407" i="12"/>
  <c r="K407" i="12"/>
  <c r="L106" i="12"/>
  <c r="M106" i="12"/>
  <c r="J413" i="12"/>
  <c r="N413" i="12"/>
  <c r="Q910" i="12"/>
  <c r="K910" i="12"/>
  <c r="M910" i="12"/>
  <c r="L910" i="12"/>
  <c r="O460" i="12"/>
  <c r="M460" i="12"/>
  <c r="J460" i="12"/>
  <c r="L179" i="12"/>
  <c r="Q179" i="12"/>
  <c r="L11" i="12"/>
  <c r="R11" i="12"/>
  <c r="O11" i="12"/>
  <c r="J11" i="12"/>
  <c r="N74" i="12"/>
  <c r="J74" i="12"/>
  <c r="O506" i="12"/>
  <c r="P506" i="12"/>
  <c r="L506" i="12"/>
  <c r="J506" i="12"/>
  <c r="K908" i="12"/>
  <c r="P908" i="12"/>
  <c r="L27" i="3"/>
  <c r="L26" i="3" s="1"/>
  <c r="J27" i="3"/>
  <c r="J28" i="3" s="1"/>
  <c r="K692" i="12"/>
  <c r="G692" i="12"/>
  <c r="R692" i="12"/>
  <c r="Q692" i="12"/>
  <c r="N692" i="12"/>
  <c r="M692" i="12"/>
  <c r="J692" i="12"/>
  <c r="P692" i="12"/>
  <c r="F692" i="12"/>
  <c r="L692" i="12"/>
  <c r="O692" i="12"/>
  <c r="L685" i="12"/>
  <c r="P685" i="12"/>
  <c r="J685" i="12"/>
  <c r="M685" i="12"/>
  <c r="K685" i="12"/>
  <c r="R685" i="12"/>
  <c r="O685" i="12"/>
  <c r="Q685" i="12"/>
  <c r="N685" i="12"/>
  <c r="F685" i="12"/>
  <c r="G685" i="12"/>
  <c r="G571" i="12"/>
  <c r="F571" i="12"/>
  <c r="F728" i="12"/>
  <c r="G728" i="12"/>
  <c r="N728" i="12"/>
  <c r="J728" i="12"/>
  <c r="K728" i="12"/>
  <c r="R728" i="12"/>
  <c r="P728" i="12"/>
  <c r="Q728" i="12"/>
  <c r="L728" i="12"/>
  <c r="O728" i="12"/>
  <c r="M728" i="12"/>
  <c r="G412" i="12"/>
  <c r="F412" i="12"/>
  <c r="N412" i="12"/>
  <c r="P412" i="12"/>
  <c r="Q412" i="12"/>
  <c r="R412" i="12"/>
  <c r="M412" i="12"/>
  <c r="K412" i="12"/>
  <c r="L412" i="12"/>
  <c r="O412" i="12"/>
  <c r="J412" i="12"/>
  <c r="F259" i="12"/>
  <c r="G259" i="12"/>
  <c r="R259" i="12"/>
  <c r="G253" i="12"/>
  <c r="F253" i="12"/>
  <c r="F316" i="12"/>
  <c r="G316" i="12"/>
  <c r="R316" i="12"/>
  <c r="O316" i="12"/>
  <c r="L316" i="12"/>
  <c r="J316" i="12"/>
  <c r="N316" i="12"/>
  <c r="P316" i="12"/>
  <c r="Q316" i="12"/>
  <c r="M316" i="12"/>
  <c r="K316" i="12"/>
  <c r="G372" i="12"/>
  <c r="K372" i="12"/>
  <c r="Q372" i="12"/>
  <c r="P372" i="12"/>
  <c r="F372" i="12"/>
  <c r="O372" i="12"/>
  <c r="L372" i="12"/>
  <c r="J372" i="12"/>
  <c r="R372" i="12"/>
  <c r="N372" i="12"/>
  <c r="M372" i="12"/>
  <c r="N200" i="12"/>
  <c r="K200" i="12"/>
  <c r="M200" i="12"/>
  <c r="Q200" i="12"/>
  <c r="O200" i="12"/>
  <c r="J200" i="12"/>
  <c r="F200" i="12"/>
  <c r="G200" i="12"/>
  <c r="L200" i="12"/>
  <c r="P200" i="12"/>
  <c r="R200" i="12"/>
  <c r="G688" i="12"/>
  <c r="F688" i="12"/>
  <c r="F410" i="12"/>
  <c r="G410" i="12"/>
  <c r="J410" i="12"/>
  <c r="K410" i="12"/>
  <c r="M410" i="12"/>
  <c r="N410" i="12"/>
  <c r="R410" i="12"/>
  <c r="Q410" i="12"/>
  <c r="L410" i="12"/>
  <c r="P410" i="12"/>
  <c r="O410" i="12"/>
  <c r="G335" i="12"/>
  <c r="F335" i="12"/>
  <c r="F109" i="12"/>
  <c r="G109" i="12"/>
  <c r="M109" i="12"/>
  <c r="Q109" i="12"/>
  <c r="R109" i="12"/>
  <c r="L109" i="12"/>
  <c r="J109" i="12"/>
  <c r="O109" i="12"/>
  <c r="K109" i="12"/>
  <c r="N109" i="12"/>
  <c r="P109" i="12"/>
  <c r="G645" i="12"/>
  <c r="K645" i="12"/>
  <c r="F645" i="12"/>
  <c r="N645" i="12"/>
  <c r="O645" i="12"/>
  <c r="R645" i="12"/>
  <c r="L645" i="12"/>
  <c r="J645" i="12"/>
  <c r="Q645" i="12"/>
  <c r="P645" i="12"/>
  <c r="M645" i="12"/>
  <c r="F769" i="12"/>
  <c r="G769" i="12"/>
  <c r="G989" i="12"/>
  <c r="F989" i="12"/>
  <c r="G926" i="12"/>
  <c r="F926" i="12"/>
  <c r="F805" i="12"/>
  <c r="G805" i="12"/>
  <c r="K805" i="12"/>
  <c r="J805" i="12"/>
  <c r="N805" i="12"/>
  <c r="P805" i="12"/>
  <c r="Q805" i="12"/>
  <c r="R805" i="12"/>
  <c r="L805" i="12"/>
  <c r="O805" i="12"/>
  <c r="M805" i="12"/>
  <c r="F6" i="12"/>
  <c r="G6" i="12"/>
  <c r="R6" i="12"/>
  <c r="K6" i="12"/>
  <c r="P6" i="12"/>
  <c r="J6" i="12"/>
  <c r="Q6" i="12"/>
  <c r="O6" i="12"/>
  <c r="L6" i="12"/>
  <c r="M6" i="12"/>
  <c r="N6" i="12"/>
  <c r="F153" i="12"/>
  <c r="G153" i="12"/>
  <c r="G390" i="12"/>
  <c r="F390" i="12"/>
  <c r="J390" i="12"/>
  <c r="Q390" i="12"/>
  <c r="N390" i="12"/>
  <c r="L390" i="12"/>
  <c r="O390" i="12"/>
  <c r="P390" i="12"/>
  <c r="K390" i="12"/>
  <c r="R390" i="12"/>
  <c r="M390" i="12"/>
  <c r="G197" i="12"/>
  <c r="F197" i="12"/>
  <c r="R197" i="12"/>
  <c r="M197" i="12"/>
  <c r="N197" i="12"/>
  <c r="J197" i="12"/>
  <c r="P197" i="12"/>
  <c r="Q197" i="12"/>
  <c r="K197" i="12"/>
  <c r="O197" i="12"/>
  <c r="L197" i="12"/>
  <c r="G204" i="12"/>
  <c r="Q204" i="12"/>
  <c r="J204" i="12"/>
  <c r="F204" i="12"/>
  <c r="R204" i="12"/>
  <c r="M204" i="12"/>
  <c r="O204" i="12"/>
  <c r="K204" i="12"/>
  <c r="N204" i="12"/>
  <c r="L204" i="12"/>
  <c r="P204" i="12"/>
  <c r="G310" i="12"/>
  <c r="F310" i="12"/>
  <c r="J310" i="12"/>
  <c r="N310" i="12"/>
  <c r="P310" i="12"/>
  <c r="K310" i="12"/>
  <c r="Q310" i="12"/>
  <c r="O310" i="12"/>
  <c r="M310" i="12"/>
  <c r="L310" i="12"/>
  <c r="R310" i="12"/>
  <c r="N621" i="12"/>
  <c r="M621" i="12"/>
  <c r="G621" i="12"/>
  <c r="K621" i="12"/>
  <c r="O621" i="12"/>
  <c r="F621" i="12"/>
  <c r="P621" i="12"/>
  <c r="L621" i="12"/>
  <c r="Q621" i="12"/>
  <c r="G629" i="12"/>
  <c r="F629" i="12"/>
  <c r="L629" i="12"/>
  <c r="Q629" i="12"/>
  <c r="R629" i="12"/>
  <c r="N629" i="12"/>
  <c r="K629" i="12"/>
  <c r="P629" i="12"/>
  <c r="O629" i="12"/>
  <c r="M629" i="12"/>
  <c r="J629" i="12"/>
  <c r="G311" i="12"/>
  <c r="F311" i="12"/>
  <c r="R91" i="12"/>
  <c r="G91" i="12"/>
  <c r="F91" i="12"/>
  <c r="Q91" i="12"/>
  <c r="K91" i="12"/>
  <c r="P91" i="12"/>
  <c r="N91" i="12"/>
  <c r="J91" i="12"/>
  <c r="M91" i="12"/>
  <c r="O91" i="12"/>
  <c r="L91" i="12"/>
  <c r="L191" i="12"/>
  <c r="G191" i="12"/>
  <c r="F191" i="12"/>
  <c r="M191" i="12"/>
  <c r="J191" i="12"/>
  <c r="K191" i="12"/>
  <c r="N191" i="12"/>
  <c r="P191" i="12"/>
  <c r="R191" i="12"/>
  <c r="Q191" i="12"/>
  <c r="O191" i="12"/>
  <c r="J382" i="12"/>
  <c r="G382" i="12"/>
  <c r="F382" i="12"/>
  <c r="N382" i="12"/>
  <c r="O382" i="12"/>
  <c r="Q382" i="12"/>
  <c r="K382" i="12"/>
  <c r="M382" i="12"/>
  <c r="L382" i="12"/>
  <c r="R382" i="12"/>
  <c r="P382" i="12"/>
  <c r="F143" i="12"/>
  <c r="G143" i="12"/>
  <c r="F934" i="12"/>
  <c r="G934" i="12"/>
  <c r="F939" i="12"/>
  <c r="O939" i="12"/>
  <c r="J939" i="12"/>
  <c r="G939" i="12"/>
  <c r="Q939" i="12"/>
  <c r="L939" i="12"/>
  <c r="R939" i="12"/>
  <c r="N939" i="12"/>
  <c r="K939" i="12"/>
  <c r="P939" i="12"/>
  <c r="M939" i="12"/>
  <c r="M551" i="12"/>
  <c r="K551" i="12"/>
  <c r="R551" i="12"/>
  <c r="O551" i="12"/>
  <c r="P551" i="12"/>
  <c r="J551" i="12"/>
  <c r="L551" i="12"/>
  <c r="Q551" i="12"/>
  <c r="N551" i="12"/>
  <c r="G551" i="12"/>
  <c r="F551" i="12"/>
  <c r="G787" i="12"/>
  <c r="F787" i="12"/>
  <c r="R787" i="12"/>
  <c r="O787" i="12"/>
  <c r="L787" i="12"/>
  <c r="Q787" i="12"/>
  <c r="N787" i="12"/>
  <c r="J787" i="12"/>
  <c r="M787" i="12"/>
  <c r="K787" i="12"/>
  <c r="G649" i="12"/>
  <c r="F649" i="12"/>
  <c r="G716" i="12"/>
  <c r="F716" i="12"/>
  <c r="M716" i="12"/>
  <c r="K716" i="12"/>
  <c r="L716" i="12"/>
  <c r="J716" i="12"/>
  <c r="N716" i="12"/>
  <c r="Q716" i="12"/>
  <c r="O716" i="12"/>
  <c r="P716" i="12"/>
  <c r="R716" i="12"/>
  <c r="G619" i="12"/>
  <c r="F619" i="12"/>
  <c r="F856" i="12"/>
  <c r="G856" i="12"/>
  <c r="G447" i="12"/>
  <c r="F447" i="12"/>
  <c r="M447" i="12"/>
  <c r="Q447" i="12"/>
  <c r="P447" i="12"/>
  <c r="K447" i="12"/>
  <c r="R447" i="12"/>
  <c r="N447" i="12"/>
  <c r="J447" i="12"/>
  <c r="O447" i="12"/>
  <c r="L447" i="12"/>
  <c r="F105" i="12"/>
  <c r="G105" i="12"/>
  <c r="R105" i="12"/>
  <c r="L105" i="12"/>
  <c r="N105" i="12"/>
  <c r="M105" i="12"/>
  <c r="O105" i="12"/>
  <c r="P105" i="12"/>
  <c r="J105" i="12"/>
  <c r="K105" i="12"/>
  <c r="Q105" i="12"/>
  <c r="G347" i="12"/>
  <c r="F347" i="12"/>
  <c r="G485" i="12"/>
  <c r="F485" i="12"/>
  <c r="J485" i="12"/>
  <c r="F301" i="12"/>
  <c r="G301" i="12"/>
  <c r="P301" i="12"/>
  <c r="F391" i="12"/>
  <c r="G391" i="12"/>
  <c r="G29" i="12"/>
  <c r="F29" i="12"/>
  <c r="G591" i="12"/>
  <c r="F591" i="12"/>
  <c r="O780" i="12"/>
  <c r="G780" i="12"/>
  <c r="F780" i="12"/>
  <c r="Q780" i="12"/>
  <c r="N780" i="12"/>
  <c r="K780" i="12"/>
  <c r="L780" i="12"/>
  <c r="M780" i="12"/>
  <c r="R780" i="12"/>
  <c r="J780" i="12"/>
  <c r="P780" i="12"/>
  <c r="F146" i="12"/>
  <c r="G146" i="12"/>
  <c r="L146" i="12"/>
  <c r="G562" i="12"/>
  <c r="F562" i="12"/>
  <c r="P562" i="12"/>
  <c r="N562" i="12"/>
  <c r="R562" i="12"/>
  <c r="K562" i="12"/>
  <c r="L562" i="12"/>
  <c r="J562" i="12"/>
  <c r="O562" i="12"/>
  <c r="M562" i="12"/>
  <c r="Q562" i="12"/>
  <c r="G500" i="12"/>
  <c r="F500" i="12"/>
  <c r="F933" i="12"/>
  <c r="G933" i="12"/>
  <c r="G535" i="12"/>
  <c r="F535" i="12"/>
  <c r="P535" i="12"/>
  <c r="J535" i="12"/>
  <c r="M535" i="12"/>
  <c r="K535" i="12"/>
  <c r="O535" i="12"/>
  <c r="L535" i="12"/>
  <c r="N535" i="12"/>
  <c r="R535" i="12"/>
  <c r="Q535" i="12"/>
  <c r="G970" i="12"/>
  <c r="F970" i="12"/>
  <c r="R970" i="12"/>
  <c r="N970" i="12"/>
  <c r="L970" i="12"/>
  <c r="P970" i="12"/>
  <c r="Q970" i="12"/>
  <c r="K970" i="12"/>
  <c r="J970" i="12"/>
  <c r="M970" i="12"/>
  <c r="O970" i="12"/>
  <c r="G680" i="12"/>
  <c r="F680" i="12"/>
  <c r="G972" i="12"/>
  <c r="F972" i="12"/>
  <c r="F545" i="12"/>
  <c r="L545" i="12"/>
  <c r="N545" i="12"/>
  <c r="Q545" i="12"/>
  <c r="O545" i="12"/>
  <c r="G545" i="12"/>
  <c r="K545" i="12"/>
  <c r="P545" i="12"/>
  <c r="R545" i="12"/>
  <c r="M545" i="12"/>
  <c r="J545" i="12"/>
  <c r="F677" i="12"/>
  <c r="G677" i="12"/>
  <c r="P677" i="12"/>
  <c r="K677" i="12"/>
  <c r="M677" i="12"/>
  <c r="R677" i="12"/>
  <c r="J677" i="12"/>
  <c r="O677" i="12"/>
  <c r="L677" i="12"/>
  <c r="Q677" i="12"/>
  <c r="N677" i="12"/>
  <c r="G694" i="12"/>
  <c r="F694" i="12"/>
  <c r="R694" i="12"/>
  <c r="J694" i="12"/>
  <c r="M694" i="12"/>
  <c r="O694" i="12"/>
  <c r="P694" i="12"/>
  <c r="Q694" i="12"/>
  <c r="K694" i="12"/>
  <c r="L694" i="12"/>
  <c r="N694" i="12"/>
  <c r="G1000" i="12"/>
  <c r="F1000" i="12"/>
  <c r="G563" i="12"/>
  <c r="F563" i="12"/>
  <c r="O563" i="12"/>
  <c r="M563" i="12"/>
  <c r="K563" i="12"/>
  <c r="L563" i="12"/>
  <c r="Q563" i="12"/>
  <c r="J563" i="12"/>
  <c r="N563" i="12"/>
  <c r="R563" i="12"/>
  <c r="P563" i="12"/>
  <c r="F687" i="12"/>
  <c r="G687" i="12"/>
  <c r="R687" i="12"/>
  <c r="Q687" i="12"/>
  <c r="O687" i="12"/>
  <c r="N687" i="12"/>
  <c r="P687" i="12"/>
  <c r="L687" i="12"/>
  <c r="K687" i="12"/>
  <c r="M687" i="12"/>
  <c r="J687" i="12"/>
  <c r="G708" i="12"/>
  <c r="F708" i="12"/>
  <c r="L855" i="12"/>
  <c r="J855" i="12"/>
  <c r="N855" i="12"/>
  <c r="M855" i="12"/>
  <c r="Q855" i="12"/>
  <c r="R855" i="12"/>
  <c r="O855" i="12"/>
  <c r="P855" i="12"/>
  <c r="K855" i="12"/>
  <c r="F855" i="12"/>
  <c r="G855" i="12"/>
  <c r="G511" i="12"/>
  <c r="F511" i="12"/>
  <c r="G540" i="12"/>
  <c r="F540" i="12"/>
  <c r="L49" i="12"/>
  <c r="G49" i="12"/>
  <c r="M49" i="12"/>
  <c r="P49" i="12"/>
  <c r="Q49" i="12"/>
  <c r="O49" i="12"/>
  <c r="K49" i="12"/>
  <c r="N49" i="12"/>
  <c r="R49" i="12"/>
  <c r="J49" i="12"/>
  <c r="F49" i="12"/>
  <c r="F76" i="12"/>
  <c r="G76" i="12"/>
  <c r="M243" i="12"/>
  <c r="O243" i="12"/>
  <c r="P243" i="12"/>
  <c r="G243" i="12"/>
  <c r="F243" i="12"/>
  <c r="L243" i="12"/>
  <c r="N243" i="12"/>
  <c r="R243" i="12"/>
  <c r="J243" i="12"/>
  <c r="Q243" i="12"/>
  <c r="K243" i="12"/>
  <c r="F580" i="12"/>
  <c r="G580" i="12"/>
  <c r="Q580" i="12"/>
  <c r="R580" i="12"/>
  <c r="N580" i="12"/>
  <c r="M580" i="12"/>
  <c r="K580" i="12"/>
  <c r="J580" i="12"/>
  <c r="L580" i="12"/>
  <c r="P580" i="12"/>
  <c r="O580" i="12"/>
  <c r="F298" i="12"/>
  <c r="G298" i="12"/>
  <c r="O298" i="12"/>
  <c r="G541" i="12"/>
  <c r="F541" i="12"/>
  <c r="K245" i="12"/>
  <c r="N245" i="12"/>
  <c r="O245" i="12"/>
  <c r="L245" i="12"/>
  <c r="R245" i="12"/>
  <c r="F245" i="12"/>
  <c r="G245" i="12"/>
  <c r="P245" i="12"/>
  <c r="M245" i="12"/>
  <c r="Q245" i="12"/>
  <c r="J245" i="12"/>
  <c r="F556" i="12"/>
  <c r="G556" i="12"/>
  <c r="L556" i="12"/>
  <c r="J556" i="12"/>
  <c r="N556" i="12"/>
  <c r="M556" i="12"/>
  <c r="K556" i="12"/>
  <c r="R556" i="12"/>
  <c r="O556" i="12"/>
  <c r="P556" i="12"/>
  <c r="Q556" i="12"/>
  <c r="F284" i="12"/>
  <c r="G284" i="12"/>
  <c r="F549" i="12"/>
  <c r="P549" i="12"/>
  <c r="Q549" i="12"/>
  <c r="L549" i="12"/>
  <c r="M549" i="12"/>
  <c r="O549" i="12"/>
  <c r="G549" i="12"/>
  <c r="R549" i="12"/>
  <c r="J549" i="12"/>
  <c r="K549" i="12"/>
  <c r="N549" i="12"/>
  <c r="Q182" i="12"/>
  <c r="F182" i="12"/>
  <c r="R182" i="12"/>
  <c r="P182" i="12"/>
  <c r="N182" i="12"/>
  <c r="G182" i="12"/>
  <c r="L182" i="12"/>
  <c r="J182" i="12"/>
  <c r="M182" i="12"/>
  <c r="O182" i="12"/>
  <c r="K182" i="12"/>
  <c r="F350" i="12"/>
  <c r="G350" i="12"/>
  <c r="P350" i="12"/>
  <c r="F425" i="12"/>
  <c r="G425" i="12"/>
  <c r="M425" i="12"/>
  <c r="O425" i="12"/>
  <c r="L425" i="12"/>
  <c r="Q425" i="12"/>
  <c r="J425" i="12"/>
  <c r="K425" i="12"/>
  <c r="P425" i="12"/>
  <c r="N425" i="12"/>
  <c r="R425" i="12"/>
  <c r="G751" i="12"/>
  <c r="F751" i="12"/>
  <c r="F184" i="12"/>
  <c r="G184" i="12"/>
  <c r="R184" i="12"/>
  <c r="O184" i="12"/>
  <c r="P184" i="12"/>
  <c r="Q184" i="12"/>
  <c r="M184" i="12"/>
  <c r="N184" i="12"/>
  <c r="K184" i="12"/>
  <c r="L184" i="12"/>
  <c r="J184" i="12"/>
  <c r="O360" i="12"/>
  <c r="G360" i="12"/>
  <c r="K360" i="12"/>
  <c r="J360" i="12"/>
  <c r="P360" i="12"/>
  <c r="F360" i="12"/>
  <c r="M360" i="12"/>
  <c r="N360" i="12"/>
  <c r="R360" i="12"/>
  <c r="Q360" i="12"/>
  <c r="L360" i="12"/>
  <c r="G427" i="12"/>
  <c r="F427" i="12"/>
  <c r="Q427" i="12"/>
  <c r="R427" i="12"/>
  <c r="O427" i="12"/>
  <c r="N427" i="12"/>
  <c r="L427" i="12"/>
  <c r="J427" i="12"/>
  <c r="P427" i="12"/>
  <c r="K427" i="12"/>
  <c r="M427" i="12"/>
  <c r="G767" i="12"/>
  <c r="F767" i="12"/>
  <c r="M767" i="12"/>
  <c r="J767" i="12"/>
  <c r="O767" i="12"/>
  <c r="L767" i="12"/>
  <c r="Q767" i="12"/>
  <c r="R767" i="12"/>
  <c r="N767" i="12"/>
  <c r="K767" i="12"/>
  <c r="P767" i="12"/>
  <c r="G258" i="12"/>
  <c r="J258" i="12"/>
  <c r="R258" i="12"/>
  <c r="Q258" i="12"/>
  <c r="L258" i="12"/>
  <c r="P258" i="12"/>
  <c r="M258" i="12"/>
  <c r="O258" i="12"/>
  <c r="F258" i="12"/>
  <c r="K258" i="12"/>
  <c r="N258" i="12"/>
  <c r="F231" i="12"/>
  <c r="G231" i="12"/>
  <c r="K231" i="12"/>
  <c r="Q231" i="12"/>
  <c r="R231" i="12"/>
  <c r="J231" i="12"/>
  <c r="O231" i="12"/>
  <c r="P231" i="12"/>
  <c r="N231" i="12"/>
  <c r="M231" i="12"/>
  <c r="L231" i="12"/>
  <c r="F530" i="12"/>
  <c r="G530" i="12"/>
  <c r="O429" i="12"/>
  <c r="G429" i="12"/>
  <c r="F429" i="12"/>
  <c r="M429" i="12"/>
  <c r="Q429" i="12"/>
  <c r="J429" i="12"/>
  <c r="P429" i="12"/>
  <c r="N429" i="12"/>
  <c r="K429" i="12"/>
  <c r="R429" i="12"/>
  <c r="L429" i="12"/>
  <c r="G63" i="12"/>
  <c r="F63" i="12"/>
  <c r="N63" i="12"/>
  <c r="R63" i="12"/>
  <c r="Q63" i="12"/>
  <c r="L63" i="12"/>
  <c r="J63" i="12"/>
  <c r="K63" i="12"/>
  <c r="M63" i="12"/>
  <c r="O63" i="12"/>
  <c r="P63" i="12"/>
  <c r="G572" i="12"/>
  <c r="F572" i="12"/>
  <c r="K572" i="12"/>
  <c r="P572" i="12"/>
  <c r="J572" i="12"/>
  <c r="N572" i="12"/>
  <c r="R572" i="12"/>
  <c r="L572" i="12"/>
  <c r="M572" i="12"/>
  <c r="Q572" i="12"/>
  <c r="O572" i="12"/>
  <c r="G508" i="12"/>
  <c r="F508" i="12"/>
  <c r="J508" i="12"/>
  <c r="L508" i="12"/>
  <c r="K508" i="12"/>
  <c r="P508" i="12"/>
  <c r="O508" i="12"/>
  <c r="M508" i="12"/>
  <c r="Q508" i="12"/>
  <c r="R508" i="12"/>
  <c r="N508" i="12"/>
  <c r="M69" i="12"/>
  <c r="N69" i="12"/>
  <c r="J69" i="12"/>
  <c r="R69" i="12"/>
  <c r="P69" i="12"/>
  <c r="Q69" i="12"/>
  <c r="L69" i="12"/>
  <c r="K69" i="12"/>
  <c r="O69" i="12"/>
  <c r="F69" i="12"/>
  <c r="G69" i="12"/>
  <c r="L40" i="12"/>
  <c r="R40" i="12"/>
  <c r="K40" i="12"/>
  <c r="N40" i="12"/>
  <c r="P40" i="12"/>
  <c r="J40" i="12"/>
  <c r="Q40" i="12"/>
  <c r="M40" i="12"/>
  <c r="O40" i="12"/>
  <c r="G40" i="12"/>
  <c r="F40" i="12"/>
  <c r="F257" i="12"/>
  <c r="G257" i="12"/>
  <c r="Q257" i="12"/>
  <c r="N257" i="12"/>
  <c r="K257" i="12"/>
  <c r="L257" i="12"/>
  <c r="P257" i="12"/>
  <c r="M257" i="12"/>
  <c r="R257" i="12"/>
  <c r="J257" i="12"/>
  <c r="O257" i="12"/>
  <c r="G463" i="12"/>
  <c r="F463" i="12"/>
  <c r="L463" i="12"/>
  <c r="J463" i="12"/>
  <c r="K463" i="12"/>
  <c r="M463" i="12"/>
  <c r="Q463" i="12"/>
  <c r="R463" i="12"/>
  <c r="O463" i="12"/>
  <c r="P463" i="12"/>
  <c r="N463" i="12"/>
  <c r="K674" i="12"/>
  <c r="G674" i="12"/>
  <c r="F674" i="12"/>
  <c r="L674" i="12"/>
  <c r="J674" i="12"/>
  <c r="R674" i="12"/>
  <c r="O674" i="12"/>
  <c r="M674" i="12"/>
  <c r="N674" i="12"/>
  <c r="P674" i="12"/>
  <c r="Q674" i="12"/>
  <c r="G800" i="12"/>
  <c r="F800" i="12"/>
  <c r="G843" i="12"/>
  <c r="R843" i="12"/>
  <c r="J843" i="12"/>
  <c r="F843" i="12"/>
  <c r="K843" i="12"/>
  <c r="Q843" i="12"/>
  <c r="O843" i="12"/>
  <c r="L843" i="12"/>
  <c r="N843" i="12"/>
  <c r="M843" i="12"/>
  <c r="P843" i="12"/>
  <c r="G971" i="12"/>
  <c r="F971" i="12"/>
  <c r="F7" i="12"/>
  <c r="O7" i="12"/>
  <c r="R7" i="12"/>
  <c r="G7" i="12"/>
  <c r="N7" i="12"/>
  <c r="Q7" i="12"/>
  <c r="K7" i="12"/>
  <c r="P7" i="12"/>
  <c r="J7" i="12"/>
  <c r="L7" i="12"/>
  <c r="M7" i="12"/>
  <c r="G737" i="12"/>
  <c r="F737" i="12"/>
  <c r="M583" i="12"/>
  <c r="K583" i="12"/>
  <c r="R583" i="12"/>
  <c r="O583" i="12"/>
  <c r="P583" i="12"/>
  <c r="J583" i="12"/>
  <c r="L583" i="12"/>
  <c r="Q583" i="12"/>
  <c r="N583" i="12"/>
  <c r="G583" i="12"/>
  <c r="F583" i="12"/>
  <c r="L667" i="12"/>
  <c r="G667" i="12"/>
  <c r="F667" i="12"/>
  <c r="G878" i="12"/>
  <c r="F878" i="12"/>
  <c r="Q796" i="12"/>
  <c r="N796" i="12"/>
  <c r="L796" i="12"/>
  <c r="R796" i="12"/>
  <c r="G796" i="12"/>
  <c r="J796" i="12"/>
  <c r="K796" i="12"/>
  <c r="O796" i="12"/>
  <c r="M796" i="12"/>
  <c r="F796" i="12"/>
  <c r="P796" i="12"/>
  <c r="F881" i="12"/>
  <c r="G881" i="12"/>
  <c r="G553" i="12"/>
  <c r="F553" i="12"/>
  <c r="G994" i="12"/>
  <c r="F994" i="12"/>
  <c r="F791" i="12"/>
  <c r="G791" i="12"/>
  <c r="R791" i="12"/>
  <c r="N791" i="12"/>
  <c r="L791" i="12"/>
  <c r="Q791" i="12"/>
  <c r="O791" i="12"/>
  <c r="P791" i="12"/>
  <c r="K791" i="12"/>
  <c r="M791" i="12"/>
  <c r="J791" i="12"/>
  <c r="G756" i="12"/>
  <c r="F756" i="12"/>
  <c r="M756" i="12"/>
  <c r="Q756" i="12"/>
  <c r="L756" i="12"/>
  <c r="J756" i="12"/>
  <c r="P756" i="12"/>
  <c r="N756" i="12"/>
  <c r="K756" i="12"/>
  <c r="R756" i="12"/>
  <c r="O756" i="12"/>
  <c r="G841" i="12"/>
  <c r="F841" i="12"/>
  <c r="P841" i="12"/>
  <c r="K841" i="12"/>
  <c r="L841" i="12"/>
  <c r="Q841" i="12"/>
  <c r="N841" i="12"/>
  <c r="J841" i="12"/>
  <c r="M841" i="12"/>
  <c r="R841" i="12"/>
  <c r="O841" i="12"/>
  <c r="G490" i="12"/>
  <c r="F490" i="12"/>
  <c r="N490" i="12"/>
  <c r="Q490" i="12"/>
  <c r="P490" i="12"/>
  <c r="M490" i="12"/>
  <c r="L490" i="12"/>
  <c r="K490" i="12"/>
  <c r="J490" i="12"/>
  <c r="R490" i="12"/>
  <c r="O490" i="12"/>
  <c r="F651" i="12"/>
  <c r="G651" i="12"/>
  <c r="N735" i="12"/>
  <c r="G735" i="12"/>
  <c r="F735" i="12"/>
  <c r="Q735" i="12"/>
  <c r="K735" i="12"/>
  <c r="L735" i="12"/>
  <c r="O735" i="12"/>
  <c r="P735" i="12"/>
  <c r="M735" i="12"/>
  <c r="R735" i="12"/>
  <c r="J735" i="12"/>
  <c r="G718" i="12"/>
  <c r="F718" i="12"/>
  <c r="P718" i="12"/>
  <c r="N718" i="12"/>
  <c r="L718" i="12"/>
  <c r="R718" i="12"/>
  <c r="O718" i="12"/>
  <c r="J718" i="12"/>
  <c r="M718" i="12"/>
  <c r="K718" i="12"/>
  <c r="Q718" i="12"/>
  <c r="N940" i="12"/>
  <c r="O940" i="12"/>
  <c r="G940" i="12"/>
  <c r="F940" i="12"/>
  <c r="J940" i="12"/>
  <c r="Q940" i="12"/>
  <c r="L940" i="12"/>
  <c r="K940" i="12"/>
  <c r="M940" i="12"/>
  <c r="P940" i="12"/>
  <c r="R940" i="12"/>
  <c r="G973" i="12"/>
  <c r="F973" i="12"/>
  <c r="G584" i="12"/>
  <c r="F584" i="12"/>
  <c r="K584" i="12"/>
  <c r="F476" i="12"/>
  <c r="G476" i="12"/>
  <c r="N476" i="12"/>
  <c r="M476" i="12"/>
  <c r="O476" i="12"/>
  <c r="R476" i="12"/>
  <c r="Q476" i="12"/>
  <c r="L476" i="12"/>
  <c r="J476" i="12"/>
  <c r="K476" i="12"/>
  <c r="P476" i="12"/>
  <c r="R137" i="12"/>
  <c r="G137" i="12"/>
  <c r="F137" i="12"/>
  <c r="O137" i="12"/>
  <c r="K137" i="12"/>
  <c r="Q137" i="12"/>
  <c r="N137" i="12"/>
  <c r="M137" i="12"/>
  <c r="J137" i="12"/>
  <c r="L137" i="12"/>
  <c r="P137" i="12"/>
  <c r="F626" i="12"/>
  <c r="G626" i="12"/>
  <c r="R418" i="12"/>
  <c r="O418" i="12"/>
  <c r="M418" i="12"/>
  <c r="K418" i="12"/>
  <c r="L418" i="12"/>
  <c r="J418" i="12"/>
  <c r="N418" i="12"/>
  <c r="P418" i="12"/>
  <c r="Q418" i="12"/>
  <c r="G418" i="12"/>
  <c r="F418" i="12"/>
  <c r="F251" i="12"/>
  <c r="G251" i="12"/>
  <c r="K251" i="12"/>
  <c r="L251" i="12"/>
  <c r="P251" i="12"/>
  <c r="Q251" i="12"/>
  <c r="J251" i="12"/>
  <c r="M251" i="12"/>
  <c r="N251" i="12"/>
  <c r="R251" i="12"/>
  <c r="O251" i="12"/>
  <c r="G420" i="12"/>
  <c r="F420" i="12"/>
  <c r="M420" i="12"/>
  <c r="N420" i="12"/>
  <c r="J420" i="12"/>
  <c r="K420" i="12"/>
  <c r="R420" i="12"/>
  <c r="L420" i="12"/>
  <c r="Q420" i="12"/>
  <c r="O420" i="12"/>
  <c r="P420" i="12"/>
  <c r="J138" i="12"/>
  <c r="G138" i="12"/>
  <c r="F138" i="12"/>
  <c r="F480" i="12"/>
  <c r="G480" i="12"/>
  <c r="G605" i="12"/>
  <c r="F605" i="12"/>
  <c r="F205" i="12"/>
  <c r="G205" i="12"/>
  <c r="P205" i="12"/>
  <c r="K205" i="12"/>
  <c r="L205" i="12"/>
  <c r="J205" i="12"/>
  <c r="O205" i="12"/>
  <c r="Q205" i="12"/>
  <c r="N205" i="12"/>
  <c r="R205" i="12"/>
  <c r="M205" i="12"/>
  <c r="J333" i="12"/>
  <c r="G333" i="12"/>
  <c r="N333" i="12"/>
  <c r="O333" i="12"/>
  <c r="F333" i="12"/>
  <c r="Q333" i="12"/>
  <c r="K333" i="12"/>
  <c r="M333" i="12"/>
  <c r="R333" i="12"/>
  <c r="P333" i="12"/>
  <c r="L333" i="12"/>
  <c r="G438" i="12"/>
  <c r="F438" i="12"/>
  <c r="Q300" i="12"/>
  <c r="G300" i="12"/>
  <c r="F300" i="12"/>
  <c r="L300" i="12"/>
  <c r="O300" i="12"/>
  <c r="J300" i="12"/>
  <c r="M300" i="12"/>
  <c r="P300" i="12"/>
  <c r="N300" i="12"/>
  <c r="R300" i="12"/>
  <c r="K300" i="12"/>
  <c r="G455" i="12"/>
  <c r="F455" i="12"/>
  <c r="M455" i="12"/>
  <c r="K455" i="12"/>
  <c r="L455" i="12"/>
  <c r="O455" i="12"/>
  <c r="R455" i="12"/>
  <c r="Q455" i="12"/>
  <c r="P455" i="12"/>
  <c r="J455" i="12"/>
  <c r="N455" i="12"/>
  <c r="G606" i="12"/>
  <c r="F606" i="12"/>
  <c r="G230" i="12"/>
  <c r="F230" i="12"/>
  <c r="R230" i="12"/>
  <c r="P230" i="12"/>
  <c r="J230" i="12"/>
  <c r="O230" i="12"/>
  <c r="N230" i="12"/>
  <c r="M230" i="12"/>
  <c r="L230" i="12"/>
  <c r="K230" i="12"/>
  <c r="Q230" i="12"/>
  <c r="L358" i="12"/>
  <c r="J358" i="12"/>
  <c r="N358" i="12"/>
  <c r="P358" i="12"/>
  <c r="Q358" i="12"/>
  <c r="R358" i="12"/>
  <c r="O358" i="12"/>
  <c r="M358" i="12"/>
  <c r="K358" i="12"/>
  <c r="G358" i="12"/>
  <c r="F358" i="12"/>
  <c r="F385" i="12"/>
  <c r="G385" i="12"/>
  <c r="L385" i="12"/>
  <c r="L513" i="12"/>
  <c r="F513" i="12"/>
  <c r="M513" i="12"/>
  <c r="J513" i="12"/>
  <c r="N513" i="12"/>
  <c r="K513" i="12"/>
  <c r="Q513" i="12"/>
  <c r="G513" i="12"/>
  <c r="R513" i="12"/>
  <c r="O513" i="12"/>
  <c r="P513" i="12"/>
  <c r="F901" i="12"/>
  <c r="G901" i="12"/>
  <c r="F192" i="12"/>
  <c r="G192" i="12"/>
  <c r="P320" i="12"/>
  <c r="F320" i="12"/>
  <c r="G320" i="12"/>
  <c r="F781" i="12"/>
  <c r="G781" i="12"/>
  <c r="K475" i="12"/>
  <c r="G475" i="12"/>
  <c r="F475" i="12"/>
  <c r="P475" i="12"/>
  <c r="M475" i="12"/>
  <c r="R475" i="12"/>
  <c r="N475" i="12"/>
  <c r="L475" i="12"/>
  <c r="J475" i="12"/>
  <c r="Q475" i="12"/>
  <c r="O475" i="12"/>
  <c r="G862" i="12"/>
  <c r="F862" i="12"/>
  <c r="P862" i="12"/>
  <c r="Q862" i="12"/>
  <c r="R862" i="12"/>
  <c r="K862" i="12"/>
  <c r="M862" i="12"/>
  <c r="O862" i="12"/>
  <c r="L862" i="12"/>
  <c r="J862" i="12"/>
  <c r="N862" i="12"/>
  <c r="F576" i="12"/>
  <c r="G576" i="12"/>
  <c r="J468" i="12"/>
  <c r="P468" i="12"/>
  <c r="O468" i="12"/>
  <c r="G468" i="12"/>
  <c r="F468" i="12"/>
  <c r="R468" i="12"/>
  <c r="M468" i="12"/>
  <c r="L468" i="12"/>
  <c r="N468" i="12"/>
  <c r="K468" i="12"/>
  <c r="Q468" i="12"/>
  <c r="F135" i="12"/>
  <c r="J135" i="12"/>
  <c r="N135" i="12"/>
  <c r="L135" i="12"/>
  <c r="K135" i="12"/>
  <c r="P135" i="12"/>
  <c r="G135" i="12"/>
  <c r="M135" i="12"/>
  <c r="O135" i="12"/>
  <c r="R135" i="12"/>
  <c r="Q135" i="12"/>
  <c r="G658" i="12"/>
  <c r="F658" i="12"/>
  <c r="L658" i="12"/>
  <c r="Q658" i="12"/>
  <c r="M658" i="12"/>
  <c r="P658" i="12"/>
  <c r="K658" i="12"/>
  <c r="R658" i="12"/>
  <c r="O658" i="12"/>
  <c r="J658" i="12"/>
  <c r="N658" i="12"/>
  <c r="G450" i="12"/>
  <c r="F450" i="12"/>
  <c r="G351" i="12"/>
  <c r="F351" i="12"/>
  <c r="M351" i="12"/>
  <c r="Q351" i="12"/>
  <c r="L351" i="12"/>
  <c r="R351" i="12"/>
  <c r="K351" i="12"/>
  <c r="J351" i="12"/>
  <c r="O351" i="12"/>
  <c r="P351" i="12"/>
  <c r="N351" i="12"/>
  <c r="G602" i="12"/>
  <c r="F602" i="12"/>
  <c r="K602" i="12"/>
  <c r="R602" i="12"/>
  <c r="N602" i="12"/>
  <c r="P602" i="12"/>
  <c r="O602" i="12"/>
  <c r="L602" i="12"/>
  <c r="M602" i="12"/>
  <c r="J602" i="12"/>
  <c r="Q602" i="12"/>
  <c r="G384" i="12"/>
  <c r="Q384" i="12"/>
  <c r="F384" i="12"/>
  <c r="K384" i="12"/>
  <c r="N384" i="12"/>
  <c r="P384" i="12"/>
  <c r="R384" i="12"/>
  <c r="M384" i="12"/>
  <c r="O384" i="12"/>
  <c r="L384" i="12"/>
  <c r="J384" i="12"/>
  <c r="F90" i="12"/>
  <c r="G90" i="12"/>
  <c r="M525" i="12"/>
  <c r="G525" i="12"/>
  <c r="F525" i="12"/>
  <c r="R525" i="12"/>
  <c r="K525" i="12"/>
  <c r="Q525" i="12"/>
  <c r="P525" i="12"/>
  <c r="J525" i="12"/>
  <c r="L525" i="12"/>
  <c r="O525" i="12"/>
  <c r="N525" i="12"/>
  <c r="F721" i="12"/>
  <c r="G721" i="12"/>
  <c r="G570" i="12"/>
  <c r="F570" i="12"/>
  <c r="G177" i="12"/>
  <c r="F177" i="12"/>
  <c r="N177" i="12"/>
  <c r="O177" i="12"/>
  <c r="J177" i="12"/>
  <c r="L177" i="12"/>
  <c r="M177" i="12"/>
  <c r="K177" i="12"/>
  <c r="Q177" i="12"/>
  <c r="R177" i="12"/>
  <c r="P177" i="12"/>
  <c r="F178" i="12"/>
  <c r="G178" i="12"/>
  <c r="R178" i="12"/>
  <c r="AF13" i="4"/>
  <c r="W43" i="2"/>
  <c r="C5" i="2" s="1"/>
  <c r="P27" i="3"/>
  <c r="F675" i="12"/>
  <c r="G675" i="12"/>
  <c r="R675" i="12"/>
  <c r="O675" i="12"/>
  <c r="P675" i="12"/>
  <c r="K675" i="12"/>
  <c r="J675" i="12"/>
  <c r="L675" i="12"/>
  <c r="N675" i="12"/>
  <c r="M675" i="12"/>
  <c r="Q675" i="12"/>
  <c r="G996" i="12"/>
  <c r="F996" i="12"/>
  <c r="P704" i="12"/>
  <c r="G704" i="12"/>
  <c r="F704" i="12"/>
  <c r="R704" i="12"/>
  <c r="N704" i="12"/>
  <c r="O704" i="12"/>
  <c r="M704" i="12"/>
  <c r="L704" i="12"/>
  <c r="Q704" i="12"/>
  <c r="J704" i="12"/>
  <c r="K704" i="12"/>
  <c r="F695" i="12"/>
  <c r="G695" i="12"/>
  <c r="Q695" i="12"/>
  <c r="P695" i="12"/>
  <c r="J695" i="12"/>
  <c r="O695" i="12"/>
  <c r="M695" i="12"/>
  <c r="K695" i="12"/>
  <c r="R695" i="12"/>
  <c r="N695" i="12"/>
  <c r="L695" i="12"/>
  <c r="G479" i="12"/>
  <c r="F479" i="12"/>
  <c r="L84" i="12"/>
  <c r="F84" i="12"/>
  <c r="G84" i="12"/>
  <c r="J84" i="12"/>
  <c r="M84" i="12"/>
  <c r="P84" i="12"/>
  <c r="N84" i="12"/>
  <c r="O84" i="12"/>
  <c r="K84" i="12"/>
  <c r="Q84" i="12"/>
  <c r="R84" i="12"/>
  <c r="O817" i="12"/>
  <c r="F817" i="12"/>
  <c r="G817" i="12"/>
  <c r="J817" i="12"/>
  <c r="N817" i="12"/>
  <c r="P817" i="12"/>
  <c r="K817" i="12"/>
  <c r="M817" i="12"/>
  <c r="R817" i="12"/>
  <c r="L817" i="12"/>
  <c r="Q817" i="12"/>
  <c r="M613" i="12"/>
  <c r="F613" i="12"/>
  <c r="P613" i="12"/>
  <c r="K613" i="12"/>
  <c r="G613" i="12"/>
  <c r="N613" i="12"/>
  <c r="R613" i="12"/>
  <c r="L613" i="12"/>
  <c r="O613" i="12"/>
  <c r="J613" i="12"/>
  <c r="Q613" i="12"/>
  <c r="G433" i="12"/>
  <c r="F433" i="12"/>
  <c r="G380" i="12"/>
  <c r="F380" i="12"/>
  <c r="O380" i="12"/>
  <c r="J380" i="12"/>
  <c r="Q380" i="12"/>
  <c r="M380" i="12"/>
  <c r="R380" i="12"/>
  <c r="K380" i="12"/>
  <c r="L380" i="12"/>
  <c r="N380" i="12"/>
  <c r="P380" i="12"/>
  <c r="G226" i="12"/>
  <c r="F226" i="12"/>
  <c r="M226" i="12"/>
  <c r="R226" i="12"/>
  <c r="J226" i="12"/>
  <c r="Q226" i="12"/>
  <c r="N226" i="12"/>
  <c r="L226" i="12"/>
  <c r="K226" i="12"/>
  <c r="O226" i="12"/>
  <c r="P226" i="12"/>
  <c r="G365" i="12"/>
  <c r="F365" i="12"/>
  <c r="F79" i="12"/>
  <c r="G79" i="12"/>
  <c r="N79" i="12"/>
  <c r="R79" i="12"/>
  <c r="K79" i="12"/>
  <c r="P79" i="12"/>
  <c r="M79" i="12"/>
  <c r="Q79" i="12"/>
  <c r="J79" i="12"/>
  <c r="O79" i="12"/>
  <c r="L79" i="12"/>
  <c r="P24" i="12"/>
  <c r="N24" i="12"/>
  <c r="F24" i="12"/>
  <c r="Q24" i="12"/>
  <c r="M24" i="12"/>
  <c r="J24" i="12"/>
  <c r="K24" i="12"/>
  <c r="G24" i="12"/>
  <c r="L24" i="12"/>
  <c r="O24" i="12"/>
  <c r="R24" i="12"/>
  <c r="K837" i="12"/>
  <c r="F837" i="12"/>
  <c r="G837" i="12"/>
  <c r="J837" i="12"/>
  <c r="R837" i="12"/>
  <c r="N837" i="12"/>
  <c r="O837" i="12"/>
  <c r="P837" i="12"/>
  <c r="L837" i="12"/>
  <c r="Q837" i="12"/>
  <c r="M837" i="12"/>
  <c r="F868" i="12"/>
  <c r="G868" i="12"/>
  <c r="R866" i="12"/>
  <c r="L866" i="12"/>
  <c r="F866" i="12"/>
  <c r="J866" i="12"/>
  <c r="N866" i="12"/>
  <c r="Q866" i="12"/>
  <c r="G866" i="12"/>
  <c r="K866" i="12"/>
  <c r="O866" i="12"/>
  <c r="P866" i="12"/>
  <c r="M866" i="12"/>
  <c r="F1001" i="12"/>
  <c r="K1001" i="12"/>
  <c r="G1001" i="12"/>
  <c r="N1001" i="12"/>
  <c r="M1001" i="12"/>
  <c r="J1001" i="12"/>
  <c r="O1001" i="12"/>
  <c r="L1001" i="12"/>
  <c r="R1001" i="12"/>
  <c r="P1001" i="12"/>
  <c r="Q1001" i="12"/>
  <c r="G920" i="12"/>
  <c r="F920" i="12"/>
  <c r="Q920" i="12"/>
  <c r="O920" i="12"/>
  <c r="N920" i="12"/>
  <c r="L920" i="12"/>
  <c r="J920" i="12"/>
  <c r="P920" i="12"/>
  <c r="M920" i="12"/>
  <c r="R920" i="12"/>
  <c r="K920" i="12"/>
  <c r="Q598" i="12"/>
  <c r="O598" i="12"/>
  <c r="F598" i="12"/>
  <c r="G598" i="12"/>
  <c r="N598" i="12"/>
  <c r="K598" i="12"/>
  <c r="R598" i="12"/>
  <c r="P598" i="12"/>
  <c r="J598" i="12"/>
  <c r="M598" i="12"/>
  <c r="L598" i="12"/>
  <c r="F203" i="12"/>
  <c r="G203" i="12"/>
  <c r="M203" i="12"/>
  <c r="K203" i="12"/>
  <c r="P203" i="12"/>
  <c r="Q203" i="12"/>
  <c r="J203" i="12"/>
  <c r="O203" i="12"/>
  <c r="L203" i="12"/>
  <c r="R203" i="12"/>
  <c r="N203" i="12"/>
  <c r="F218" i="12"/>
  <c r="K218" i="12"/>
  <c r="R218" i="12"/>
  <c r="G218" i="12"/>
  <c r="M218" i="12"/>
  <c r="N218" i="12"/>
  <c r="O218" i="12"/>
  <c r="L218" i="12"/>
  <c r="Q218" i="12"/>
  <c r="P218" i="12"/>
  <c r="J218" i="12"/>
  <c r="G396" i="12"/>
  <c r="F396" i="12"/>
  <c r="P396" i="12"/>
  <c r="Q396" i="12"/>
  <c r="R396" i="12"/>
  <c r="O396" i="12"/>
  <c r="L396" i="12"/>
  <c r="N396" i="12"/>
  <c r="M396" i="12"/>
  <c r="J396" i="12"/>
  <c r="K396" i="12"/>
  <c r="F142" i="12"/>
  <c r="G142" i="12"/>
  <c r="G377" i="12"/>
  <c r="F377" i="12"/>
  <c r="P377" i="12"/>
  <c r="Q377" i="12"/>
  <c r="R377" i="12"/>
  <c r="N377" i="12"/>
  <c r="L377" i="12"/>
  <c r="J377" i="12"/>
  <c r="O377" i="12"/>
  <c r="K377" i="12"/>
  <c r="M377" i="12"/>
  <c r="Q144" i="12"/>
  <c r="G144" i="12"/>
  <c r="F144" i="12"/>
  <c r="O144" i="12"/>
  <c r="K144" i="12"/>
  <c r="N144" i="12"/>
  <c r="M144" i="12"/>
  <c r="R144" i="12"/>
  <c r="J144" i="12"/>
  <c r="P144" i="12"/>
  <c r="L144" i="12"/>
  <c r="F387" i="12"/>
  <c r="G387" i="12"/>
  <c r="K387" i="12"/>
  <c r="L387" i="12"/>
  <c r="O387" i="12"/>
  <c r="M387" i="12"/>
  <c r="N387" i="12"/>
  <c r="R387" i="12"/>
  <c r="P387" i="12"/>
  <c r="J387" i="12"/>
  <c r="Q387" i="12"/>
  <c r="G797" i="12"/>
  <c r="F797" i="12"/>
  <c r="L797" i="12"/>
  <c r="J797" i="12"/>
  <c r="K797" i="12"/>
  <c r="P797" i="12"/>
  <c r="Q797" i="12"/>
  <c r="M797" i="12"/>
  <c r="O797" i="12"/>
  <c r="R797" i="12"/>
  <c r="N797" i="12"/>
  <c r="N118" i="12"/>
  <c r="F118" i="12"/>
  <c r="G118" i="12"/>
  <c r="Q118" i="12"/>
  <c r="O118" i="12"/>
  <c r="L118" i="12"/>
  <c r="J118" i="12"/>
  <c r="M118" i="12"/>
  <c r="K118" i="12"/>
  <c r="P118" i="12"/>
  <c r="R118" i="12"/>
  <c r="F72" i="12"/>
  <c r="G72" i="12"/>
  <c r="K72" i="12"/>
  <c r="J72" i="12"/>
  <c r="Q72" i="12"/>
  <c r="N72" i="12"/>
  <c r="P72" i="12"/>
  <c r="L72" i="12"/>
  <c r="M72" i="12"/>
  <c r="R72" i="12"/>
  <c r="O72" i="12"/>
  <c r="G88" i="12"/>
  <c r="F88" i="12"/>
  <c r="G308" i="12"/>
  <c r="F308" i="12"/>
  <c r="M308" i="12"/>
  <c r="Q308" i="12"/>
  <c r="R308" i="12"/>
  <c r="O308" i="12"/>
  <c r="L308" i="12"/>
  <c r="J308" i="12"/>
  <c r="N308" i="12"/>
  <c r="P308" i="12"/>
  <c r="K308" i="12"/>
  <c r="F768" i="12"/>
  <c r="P768" i="12"/>
  <c r="Q768" i="12"/>
  <c r="G768" i="12"/>
  <c r="L768" i="12"/>
  <c r="N768" i="12"/>
  <c r="R768" i="12"/>
  <c r="M768" i="12"/>
  <c r="O768" i="12"/>
  <c r="K768" i="12"/>
  <c r="J768" i="12"/>
  <c r="M960" i="12"/>
  <c r="L960" i="12"/>
  <c r="N960" i="12"/>
  <c r="J960" i="12"/>
  <c r="P960" i="12"/>
  <c r="G960" i="12"/>
  <c r="Q960" i="12"/>
  <c r="R960" i="12"/>
  <c r="O960" i="12"/>
  <c r="F960" i="12"/>
  <c r="K960" i="12"/>
  <c r="G720" i="12"/>
  <c r="F720" i="12"/>
  <c r="Q720" i="12"/>
  <c r="G962" i="12"/>
  <c r="F962" i="12"/>
  <c r="F839" i="12"/>
  <c r="G839" i="12"/>
  <c r="F458" i="12"/>
  <c r="G458" i="12"/>
  <c r="Q458" i="12"/>
  <c r="O458" i="12"/>
  <c r="J458" i="12"/>
  <c r="N458" i="12"/>
  <c r="L458" i="12"/>
  <c r="K458" i="12"/>
  <c r="M458" i="12"/>
  <c r="R458" i="12"/>
  <c r="P458" i="12"/>
  <c r="O936" i="12"/>
  <c r="G936" i="12"/>
  <c r="F936" i="12"/>
  <c r="L936" i="12"/>
  <c r="P936" i="12"/>
  <c r="Q936" i="12"/>
  <c r="R936" i="12"/>
  <c r="M936" i="12"/>
  <c r="N936" i="12"/>
  <c r="J936" i="12"/>
  <c r="K936" i="12"/>
  <c r="F969" i="12"/>
  <c r="G969" i="12"/>
  <c r="R703" i="12"/>
  <c r="Q703" i="12"/>
  <c r="K703" i="12"/>
  <c r="N703" i="12"/>
  <c r="O703" i="12"/>
  <c r="G703" i="12"/>
  <c r="F703" i="12"/>
  <c r="M703" i="12"/>
  <c r="J703" i="12"/>
  <c r="L703" i="12"/>
  <c r="P703" i="12"/>
  <c r="G929" i="12"/>
  <c r="F929" i="12"/>
  <c r="O929" i="12"/>
  <c r="P929" i="12"/>
  <c r="Q929" i="12"/>
  <c r="N929" i="12"/>
  <c r="M929" i="12"/>
  <c r="J929" i="12"/>
  <c r="R929" i="12"/>
  <c r="K929" i="12"/>
  <c r="L929" i="12"/>
  <c r="O422" i="12"/>
  <c r="F422" i="12"/>
  <c r="G422" i="12"/>
  <c r="N422" i="12"/>
  <c r="M422" i="12"/>
  <c r="K422" i="12"/>
  <c r="J422" i="12"/>
  <c r="L422" i="12"/>
  <c r="R422" i="12"/>
  <c r="Q422" i="12"/>
  <c r="P422" i="12"/>
  <c r="F92" i="12"/>
  <c r="G92" i="12"/>
  <c r="P92" i="12"/>
  <c r="Q92" i="12"/>
  <c r="M92" i="12"/>
  <c r="K92" i="12"/>
  <c r="J92" i="12"/>
  <c r="O92" i="12"/>
  <c r="L92" i="12"/>
  <c r="R92" i="12"/>
  <c r="N92" i="12"/>
  <c r="R219" i="12"/>
  <c r="G219" i="12"/>
  <c r="F219" i="12"/>
  <c r="P219" i="12"/>
  <c r="Q219" i="12"/>
  <c r="J219" i="12"/>
  <c r="O219" i="12"/>
  <c r="M219" i="12"/>
  <c r="L219" i="12"/>
  <c r="K219" i="12"/>
  <c r="N219" i="12"/>
  <c r="Q330" i="12"/>
  <c r="G330" i="12"/>
  <c r="F330" i="12"/>
  <c r="F173" i="12"/>
  <c r="G173" i="12"/>
  <c r="G236" i="12"/>
  <c r="F236" i="12"/>
  <c r="G198" i="12"/>
  <c r="F198" i="12"/>
  <c r="Q198" i="12"/>
  <c r="R198" i="12"/>
  <c r="N198" i="12"/>
  <c r="J198" i="12"/>
  <c r="K198" i="12"/>
  <c r="L198" i="12"/>
  <c r="P198" i="12"/>
  <c r="O198" i="12"/>
  <c r="M198" i="12"/>
  <c r="M326" i="12"/>
  <c r="F326" i="12"/>
  <c r="G326" i="12"/>
  <c r="Q481" i="12"/>
  <c r="G481" i="12"/>
  <c r="L481" i="12"/>
  <c r="P481" i="12"/>
  <c r="N481" i="12"/>
  <c r="F481" i="12"/>
  <c r="O481" i="12"/>
  <c r="K481" i="12"/>
  <c r="R481" i="12"/>
  <c r="M481" i="12"/>
  <c r="J481" i="12"/>
  <c r="O288" i="12"/>
  <c r="M288" i="12"/>
  <c r="F288" i="12"/>
  <c r="G288" i="12"/>
  <c r="R288" i="12"/>
  <c r="J288" i="12"/>
  <c r="K288" i="12"/>
  <c r="L288" i="12"/>
  <c r="Q288" i="12"/>
  <c r="N288" i="12"/>
  <c r="P288" i="12"/>
  <c r="G821" i="12"/>
  <c r="F821" i="12"/>
  <c r="M199" i="12"/>
  <c r="F199" i="12"/>
  <c r="O199" i="12"/>
  <c r="R199" i="12"/>
  <c r="Q199" i="12"/>
  <c r="P199" i="12"/>
  <c r="L199" i="12"/>
  <c r="N199" i="12"/>
  <c r="K199" i="12"/>
  <c r="G199" i="12"/>
  <c r="J199" i="12"/>
  <c r="G526" i="12"/>
  <c r="F526" i="12"/>
  <c r="F442" i="12"/>
  <c r="G442" i="12"/>
  <c r="P442" i="12"/>
  <c r="N442" i="12"/>
  <c r="F474" i="12"/>
  <c r="G474" i="12"/>
  <c r="F857" i="12"/>
  <c r="G857" i="12"/>
  <c r="Q27" i="3"/>
  <c r="C4" i="13"/>
  <c r="E4" i="13" s="1"/>
  <c r="P4" i="13" s="1"/>
  <c r="C3" i="13"/>
  <c r="E3" i="13" s="1"/>
  <c r="C5" i="13"/>
  <c r="E5" i="13" s="1"/>
  <c r="Q715" i="12"/>
  <c r="P715" i="12"/>
  <c r="G715" i="12"/>
  <c r="F715" i="12"/>
  <c r="K715" i="12"/>
  <c r="J715" i="12"/>
  <c r="R715" i="12"/>
  <c r="N715" i="12"/>
  <c r="M715" i="12"/>
  <c r="O715" i="12"/>
  <c r="L715" i="12"/>
  <c r="G893" i="12"/>
  <c r="F893" i="12"/>
  <c r="P893" i="12"/>
  <c r="G725" i="12"/>
  <c r="F725" i="12"/>
  <c r="F905" i="12"/>
  <c r="M905" i="12"/>
  <c r="P905" i="12"/>
  <c r="O905" i="12"/>
  <c r="J905" i="12"/>
  <c r="L905" i="12"/>
  <c r="N905" i="12"/>
  <c r="Q905" i="12"/>
  <c r="K905" i="12"/>
  <c r="R905" i="12"/>
  <c r="G905" i="12"/>
  <c r="F747" i="12"/>
  <c r="G747" i="12"/>
  <c r="O747" i="12"/>
  <c r="K747" i="12"/>
  <c r="J747" i="12"/>
  <c r="N747" i="12"/>
  <c r="P747" i="12"/>
  <c r="M747" i="12"/>
  <c r="Q747" i="12"/>
  <c r="R747" i="12"/>
  <c r="L747" i="12"/>
  <c r="G456" i="12"/>
  <c r="F456" i="12"/>
  <c r="O456" i="12"/>
  <c r="F97" i="12"/>
  <c r="G97" i="12"/>
  <c r="O97" i="12"/>
  <c r="L97" i="12"/>
  <c r="M97" i="12"/>
  <c r="R97" i="12"/>
  <c r="N97" i="12"/>
  <c r="Q97" i="12"/>
  <c r="P97" i="12"/>
  <c r="K97" i="12"/>
  <c r="J97" i="12"/>
  <c r="G299" i="12"/>
  <c r="M299" i="12"/>
  <c r="L299" i="12"/>
  <c r="R299" i="12"/>
  <c r="O299" i="12"/>
  <c r="P299" i="12"/>
  <c r="F299" i="12"/>
  <c r="Q299" i="12"/>
  <c r="J299" i="12"/>
  <c r="N299" i="12"/>
  <c r="K299" i="12"/>
  <c r="F544" i="12"/>
  <c r="G544" i="12"/>
  <c r="L544" i="12"/>
  <c r="P544" i="12"/>
  <c r="Q544" i="12"/>
  <c r="K544" i="12"/>
  <c r="J544" i="12"/>
  <c r="R544" i="12"/>
  <c r="N544" i="12"/>
  <c r="O544" i="12"/>
  <c r="M544" i="12"/>
  <c r="G293" i="12"/>
  <c r="F293" i="12"/>
  <c r="L293" i="12"/>
  <c r="P293" i="12"/>
  <c r="K293" i="12"/>
  <c r="M293" i="12"/>
  <c r="Q293" i="12"/>
  <c r="R293" i="12"/>
  <c r="N293" i="12"/>
  <c r="J293" i="12"/>
  <c r="O293" i="12"/>
  <c r="G470" i="12"/>
  <c r="F470" i="12"/>
  <c r="Q904" i="12"/>
  <c r="O904" i="12"/>
  <c r="L904" i="12"/>
  <c r="J904" i="12"/>
  <c r="N904" i="12"/>
  <c r="R904" i="12"/>
  <c r="P904" i="12"/>
  <c r="M904" i="12"/>
  <c r="K904" i="12"/>
  <c r="G904" i="12"/>
  <c r="F904" i="12"/>
  <c r="G528" i="12"/>
  <c r="F528" i="12"/>
  <c r="L985" i="12"/>
  <c r="Q985" i="12"/>
  <c r="G985" i="12"/>
  <c r="F985" i="12"/>
  <c r="O985" i="12"/>
  <c r="K985" i="12"/>
  <c r="J985" i="12"/>
  <c r="N985" i="12"/>
  <c r="P985" i="12"/>
  <c r="R985" i="12"/>
  <c r="M985" i="12"/>
  <c r="K536" i="12"/>
  <c r="Q536" i="12"/>
  <c r="O536" i="12"/>
  <c r="R536" i="12"/>
  <c r="N536" i="12"/>
  <c r="G536" i="12"/>
  <c r="F536" i="12"/>
  <c r="J536" i="12"/>
  <c r="L536" i="12"/>
  <c r="P536" i="12"/>
  <c r="M536" i="12"/>
  <c r="F478" i="12"/>
  <c r="G478" i="12"/>
  <c r="F46" i="12"/>
  <c r="G46" i="12"/>
  <c r="N46" i="12"/>
  <c r="P46" i="12"/>
  <c r="K46" i="12"/>
  <c r="L46" i="12"/>
  <c r="M46" i="12"/>
  <c r="R46" i="12"/>
  <c r="Q46" i="12"/>
  <c r="J46" i="12"/>
  <c r="O46" i="12"/>
  <c r="G123" i="12"/>
  <c r="F123" i="12"/>
  <c r="M123" i="12"/>
  <c r="K123" i="12"/>
  <c r="L123" i="12"/>
  <c r="J123" i="12"/>
  <c r="O123" i="12"/>
  <c r="P123" i="12"/>
  <c r="N123" i="12"/>
  <c r="Q123" i="12"/>
  <c r="R123" i="12"/>
  <c r="F101" i="12"/>
  <c r="G101" i="12"/>
  <c r="K27" i="3"/>
  <c r="O27" i="3"/>
  <c r="P631" i="12"/>
  <c r="J631" i="12"/>
  <c r="M631" i="12"/>
  <c r="K631" i="12"/>
  <c r="R631" i="12"/>
  <c r="O631" i="12"/>
  <c r="L631" i="12"/>
  <c r="Q631" i="12"/>
  <c r="N631" i="12"/>
  <c r="G631" i="12"/>
  <c r="F631" i="12"/>
  <c r="M771" i="12"/>
  <c r="K771" i="12"/>
  <c r="R771" i="12"/>
  <c r="O771" i="12"/>
  <c r="P771" i="12"/>
  <c r="Q771" i="12"/>
  <c r="L771" i="12"/>
  <c r="J771" i="12"/>
  <c r="N771" i="12"/>
  <c r="F771" i="12"/>
  <c r="G771" i="12"/>
  <c r="K806" i="12"/>
  <c r="G806" i="12"/>
  <c r="F806" i="12"/>
  <c r="R806" i="12"/>
  <c r="M806" i="12"/>
  <c r="O806" i="12"/>
  <c r="Q806" i="12"/>
  <c r="J806" i="12"/>
  <c r="P806" i="12"/>
  <c r="N806" i="12"/>
  <c r="L806" i="12"/>
  <c r="P945" i="12"/>
  <c r="O945" i="12"/>
  <c r="G945" i="12"/>
  <c r="F945" i="12"/>
  <c r="G641" i="12"/>
  <c r="F641" i="12"/>
  <c r="P641" i="12"/>
  <c r="J641" i="12"/>
  <c r="M641" i="12"/>
  <c r="L641" i="12"/>
  <c r="O641" i="12"/>
  <c r="R641" i="12"/>
  <c r="K641" i="12"/>
  <c r="Q641" i="12"/>
  <c r="N641" i="12"/>
  <c r="F807" i="12"/>
  <c r="J807" i="12"/>
  <c r="G807" i="12"/>
  <c r="M807" i="12"/>
  <c r="F820" i="12"/>
  <c r="G820" i="12"/>
  <c r="M820" i="12"/>
  <c r="K820" i="12"/>
  <c r="R820" i="12"/>
  <c r="N820" i="12"/>
  <c r="L820" i="12"/>
  <c r="Q820" i="12"/>
  <c r="O820" i="12"/>
  <c r="P820" i="12"/>
  <c r="J820" i="12"/>
  <c r="F959" i="12"/>
  <c r="G959" i="12"/>
  <c r="G659" i="12"/>
  <c r="F659" i="12"/>
  <c r="K659" i="12"/>
  <c r="Q659" i="12"/>
  <c r="N659" i="12"/>
  <c r="O659" i="12"/>
  <c r="M659" i="12"/>
  <c r="P659" i="12"/>
  <c r="L659" i="12"/>
  <c r="R659" i="12"/>
  <c r="J659" i="12"/>
  <c r="F827" i="12"/>
  <c r="G827" i="12"/>
  <c r="O827" i="12"/>
  <c r="L827" i="12"/>
  <c r="R827" i="12"/>
  <c r="K827" i="12"/>
  <c r="J827" i="12"/>
  <c r="N827" i="12"/>
  <c r="P827" i="12"/>
  <c r="Q827" i="12"/>
  <c r="M827" i="12"/>
  <c r="G836" i="12"/>
  <c r="F836" i="12"/>
  <c r="K983" i="12"/>
  <c r="G983" i="12"/>
  <c r="F983" i="12"/>
  <c r="N983" i="12"/>
  <c r="Q983" i="12"/>
  <c r="J983" i="12"/>
  <c r="P983" i="12"/>
  <c r="R983" i="12"/>
  <c r="M983" i="12"/>
  <c r="O983" i="12"/>
  <c r="L983" i="12"/>
  <c r="F228" i="12"/>
  <c r="G228" i="12"/>
  <c r="F217" i="12"/>
  <c r="G217" i="12"/>
  <c r="M386" i="12"/>
  <c r="N386" i="12"/>
  <c r="R386" i="12"/>
  <c r="Q386" i="12"/>
  <c r="L386" i="12"/>
  <c r="J386" i="12"/>
  <c r="K386" i="12"/>
  <c r="P386" i="12"/>
  <c r="O386" i="12"/>
  <c r="G386" i="12"/>
  <c r="F386" i="12"/>
  <c r="G171" i="12"/>
  <c r="K171" i="12"/>
  <c r="F171" i="12"/>
  <c r="N171" i="12"/>
  <c r="J171" i="12"/>
  <c r="P171" i="12"/>
  <c r="L171" i="12"/>
  <c r="Q171" i="12"/>
  <c r="M171" i="12"/>
  <c r="R171" i="12"/>
  <c r="O171" i="12"/>
  <c r="G339" i="12"/>
  <c r="F339" i="12"/>
  <c r="O339" i="12"/>
  <c r="R339" i="12"/>
  <c r="K339" i="12"/>
  <c r="M339" i="12"/>
  <c r="Q339" i="12"/>
  <c r="J339" i="12"/>
  <c r="L339" i="12"/>
  <c r="N339" i="12"/>
  <c r="P339" i="12"/>
  <c r="F154" i="12"/>
  <c r="G154" i="12"/>
  <c r="O154" i="12"/>
  <c r="J154" i="12"/>
  <c r="Q154" i="12"/>
  <c r="R154" i="12"/>
  <c r="N154" i="12"/>
  <c r="K154" i="12"/>
  <c r="M154" i="12"/>
  <c r="P154" i="12"/>
  <c r="L154" i="12"/>
  <c r="G389" i="12"/>
  <c r="F389" i="12"/>
  <c r="G165" i="12"/>
  <c r="F165" i="12"/>
  <c r="P165" i="12"/>
  <c r="Q165" i="12"/>
  <c r="R165" i="12"/>
  <c r="O165" i="12"/>
  <c r="L165" i="12"/>
  <c r="J165" i="12"/>
  <c r="N165" i="12"/>
  <c r="K165" i="12"/>
  <c r="M165" i="12"/>
  <c r="R341" i="12"/>
  <c r="J341" i="12"/>
  <c r="G341" i="12"/>
  <c r="N341" i="12"/>
  <c r="L341" i="12"/>
  <c r="O341" i="12"/>
  <c r="M341" i="12"/>
  <c r="P341" i="12"/>
  <c r="Q341" i="12"/>
  <c r="F341" i="12"/>
  <c r="K341" i="12"/>
  <c r="F140" i="12"/>
  <c r="G140" i="12"/>
  <c r="R140" i="12"/>
  <c r="K140" i="12"/>
  <c r="L140" i="12"/>
  <c r="M140" i="12"/>
  <c r="Q140" i="12"/>
  <c r="O140" i="12"/>
  <c r="P140" i="12"/>
  <c r="J140" i="12"/>
  <c r="N140" i="12"/>
  <c r="R375" i="12"/>
  <c r="O375" i="12"/>
  <c r="M375" i="12"/>
  <c r="J375" i="12"/>
  <c r="N375" i="12"/>
  <c r="P375" i="12"/>
  <c r="K375" i="12"/>
  <c r="Q375" i="12"/>
  <c r="L375" i="12"/>
  <c r="G375" i="12"/>
  <c r="F375" i="12"/>
  <c r="G638" i="12"/>
  <c r="F638" i="12"/>
  <c r="F278" i="12"/>
  <c r="G278" i="12"/>
  <c r="G765" i="12"/>
  <c r="M765" i="12"/>
  <c r="K765" i="12"/>
  <c r="F765" i="12"/>
  <c r="R765" i="12"/>
  <c r="N765" i="12"/>
  <c r="J765" i="12"/>
  <c r="O765" i="12"/>
  <c r="P765" i="12"/>
  <c r="Q765" i="12"/>
  <c r="L765" i="12"/>
  <c r="G521" i="12"/>
  <c r="F521" i="12"/>
  <c r="J521" i="12"/>
  <c r="O521" i="12"/>
  <c r="R521" i="12"/>
  <c r="N521" i="12"/>
  <c r="M521" i="12"/>
  <c r="K521" i="12"/>
  <c r="L521" i="12"/>
  <c r="P521" i="12"/>
  <c r="Q521" i="12"/>
  <c r="F646" i="12"/>
  <c r="G646" i="12"/>
  <c r="K646" i="12"/>
  <c r="O646" i="12"/>
  <c r="M646" i="12"/>
  <c r="Q646" i="12"/>
  <c r="N646" i="12"/>
  <c r="R646" i="12"/>
  <c r="L646" i="12"/>
  <c r="J646" i="12"/>
  <c r="P646" i="12"/>
  <c r="G280" i="12"/>
  <c r="F280" i="12"/>
  <c r="J280" i="12"/>
  <c r="O280" i="12"/>
  <c r="P280" i="12"/>
  <c r="K280" i="12"/>
  <c r="R280" i="12"/>
  <c r="Q280" i="12"/>
  <c r="M280" i="12"/>
  <c r="N280" i="12"/>
  <c r="L280" i="12"/>
  <c r="F858" i="12"/>
  <c r="G858" i="12"/>
  <c r="N858" i="12"/>
  <c r="P858" i="12"/>
  <c r="K858" i="12"/>
  <c r="L858" i="12"/>
  <c r="M858" i="12"/>
  <c r="Q858" i="12"/>
  <c r="J858" i="12"/>
  <c r="O858" i="12"/>
  <c r="R858" i="12"/>
  <c r="G523" i="12"/>
  <c r="F523" i="12"/>
  <c r="G477" i="12"/>
  <c r="F477" i="12"/>
  <c r="J477" i="12"/>
  <c r="O477" i="12"/>
  <c r="L477" i="12"/>
  <c r="Q477" i="12"/>
  <c r="N477" i="12"/>
  <c r="M477" i="12"/>
  <c r="P477" i="12"/>
  <c r="K477" i="12"/>
  <c r="R477" i="12"/>
  <c r="G404" i="12"/>
  <c r="F404" i="12"/>
  <c r="R404" i="12"/>
  <c r="O404" i="12"/>
  <c r="Q404" i="12"/>
  <c r="L404" i="12"/>
  <c r="M404" i="12"/>
  <c r="P404" i="12"/>
  <c r="J404" i="12"/>
  <c r="K404" i="12"/>
  <c r="N404" i="12"/>
  <c r="F59" i="12"/>
  <c r="G59" i="12"/>
  <c r="F86" i="12"/>
  <c r="G86" i="12"/>
  <c r="G319" i="12"/>
  <c r="F319" i="12"/>
  <c r="O319" i="12"/>
  <c r="Q319" i="12"/>
  <c r="G782" i="12"/>
  <c r="F782" i="12"/>
  <c r="M782" i="12"/>
  <c r="K782" i="12"/>
  <c r="L782" i="12"/>
  <c r="Q782" i="12"/>
  <c r="N782" i="12"/>
  <c r="R782" i="12"/>
  <c r="J782" i="12"/>
  <c r="O782" i="12"/>
  <c r="P782" i="12"/>
  <c r="M434" i="12"/>
  <c r="F434" i="12"/>
  <c r="R434" i="12"/>
  <c r="Q434" i="12"/>
  <c r="K434" i="12"/>
  <c r="P434" i="12"/>
  <c r="G434" i="12"/>
  <c r="J434" i="12"/>
  <c r="O434" i="12"/>
  <c r="N434" i="12"/>
  <c r="L434" i="12"/>
  <c r="G431" i="12"/>
  <c r="F431" i="12"/>
  <c r="G378" i="12"/>
  <c r="F378" i="12"/>
  <c r="P378" i="12"/>
  <c r="O378" i="12"/>
  <c r="M378" i="12"/>
  <c r="K378" i="12"/>
  <c r="R378" i="12"/>
  <c r="Q378" i="12"/>
  <c r="L378" i="12"/>
  <c r="J378" i="12"/>
  <c r="N378" i="12"/>
  <c r="P53" i="12"/>
  <c r="F53" i="12"/>
  <c r="G53" i="12"/>
  <c r="K53" i="12"/>
  <c r="N53" i="12"/>
  <c r="L53" i="12"/>
  <c r="Q53" i="12"/>
  <c r="R53" i="12"/>
  <c r="O53" i="12"/>
  <c r="J53" i="12"/>
  <c r="M53" i="12"/>
  <c r="G148" i="12"/>
  <c r="F148" i="12"/>
  <c r="F804" i="12"/>
  <c r="G804" i="12"/>
  <c r="G575" i="12"/>
  <c r="F575" i="12"/>
  <c r="G707" i="12"/>
  <c r="F707" i="12"/>
  <c r="P734" i="12"/>
  <c r="Q734" i="12"/>
  <c r="M734" i="12"/>
  <c r="K734" i="12"/>
  <c r="L734" i="12"/>
  <c r="R734" i="12"/>
  <c r="N734" i="12"/>
  <c r="J734" i="12"/>
  <c r="O734" i="12"/>
  <c r="G734" i="12"/>
  <c r="F734" i="12"/>
  <c r="G871" i="12"/>
  <c r="F871" i="12"/>
  <c r="G593" i="12"/>
  <c r="F593" i="12"/>
  <c r="R593" i="12"/>
  <c r="N593" i="12"/>
  <c r="L593" i="12"/>
  <c r="J593" i="12"/>
  <c r="O593" i="12"/>
  <c r="M593" i="12"/>
  <c r="Q593" i="12"/>
  <c r="P593" i="12"/>
  <c r="K593" i="12"/>
  <c r="F717" i="12"/>
  <c r="G717" i="12"/>
  <c r="P746" i="12"/>
  <c r="G746" i="12"/>
  <c r="F746" i="12"/>
  <c r="F895" i="12"/>
  <c r="G895" i="12"/>
  <c r="P895" i="12"/>
  <c r="O895" i="12"/>
  <c r="K895" i="12"/>
  <c r="Q895" i="12"/>
  <c r="R895" i="12"/>
  <c r="L895" i="12"/>
  <c r="J895" i="12"/>
  <c r="M895" i="12"/>
  <c r="N895" i="12"/>
  <c r="G603" i="12"/>
  <c r="F603" i="12"/>
  <c r="K603" i="12"/>
  <c r="F727" i="12"/>
  <c r="N727" i="12"/>
  <c r="O727" i="12"/>
  <c r="R727" i="12"/>
  <c r="J727" i="12"/>
  <c r="K727" i="12"/>
  <c r="M727" i="12"/>
  <c r="Q727" i="12"/>
  <c r="P727" i="12"/>
  <c r="G727" i="12"/>
  <c r="L727" i="12"/>
  <c r="F770" i="12"/>
  <c r="G770" i="12"/>
  <c r="N770" i="12"/>
  <c r="G909" i="12"/>
  <c r="F909" i="12"/>
  <c r="K909" i="12"/>
  <c r="L909" i="12"/>
  <c r="R909" i="12"/>
  <c r="O909" i="12"/>
  <c r="P909" i="12"/>
  <c r="J909" i="12"/>
  <c r="N909" i="12"/>
  <c r="Q909" i="12"/>
  <c r="M909" i="12"/>
  <c r="F813" i="12"/>
  <c r="G813" i="12"/>
  <c r="G313" i="12"/>
  <c r="F313" i="12"/>
  <c r="G89" i="12"/>
  <c r="F89" i="12"/>
  <c r="K116" i="12"/>
  <c r="G116" i="12"/>
  <c r="F116" i="12"/>
  <c r="P116" i="12"/>
  <c r="L116" i="12"/>
  <c r="Q116" i="12"/>
  <c r="O116" i="12"/>
  <c r="R116" i="12"/>
  <c r="J116" i="12"/>
  <c r="N116" i="12"/>
  <c r="M116" i="12"/>
  <c r="F291" i="12"/>
  <c r="G291" i="12"/>
  <c r="F430" i="12"/>
  <c r="G430" i="12"/>
  <c r="L416" i="12"/>
  <c r="J416" i="12"/>
  <c r="O416" i="12"/>
  <c r="P416" i="12"/>
  <c r="Q416" i="12"/>
  <c r="R416" i="12"/>
  <c r="N416" i="12"/>
  <c r="M416" i="12"/>
  <c r="K416" i="12"/>
  <c r="F416" i="12"/>
  <c r="G416" i="12"/>
  <c r="F884" i="12"/>
  <c r="G884" i="12"/>
  <c r="K285" i="12"/>
  <c r="J285" i="12"/>
  <c r="G285" i="12"/>
  <c r="F285" i="12"/>
  <c r="N285" i="12"/>
  <c r="O285" i="12"/>
  <c r="M285" i="12"/>
  <c r="L285" i="12"/>
  <c r="R285" i="12"/>
  <c r="Q285" i="12"/>
  <c r="P285" i="12"/>
  <c r="G406" i="12"/>
  <c r="F406" i="12"/>
  <c r="F424" i="12"/>
  <c r="J424" i="12"/>
  <c r="L424" i="12"/>
  <c r="G424" i="12"/>
  <c r="P424" i="12"/>
  <c r="M424" i="12"/>
  <c r="Q424" i="12"/>
  <c r="R424" i="12"/>
  <c r="K424" i="12"/>
  <c r="N424" i="12"/>
  <c r="O424" i="12"/>
  <c r="F710" i="12"/>
  <c r="G710" i="12"/>
  <c r="Q710" i="12"/>
  <c r="O710" i="12"/>
  <c r="M710" i="12"/>
  <c r="K710" i="12"/>
  <c r="R710" i="12"/>
  <c r="N710" i="12"/>
  <c r="P710" i="12"/>
  <c r="L710" i="12"/>
  <c r="J710" i="12"/>
  <c r="G222" i="12"/>
  <c r="F222" i="12"/>
  <c r="R222" i="12"/>
  <c r="O222" i="12"/>
  <c r="M222" i="12"/>
  <c r="K222" i="12"/>
  <c r="L222" i="12"/>
  <c r="J222" i="12"/>
  <c r="N222" i="12"/>
  <c r="P222" i="12"/>
  <c r="Q222" i="12"/>
  <c r="G496" i="12"/>
  <c r="F496" i="12"/>
  <c r="G465" i="12"/>
  <c r="F465" i="12"/>
  <c r="L968" i="12"/>
  <c r="K968" i="12"/>
  <c r="J968" i="12"/>
  <c r="O968" i="12"/>
  <c r="R968" i="12"/>
  <c r="N968" i="12"/>
  <c r="Q968" i="12"/>
  <c r="G968" i="12"/>
  <c r="F968" i="12"/>
  <c r="P968" i="12"/>
  <c r="M968" i="12"/>
  <c r="N232" i="12"/>
  <c r="G232" i="12"/>
  <c r="F232" i="12"/>
  <c r="O232" i="12"/>
  <c r="K232" i="12"/>
  <c r="R232" i="12"/>
  <c r="J232" i="12"/>
  <c r="Q232" i="12"/>
  <c r="L232" i="12"/>
  <c r="P232" i="12"/>
  <c r="M232" i="12"/>
  <c r="N504" i="12"/>
  <c r="G504" i="12"/>
  <c r="F504" i="12"/>
  <c r="K504" i="12"/>
  <c r="Q504" i="12"/>
  <c r="M504" i="12"/>
  <c r="L504" i="12"/>
  <c r="R504" i="12"/>
  <c r="J504" i="12"/>
  <c r="O504" i="12"/>
  <c r="P504" i="12"/>
  <c r="G467" i="12"/>
  <c r="F467" i="12"/>
  <c r="L911" i="12"/>
  <c r="K911" i="12"/>
  <c r="F911" i="12"/>
  <c r="Q911" i="12"/>
  <c r="G911" i="12"/>
  <c r="N911" i="12"/>
  <c r="J911" i="12"/>
  <c r="M911" i="12"/>
  <c r="O911" i="12"/>
  <c r="R911" i="12"/>
  <c r="P911" i="12"/>
  <c r="G590" i="12"/>
  <c r="F590" i="12"/>
  <c r="K151" i="12"/>
  <c r="N151" i="12"/>
  <c r="M151" i="12"/>
  <c r="J151" i="12"/>
  <c r="P151" i="12"/>
  <c r="R151" i="12"/>
  <c r="Q151" i="12"/>
  <c r="L151" i="12"/>
  <c r="O151" i="12"/>
  <c r="G151" i="12"/>
  <c r="F151" i="12"/>
  <c r="G38" i="12"/>
  <c r="F38" i="12"/>
  <c r="Q210" i="12"/>
  <c r="F210" i="12"/>
  <c r="G210" i="12"/>
  <c r="L210" i="12"/>
  <c r="J210" i="12"/>
  <c r="O210" i="12"/>
  <c r="N210" i="12"/>
  <c r="M210" i="12"/>
  <c r="P210" i="12"/>
  <c r="K210" i="12"/>
  <c r="R210" i="12"/>
  <c r="F4" i="12"/>
  <c r="G744" i="12"/>
  <c r="G976" i="12"/>
  <c r="F851" i="12"/>
  <c r="G979" i="12"/>
  <c r="F17" i="12"/>
  <c r="G690" i="12"/>
  <c r="G992" i="12"/>
  <c r="G682" i="12"/>
  <c r="F744" i="12"/>
  <c r="F976" i="12"/>
  <c r="G915" i="12"/>
  <c r="F979" i="12"/>
  <c r="F870" i="12"/>
  <c r="F690" i="12"/>
  <c r="F928" i="12"/>
  <c r="F992" i="12"/>
  <c r="F22" i="12"/>
  <c r="F966" i="12"/>
  <c r="F714" i="12"/>
  <c r="G848" i="12"/>
  <c r="G912" i="12"/>
  <c r="F618" i="12"/>
  <c r="F12" i="12"/>
  <c r="G998" i="12"/>
  <c r="F752" i="12"/>
  <c r="F859" i="12"/>
  <c r="F11" i="12"/>
  <c r="G14" i="12"/>
  <c r="F730" i="12"/>
  <c r="F824" i="12"/>
  <c r="F880" i="12"/>
  <c r="G835" i="12"/>
  <c r="F867" i="12"/>
  <c r="G931" i="12"/>
  <c r="F995" i="12"/>
  <c r="B13" i="12"/>
  <c r="B339" i="12"/>
  <c r="B681" i="12"/>
  <c r="B379" i="12"/>
  <c r="B551" i="12"/>
  <c r="B296" i="12"/>
  <c r="B98" i="12"/>
  <c r="B135" i="12"/>
  <c r="B84" i="12"/>
  <c r="B183" i="12"/>
  <c r="B658" i="12"/>
  <c r="B6" i="12"/>
  <c r="B109" i="12"/>
  <c r="B150" i="12"/>
  <c r="B386" i="12"/>
  <c r="B874" i="12"/>
  <c r="B365" i="12"/>
  <c r="B130" i="12"/>
  <c r="B209" i="12"/>
  <c r="B136" i="12"/>
  <c r="B523" i="12"/>
  <c r="B858" i="12"/>
  <c r="B94" i="12"/>
  <c r="B83" i="12"/>
  <c r="B535" i="12"/>
  <c r="B315" i="12"/>
  <c r="B596" i="12"/>
  <c r="B139" i="12"/>
  <c r="B211" i="12"/>
  <c r="B593" i="12"/>
  <c r="B439" i="12"/>
  <c r="B261" i="12"/>
  <c r="B401" i="12"/>
  <c r="B333" i="12"/>
  <c r="B312" i="12"/>
  <c r="B310" i="12"/>
  <c r="B245" i="12"/>
  <c r="B131" i="12"/>
  <c r="B80" i="12"/>
  <c r="B187" i="12"/>
  <c r="B459" i="12"/>
  <c r="B173" i="12"/>
  <c r="B193" i="12"/>
  <c r="B539" i="12"/>
  <c r="B509" i="12"/>
  <c r="B210" i="12"/>
  <c r="B119" i="12"/>
  <c r="B41" i="12"/>
  <c r="B232" i="12"/>
  <c r="B410" i="12"/>
  <c r="B137" i="12"/>
  <c r="B619" i="12"/>
  <c r="B395" i="12"/>
  <c r="B397" i="12"/>
  <c r="B906" i="12"/>
  <c r="B15" i="12"/>
  <c r="B257" i="12"/>
  <c r="B595" i="12"/>
  <c r="B742" i="12"/>
  <c r="B692" i="12"/>
  <c r="B978" i="12"/>
  <c r="B458" i="12"/>
  <c r="B773" i="12"/>
  <c r="B513" i="12"/>
  <c r="B390" i="12"/>
  <c r="B809" i="12"/>
  <c r="B515" i="12"/>
  <c r="B415" i="12"/>
  <c r="B411" i="12"/>
  <c r="B838" i="12"/>
  <c r="B474" i="12"/>
  <c r="B190" i="12"/>
  <c r="B358" i="12"/>
  <c r="B917" i="12"/>
  <c r="B657" i="12"/>
  <c r="B963" i="12"/>
  <c r="B685" i="12"/>
  <c r="B429" i="12"/>
  <c r="B935" i="12"/>
  <c r="B902" i="12"/>
  <c r="B374" i="12"/>
  <c r="B371" i="12"/>
  <c r="B368" i="12"/>
  <c r="B540" i="12"/>
  <c r="B756" i="12"/>
  <c r="B490" i="12"/>
  <c r="B557" i="12"/>
  <c r="B893" i="12"/>
  <c r="B511" i="12"/>
  <c r="B709" i="12"/>
  <c r="B258" i="12"/>
  <c r="B259" i="12"/>
  <c r="B256" i="12"/>
  <c r="B373" i="12"/>
  <c r="B74" i="12"/>
  <c r="B95" i="12"/>
  <c r="B471" i="12"/>
  <c r="B331" i="12"/>
  <c r="B580" i="12"/>
  <c r="B847" i="12"/>
  <c r="B928" i="12"/>
  <c r="B672" i="12"/>
  <c r="B753" i="12"/>
  <c r="B584" i="12"/>
  <c r="B674" i="12"/>
  <c r="B807" i="12"/>
  <c r="B782" i="12"/>
  <c r="B476" i="12"/>
  <c r="B788" i="12"/>
  <c r="B222" i="12"/>
  <c r="B220" i="12"/>
  <c r="B322" i="12"/>
  <c r="B323" i="12"/>
  <c r="B320" i="12"/>
  <c r="B88" i="12"/>
  <c r="G8" i="12"/>
  <c r="F682" i="12"/>
  <c r="F808" i="12"/>
  <c r="F915" i="12"/>
  <c r="G18" i="12"/>
  <c r="G870" i="12"/>
  <c r="F816" i="12"/>
  <c r="G928" i="12"/>
  <c r="G955" i="12"/>
  <c r="G22" i="12"/>
  <c r="F776" i="12"/>
  <c r="F848" i="12"/>
  <c r="G947" i="12"/>
  <c r="G12" i="12"/>
  <c r="F998" i="12"/>
  <c r="F864" i="12"/>
  <c r="G859" i="12"/>
  <c r="G987" i="12"/>
  <c r="F13" i="12"/>
  <c r="G11" i="12"/>
  <c r="G666" i="12"/>
  <c r="G760" i="12"/>
  <c r="G792" i="12"/>
  <c r="G824" i="12"/>
  <c r="F835" i="12"/>
  <c r="G899" i="12"/>
  <c r="F931" i="12"/>
  <c r="G995" i="12"/>
  <c r="G9" i="12"/>
  <c r="B5" i="12"/>
  <c r="F8" i="12"/>
  <c r="G808" i="12"/>
  <c r="G851" i="12"/>
  <c r="G17" i="12"/>
  <c r="F18" i="12"/>
  <c r="G816" i="12"/>
  <c r="F891" i="12"/>
  <c r="F955" i="12"/>
  <c r="G776" i="12"/>
  <c r="G883" i="12"/>
  <c r="F947" i="12"/>
  <c r="F15" i="12"/>
  <c r="G722" i="12"/>
  <c r="F784" i="12"/>
  <c r="G864" i="12"/>
  <c r="G923" i="12"/>
  <c r="F987" i="12"/>
  <c r="G554" i="12"/>
  <c r="G13" i="12"/>
  <c r="G902" i="12"/>
  <c r="F666" i="12"/>
  <c r="G698" i="12"/>
  <c r="F760" i="12"/>
  <c r="F792" i="12"/>
  <c r="G944" i="12"/>
  <c r="F899" i="12"/>
  <c r="G963" i="12"/>
  <c r="F650" i="12"/>
  <c r="F9" i="12"/>
  <c r="B4" i="12"/>
  <c r="B269" i="12"/>
  <c r="B51" i="12"/>
  <c r="B81" i="12"/>
  <c r="B118" i="12"/>
  <c r="B583" i="12"/>
  <c r="B101" i="12"/>
  <c r="B89" i="12"/>
  <c r="B188" i="12"/>
  <c r="B182" i="12"/>
  <c r="B142" i="12"/>
  <c r="B10" i="12"/>
  <c r="B338" i="12"/>
  <c r="B189" i="12"/>
  <c r="B27" i="12"/>
  <c r="B853" i="12"/>
  <c r="B428" i="12"/>
  <c r="B265" i="12"/>
  <c r="B23" i="12"/>
  <c r="B49" i="12"/>
  <c r="B527" i="12"/>
  <c r="B921" i="12"/>
  <c r="B385" i="12"/>
  <c r="B317" i="12"/>
  <c r="B316" i="12"/>
  <c r="B14" i="12"/>
  <c r="B71" i="12"/>
  <c r="B123" i="12"/>
  <c r="B134" i="12"/>
  <c r="B251" i="12"/>
  <c r="B639" i="12"/>
  <c r="B50" i="12"/>
  <c r="B87" i="12"/>
  <c r="B663" i="12"/>
  <c r="B311" i="12"/>
  <c r="B496" i="12"/>
  <c r="B93" i="12"/>
  <c r="B69" i="12"/>
  <c r="B200" i="12"/>
  <c r="B38" i="12"/>
  <c r="G891" i="12"/>
  <c r="F912" i="12"/>
  <c r="G618" i="12"/>
  <c r="F902" i="12"/>
  <c r="F944" i="12"/>
  <c r="F963" i="12"/>
  <c r="B166" i="12"/>
  <c r="B149" i="12"/>
  <c r="B161" i="12"/>
  <c r="B337" i="12"/>
  <c r="B352" i="12"/>
  <c r="B30" i="12"/>
  <c r="B102" i="12"/>
  <c r="B463" i="12"/>
  <c r="B325" i="12"/>
  <c r="B487" i="12"/>
  <c r="B270" i="12"/>
  <c r="B147" i="12"/>
  <c r="B890" i="12"/>
  <c r="B353" i="12"/>
  <c r="B144" i="12"/>
  <c r="B824" i="12"/>
  <c r="B329" i="12"/>
  <c r="B842" i="12"/>
  <c r="B321" i="12"/>
  <c r="B360" i="12"/>
  <c r="B146" i="12"/>
  <c r="B217" i="12"/>
  <c r="B403" i="12"/>
  <c r="B602" i="12"/>
  <c r="B82" i="12"/>
  <c r="B115" i="12"/>
  <c r="B543" i="12"/>
  <c r="B8" i="12"/>
  <c r="B18" i="12"/>
  <c r="B567" i="12"/>
  <c r="B275" i="12"/>
  <c r="B167" i="12"/>
  <c r="B702" i="12"/>
  <c r="B359" i="12"/>
  <c r="B829" i="12"/>
  <c r="B958" i="12"/>
  <c r="B941" i="12"/>
  <c r="B718" i="12"/>
  <c r="B852" i="12"/>
  <c r="B570" i="12"/>
  <c r="B327" i="12"/>
  <c r="B240" i="12"/>
  <c r="B45" i="12"/>
  <c r="B57" i="12"/>
  <c r="B739" i="12"/>
  <c r="B492" i="12"/>
  <c r="B984" i="12"/>
  <c r="B432" i="12"/>
  <c r="B531" i="12"/>
  <c r="B898" i="12"/>
  <c r="B198" i="12"/>
  <c r="B587" i="12"/>
  <c r="B533" i="12"/>
  <c r="B448" i="12"/>
  <c r="B560" i="12"/>
  <c r="B637" i="12"/>
  <c r="B491" i="12"/>
  <c r="B342" i="12"/>
  <c r="B171" i="12"/>
  <c r="B409" i="12"/>
  <c r="B138" i="12"/>
  <c r="B169" i="12"/>
  <c r="B332" i="12"/>
  <c r="B590" i="12"/>
  <c r="B783" i="12"/>
  <c r="B800" i="12"/>
  <c r="B817" i="12"/>
  <c r="B520" i="12"/>
  <c r="B537" i="12"/>
  <c r="B818" i="12"/>
  <c r="B469" i="12"/>
  <c r="B465" i="12"/>
  <c r="B392" i="12"/>
  <c r="B238" i="12"/>
  <c r="B954" i="12"/>
  <c r="B746" i="12"/>
  <c r="B122" i="12"/>
  <c r="B143" i="12"/>
  <c r="B72" i="12"/>
  <c r="B203" i="12"/>
  <c r="B974" i="12"/>
  <c r="B895" i="12"/>
  <c r="B976" i="12"/>
  <c r="B720" i="12"/>
  <c r="B801" i="12"/>
  <c r="B632" i="12"/>
  <c r="B866" i="12"/>
  <c r="B457" i="12"/>
  <c r="B891" i="12"/>
  <c r="B972" i="12"/>
  <c r="B716" i="12"/>
  <c r="B349" i="12"/>
  <c r="B105" i="12"/>
  <c r="B372" i="12"/>
  <c r="B873" i="12"/>
  <c r="B871" i="12"/>
  <c r="B894" i="12"/>
  <c r="B640" i="12"/>
  <c r="B347" i="12"/>
  <c r="B452" i="12"/>
  <c r="B214" i="12"/>
  <c r="B215" i="12"/>
  <c r="B216" i="12"/>
  <c r="B181" i="12"/>
  <c r="B42" i="12"/>
  <c r="B55" i="12"/>
  <c r="B97" i="12"/>
  <c r="B447" i="12"/>
  <c r="B837" i="12"/>
  <c r="B815" i="12"/>
  <c r="B896" i="12"/>
  <c r="B977" i="12"/>
  <c r="B721" i="12"/>
  <c r="B552" i="12"/>
  <c r="B633" i="12"/>
  <c r="B839" i="12"/>
  <c r="B529" i="12"/>
  <c r="B644" i="12"/>
  <c r="B707" i="12"/>
  <c r="B306" i="12"/>
  <c r="B304" i="12"/>
  <c r="B366" i="12"/>
  <c r="B363" i="12"/>
  <c r="B364" i="12"/>
  <c r="B48" i="12"/>
  <c r="B165" i="12"/>
  <c r="B241" i="12"/>
  <c r="B128" i="12"/>
  <c r="B603" i="12"/>
  <c r="B462" i="12"/>
  <c r="B927" i="12"/>
  <c r="B671" i="12"/>
  <c r="B752" i="12"/>
  <c r="B833" i="12"/>
  <c r="B664" i="12"/>
  <c r="B994" i="12"/>
  <c r="B489" i="12"/>
  <c r="B923" i="12"/>
  <c r="B667" i="12"/>
  <c r="B748" i="12"/>
  <c r="B810" i="12"/>
  <c r="B281" i="12"/>
  <c r="B340" i="12"/>
  <c r="B907" i="12"/>
  <c r="B732" i="12"/>
  <c r="B141" i="12"/>
  <c r="B207" i="12"/>
  <c r="B623" i="12"/>
  <c r="B378" i="12"/>
  <c r="B546" i="12"/>
  <c r="B517" i="12"/>
  <c r="B524" i="12"/>
  <c r="B777" i="12"/>
  <c r="B868" i="12"/>
  <c r="B986" i="12"/>
  <c r="B686" i="12"/>
  <c r="B706" i="12"/>
  <c r="B806" i="12"/>
  <c r="B953" i="12"/>
  <c r="B791" i="12"/>
  <c r="B747" i="12"/>
  <c r="B47" i="12"/>
  <c r="B260" i="12"/>
  <c r="B287" i="12"/>
  <c r="B202" i="12"/>
  <c r="B611" i="12"/>
  <c r="B626" i="12"/>
  <c r="B625" i="12"/>
  <c r="B628" i="12"/>
  <c r="B885" i="12"/>
  <c r="B691" i="12"/>
  <c r="B422" i="12"/>
  <c r="B766" i="12"/>
  <c r="B786" i="12"/>
  <c r="B886" i="12"/>
  <c r="B985" i="12"/>
  <c r="B823" i="12"/>
  <c r="B843" i="12"/>
  <c r="B668" i="12"/>
  <c r="B164" i="12"/>
  <c r="B239" i="12"/>
  <c r="B154" i="12"/>
  <c r="B419" i="12"/>
  <c r="B578" i="12"/>
  <c r="B561" i="12"/>
  <c r="B564" i="12"/>
  <c r="B821" i="12"/>
  <c r="B932" i="12"/>
  <c r="B627" i="12"/>
  <c r="B630" i="12"/>
  <c r="B629" i="12"/>
  <c r="B656" i="12"/>
  <c r="B909" i="12"/>
  <c r="B727" i="12"/>
  <c r="B939" i="12"/>
  <c r="B764" i="12"/>
  <c r="B393" i="12"/>
  <c r="B191" i="12"/>
  <c r="B559" i="12"/>
  <c r="B362" i="12"/>
  <c r="B530" i="12"/>
  <c r="B497" i="12"/>
  <c r="B500" i="12"/>
  <c r="B757" i="12"/>
  <c r="B836" i="12"/>
  <c r="B730" i="12"/>
  <c r="B646" i="12"/>
  <c r="B653" i="12"/>
  <c r="B710" i="12"/>
  <c r="B933" i="12"/>
  <c r="B759" i="12"/>
  <c r="F451" i="12"/>
  <c r="F482" i="12"/>
  <c r="G778" i="12"/>
  <c r="F941" i="12"/>
  <c r="G39" i="12"/>
  <c r="F168" i="12"/>
  <c r="F81" i="12"/>
  <c r="G33" i="12"/>
  <c r="G566" i="12"/>
  <c r="F39" i="12"/>
  <c r="G168" i="12"/>
  <c r="G81" i="12"/>
  <c r="G113" i="12"/>
  <c r="G225" i="12"/>
  <c r="F33" i="12"/>
  <c r="F566" i="12"/>
  <c r="G542" i="12"/>
  <c r="G679" i="12"/>
  <c r="F956" i="12"/>
  <c r="F277" i="12"/>
  <c r="G457" i="12"/>
  <c r="G359" i="12"/>
  <c r="F783" i="12"/>
  <c r="G965" i="12"/>
  <c r="G4" i="12"/>
  <c r="G176" i="12"/>
  <c r="F801" i="12"/>
  <c r="F25" i="12"/>
  <c r="G518" i="12"/>
  <c r="F169" i="12"/>
  <c r="G286" i="12"/>
  <c r="G281" i="12"/>
  <c r="F457" i="12"/>
  <c r="F359" i="12"/>
  <c r="G783" i="12"/>
  <c r="F965" i="12"/>
  <c r="G322" i="12"/>
  <c r="G662" i="12"/>
  <c r="G714" i="12"/>
  <c r="F722" i="12"/>
  <c r="G752" i="12"/>
  <c r="F923" i="12"/>
  <c r="F698" i="12"/>
  <c r="G730" i="12"/>
  <c r="G650" i="12"/>
  <c r="B647" i="12"/>
  <c r="B345" i="12"/>
  <c r="B294" i="12"/>
  <c r="B67" i="12"/>
  <c r="B355" i="12"/>
  <c r="B7" i="12"/>
  <c r="B289" i="12"/>
  <c r="B252" i="12"/>
  <c r="B66" i="12"/>
  <c r="B32" i="12"/>
  <c r="B661" i="12"/>
  <c r="B249" i="12"/>
  <c r="B11" i="12"/>
  <c r="B86" i="12"/>
  <c r="B107" i="12"/>
  <c r="B114" i="12"/>
  <c r="B116" i="12"/>
  <c r="B526" i="12"/>
  <c r="B59" i="12"/>
  <c r="B9" i="12"/>
  <c r="B273" i="12"/>
  <c r="B19" i="12"/>
  <c r="B230" i="12"/>
  <c r="B405" i="12"/>
  <c r="B56" i="12"/>
  <c r="B17" i="12"/>
  <c r="B274" i="12"/>
  <c r="B120" i="12"/>
  <c r="B43" i="12"/>
  <c r="B99" i="12"/>
  <c r="B318" i="12"/>
  <c r="B225" i="12"/>
  <c r="B336" i="12"/>
  <c r="B903" i="12"/>
  <c r="B998" i="12"/>
  <c r="B586" i="12"/>
  <c r="B758" i="12"/>
  <c r="B542" i="12"/>
  <c r="B931" i="12"/>
  <c r="B326" i="12"/>
  <c r="B243" i="12"/>
  <c r="B969" i="12"/>
  <c r="B389" i="12"/>
  <c r="B110" i="12"/>
  <c r="B820" i="12"/>
  <c r="B485" i="12"/>
  <c r="B728" i="12"/>
  <c r="B597" i="12"/>
  <c r="B980" i="12"/>
  <c r="B878" i="12"/>
  <c r="B591" i="12"/>
  <c r="B284" i="12"/>
  <c r="B558" i="12"/>
  <c r="B445" i="12"/>
  <c r="B574" i="12"/>
  <c r="B794" i="12"/>
  <c r="B264" i="12"/>
  <c r="B174" i="12"/>
  <c r="B475" i="12"/>
  <c r="B68" i="12"/>
  <c r="B185" i="12"/>
  <c r="B301" i="12"/>
  <c r="B163" i="12"/>
  <c r="B499" i="12"/>
  <c r="B719" i="12"/>
  <c r="B736" i="12"/>
  <c r="B689" i="12"/>
  <c r="B456" i="12"/>
  <c r="B473" i="12"/>
  <c r="B426" i="12"/>
  <c r="B510" i="12"/>
  <c r="B402" i="12"/>
  <c r="B624" i="12"/>
  <c r="B970" i="12"/>
  <c r="B408" i="12"/>
  <c r="B309" i="12"/>
  <c r="B58" i="12"/>
  <c r="B75" i="12"/>
  <c r="B201" i="12"/>
  <c r="B375" i="12"/>
  <c r="B665" i="12"/>
  <c r="B831" i="12"/>
  <c r="B912" i="12"/>
  <c r="B993" i="12"/>
  <c r="B737" i="12"/>
  <c r="B568" i="12"/>
  <c r="B649" i="12"/>
  <c r="B926" i="12"/>
  <c r="B827" i="12"/>
  <c r="B908" i="12"/>
  <c r="B989" i="12"/>
  <c r="B140" i="12"/>
  <c r="B180" i="12"/>
  <c r="B507" i="12"/>
  <c r="B620" i="12"/>
  <c r="B1001" i="12"/>
  <c r="B446" i="12"/>
  <c r="B634" i="12"/>
  <c r="B179" i="12"/>
  <c r="B494" i="12"/>
  <c r="B655" i="12"/>
  <c r="B651" i="12"/>
  <c r="B121" i="12"/>
  <c r="B682" i="12"/>
  <c r="B85" i="12"/>
  <c r="B615" i="12"/>
  <c r="B248" i="12"/>
  <c r="B246" i="12"/>
  <c r="B995" i="12"/>
  <c r="B751" i="12"/>
  <c r="B832" i="12"/>
  <c r="B913" i="12"/>
  <c r="B982" i="12"/>
  <c r="B488" i="12"/>
  <c r="B569" i="12"/>
  <c r="B884" i="12"/>
  <c r="B554" i="12"/>
  <c r="B641" i="12"/>
  <c r="B952" i="12"/>
  <c r="B714" i="12"/>
  <c r="B877" i="12"/>
  <c r="B278" i="12"/>
  <c r="B279" i="12"/>
  <c r="B280" i="12"/>
  <c r="B938" i="12"/>
  <c r="B90" i="12"/>
  <c r="B111" i="12"/>
  <c r="B16" i="12"/>
  <c r="B291" i="12"/>
  <c r="B412" i="12"/>
  <c r="B863" i="12"/>
  <c r="B944" i="12"/>
  <c r="B688" i="12"/>
  <c r="B769" i="12"/>
  <c r="B600" i="12"/>
  <c r="B738" i="12"/>
  <c r="B425" i="12"/>
  <c r="B859" i="12"/>
  <c r="B940" i="12"/>
  <c r="B684" i="12"/>
  <c r="B221" i="12"/>
  <c r="B21" i="12"/>
  <c r="B404" i="12"/>
  <c r="B779" i="12"/>
  <c r="G966" i="12"/>
  <c r="F883" i="12"/>
  <c r="G15" i="12"/>
  <c r="G784" i="12"/>
  <c r="F554" i="12"/>
  <c r="F14" i="12"/>
  <c r="G880" i="12"/>
  <c r="G867" i="12"/>
  <c r="B96" i="12"/>
  <c r="B743" i="12"/>
  <c r="B197" i="12"/>
  <c r="B253" i="12"/>
  <c r="B354" i="12"/>
  <c r="B377" i="12"/>
  <c r="B380" i="12"/>
  <c r="B153" i="12"/>
  <c r="B631" i="12"/>
  <c r="B268" i="12"/>
  <c r="B519" i="12"/>
  <c r="B104" i="12"/>
  <c r="B12" i="12"/>
  <c r="B64" i="12"/>
  <c r="B277" i="12"/>
  <c r="B145" i="12"/>
  <c r="B160" i="12"/>
  <c r="B679" i="12"/>
  <c r="B237" i="12"/>
  <c r="B208" i="12"/>
  <c r="B396" i="12"/>
  <c r="B132" i="12"/>
  <c r="B451" i="12"/>
  <c r="B70" i="12"/>
  <c r="B227" i="12"/>
  <c r="B52" i="12"/>
  <c r="B722" i="12"/>
  <c r="B77" i="12"/>
  <c r="B133" i="12"/>
  <c r="B20" i="12"/>
  <c r="B538" i="12"/>
  <c r="B25" i="12"/>
  <c r="B224" i="12"/>
  <c r="B899" i="12"/>
  <c r="B576" i="12"/>
  <c r="B803" i="12"/>
  <c r="B516" i="12"/>
  <c r="B414" i="12"/>
  <c r="B556" i="12"/>
  <c r="B242" i="12"/>
  <c r="B155" i="12"/>
  <c r="B834" i="12"/>
  <c r="B226" i="12"/>
  <c r="B113" i="12"/>
  <c r="B745" i="12"/>
  <c r="B654" i="12"/>
  <c r="B857" i="12"/>
  <c r="B606" i="12"/>
  <c r="B724" i="12"/>
  <c r="B442" i="12"/>
  <c r="B283" i="12"/>
  <c r="B835" i="12"/>
  <c r="B999" i="12"/>
  <c r="B920" i="12"/>
  <c r="B435" i="12"/>
  <c r="B262" i="12"/>
  <c r="B449" i="12"/>
  <c r="B479" i="12"/>
  <c r="B344" i="12"/>
  <c r="B78" i="12"/>
  <c r="B503" i="12"/>
  <c r="B100" i="12"/>
  <c r="B162" i="12"/>
  <c r="B975" i="12"/>
  <c r="B992" i="12"/>
  <c r="B945" i="12"/>
  <c r="B854" i="12"/>
  <c r="B930" i="12"/>
  <c r="B965" i="12"/>
  <c r="B792" i="12"/>
  <c r="B370" i="12"/>
  <c r="B391" i="12"/>
  <c r="B622" i="12"/>
  <c r="B407" i="12"/>
  <c r="B236" i="12"/>
  <c r="B46" i="12"/>
  <c r="B117" i="12"/>
  <c r="B61" i="12"/>
  <c r="B204" i="12"/>
  <c r="B206" i="12"/>
  <c r="B548" i="12"/>
  <c r="B767" i="12"/>
  <c r="B848" i="12"/>
  <c r="B929" i="12"/>
  <c r="B673" i="12"/>
  <c r="B504" i="12"/>
  <c r="B585" i="12"/>
  <c r="B670" i="12"/>
  <c r="B763" i="12"/>
  <c r="B844" i="12"/>
  <c r="B63" i="12"/>
  <c r="B76" i="12"/>
  <c r="B244" i="12"/>
  <c r="B967" i="12"/>
  <c r="B613" i="12"/>
  <c r="B934" i="12"/>
  <c r="B867" i="12"/>
  <c r="B350" i="12"/>
  <c r="B348" i="12"/>
  <c r="B398" i="12"/>
  <c r="B387" i="12"/>
  <c r="B384" i="12"/>
  <c r="B24" i="12"/>
  <c r="B229" i="12"/>
  <c r="B305" i="12"/>
  <c r="B148" i="12"/>
  <c r="B427" i="12"/>
  <c r="B579" i="12"/>
  <c r="B943" i="12"/>
  <c r="B687" i="12"/>
  <c r="B768" i="12"/>
  <c r="B849" i="12"/>
  <c r="B726" i="12"/>
  <c r="B424" i="12"/>
  <c r="B505" i="12"/>
  <c r="B789" i="12"/>
  <c r="B711" i="12"/>
  <c r="B638" i="12"/>
  <c r="B468" i="12"/>
  <c r="B307" i="12"/>
  <c r="B621" i="12"/>
  <c r="B194" i="12"/>
  <c r="B195" i="12"/>
  <c r="B192" i="12"/>
  <c r="B126" i="12"/>
  <c r="B26" i="12"/>
  <c r="B35" i="12"/>
  <c r="B29" i="12"/>
  <c r="B607" i="12"/>
  <c r="B760" i="12"/>
  <c r="B799" i="12"/>
  <c r="B880" i="12"/>
  <c r="B961" i="12"/>
  <c r="B705" i="12"/>
  <c r="B536" i="12"/>
  <c r="B617" i="12"/>
  <c r="B798" i="12"/>
  <c r="B795" i="12"/>
  <c r="B876" i="12"/>
  <c r="B957" i="12"/>
  <c r="B108" i="12"/>
  <c r="B212" i="12"/>
  <c r="B635" i="12"/>
  <c r="B988" i="12"/>
  <c r="B423" i="12"/>
  <c r="B356" i="12"/>
  <c r="B335" i="12"/>
  <c r="B250" i="12"/>
  <c r="B418" i="12"/>
  <c r="B750" i="12"/>
  <c r="B770" i="12"/>
  <c r="B774" i="12"/>
  <c r="B949" i="12"/>
  <c r="B787" i="12"/>
  <c r="B534" i="12"/>
  <c r="B501" i="12"/>
  <c r="B508" i="12"/>
  <c r="B781" i="12"/>
  <c r="B872" i="12"/>
  <c r="B650" i="12"/>
  <c r="B828" i="12"/>
  <c r="B60" i="12"/>
  <c r="B159" i="12"/>
  <c r="B431" i="12"/>
  <c r="B330" i="12"/>
  <c r="B498" i="12"/>
  <c r="B453" i="12"/>
  <c r="B460" i="12"/>
  <c r="B713" i="12"/>
  <c r="B772" i="12"/>
  <c r="B947" i="12"/>
  <c r="B550" i="12"/>
  <c r="B525" i="12"/>
  <c r="B528" i="12"/>
  <c r="B805" i="12"/>
  <c r="B904" i="12"/>
  <c r="B990" i="12"/>
  <c r="B924" i="12"/>
  <c r="B157" i="12"/>
  <c r="B443" i="12"/>
  <c r="B367" i="12"/>
  <c r="B282" i="12"/>
  <c r="B450" i="12"/>
  <c r="B910" i="12"/>
  <c r="B946" i="12"/>
  <c r="B950" i="12"/>
  <c r="B676" i="12"/>
  <c r="B851" i="12"/>
  <c r="B502" i="12"/>
  <c r="B461" i="12"/>
  <c r="B464" i="12"/>
  <c r="B741" i="12"/>
  <c r="B808" i="12"/>
  <c r="B983" i="12"/>
  <c r="B683" i="12"/>
  <c r="B53" i="12"/>
  <c r="B324" i="12"/>
  <c r="B319" i="12"/>
  <c r="B234" i="12"/>
  <c r="B922" i="12"/>
  <c r="B662" i="12"/>
  <c r="B690" i="12"/>
  <c r="B694" i="12"/>
  <c r="B925" i="12"/>
  <c r="B755" i="12"/>
  <c r="B518" i="12"/>
  <c r="B481" i="12"/>
  <c r="B484" i="12"/>
  <c r="B761" i="12"/>
  <c r="B840" i="12"/>
  <c r="F20" i="12"/>
  <c r="F264" i="12"/>
  <c r="F550" i="12"/>
  <c r="F719" i="12"/>
  <c r="G208" i="12"/>
  <c r="G622" i="12"/>
  <c r="F96" i="12"/>
  <c r="G216" i="12"/>
  <c r="G502" i="12"/>
  <c r="G634" i="12"/>
  <c r="F790" i="12"/>
  <c r="F208" i="12"/>
  <c r="F622" i="12"/>
  <c r="G129" i="12"/>
  <c r="G209" i="12"/>
  <c r="F241" i="12"/>
  <c r="F273" i="12"/>
  <c r="F403" i="12"/>
  <c r="G96" i="12"/>
  <c r="F216" i="12"/>
  <c r="F502" i="12"/>
  <c r="F634" i="12"/>
  <c r="G790" i="12"/>
  <c r="F120" i="12"/>
  <c r="F85" i="12"/>
  <c r="G482" i="12"/>
  <c r="F342" i="12"/>
  <c r="F189" i="12"/>
  <c r="G343" i="12"/>
  <c r="G539" i="12"/>
  <c r="G663" i="12"/>
  <c r="G736" i="12"/>
  <c r="G950" i="12"/>
  <c r="F484" i="12"/>
  <c r="F366" i="12"/>
  <c r="F594" i="12"/>
  <c r="F711" i="12"/>
  <c r="F826" i="12"/>
  <c r="G52" i="12"/>
  <c r="G941" i="12"/>
  <c r="F149" i="12"/>
  <c r="G189" i="12"/>
  <c r="G261" i="12"/>
  <c r="F343" i="12"/>
  <c r="F539" i="12"/>
  <c r="F663" i="12"/>
  <c r="F736" i="12"/>
  <c r="F950" i="12"/>
  <c r="F132" i="12"/>
  <c r="B22" i="12"/>
  <c r="B254" i="12"/>
  <c r="B34" i="12"/>
  <c r="B361" i="12"/>
  <c r="B678" i="12"/>
  <c r="B213" i="12"/>
  <c r="B341" i="12"/>
  <c r="B295" i="12"/>
  <c r="B103" i="12"/>
  <c r="B267" i="12"/>
  <c r="B125" i="12"/>
  <c r="B168" i="12"/>
  <c r="B184" i="12"/>
  <c r="B421" i="12"/>
  <c r="B156" i="12"/>
  <c r="B151" i="12"/>
  <c r="B762" i="12"/>
  <c r="B62" i="12"/>
  <c r="B313" i="12"/>
  <c r="B54" i="12"/>
  <c r="B406" i="12"/>
  <c r="B37" i="12"/>
  <c r="B765" i="12"/>
  <c r="B91" i="12"/>
  <c r="B493" i="12"/>
  <c r="B231" i="12"/>
  <c r="B937" i="12"/>
  <c r="B36" i="12"/>
  <c r="B749" i="12"/>
  <c r="B272" i="12"/>
  <c r="B512" i="12"/>
  <c r="B400" i="12"/>
  <c r="B39" i="12"/>
  <c r="B948" i="12"/>
  <c r="B573" i="12"/>
  <c r="B856" i="12"/>
  <c r="B754" i="12"/>
  <c r="B771" i="12"/>
  <c r="B549" i="12"/>
  <c r="B158" i="12"/>
  <c r="B328" i="12"/>
  <c r="B814" i="12"/>
  <c r="B152" i="12"/>
  <c r="B775" i="12"/>
  <c r="B660" i="12"/>
  <c r="B522" i="12"/>
  <c r="B604" i="12"/>
  <c r="B478" i="12"/>
  <c r="B696" i="12"/>
  <c r="B286" i="12"/>
  <c r="B199" i="12"/>
  <c r="B793" i="12"/>
  <c r="B701" i="12"/>
  <c r="B813" i="12"/>
  <c r="B916" i="12"/>
  <c r="B263" i="12"/>
  <c r="B643" i="12"/>
  <c r="B343" i="12"/>
  <c r="B172" i="12"/>
  <c r="B357" i="12"/>
  <c r="B177" i="12"/>
  <c r="B176" i="12"/>
  <c r="B334" i="12"/>
  <c r="B911" i="12"/>
  <c r="B864" i="12"/>
  <c r="B881" i="12"/>
  <c r="B648" i="12"/>
  <c r="B601" i="12"/>
  <c r="B822" i="12"/>
  <c r="B729" i="12"/>
  <c r="B725" i="12"/>
  <c r="B219" i="12"/>
  <c r="B467" i="12"/>
  <c r="B235" i="12"/>
  <c r="B73" i="12"/>
  <c r="B293" i="12"/>
  <c r="B369" i="12"/>
  <c r="B205" i="12"/>
  <c r="B376" i="12"/>
  <c r="B382" i="12"/>
  <c r="B959" i="12"/>
  <c r="B703" i="12"/>
  <c r="B784" i="12"/>
  <c r="B865" i="12"/>
  <c r="B790" i="12"/>
  <c r="B440" i="12"/>
  <c r="B521" i="12"/>
  <c r="B955" i="12"/>
  <c r="B699" i="12"/>
  <c r="B780" i="12"/>
  <c r="B129" i="12"/>
  <c r="B599" i="12"/>
  <c r="B308" i="12"/>
  <c r="B675" i="12"/>
  <c r="B618" i="12"/>
  <c r="B914" i="12"/>
  <c r="B997" i="12"/>
  <c r="B178" i="12"/>
  <c r="B888" i="12"/>
  <c r="B302" i="12"/>
  <c r="B299" i="12"/>
  <c r="B300" i="12"/>
  <c r="B112" i="12"/>
  <c r="B106" i="12"/>
  <c r="B127" i="12"/>
  <c r="B40" i="12"/>
  <c r="B247" i="12"/>
  <c r="B577" i="12"/>
  <c r="B879" i="12"/>
  <c r="B960" i="12"/>
  <c r="B704" i="12"/>
  <c r="B785" i="12"/>
  <c r="B616" i="12"/>
  <c r="B802" i="12"/>
  <c r="B441" i="12"/>
  <c r="B532" i="12"/>
  <c r="B901" i="12"/>
  <c r="B659" i="12"/>
  <c r="B506" i="12"/>
  <c r="B698" i="12"/>
  <c r="B430" i="12"/>
  <c r="B575" i="12"/>
  <c r="B555" i="12"/>
  <c r="B233" i="12"/>
  <c r="B455" i="12"/>
  <c r="B33" i="12"/>
  <c r="B381" i="12"/>
  <c r="B288" i="12"/>
  <c r="B290" i="12"/>
  <c r="B991" i="12"/>
  <c r="B735" i="12"/>
  <c r="B816" i="12"/>
  <c r="B897" i="12"/>
  <c r="B918" i="12"/>
  <c r="B472" i="12"/>
  <c r="B553" i="12"/>
  <c r="B987" i="12"/>
  <c r="B731" i="12"/>
  <c r="B812" i="12"/>
  <c r="B31" i="12"/>
  <c r="B44" i="12"/>
  <c r="B276" i="12"/>
  <c r="B734" i="12"/>
  <c r="B860" i="12"/>
  <c r="B92" i="12"/>
  <c r="B826" i="12"/>
  <c r="B399" i="12"/>
  <c r="B314" i="12"/>
  <c r="B482" i="12"/>
  <c r="B433" i="12"/>
  <c r="B436" i="12"/>
  <c r="B693" i="12"/>
  <c r="B740" i="12"/>
  <c r="B915" i="12"/>
  <c r="B598" i="12"/>
  <c r="B589" i="12"/>
  <c r="B612" i="12"/>
  <c r="B869" i="12"/>
  <c r="B1000" i="12"/>
  <c r="B875" i="12"/>
  <c r="B700" i="12"/>
  <c r="B65" i="12"/>
  <c r="B223" i="12"/>
  <c r="B778" i="12"/>
  <c r="B394" i="12"/>
  <c r="B562" i="12"/>
  <c r="B541" i="12"/>
  <c r="B544" i="12"/>
  <c r="B797" i="12"/>
  <c r="B900" i="12"/>
  <c r="B563" i="12"/>
  <c r="B614" i="12"/>
  <c r="B609" i="12"/>
  <c r="B636" i="12"/>
  <c r="B889" i="12"/>
  <c r="B695" i="12"/>
  <c r="B971" i="12"/>
  <c r="B796" i="12"/>
  <c r="B28" i="12"/>
  <c r="B175" i="12"/>
  <c r="B495" i="12"/>
  <c r="B346" i="12"/>
  <c r="B514" i="12"/>
  <c r="B477" i="12"/>
  <c r="B480" i="12"/>
  <c r="B733" i="12"/>
  <c r="B804" i="12"/>
  <c r="B979" i="12"/>
  <c r="B566" i="12"/>
  <c r="B545" i="12"/>
  <c r="B572" i="12"/>
  <c r="B825" i="12"/>
  <c r="B936" i="12"/>
  <c r="B862" i="12"/>
  <c r="B892" i="12"/>
  <c r="B124" i="12"/>
  <c r="B571" i="12"/>
  <c r="B383" i="12"/>
  <c r="B298" i="12"/>
  <c r="B466" i="12"/>
  <c r="B413" i="12"/>
  <c r="B416" i="12"/>
  <c r="B669" i="12"/>
  <c r="B708" i="12"/>
  <c r="B883" i="12"/>
  <c r="B582" i="12"/>
  <c r="B565" i="12"/>
  <c r="B592" i="12"/>
  <c r="B845" i="12"/>
  <c r="B968" i="12"/>
  <c r="F586" i="12"/>
  <c r="F136" i="12"/>
  <c r="G248" i="12"/>
  <c r="G437" i="12"/>
  <c r="F873" i="12"/>
  <c r="G136" i="12"/>
  <c r="G169" i="12"/>
  <c r="F249" i="12"/>
  <c r="F281" i="12"/>
  <c r="F419" i="12"/>
  <c r="F248" i="12"/>
  <c r="F437" i="12"/>
  <c r="G873" i="12"/>
  <c r="G510" i="12"/>
  <c r="F113" i="12"/>
  <c r="F225" i="12"/>
  <c r="G472" i="12"/>
  <c r="G547" i="12"/>
  <c r="G579" i="12"/>
  <c r="B271" i="12"/>
  <c r="B605" i="12"/>
  <c r="B470" i="12"/>
  <c r="B744" i="12"/>
  <c r="B388" i="12"/>
  <c r="B830" i="12"/>
  <c r="B819" i="12"/>
  <c r="B717" i="12"/>
  <c r="B297" i="12"/>
  <c r="B666" i="12"/>
  <c r="B905" i="12"/>
  <c r="B882" i="12"/>
  <c r="B811" i="12"/>
  <c r="B170" i="12"/>
  <c r="B588" i="12"/>
  <c r="B942" i="12"/>
  <c r="B887" i="12"/>
  <c r="F518" i="12"/>
  <c r="F196" i="12"/>
  <c r="G762" i="12"/>
  <c r="F401" i="12"/>
  <c r="F302" i="12"/>
  <c r="G956" i="12"/>
  <c r="G499" i="12"/>
  <c r="G957" i="12"/>
  <c r="F426" i="12"/>
  <c r="G402" i="12"/>
  <c r="G229" i="12"/>
  <c r="G419" i="12"/>
  <c r="F579" i="12"/>
  <c r="F639" i="12"/>
  <c r="F917" i="12"/>
  <c r="G723" i="12"/>
  <c r="G23" i="12"/>
  <c r="F510" i="12"/>
  <c r="G149" i="12"/>
  <c r="F221" i="12"/>
  <c r="F261" i="12"/>
  <c r="G403" i="12"/>
  <c r="G454" i="12"/>
  <c r="G543" i="12"/>
  <c r="G607" i="12"/>
  <c r="G635" i="12"/>
  <c r="G739" i="12"/>
  <c r="G846" i="12"/>
  <c r="F874" i="12"/>
  <c r="G900" i="12"/>
  <c r="F322" i="12"/>
  <c r="F662" i="12"/>
  <c r="F903" i="12"/>
  <c r="F45" i="12"/>
  <c r="G586" i="12"/>
  <c r="F542" i="12"/>
  <c r="G221" i="12"/>
  <c r="F454" i="12"/>
  <c r="F607" i="12"/>
  <c r="F739" i="12"/>
  <c r="G874" i="12"/>
  <c r="G594" i="12"/>
  <c r="F35" i="12"/>
  <c r="F110" i="12"/>
  <c r="F174" i="12"/>
  <c r="G254" i="12"/>
  <c r="G289" i="12"/>
  <c r="G324" i="12"/>
  <c r="G356" i="12"/>
  <c r="G552" i="12"/>
  <c r="G652" i="12"/>
  <c r="G693" i="12"/>
  <c r="F788" i="12"/>
  <c r="G803" i="12"/>
  <c r="G819" i="12"/>
  <c r="B3" i="12"/>
  <c r="F156" i="12"/>
  <c r="G276" i="12"/>
  <c r="G334" i="12"/>
  <c r="F167" i="12"/>
  <c r="G247" i="12"/>
  <c r="G279" i="12"/>
  <c r="G415" i="12"/>
  <c r="G978" i="12"/>
  <c r="G70" i="12"/>
  <c r="G102" i="12"/>
  <c r="F214" i="12"/>
  <c r="F246" i="12"/>
  <c r="F413" i="12"/>
  <c r="F460" i="12"/>
  <c r="F348" i="12"/>
  <c r="F512" i="12"/>
  <c r="F608" i="12"/>
  <c r="F644" i="12"/>
  <c r="F748" i="12"/>
  <c r="F849" i="12"/>
  <c r="F930" i="12"/>
  <c r="F951" i="12"/>
  <c r="F991" i="12"/>
  <c r="G156" i="12"/>
  <c r="F276" i="12"/>
  <c r="F334" i="12"/>
  <c r="F5" i="12"/>
  <c r="G183" i="12"/>
  <c r="G801" i="12"/>
  <c r="F114" i="12"/>
  <c r="G374" i="12"/>
  <c r="G564" i="12"/>
  <c r="G596" i="12"/>
  <c r="G624" i="12"/>
  <c r="F860" i="12"/>
  <c r="G889" i="12"/>
  <c r="G538" i="12"/>
  <c r="F567" i="12"/>
  <c r="F65" i="12"/>
  <c r="G130" i="12"/>
  <c r="G194" i="12"/>
  <c r="F242" i="12"/>
  <c r="F274" i="12"/>
  <c r="F405" i="12"/>
  <c r="F344" i="12"/>
  <c r="F516" i="12"/>
  <c r="F640" i="12"/>
  <c r="F681" i="12"/>
  <c r="F713" i="12"/>
  <c r="F818" i="12"/>
  <c r="F954" i="12"/>
  <c r="G68" i="12"/>
  <c r="G809" i="12"/>
  <c r="F279" i="12"/>
  <c r="G361" i="12"/>
  <c r="G557" i="12"/>
  <c r="G745" i="12"/>
  <c r="F777" i="12"/>
  <c r="G882" i="12"/>
  <c r="G908" i="12"/>
  <c r="B186" i="12"/>
  <c r="B608" i="12"/>
  <c r="B417" i="12"/>
  <c r="B919" i="12"/>
  <c r="B351" i="12"/>
  <c r="B850" i="12"/>
  <c r="B486" i="12"/>
  <c r="B776" i="12"/>
  <c r="B292" i="12"/>
  <c r="B642" i="12"/>
  <c r="B723" i="12"/>
  <c r="B966" i="12"/>
  <c r="B973" i="12"/>
  <c r="B483" i="12"/>
  <c r="B841" i="12"/>
  <c r="B962" i="12"/>
  <c r="F691" i="12"/>
  <c r="G54" i="12"/>
  <c r="G409" i="12"/>
  <c r="G121" i="12"/>
  <c r="G196" i="12"/>
  <c r="F762" i="12"/>
  <c r="F77" i="12"/>
  <c r="G77" i="12"/>
  <c r="G489" i="12"/>
  <c r="G696" i="12"/>
  <c r="G759" i="12"/>
  <c r="F877" i="12"/>
  <c r="F287" i="12"/>
  <c r="F42" i="12"/>
  <c r="F778" i="12"/>
  <c r="G85" i="12"/>
  <c r="F181" i="12"/>
  <c r="G249" i="12"/>
  <c r="F489" i="12"/>
  <c r="F367" i="12"/>
  <c r="F595" i="12"/>
  <c r="F655" i="12"/>
  <c r="F814" i="12"/>
  <c r="F108" i="12"/>
  <c r="G268" i="12"/>
  <c r="G354" i="12"/>
  <c r="F52" i="12"/>
  <c r="F70" i="12"/>
  <c r="G550" i="12"/>
  <c r="G296" i="12"/>
  <c r="F229" i="12"/>
  <c r="G273" i="12"/>
  <c r="G441" i="12"/>
  <c r="G323" i="12"/>
  <c r="G355" i="12"/>
  <c r="G684" i="12"/>
  <c r="F779" i="12"/>
  <c r="F872" i="12"/>
  <c r="G937" i="12"/>
  <c r="G108" i="12"/>
  <c r="F354" i="12"/>
  <c r="F924" i="12"/>
  <c r="F37" i="12"/>
  <c r="G50" i="12"/>
  <c r="G719" i="12"/>
  <c r="F679" i="12"/>
  <c r="F121" i="12"/>
  <c r="F296" i="12"/>
  <c r="G277" i="12"/>
  <c r="F441" i="12"/>
  <c r="F323" i="12"/>
  <c r="F355" i="12"/>
  <c r="F635" i="12"/>
  <c r="F900" i="12"/>
  <c r="G711" i="12"/>
  <c r="G381" i="12"/>
  <c r="G459" i="12"/>
  <c r="G332" i="12"/>
  <c r="G560" i="12"/>
  <c r="G628" i="12"/>
  <c r="G660" i="12"/>
  <c r="G764" i="12"/>
  <c r="F876" i="12"/>
  <c r="G914" i="12"/>
  <c r="F26" i="12"/>
  <c r="F188" i="12"/>
  <c r="G362" i="12"/>
  <c r="F111" i="12"/>
  <c r="G304" i="12"/>
  <c r="G255" i="12"/>
  <c r="G779" i="12"/>
  <c r="G252" i="12"/>
  <c r="G110" i="12"/>
  <c r="G174" i="12"/>
  <c r="F254" i="12"/>
  <c r="F289" i="12"/>
  <c r="F324" i="12"/>
  <c r="F356" i="12"/>
  <c r="F552" i="12"/>
  <c r="F652" i="12"/>
  <c r="F693" i="12"/>
  <c r="G788" i="12"/>
  <c r="F803" i="12"/>
  <c r="F819" i="12"/>
  <c r="G26" i="12"/>
  <c r="G188" i="12"/>
  <c r="F362" i="12"/>
  <c r="F239" i="12"/>
  <c r="F527" i="12"/>
  <c r="F913" i="12"/>
  <c r="F186" i="12"/>
  <c r="G398" i="12"/>
  <c r="G336" i="12"/>
  <c r="G604" i="12"/>
  <c r="G632" i="12"/>
  <c r="G705" i="12"/>
  <c r="G825" i="12"/>
  <c r="G897" i="12"/>
  <c r="G986" i="12"/>
  <c r="G56" i="12"/>
  <c r="G346" i="12"/>
  <c r="F599" i="12"/>
  <c r="F732" i="12"/>
  <c r="F847" i="12"/>
  <c r="G287" i="12"/>
  <c r="G37" i="12"/>
  <c r="G74" i="12"/>
  <c r="G106" i="12"/>
  <c r="G170" i="12"/>
  <c r="G66" i="12"/>
  <c r="F250" i="12"/>
  <c r="F282" i="12"/>
  <c r="F524" i="12"/>
  <c r="F648" i="12"/>
  <c r="F689" i="12"/>
  <c r="F840" i="12"/>
  <c r="F910" i="12"/>
  <c r="F984" i="12"/>
  <c r="G100" i="12"/>
  <c r="F506" i="12"/>
  <c r="F750" i="12"/>
  <c r="F990" i="12"/>
  <c r="F27" i="12"/>
  <c r="F235" i="12"/>
  <c r="G400" i="12"/>
  <c r="G305" i="12"/>
  <c r="G337" i="12"/>
  <c r="G369" i="12"/>
  <c r="G501" i="12"/>
  <c r="G533" i="12"/>
  <c r="G597" i="12"/>
  <c r="G625" i="12"/>
  <c r="G657" i="12"/>
  <c r="F785" i="12"/>
  <c r="F828" i="12"/>
  <c r="F23" i="12"/>
  <c r="B79" i="12"/>
  <c r="B547" i="12"/>
  <c r="B861" i="12"/>
  <c r="B420" i="12"/>
  <c r="B956" i="12"/>
  <c r="B266" i="12"/>
  <c r="B870" i="12"/>
  <c r="B437" i="12"/>
  <c r="B951" i="12"/>
  <c r="B303" i="12"/>
  <c r="B645" i="12"/>
  <c r="B438" i="12"/>
  <c r="B680" i="12"/>
  <c r="B196" i="12"/>
  <c r="B594" i="12"/>
  <c r="B964" i="12"/>
  <c r="B677" i="12"/>
  <c r="G401" i="12"/>
  <c r="F409" i="12"/>
  <c r="G342" i="12"/>
  <c r="G451" i="12"/>
  <c r="G133" i="12"/>
  <c r="G639" i="12"/>
  <c r="G917" i="12"/>
  <c r="F252" i="12"/>
  <c r="G120" i="12"/>
  <c r="F472" i="12"/>
  <c r="F547" i="12"/>
  <c r="F957" i="12"/>
  <c r="G466" i="12"/>
  <c r="G903" i="12"/>
  <c r="G45" i="12"/>
  <c r="G691" i="12"/>
  <c r="F129" i="12"/>
  <c r="F286" i="12"/>
  <c r="G241" i="12"/>
  <c r="G388" i="12"/>
  <c r="G363" i="12"/>
  <c r="G527" i="12"/>
  <c r="G559" i="12"/>
  <c r="G724" i="12"/>
  <c r="F861" i="12"/>
  <c r="G913" i="12"/>
  <c r="G132" i="12"/>
  <c r="F394" i="12"/>
  <c r="F466" i="12"/>
  <c r="F723" i="12"/>
  <c r="G35" i="12"/>
  <c r="F133" i="12"/>
  <c r="G302" i="12"/>
  <c r="F388" i="12"/>
  <c r="F363" i="12"/>
  <c r="F543" i="12"/>
  <c r="F846" i="12"/>
  <c r="G484" i="12"/>
  <c r="G826" i="12"/>
  <c r="F126" i="12"/>
  <c r="F158" i="12"/>
  <c r="G206" i="12"/>
  <c r="G397" i="12"/>
  <c r="G491" i="12"/>
  <c r="G600" i="12"/>
  <c r="G709" i="12"/>
  <c r="G740" i="12"/>
  <c r="F772" i="12"/>
  <c r="G833" i="12"/>
  <c r="G980" i="12"/>
  <c r="F183" i="12"/>
  <c r="G383" i="12"/>
  <c r="F684" i="12"/>
  <c r="G872" i="12"/>
  <c r="F937" i="12"/>
  <c r="G426" i="12"/>
  <c r="F47" i="12"/>
  <c r="B228" i="12"/>
  <c r="B610" i="12"/>
  <c r="B996" i="12"/>
  <c r="B697" i="12"/>
  <c r="B285" i="12"/>
  <c r="B434" i="12"/>
  <c r="B981" i="12"/>
  <c r="B444" i="12"/>
  <c r="B715" i="12"/>
  <c r="B218" i="12"/>
  <c r="B652" i="12"/>
  <c r="B846" i="12"/>
  <c r="B855" i="12"/>
  <c r="B255" i="12"/>
  <c r="B581" i="12"/>
  <c r="B454" i="12"/>
  <c r="B712" i="12"/>
  <c r="F402" i="12"/>
  <c r="F54" i="12"/>
  <c r="G185" i="12"/>
  <c r="G367" i="12"/>
  <c r="G595" i="12"/>
  <c r="G655" i="12"/>
  <c r="G814" i="12"/>
  <c r="G774" i="12"/>
  <c r="F978" i="12"/>
  <c r="F499" i="12"/>
  <c r="F696" i="12"/>
  <c r="F759" i="12"/>
  <c r="G877" i="12"/>
  <c r="G394" i="12"/>
  <c r="G924" i="12"/>
  <c r="F50" i="12"/>
  <c r="G264" i="12"/>
  <c r="F93" i="12"/>
  <c r="G181" i="12"/>
  <c r="F209" i="12"/>
  <c r="G487" i="12"/>
  <c r="G307" i="12"/>
  <c r="G371" i="12"/>
  <c r="G503" i="12"/>
  <c r="G567" i="12"/>
  <c r="G599" i="12"/>
  <c r="G627" i="12"/>
  <c r="G732" i="12"/>
  <c r="G763" i="12"/>
  <c r="G830" i="12"/>
  <c r="G847" i="12"/>
  <c r="G921" i="12"/>
  <c r="F268" i="12"/>
  <c r="G47" i="12"/>
  <c r="G93" i="12"/>
  <c r="F185" i="12"/>
  <c r="F487" i="12"/>
  <c r="F307" i="12"/>
  <c r="F371" i="12"/>
  <c r="F503" i="12"/>
  <c r="G366" i="12"/>
  <c r="G65" i="12"/>
  <c r="F102" i="12"/>
  <c r="G214" i="12"/>
  <c r="G246" i="12"/>
  <c r="G413" i="12"/>
  <c r="G460" i="12"/>
  <c r="G348" i="12"/>
  <c r="G512" i="12"/>
  <c r="G608" i="12"/>
  <c r="G644" i="12"/>
  <c r="G748" i="12"/>
  <c r="G849" i="12"/>
  <c r="G930" i="12"/>
  <c r="G951" i="12"/>
  <c r="G991" i="12"/>
  <c r="G244" i="12"/>
  <c r="G558" i="12"/>
  <c r="G683" i="12"/>
  <c r="G239" i="12"/>
  <c r="G25" i="12"/>
  <c r="G126" i="12"/>
  <c r="G158" i="12"/>
  <c r="F206" i="12"/>
  <c r="F397" i="12"/>
  <c r="F491" i="12"/>
  <c r="F709" i="12"/>
  <c r="G772" i="12"/>
  <c r="F833" i="12"/>
  <c r="F980" i="12"/>
  <c r="F244" i="12"/>
  <c r="F558" i="12"/>
  <c r="G48" i="12"/>
  <c r="F304" i="12"/>
  <c r="F255" i="12"/>
  <c r="F724" i="12"/>
  <c r="F74" i="12"/>
  <c r="F66" i="12"/>
  <c r="G250" i="12"/>
  <c r="G524" i="12"/>
  <c r="G648" i="12"/>
  <c r="G910" i="12"/>
  <c r="G984" i="12"/>
  <c r="G506" i="12"/>
  <c r="G750" i="12"/>
  <c r="F921" i="12"/>
  <c r="F604" i="12"/>
  <c r="F56" i="12"/>
  <c r="F415" i="12"/>
  <c r="G517" i="12"/>
  <c r="G581" i="12"/>
  <c r="F863" i="12"/>
  <c r="G958" i="12"/>
  <c r="H5" i="12"/>
  <c r="F854" i="12"/>
  <c r="G5" i="12"/>
  <c r="F131" i="12"/>
  <c r="G423" i="12"/>
  <c r="F517" i="12"/>
  <c r="F581" i="12"/>
  <c r="F815" i="12"/>
  <c r="F842" i="12"/>
  <c r="G863" i="12"/>
  <c r="F958" i="12"/>
  <c r="G977" i="12"/>
  <c r="G854" i="12"/>
  <c r="G275" i="12"/>
  <c r="F423" i="12"/>
  <c r="G357" i="12"/>
  <c r="G678" i="12"/>
  <c r="G686" i="12"/>
  <c r="G749" i="12"/>
  <c r="G812" i="12"/>
  <c r="F64" i="12"/>
  <c r="G267" i="12"/>
  <c r="F407" i="12"/>
  <c r="F317" i="12"/>
  <c r="F349" i="12"/>
  <c r="F577" i="12"/>
  <c r="F609" i="12"/>
  <c r="F637" i="12"/>
  <c r="F741" i="12"/>
  <c r="G773" i="12"/>
  <c r="F850" i="12"/>
  <c r="F952" i="12"/>
  <c r="F993" i="12"/>
  <c r="F660" i="12"/>
  <c r="G876" i="12"/>
  <c r="G3" i="12"/>
  <c r="G167" i="12"/>
  <c r="F559" i="12"/>
  <c r="G861" i="12"/>
  <c r="G274" i="12"/>
  <c r="G681" i="12"/>
  <c r="G818" i="12"/>
  <c r="G954" i="12"/>
  <c r="F68" i="12"/>
  <c r="F763" i="12"/>
  <c r="G42" i="12"/>
  <c r="G114" i="12"/>
  <c r="F374" i="12"/>
  <c r="F564" i="12"/>
  <c r="F624" i="12"/>
  <c r="G860" i="12"/>
  <c r="F889" i="12"/>
  <c r="G20" i="12"/>
  <c r="G139" i="12"/>
  <c r="G446" i="12"/>
  <c r="G898" i="12"/>
  <c r="F67" i="12"/>
  <c r="F147" i="12"/>
  <c r="G227" i="12"/>
  <c r="F361" i="12"/>
  <c r="F557" i="12"/>
  <c r="F745" i="12"/>
  <c r="G777" i="12"/>
  <c r="F882" i="12"/>
  <c r="F908" i="12"/>
  <c r="G115" i="12"/>
  <c r="G179" i="12"/>
  <c r="F227" i="12"/>
  <c r="G497" i="12"/>
  <c r="G529" i="12"/>
  <c r="G726" i="12"/>
  <c r="G757" i="12"/>
  <c r="G823" i="12"/>
  <c r="G942" i="12"/>
  <c r="F809" i="12"/>
  <c r="F275" i="12"/>
  <c r="F357" i="12"/>
  <c r="F678" i="12"/>
  <c r="F686" i="12"/>
  <c r="F749" i="12"/>
  <c r="F812" i="12"/>
  <c r="R4" i="12"/>
  <c r="M4" i="12"/>
  <c r="O4" i="12"/>
  <c r="F381" i="12"/>
  <c r="F600" i="12"/>
  <c r="F740" i="12"/>
  <c r="F683" i="12"/>
  <c r="G111" i="12"/>
  <c r="F106" i="12"/>
  <c r="F170" i="12"/>
  <c r="G282" i="12"/>
  <c r="G689" i="12"/>
  <c r="G840" i="12"/>
  <c r="F100" i="12"/>
  <c r="F830" i="12"/>
  <c r="G186" i="12"/>
  <c r="F398" i="12"/>
  <c r="F336" i="12"/>
  <c r="F632" i="12"/>
  <c r="F705" i="12"/>
  <c r="F825" i="12"/>
  <c r="F897" i="12"/>
  <c r="F986" i="12"/>
  <c r="F346" i="12"/>
  <c r="G64" i="12"/>
  <c r="F267" i="12"/>
  <c r="G815" i="12"/>
  <c r="G842" i="12"/>
  <c r="F977" i="12"/>
  <c r="F83" i="12"/>
  <c r="F179" i="12"/>
  <c r="F400" i="12"/>
  <c r="F305" i="12"/>
  <c r="F337" i="12"/>
  <c r="F369" i="12"/>
  <c r="F501" i="12"/>
  <c r="F533" i="12"/>
  <c r="F597" i="12"/>
  <c r="F625" i="12"/>
  <c r="F657" i="12"/>
  <c r="G785" i="12"/>
  <c r="G828" i="12"/>
  <c r="G67" i="12"/>
  <c r="G131" i="12"/>
  <c r="G195" i="12"/>
  <c r="F383" i="12"/>
  <c r="G432" i="12"/>
  <c r="G408" i="12"/>
  <c r="G309" i="12"/>
  <c r="G537" i="12"/>
  <c r="G569" i="12"/>
  <c r="G661" i="12"/>
  <c r="G702" i="12"/>
  <c r="F981" i="12"/>
  <c r="G990" i="12"/>
  <c r="G27" i="12"/>
  <c r="G235" i="12"/>
  <c r="F497" i="12"/>
  <c r="F529" i="12"/>
  <c r="F726" i="12"/>
  <c r="F757" i="12"/>
  <c r="F823" i="12"/>
  <c r="F942" i="12"/>
  <c r="J4" i="12"/>
  <c r="Q4" i="12"/>
  <c r="F332" i="12"/>
  <c r="F247" i="12"/>
  <c r="F130" i="12"/>
  <c r="G640" i="12"/>
  <c r="F627" i="12"/>
  <c r="G345" i="12"/>
  <c r="G761" i="12"/>
  <c r="F345" i="12"/>
  <c r="F573" i="12"/>
  <c r="F761" i="12"/>
  <c r="G147" i="12"/>
  <c r="G609" i="12"/>
  <c r="G741" i="12"/>
  <c r="F139" i="12"/>
  <c r="F432" i="12"/>
  <c r="L4" i="12"/>
  <c r="F764" i="12"/>
  <c r="F194" i="12"/>
  <c r="G344" i="12"/>
  <c r="G713" i="12"/>
  <c r="F115" i="12"/>
  <c r="F446" i="12"/>
  <c r="G637" i="12"/>
  <c r="F773" i="12"/>
  <c r="G952" i="12"/>
  <c r="F408" i="12"/>
  <c r="N4" i="12"/>
  <c r="F560" i="12"/>
  <c r="F176" i="12"/>
  <c r="G242" i="12"/>
  <c r="G516" i="12"/>
  <c r="F774" i="12"/>
  <c r="F538" i="12"/>
  <c r="G573" i="12"/>
  <c r="F195" i="12"/>
  <c r="G317" i="12"/>
  <c r="G850" i="12"/>
  <c r="G993" i="12"/>
  <c r="F48" i="12"/>
  <c r="F309" i="12"/>
  <c r="F537" i="12"/>
  <c r="F661" i="12"/>
  <c r="G981" i="12"/>
  <c r="K4" i="12"/>
  <c r="F459" i="12"/>
  <c r="F628" i="12"/>
  <c r="F914" i="12"/>
  <c r="G405" i="12"/>
  <c r="F596" i="12"/>
  <c r="F898" i="12"/>
  <c r="G83" i="12"/>
  <c r="G407" i="12"/>
  <c r="G349" i="12"/>
  <c r="G577" i="12"/>
  <c r="F569" i="12"/>
  <c r="F702" i="12"/>
  <c r="P4" i="12"/>
  <c r="G161" i="12"/>
  <c r="F161" i="12"/>
  <c r="Q161" i="12"/>
  <c r="P161" i="12"/>
  <c r="O161" i="12"/>
  <c r="J161" i="12"/>
  <c r="N161" i="12"/>
  <c r="M161" i="12"/>
  <c r="R161" i="12"/>
  <c r="L161" i="12"/>
  <c r="K161" i="12"/>
  <c r="G87" i="12"/>
  <c r="F87" i="12"/>
  <c r="K87" i="12"/>
  <c r="J87" i="12"/>
  <c r="O87" i="12"/>
  <c r="R87" i="12"/>
  <c r="Q87" i="12"/>
  <c r="M87" i="12"/>
  <c r="N87" i="12"/>
  <c r="L87" i="12"/>
  <c r="P87" i="12"/>
  <c r="G514" i="12"/>
  <c r="F514" i="12"/>
  <c r="G119" i="12"/>
  <c r="F119" i="12"/>
  <c r="O119" i="12"/>
  <c r="N119" i="12"/>
  <c r="P119" i="12"/>
  <c r="J119" i="12"/>
  <c r="Q119" i="12"/>
  <c r="M119" i="12"/>
  <c r="R119" i="12"/>
  <c r="K119" i="12"/>
  <c r="L119" i="12"/>
  <c r="F444" i="12"/>
  <c r="G444" i="12"/>
  <c r="G16" i="12"/>
  <c r="O16" i="12"/>
  <c r="Q16" i="12"/>
  <c r="L16" i="12"/>
  <c r="M16" i="12"/>
  <c r="K16" i="12"/>
  <c r="P16" i="12"/>
  <c r="R16" i="12"/>
  <c r="F16" i="12"/>
  <c r="N16" i="12"/>
  <c r="J16" i="12"/>
  <c r="R706" i="12"/>
  <c r="G706" i="12"/>
  <c r="F706" i="12"/>
  <c r="O706" i="12"/>
  <c r="L706" i="12"/>
  <c r="P706" i="12"/>
  <c r="Q706" i="12"/>
  <c r="J706" i="12"/>
  <c r="K706" i="12"/>
  <c r="N706" i="12"/>
  <c r="M706" i="12"/>
  <c r="F832" i="12"/>
  <c r="P832" i="12"/>
  <c r="O832" i="12"/>
  <c r="L832" i="12"/>
  <c r="Q832" i="12"/>
  <c r="N832" i="12"/>
  <c r="M832" i="12"/>
  <c r="R832" i="12"/>
  <c r="K832" i="12"/>
  <c r="J832" i="12"/>
  <c r="G832" i="12"/>
  <c r="F875" i="12"/>
  <c r="G875" i="12"/>
  <c r="L522" i="12"/>
  <c r="M522" i="12"/>
  <c r="G522" i="12"/>
  <c r="F522" i="12"/>
  <c r="R522" i="12"/>
  <c r="Q522" i="12"/>
  <c r="N522" i="12"/>
  <c r="J522" i="12"/>
  <c r="P522" i="12"/>
  <c r="O522" i="12"/>
  <c r="K522" i="12"/>
  <c r="G975" i="12"/>
  <c r="F975" i="12"/>
  <c r="R975" i="12"/>
  <c r="O975" i="12"/>
  <c r="J975" i="12"/>
  <c r="N975" i="12"/>
  <c r="Q975" i="12"/>
  <c r="M975" i="12"/>
  <c r="L975" i="12"/>
  <c r="K975" i="12"/>
  <c r="P975" i="12"/>
  <c r="G879" i="12"/>
  <c r="F879" i="12"/>
  <c r="K879" i="12"/>
  <c r="L879" i="12"/>
  <c r="Q879" i="12"/>
  <c r="P879" i="12"/>
  <c r="J879" i="12"/>
  <c r="O879" i="12"/>
  <c r="R879" i="12"/>
  <c r="N879" i="12"/>
  <c r="M879" i="12"/>
  <c r="G615" i="12"/>
  <c r="F615" i="12"/>
  <c r="R615" i="12"/>
  <c r="K615" i="12"/>
  <c r="M615" i="12"/>
  <c r="O615" i="12"/>
  <c r="L615" i="12"/>
  <c r="Q615" i="12"/>
  <c r="N615" i="12"/>
  <c r="P615" i="12"/>
  <c r="J615" i="12"/>
  <c r="G699" i="12"/>
  <c r="F699" i="12"/>
  <c r="F670" i="12"/>
  <c r="G670" i="12"/>
  <c r="L844" i="12"/>
  <c r="P844" i="12"/>
  <c r="Q844" i="12"/>
  <c r="G844" i="12"/>
  <c r="F844" i="12"/>
  <c r="K844" i="12"/>
  <c r="J844" i="12"/>
  <c r="O844" i="12"/>
  <c r="R844" i="12"/>
  <c r="N844" i="12"/>
  <c r="M844" i="12"/>
  <c r="G925" i="12"/>
  <c r="F925" i="12"/>
  <c r="G585" i="12"/>
  <c r="F585" i="12"/>
  <c r="F669" i="12"/>
  <c r="G669" i="12"/>
  <c r="R669" i="12"/>
  <c r="F886" i="12"/>
  <c r="G886" i="12"/>
  <c r="F798" i="12"/>
  <c r="G798" i="12"/>
  <c r="R798" i="12"/>
  <c r="O798" i="12"/>
  <c r="M798" i="12"/>
  <c r="Q798" i="12"/>
  <c r="L798" i="12"/>
  <c r="J798" i="12"/>
  <c r="N798" i="12"/>
  <c r="P798" i="12"/>
  <c r="K798" i="12"/>
  <c r="G885" i="12"/>
  <c r="F885" i="12"/>
  <c r="Q885" i="12"/>
  <c r="P885" i="12"/>
  <c r="L885" i="12"/>
  <c r="R885" i="12"/>
  <c r="N885" i="12"/>
  <c r="M885" i="12"/>
  <c r="J885" i="12"/>
  <c r="O885" i="12"/>
  <c r="K885" i="12"/>
  <c r="G555" i="12"/>
  <c r="F555" i="12"/>
  <c r="O555" i="12"/>
  <c r="M555" i="12"/>
  <c r="N555" i="12"/>
  <c r="P555" i="12"/>
  <c r="Q555" i="12"/>
  <c r="J555" i="12"/>
  <c r="R555" i="12"/>
  <c r="K555" i="12"/>
  <c r="L555" i="12"/>
  <c r="G743" i="12"/>
  <c r="F743" i="12"/>
  <c r="P795" i="12"/>
  <c r="F795" i="12"/>
  <c r="G795" i="12"/>
  <c r="M795" i="12"/>
  <c r="N795" i="12"/>
  <c r="L795" i="12"/>
  <c r="O795" i="12"/>
  <c r="K795" i="12"/>
  <c r="R795" i="12"/>
  <c r="J795" i="12"/>
  <c r="Q795" i="12"/>
  <c r="G758" i="12"/>
  <c r="F758" i="12"/>
  <c r="K758" i="12"/>
  <c r="P758" i="12"/>
  <c r="O758" i="12"/>
  <c r="L758" i="12"/>
  <c r="Q758" i="12"/>
  <c r="N758" i="12"/>
  <c r="R758" i="12"/>
  <c r="M758" i="12"/>
  <c r="J758" i="12"/>
  <c r="G845" i="12"/>
  <c r="F845" i="12"/>
  <c r="Q845" i="12"/>
  <c r="R845" i="12"/>
  <c r="J845" i="12"/>
  <c r="K845" i="12"/>
  <c r="L845" i="12"/>
  <c r="O845" i="12"/>
  <c r="P845" i="12"/>
  <c r="N845" i="12"/>
  <c r="M845" i="12"/>
  <c r="G370" i="12"/>
  <c r="F370" i="12"/>
  <c r="F292" i="12"/>
  <c r="G292" i="12"/>
  <c r="G329" i="12"/>
  <c r="F329" i="12"/>
  <c r="F41" i="12"/>
  <c r="G41" i="12"/>
  <c r="R41" i="12"/>
  <c r="O41" i="12"/>
  <c r="K41" i="12"/>
  <c r="N41" i="12"/>
  <c r="M41" i="12"/>
  <c r="Q41" i="12"/>
  <c r="P41" i="12"/>
  <c r="L41" i="12"/>
  <c r="J41" i="12"/>
  <c r="G28" i="12"/>
  <c r="F28" i="12"/>
  <c r="M28" i="12"/>
  <c r="P28" i="12"/>
  <c r="K28" i="12"/>
  <c r="L28" i="12"/>
  <c r="J28" i="12"/>
  <c r="Q28" i="12"/>
  <c r="N28" i="12"/>
  <c r="O28" i="12"/>
  <c r="R28" i="12"/>
  <c r="F155" i="12"/>
  <c r="G155" i="12"/>
  <c r="R155" i="12"/>
  <c r="Q155" i="12"/>
  <c r="J155" i="12"/>
  <c r="O155" i="12"/>
  <c r="P155" i="12"/>
  <c r="M155" i="12"/>
  <c r="N155" i="12"/>
  <c r="L155" i="12"/>
  <c r="K155" i="12"/>
  <c r="G283" i="12"/>
  <c r="F283" i="12"/>
  <c r="F548" i="12"/>
  <c r="G548" i="12"/>
  <c r="G202" i="12"/>
  <c r="F202" i="12"/>
  <c r="G890" i="12"/>
  <c r="F890" i="12"/>
  <c r="F700" i="12"/>
  <c r="G700" i="12"/>
  <c r="P700" i="12"/>
  <c r="K700" i="12"/>
  <c r="L700" i="12"/>
  <c r="O700" i="12"/>
  <c r="J700" i="12"/>
  <c r="R700" i="12"/>
  <c r="Q700" i="12"/>
  <c r="N700" i="12"/>
  <c r="M700" i="12"/>
  <c r="G237" i="12"/>
  <c r="F237" i="12"/>
  <c r="J237" i="12"/>
  <c r="K237" i="12"/>
  <c r="L237" i="12"/>
  <c r="Q237" i="12"/>
  <c r="P237" i="12"/>
  <c r="R237" i="12"/>
  <c r="O237" i="12"/>
  <c r="M237" i="12"/>
  <c r="N237" i="12"/>
  <c r="G368" i="12"/>
  <c r="F368" i="12"/>
  <c r="K368" i="12"/>
  <c r="J368" i="12"/>
  <c r="N368" i="12"/>
  <c r="R368" i="12"/>
  <c r="Q368" i="12"/>
  <c r="O368" i="12"/>
  <c r="L368" i="12"/>
  <c r="M368" i="12"/>
  <c r="P368" i="12"/>
  <c r="N630" i="12"/>
  <c r="O630" i="12"/>
  <c r="G630" i="12"/>
  <c r="F630" i="12"/>
  <c r="K630" i="12"/>
  <c r="Q630" i="12"/>
  <c r="M630" i="12"/>
  <c r="J630" i="12"/>
  <c r="R630" i="12"/>
  <c r="P630" i="12"/>
  <c r="L630" i="12"/>
  <c r="G364" i="12"/>
  <c r="F364" i="12"/>
  <c r="L364" i="12"/>
  <c r="Q364" i="12"/>
  <c r="J364" i="12"/>
  <c r="R364" i="12"/>
  <c r="P364" i="12"/>
  <c r="O364" i="12"/>
  <c r="K364" i="12"/>
  <c r="N364" i="12"/>
  <c r="M364" i="12"/>
  <c r="O519" i="12"/>
  <c r="G519" i="12"/>
  <c r="F519" i="12"/>
  <c r="P519" i="12"/>
  <c r="Q519" i="12"/>
  <c r="J519" i="12"/>
  <c r="M519" i="12"/>
  <c r="N519" i="12"/>
  <c r="K519" i="12"/>
  <c r="R519" i="12"/>
  <c r="L519" i="12"/>
  <c r="G134" i="12"/>
  <c r="F134" i="12"/>
  <c r="G262" i="12"/>
  <c r="J262" i="12"/>
  <c r="P262" i="12"/>
  <c r="Q262" i="12"/>
  <c r="F262" i="12"/>
  <c r="R262" i="12"/>
  <c r="N262" i="12"/>
  <c r="M262" i="12"/>
  <c r="L262" i="12"/>
  <c r="O262" i="12"/>
  <c r="K262" i="12"/>
  <c r="F464" i="12"/>
  <c r="G464" i="12"/>
  <c r="J464" i="12"/>
  <c r="M464" i="12"/>
  <c r="P464" i="12"/>
  <c r="N464" i="12"/>
  <c r="L464" i="12"/>
  <c r="Q464" i="12"/>
  <c r="O464" i="12"/>
  <c r="R464" i="12"/>
  <c r="K464" i="12"/>
  <c r="R417" i="12"/>
  <c r="O417" i="12"/>
  <c r="L417" i="12"/>
  <c r="K417" i="12"/>
  <c r="N417" i="12"/>
  <c r="M417" i="12"/>
  <c r="J417" i="12"/>
  <c r="P417" i="12"/>
  <c r="Q417" i="12"/>
  <c r="G417" i="12"/>
  <c r="F417" i="12"/>
  <c r="G589" i="12"/>
  <c r="F589" i="12"/>
  <c r="L582" i="12"/>
  <c r="R582" i="12"/>
  <c r="J582" i="12"/>
  <c r="O582" i="12"/>
  <c r="Q582" i="12"/>
  <c r="M582" i="12"/>
  <c r="P582" i="12"/>
  <c r="N582" i="12"/>
  <c r="K582" i="12"/>
  <c r="G582" i="12"/>
  <c r="F582" i="12"/>
  <c r="O224" i="12"/>
  <c r="Q224" i="12"/>
  <c r="K224" i="12"/>
  <c r="N224" i="12"/>
  <c r="F224" i="12"/>
  <c r="G224" i="12"/>
  <c r="M224" i="12"/>
  <c r="R224" i="12"/>
  <c r="J224" i="12"/>
  <c r="L224" i="12"/>
  <c r="P224" i="12"/>
  <c r="F352" i="12"/>
  <c r="G352" i="12"/>
  <c r="G379" i="12"/>
  <c r="F379" i="12"/>
  <c r="O507" i="12"/>
  <c r="G507" i="12"/>
  <c r="F507" i="12"/>
  <c r="R507" i="12"/>
  <c r="J507" i="12"/>
  <c r="Q507" i="12"/>
  <c r="L507" i="12"/>
  <c r="K507" i="12"/>
  <c r="M507" i="12"/>
  <c r="P507" i="12"/>
  <c r="N507" i="12"/>
  <c r="G988" i="12"/>
  <c r="R988" i="12"/>
  <c r="M988" i="12"/>
  <c r="K988" i="12"/>
  <c r="N988" i="12"/>
  <c r="Q988" i="12"/>
  <c r="J988" i="12"/>
  <c r="F988" i="12"/>
  <c r="L988" i="12"/>
  <c r="P988" i="12"/>
  <c r="O988" i="12"/>
  <c r="G290" i="12"/>
  <c r="F290" i="12"/>
  <c r="G327" i="12"/>
  <c r="F327" i="12"/>
  <c r="F43" i="12"/>
  <c r="G43" i="12"/>
  <c r="K43" i="12"/>
  <c r="N43" i="12"/>
  <c r="M43" i="12"/>
  <c r="J43" i="12"/>
  <c r="O43" i="12"/>
  <c r="L43" i="12"/>
  <c r="Q43" i="12"/>
  <c r="P43" i="12"/>
  <c r="R43" i="12"/>
  <c r="F30" i="12"/>
  <c r="G30" i="12"/>
  <c r="G493" i="12"/>
  <c r="F493" i="12"/>
  <c r="F223" i="12"/>
  <c r="G223" i="12"/>
  <c r="R223" i="12"/>
  <c r="O223" i="12"/>
  <c r="K223" i="12"/>
  <c r="N223" i="12"/>
  <c r="P223" i="12"/>
  <c r="Q223" i="12"/>
  <c r="L223" i="12"/>
  <c r="M223" i="12"/>
  <c r="J223" i="12"/>
  <c r="F82" i="12"/>
  <c r="G82" i="12"/>
  <c r="L82" i="12"/>
  <c r="J82" i="12"/>
  <c r="O82" i="12"/>
  <c r="M82" i="12"/>
  <c r="K82" i="12"/>
  <c r="P82" i="12"/>
  <c r="Q82" i="12"/>
  <c r="R82" i="12"/>
  <c r="N82" i="12"/>
  <c r="F207" i="12"/>
  <c r="G207" i="12"/>
  <c r="J207" i="12"/>
  <c r="N207" i="12"/>
  <c r="M207" i="12"/>
  <c r="L207" i="12"/>
  <c r="R207" i="12"/>
  <c r="K207" i="12"/>
  <c r="O207" i="12"/>
  <c r="Q207" i="12"/>
  <c r="P207" i="12"/>
  <c r="G654" i="12"/>
  <c r="F654" i="12"/>
  <c r="R654" i="12"/>
  <c r="O654" i="12"/>
  <c r="L654" i="12"/>
  <c r="Q654" i="12"/>
  <c r="P654" i="12"/>
  <c r="N654" i="12"/>
  <c r="M654" i="12"/>
  <c r="J654" i="12"/>
  <c r="K654" i="12"/>
  <c r="G180" i="12"/>
  <c r="F180" i="12"/>
  <c r="M610" i="12"/>
  <c r="L610" i="12"/>
  <c r="O610" i="12"/>
  <c r="K610" i="12"/>
  <c r="J610" i="12"/>
  <c r="N610" i="12"/>
  <c r="P610" i="12"/>
  <c r="R610" i="12"/>
  <c r="Q610" i="12"/>
  <c r="F610" i="12"/>
  <c r="G610" i="12"/>
  <c r="G117" i="12"/>
  <c r="F117" i="12"/>
  <c r="P117" i="12"/>
  <c r="R117" i="12"/>
  <c r="M117" i="12"/>
  <c r="O117" i="12"/>
  <c r="L117" i="12"/>
  <c r="N117" i="12"/>
  <c r="J117" i="12"/>
  <c r="K117" i="12"/>
  <c r="Q117" i="12"/>
  <c r="G271" i="12"/>
  <c r="F271" i="12"/>
  <c r="R271" i="12"/>
  <c r="Q271" i="12"/>
  <c r="L271" i="12"/>
  <c r="J271" i="12"/>
  <c r="O271" i="12"/>
  <c r="P271" i="12"/>
  <c r="M271" i="12"/>
  <c r="K271" i="12"/>
  <c r="N271" i="12"/>
  <c r="G340" i="12"/>
  <c r="F340" i="12"/>
  <c r="P340" i="12"/>
  <c r="Q340" i="12"/>
  <c r="R340" i="12"/>
  <c r="K340" i="12"/>
  <c r="M340" i="12"/>
  <c r="N340" i="12"/>
  <c r="L340" i="12"/>
  <c r="J340" i="12"/>
  <c r="O340" i="12"/>
  <c r="L2" i="3"/>
  <c r="R2" i="3" s="1"/>
  <c r="H24" i="3"/>
  <c r="I24" i="3" s="1"/>
  <c r="J24" i="3" s="1"/>
  <c r="K24" i="3" s="1"/>
  <c r="L24" i="3" s="1"/>
  <c r="M24" i="3" s="1"/>
  <c r="N24" i="3" s="1"/>
  <c r="O24" i="3" s="1"/>
  <c r="P24" i="3" s="1"/>
  <c r="Q24" i="3" s="1"/>
  <c r="AN3" i="2"/>
  <c r="F4" i="13"/>
  <c r="N27" i="3"/>
  <c r="M22" i="12"/>
  <c r="N22" i="12"/>
  <c r="J22" i="12"/>
  <c r="Q22" i="12"/>
  <c r="L22" i="12"/>
  <c r="R22" i="12"/>
  <c r="K22" i="12"/>
  <c r="P22" i="12"/>
  <c r="O22" i="12"/>
  <c r="G561" i="12"/>
  <c r="F561" i="12"/>
  <c r="R561" i="12"/>
  <c r="N561" i="12"/>
  <c r="Q561" i="12"/>
  <c r="J561" i="12"/>
  <c r="P561" i="12"/>
  <c r="K561" i="12"/>
  <c r="L561" i="12"/>
  <c r="M561" i="12"/>
  <c r="O561" i="12"/>
  <c r="L853" i="12"/>
  <c r="R853" i="12"/>
  <c r="N853" i="12"/>
  <c r="M853" i="12"/>
  <c r="Q853" i="12"/>
  <c r="J853" i="12"/>
  <c r="K853" i="12"/>
  <c r="P853" i="12"/>
  <c r="O853" i="12"/>
  <c r="F853" i="12"/>
  <c r="G853" i="12"/>
  <c r="K865" i="12"/>
  <c r="F865" i="12"/>
  <c r="O865" i="12"/>
  <c r="G865" i="12"/>
  <c r="Q865" i="12"/>
  <c r="N865" i="12"/>
  <c r="M865" i="12"/>
  <c r="J865" i="12"/>
  <c r="L865" i="12"/>
  <c r="P865" i="12"/>
  <c r="R865" i="12"/>
  <c r="F57" i="12"/>
  <c r="G57" i="12"/>
  <c r="N57" i="12"/>
  <c r="P57" i="12"/>
  <c r="R57" i="12"/>
  <c r="O57" i="12"/>
  <c r="J57" i="12"/>
  <c r="L57" i="12"/>
  <c r="Q57" i="12"/>
  <c r="K57" i="12"/>
  <c r="M57" i="12"/>
  <c r="O612" i="12"/>
  <c r="F612" i="12"/>
  <c r="G612" i="12"/>
  <c r="P612" i="12"/>
  <c r="N612" i="12"/>
  <c r="L612" i="12"/>
  <c r="K612" i="12"/>
  <c r="Q612" i="12"/>
  <c r="R612" i="12"/>
  <c r="M612" i="12"/>
  <c r="J612" i="12"/>
  <c r="G314" i="12"/>
  <c r="F314" i="12"/>
  <c r="J314" i="12"/>
  <c r="N314" i="12"/>
  <c r="P314" i="12"/>
  <c r="Q314" i="12"/>
  <c r="O314" i="12"/>
  <c r="L314" i="12"/>
  <c r="R314" i="12"/>
  <c r="K314" i="12"/>
  <c r="M314" i="12"/>
  <c r="Q588" i="12"/>
  <c r="F588" i="12"/>
  <c r="G588" i="12"/>
  <c r="K588" i="12"/>
  <c r="P588" i="12"/>
  <c r="R588" i="12"/>
  <c r="N588" i="12"/>
  <c r="O588" i="12"/>
  <c r="M588" i="12"/>
  <c r="J588" i="12"/>
  <c r="L588" i="12"/>
  <c r="F190" i="12"/>
  <c r="G190" i="12"/>
  <c r="G831" i="12"/>
  <c r="F831" i="12"/>
  <c r="F435" i="12"/>
  <c r="G435" i="12"/>
  <c r="F215" i="12"/>
  <c r="G215" i="12"/>
  <c r="F321" i="12"/>
  <c r="Q321" i="12"/>
  <c r="O321" i="12"/>
  <c r="K321" i="12"/>
  <c r="G321" i="12"/>
  <c r="J321" i="12"/>
  <c r="M321" i="12"/>
  <c r="P321" i="12"/>
  <c r="N321" i="12"/>
  <c r="L321" i="12"/>
  <c r="R321" i="12"/>
  <c r="R303" i="12"/>
  <c r="O303" i="12"/>
  <c r="F303" i="12"/>
  <c r="G303" i="12"/>
  <c r="M303" i="12"/>
  <c r="L303" i="12"/>
  <c r="Q303" i="12"/>
  <c r="P303" i="12"/>
  <c r="K303" i="12"/>
  <c r="J303" i="12"/>
  <c r="N303" i="12"/>
  <c r="G838" i="12"/>
  <c r="F838" i="12"/>
  <c r="L838" i="12"/>
  <c r="G892" i="12"/>
  <c r="Q892" i="12"/>
  <c r="J892" i="12"/>
  <c r="F892" i="12"/>
  <c r="M892" i="12"/>
  <c r="N892" i="12"/>
  <c r="O892" i="12"/>
  <c r="P892" i="12"/>
  <c r="R892" i="12"/>
  <c r="L892" i="12"/>
  <c r="K892" i="12"/>
  <c r="G982" i="12"/>
  <c r="F982" i="12"/>
  <c r="F36" i="12"/>
  <c r="G36" i="12"/>
  <c r="G453" i="12"/>
  <c r="F453" i="12"/>
  <c r="K453" i="12"/>
  <c r="Q453" i="12"/>
  <c r="L453" i="12"/>
  <c r="N453" i="12"/>
  <c r="R453" i="12"/>
  <c r="O453" i="12"/>
  <c r="P453" i="12"/>
  <c r="J453" i="12"/>
  <c r="M453" i="12"/>
  <c r="G439" i="12"/>
  <c r="F439" i="12"/>
  <c r="O439" i="12"/>
  <c r="M439" i="12"/>
  <c r="R439" i="12"/>
  <c r="L439" i="12"/>
  <c r="P439" i="12"/>
  <c r="K439" i="12"/>
  <c r="N439" i="12"/>
  <c r="J439" i="12"/>
  <c r="Q439" i="12"/>
  <c r="F312" i="12"/>
  <c r="K312" i="12"/>
  <c r="O312" i="12"/>
  <c r="Q312" i="12"/>
  <c r="J312" i="12"/>
  <c r="G312" i="12"/>
  <c r="N312" i="12"/>
  <c r="P312" i="12"/>
  <c r="R312" i="12"/>
  <c r="L312" i="12"/>
  <c r="M312" i="12"/>
  <c r="G392" i="12"/>
  <c r="F392" i="12"/>
  <c r="M19" i="12"/>
  <c r="G19" i="12"/>
  <c r="F19" i="12"/>
  <c r="P19" i="12"/>
  <c r="N19" i="12"/>
  <c r="O19" i="12"/>
  <c r="J19" i="12"/>
  <c r="L19" i="12"/>
  <c r="K19" i="12"/>
  <c r="R19" i="12"/>
  <c r="Q19" i="12"/>
  <c r="F754" i="12"/>
  <c r="G754" i="12"/>
  <c r="P754" i="12"/>
  <c r="P733" i="12"/>
  <c r="R733" i="12"/>
  <c r="K733" i="12"/>
  <c r="M733" i="12"/>
  <c r="O733" i="12"/>
  <c r="J733" i="12"/>
  <c r="N733" i="12"/>
  <c r="L733" i="12"/>
  <c r="Q733" i="12"/>
  <c r="G733" i="12"/>
  <c r="F733" i="12"/>
  <c r="G676" i="12"/>
  <c r="F676" i="12"/>
  <c r="Q676" i="12"/>
  <c r="J676" i="12"/>
  <c r="L676" i="12"/>
  <c r="P676" i="12"/>
  <c r="K676" i="12"/>
  <c r="O676" i="12"/>
  <c r="R676" i="12"/>
  <c r="N676" i="12"/>
  <c r="M676" i="12"/>
  <c r="G201" i="12"/>
  <c r="F201" i="12"/>
  <c r="O201" i="12"/>
  <c r="M201" i="12"/>
  <c r="K201" i="12"/>
  <c r="P201" i="12"/>
  <c r="Q201" i="12"/>
  <c r="L201" i="12"/>
  <c r="J201" i="12"/>
  <c r="N201" i="12"/>
  <c r="R201" i="12"/>
  <c r="G494" i="12"/>
  <c r="F494" i="12"/>
  <c r="L494" i="12"/>
  <c r="Q494" i="12"/>
  <c r="P494" i="12"/>
  <c r="M494" i="12"/>
  <c r="K494" i="12"/>
  <c r="R494" i="12"/>
  <c r="O494" i="12"/>
  <c r="J494" i="12"/>
  <c r="N494" i="12"/>
  <c r="P620" i="12"/>
  <c r="L620" i="12"/>
  <c r="G620" i="12"/>
  <c r="F620" i="12"/>
  <c r="N620" i="12"/>
  <c r="R620" i="12"/>
  <c r="M620" i="12"/>
  <c r="J620" i="12"/>
  <c r="Q620" i="12"/>
  <c r="K620" i="12"/>
  <c r="O620" i="12"/>
  <c r="G953" i="12"/>
  <c r="F953" i="12"/>
  <c r="L953" i="12"/>
  <c r="R953" i="12"/>
  <c r="N953" i="12"/>
  <c r="M953" i="12"/>
  <c r="Q953" i="12"/>
  <c r="P953" i="12"/>
  <c r="K953" i="12"/>
  <c r="J953" i="12"/>
  <c r="O953" i="12"/>
  <c r="R829" i="12"/>
  <c r="N829" i="12"/>
  <c r="J829" i="12"/>
  <c r="O829" i="12"/>
  <c r="Q829" i="12"/>
  <c r="L829" i="12"/>
  <c r="M829" i="12"/>
  <c r="K829" i="12"/>
  <c r="P829" i="12"/>
  <c r="G829" i="12"/>
  <c r="F829" i="12"/>
  <c r="F668" i="12"/>
  <c r="Q668" i="12"/>
  <c r="J668" i="12"/>
  <c r="G668" i="12"/>
  <c r="R668" i="12"/>
  <c r="K668" i="12"/>
  <c r="L668" i="12"/>
  <c r="P668" i="12"/>
  <c r="O668" i="12"/>
  <c r="N668" i="12"/>
  <c r="M668" i="12"/>
  <c r="F160" i="12"/>
  <c r="G160" i="12"/>
  <c r="G568" i="12"/>
  <c r="F568" i="12"/>
  <c r="G443" i="12"/>
  <c r="O443" i="12"/>
  <c r="M443" i="12"/>
  <c r="Q443" i="12"/>
  <c r="R443" i="12"/>
  <c r="K443" i="12"/>
  <c r="L443" i="12"/>
  <c r="P443" i="12"/>
  <c r="F443" i="12"/>
  <c r="N443" i="12"/>
  <c r="J443" i="12"/>
  <c r="R445" i="12"/>
  <c r="G445" i="12"/>
  <c r="F445" i="12"/>
  <c r="M445" i="12"/>
  <c r="P445" i="12"/>
  <c r="J445" i="12"/>
  <c r="N445" i="12"/>
  <c r="K445" i="12"/>
  <c r="L445" i="12"/>
  <c r="O445" i="12"/>
  <c r="Q445" i="12"/>
  <c r="F414" i="12"/>
  <c r="G414" i="12"/>
  <c r="G107" i="12"/>
  <c r="F107" i="12"/>
  <c r="O107" i="12"/>
  <c r="L107" i="12"/>
  <c r="J107" i="12"/>
  <c r="N107" i="12"/>
  <c r="R107" i="12"/>
  <c r="P107" i="12"/>
  <c r="Q107" i="12"/>
  <c r="K107" i="12"/>
  <c r="M107" i="12"/>
  <c r="F94" i="12"/>
  <c r="G94" i="12"/>
  <c r="Q94" i="12"/>
  <c r="J94" i="12"/>
  <c r="O94" i="12"/>
  <c r="M94" i="12"/>
  <c r="P94" i="12"/>
  <c r="L94" i="12"/>
  <c r="K94" i="12"/>
  <c r="R94" i="12"/>
  <c r="N94" i="12"/>
  <c r="G95" i="12"/>
  <c r="F95" i="12"/>
  <c r="K95" i="12"/>
  <c r="P95" i="12"/>
  <c r="O95" i="12"/>
  <c r="L95" i="12"/>
  <c r="N95" i="12"/>
  <c r="J95" i="12"/>
  <c r="Q95" i="12"/>
  <c r="M95" i="12"/>
  <c r="R95" i="12"/>
  <c r="F212" i="12"/>
  <c r="G212" i="12"/>
  <c r="M212" i="12"/>
  <c r="Q212" i="12"/>
  <c r="K212" i="12"/>
  <c r="R212" i="12"/>
  <c r="O212" i="12"/>
  <c r="N212" i="12"/>
  <c r="P212" i="12"/>
  <c r="L212" i="12"/>
  <c r="J212" i="12"/>
  <c r="F32" i="12"/>
  <c r="G32" i="12"/>
  <c r="J32" i="12"/>
  <c r="P32" i="12"/>
  <c r="O32" i="12"/>
  <c r="K32" i="12"/>
  <c r="L32" i="12"/>
  <c r="Q32" i="12"/>
  <c r="N32" i="12"/>
  <c r="M32" i="12"/>
  <c r="R32" i="12"/>
  <c r="R58" i="12"/>
  <c r="F58" i="12"/>
  <c r="G58" i="12"/>
  <c r="J58" i="12"/>
  <c r="K58" i="12"/>
  <c r="L58" i="12"/>
  <c r="N58" i="12"/>
  <c r="P58" i="12"/>
  <c r="O58" i="12"/>
  <c r="Q58" i="12"/>
  <c r="M58" i="12"/>
  <c r="G636" i="12"/>
  <c r="F636" i="12"/>
  <c r="N636" i="12"/>
  <c r="F16" i="8"/>
  <c r="H16" i="8" s="1"/>
  <c r="F14" i="8"/>
  <c r="H15" i="8"/>
  <c r="F17" i="8"/>
  <c r="H17" i="8" s="1"/>
  <c r="Q752" i="12"/>
  <c r="J752" i="12"/>
  <c r="M752" i="12"/>
  <c r="P752" i="12"/>
  <c r="K752" i="12"/>
  <c r="L752" i="12"/>
  <c r="N752" i="12"/>
  <c r="R752" i="12"/>
  <c r="O752" i="12"/>
  <c r="G742" i="12"/>
  <c r="F742" i="12"/>
  <c r="M742" i="12"/>
  <c r="J742" i="12"/>
  <c r="Q742" i="12"/>
  <c r="N742" i="12"/>
  <c r="L742" i="12"/>
  <c r="K742" i="12"/>
  <c r="P742" i="12"/>
  <c r="R742" i="12"/>
  <c r="O742" i="12"/>
  <c r="G601" i="12"/>
  <c r="F601" i="12"/>
  <c r="F766" i="12"/>
  <c r="G766" i="12"/>
  <c r="N766" i="12"/>
  <c r="J766" i="12"/>
  <c r="R766" i="12"/>
  <c r="P766" i="12"/>
  <c r="Q766" i="12"/>
  <c r="O766" i="12"/>
  <c r="M766" i="12"/>
  <c r="L766" i="12"/>
  <c r="K766" i="12"/>
  <c r="G611" i="12"/>
  <c r="F611" i="12"/>
  <c r="Q611" i="12"/>
  <c r="K611" i="12"/>
  <c r="O611" i="12"/>
  <c r="J611" i="12"/>
  <c r="L611" i="12"/>
  <c r="R611" i="12"/>
  <c r="M611" i="12"/>
  <c r="N611" i="12"/>
  <c r="P611" i="12"/>
  <c r="J919" i="12"/>
  <c r="N919" i="12"/>
  <c r="Q919" i="12"/>
  <c r="O919" i="12"/>
  <c r="K919" i="12"/>
  <c r="G919" i="12"/>
  <c r="F919" i="12"/>
  <c r="M919" i="12"/>
  <c r="R919" i="12"/>
  <c r="P919" i="12"/>
  <c r="L919" i="12"/>
  <c r="M297" i="12"/>
  <c r="P297" i="12"/>
  <c r="O297" i="12"/>
  <c r="R297" i="12"/>
  <c r="N297" i="12"/>
  <c r="K297" i="12"/>
  <c r="J297" i="12"/>
  <c r="Q297" i="12"/>
  <c r="L297" i="12"/>
  <c r="G297" i="12"/>
  <c r="F297" i="12"/>
  <c r="G546" i="12"/>
  <c r="F546" i="12"/>
  <c r="F462" i="12"/>
  <c r="G462" i="12"/>
  <c r="L462" i="12"/>
  <c r="J462" i="12"/>
  <c r="M462" i="12"/>
  <c r="Q462" i="12"/>
  <c r="R462" i="12"/>
  <c r="O462" i="12"/>
  <c r="P462" i="12"/>
  <c r="K462" i="12"/>
  <c r="N462" i="12"/>
  <c r="G943" i="12"/>
  <c r="F943" i="12"/>
  <c r="K943" i="12"/>
  <c r="Q943" i="12"/>
  <c r="J943" i="12"/>
  <c r="N943" i="12"/>
  <c r="O943" i="12"/>
  <c r="P943" i="12"/>
  <c r="M943" i="12"/>
  <c r="L943" i="12"/>
  <c r="R943" i="12"/>
  <c r="L488" i="12"/>
  <c r="O488" i="12"/>
  <c r="R488" i="12"/>
  <c r="G488" i="12"/>
  <c r="F488" i="12"/>
  <c r="M488" i="12"/>
  <c r="K488" i="12"/>
  <c r="P488" i="12"/>
  <c r="Q488" i="12"/>
  <c r="J488" i="12"/>
  <c r="N488" i="12"/>
  <c r="G238" i="12"/>
  <c r="F238" i="12"/>
  <c r="G473" i="12"/>
  <c r="F473" i="12"/>
  <c r="P473" i="12"/>
  <c r="K473" i="12"/>
  <c r="M473" i="12"/>
  <c r="Q473" i="12"/>
  <c r="R473" i="12"/>
  <c r="O473" i="12"/>
  <c r="L473" i="12"/>
  <c r="J473" i="12"/>
  <c r="N473" i="12"/>
  <c r="G240" i="12"/>
  <c r="F240" i="12"/>
  <c r="K240" i="12"/>
  <c r="P240" i="12"/>
  <c r="Q240" i="12"/>
  <c r="M240" i="12"/>
  <c r="O240" i="12"/>
  <c r="N240" i="12"/>
  <c r="L240" i="12"/>
  <c r="J240" i="12"/>
  <c r="R240" i="12"/>
  <c r="F483" i="12"/>
  <c r="G483" i="12"/>
  <c r="F997" i="12"/>
  <c r="G997" i="12"/>
  <c r="M997" i="12"/>
  <c r="Q997" i="12"/>
  <c r="P997" i="12"/>
  <c r="O997" i="12"/>
  <c r="R997" i="12"/>
  <c r="K997" i="12"/>
  <c r="L997" i="12"/>
  <c r="J997" i="12"/>
  <c r="N997" i="12"/>
  <c r="Q125" i="12"/>
  <c r="M125" i="12"/>
  <c r="F125" i="12"/>
  <c r="G125" i="12"/>
  <c r="R125" i="12"/>
  <c r="P125" i="12"/>
  <c r="K125" i="12"/>
  <c r="L125" i="12"/>
  <c r="N125" i="12"/>
  <c r="J125" i="12"/>
  <c r="O125" i="12"/>
  <c r="F34" i="12"/>
  <c r="G34" i="12"/>
  <c r="M34" i="12"/>
  <c r="O34" i="12"/>
  <c r="R34" i="12"/>
  <c r="J34" i="12"/>
  <c r="N34" i="12"/>
  <c r="K34" i="12"/>
  <c r="P34" i="12"/>
  <c r="Q34" i="12"/>
  <c r="L34" i="12"/>
  <c r="G495" i="12"/>
  <c r="F495" i="12"/>
  <c r="M27" i="3"/>
  <c r="R759" i="12"/>
  <c r="O759" i="12"/>
  <c r="J759" i="12"/>
  <c r="N759" i="12"/>
  <c r="L759" i="12"/>
  <c r="P759" i="12"/>
  <c r="Q759" i="12"/>
  <c r="M759" i="12"/>
  <c r="K759" i="12"/>
  <c r="G834" i="12"/>
  <c r="F834" i="12"/>
  <c r="G918" i="12"/>
  <c r="F918" i="12"/>
  <c r="O888" i="12"/>
  <c r="G888" i="12"/>
  <c r="F888" i="12"/>
  <c r="K888" i="12"/>
  <c r="M888" i="12"/>
  <c r="R888" i="12"/>
  <c r="L888" i="12"/>
  <c r="P888" i="12"/>
  <c r="J888" i="12"/>
  <c r="Q888" i="12"/>
  <c r="N888" i="12"/>
  <c r="M999" i="12"/>
  <c r="N999" i="12"/>
  <c r="G999" i="12"/>
  <c r="L999" i="12"/>
  <c r="K999" i="12"/>
  <c r="Q999" i="12"/>
  <c r="R999" i="12"/>
  <c r="F999" i="12"/>
  <c r="O999" i="12"/>
  <c r="P999" i="12"/>
  <c r="J999" i="12"/>
  <c r="P789" i="12"/>
  <c r="K789" i="12"/>
  <c r="R789" i="12"/>
  <c r="O789" i="12"/>
  <c r="L789" i="12"/>
  <c r="Q789" i="12"/>
  <c r="N789" i="12"/>
  <c r="M789" i="12"/>
  <c r="J789" i="12"/>
  <c r="F789" i="12"/>
  <c r="G789" i="12"/>
  <c r="F974" i="12"/>
  <c r="G974" i="12"/>
  <c r="K974" i="12"/>
  <c r="O974" i="12"/>
  <c r="N974" i="12"/>
  <c r="P974" i="12"/>
  <c r="Q974" i="12"/>
  <c r="J974" i="12"/>
  <c r="M974" i="12"/>
  <c r="R974" i="12"/>
  <c r="L974" i="12"/>
  <c r="O916" i="12"/>
  <c r="G916" i="12"/>
  <c r="F916" i="12"/>
  <c r="M916" i="12"/>
  <c r="L916" i="12"/>
  <c r="Q916" i="12"/>
  <c r="R916" i="12"/>
  <c r="P916" i="12"/>
  <c r="J916" i="12"/>
  <c r="K916" i="12"/>
  <c r="N916" i="12"/>
  <c r="G531" i="12"/>
  <c r="F531" i="12"/>
  <c r="G906" i="12"/>
  <c r="F906" i="12"/>
  <c r="J906" i="12"/>
  <c r="N906" i="12"/>
  <c r="G664" i="12"/>
  <c r="F664" i="12"/>
  <c r="J664" i="12"/>
  <c r="K664" i="12"/>
  <c r="N664" i="12"/>
  <c r="R664" i="12"/>
  <c r="Q664" i="12"/>
  <c r="L664" i="12"/>
  <c r="O664" i="12"/>
  <c r="P664" i="12"/>
  <c r="M664" i="12"/>
  <c r="G964" i="12"/>
  <c r="F964" i="12"/>
  <c r="F869" i="12"/>
  <c r="G869" i="12"/>
  <c r="G486" i="12"/>
  <c r="F486" i="12"/>
  <c r="O486" i="12"/>
  <c r="Q486" i="12"/>
  <c r="L486" i="12"/>
  <c r="P486" i="12"/>
  <c r="N486" i="12"/>
  <c r="J486" i="12"/>
  <c r="K486" i="12"/>
  <c r="M486" i="12"/>
  <c r="R486" i="12"/>
  <c r="G127" i="12"/>
  <c r="F127" i="12"/>
  <c r="F44" i="12"/>
  <c r="G44" i="12"/>
  <c r="M44" i="12"/>
  <c r="R44" i="12"/>
  <c r="N44" i="12"/>
  <c r="K44" i="12"/>
  <c r="L44" i="12"/>
  <c r="P44" i="12"/>
  <c r="J44" i="12"/>
  <c r="O44" i="12"/>
  <c r="Q44" i="12"/>
  <c r="F211" i="12"/>
  <c r="G211" i="12"/>
  <c r="P211" i="12"/>
  <c r="K211" i="12"/>
  <c r="L211" i="12"/>
  <c r="Q211" i="12"/>
  <c r="N211" i="12"/>
  <c r="M211" i="12"/>
  <c r="J211" i="12"/>
  <c r="R211" i="12"/>
  <c r="O211" i="12"/>
  <c r="G452" i="12"/>
  <c r="F452" i="12"/>
  <c r="O452" i="12"/>
  <c r="P452" i="12"/>
  <c r="G234" i="12"/>
  <c r="F234" i="12"/>
  <c r="G469" i="12"/>
  <c r="F469" i="12"/>
  <c r="Q469" i="12"/>
  <c r="R469" i="12"/>
  <c r="P469" i="12"/>
  <c r="O469" i="12"/>
  <c r="K469" i="12"/>
  <c r="N469" i="12"/>
  <c r="L469" i="12"/>
  <c r="J469" i="12"/>
  <c r="M469" i="12"/>
  <c r="G213" i="12"/>
  <c r="F213" i="12"/>
  <c r="R213" i="12"/>
  <c r="K213" i="12"/>
  <c r="O213" i="12"/>
  <c r="N213" i="12"/>
  <c r="M213" i="12"/>
  <c r="Q213" i="12"/>
  <c r="L213" i="12"/>
  <c r="J213" i="12"/>
  <c r="P213" i="12"/>
  <c r="G428" i="12"/>
  <c r="F428" i="12"/>
  <c r="F220" i="12"/>
  <c r="G220" i="12"/>
  <c r="P220" i="12"/>
  <c r="K220" i="12"/>
  <c r="R220" i="12"/>
  <c r="Q220" i="12"/>
  <c r="M220" i="12"/>
  <c r="J220" i="12"/>
  <c r="O220" i="12"/>
  <c r="L220" i="12"/>
  <c r="N220" i="12"/>
  <c r="F471" i="12"/>
  <c r="G471" i="12"/>
  <c r="O471" i="12"/>
  <c r="M471" i="12"/>
  <c r="L471" i="12"/>
  <c r="P471" i="12"/>
  <c r="K471" i="12"/>
  <c r="J471" i="12"/>
  <c r="Q471" i="12"/>
  <c r="R471" i="12"/>
  <c r="N471" i="12"/>
  <c r="F150" i="12"/>
  <c r="G150" i="12"/>
  <c r="F318" i="12"/>
  <c r="G318" i="12"/>
  <c r="G393" i="12"/>
  <c r="F393" i="12"/>
  <c r="L393" i="12"/>
  <c r="J393" i="12"/>
  <c r="N393" i="12"/>
  <c r="P393" i="12"/>
  <c r="K393" i="12"/>
  <c r="R393" i="12"/>
  <c r="O393" i="12"/>
  <c r="M393" i="12"/>
  <c r="Q393" i="12"/>
  <c r="G653" i="12"/>
  <c r="F653" i="12"/>
  <c r="R653" i="12"/>
  <c r="Q653" i="12"/>
  <c r="L653" i="12"/>
  <c r="J653" i="12"/>
  <c r="N653" i="12"/>
  <c r="M653" i="12"/>
  <c r="K653" i="12"/>
  <c r="P653" i="12"/>
  <c r="O653" i="12"/>
  <c r="F152" i="12"/>
  <c r="G152" i="12"/>
  <c r="N152" i="12"/>
  <c r="M152" i="12"/>
  <c r="Q152" i="12"/>
  <c r="K152" i="12"/>
  <c r="L152" i="12"/>
  <c r="O152" i="12"/>
  <c r="R152" i="12"/>
  <c r="J152" i="12"/>
  <c r="P152" i="12"/>
  <c r="G328" i="12"/>
  <c r="F328" i="12"/>
  <c r="G395" i="12"/>
  <c r="F395" i="12"/>
  <c r="G753" i="12"/>
  <c r="O753" i="12"/>
  <c r="N753" i="12"/>
  <c r="K753" i="12"/>
  <c r="F753" i="12"/>
  <c r="M753" i="12"/>
  <c r="P753" i="12"/>
  <c r="L753" i="12"/>
  <c r="Q753" i="12"/>
  <c r="R753" i="12"/>
  <c r="J753" i="12"/>
  <c r="M448" i="12"/>
  <c r="P448" i="12"/>
  <c r="L448" i="12"/>
  <c r="G448" i="12"/>
  <c r="Q448" i="12"/>
  <c r="R448" i="12"/>
  <c r="J448" i="12"/>
  <c r="N448" i="12"/>
  <c r="K448" i="12"/>
  <c r="F448" i="12"/>
  <c r="O448" i="12"/>
  <c r="G295" i="12"/>
  <c r="F295" i="12"/>
  <c r="P295" i="12"/>
  <c r="Q295" i="12"/>
  <c r="R295" i="12"/>
  <c r="N295" i="12"/>
  <c r="L295" i="12"/>
  <c r="J295" i="12"/>
  <c r="O295" i="12"/>
  <c r="M295" i="12"/>
  <c r="K295" i="12"/>
  <c r="F99" i="12"/>
  <c r="G99" i="12"/>
  <c r="P99" i="12"/>
  <c r="N99" i="12"/>
  <c r="L99" i="12"/>
  <c r="O99" i="12"/>
  <c r="K99" i="12"/>
  <c r="R99" i="12"/>
  <c r="M99" i="12"/>
  <c r="J99" i="12"/>
  <c r="Q99" i="12"/>
  <c r="G578" i="12"/>
  <c r="F578" i="12"/>
  <c r="Q578" i="12"/>
  <c r="K578" i="12"/>
  <c r="N578" i="12"/>
  <c r="O578" i="12"/>
  <c r="M578" i="12"/>
  <c r="P578" i="12"/>
  <c r="J578" i="12"/>
  <c r="R578" i="12"/>
  <c r="L578" i="12"/>
  <c r="G159" i="12"/>
  <c r="F159" i="12"/>
  <c r="P159" i="12"/>
  <c r="J159" i="12"/>
  <c r="N159" i="12"/>
  <c r="M159" i="12"/>
  <c r="K159" i="12"/>
  <c r="R159" i="12"/>
  <c r="O159" i="12"/>
  <c r="L159" i="12"/>
  <c r="Q159" i="12"/>
  <c r="M306" i="12"/>
  <c r="K306" i="12"/>
  <c r="R306" i="12"/>
  <c r="N306" i="12"/>
  <c r="L306" i="12"/>
  <c r="J306" i="12"/>
  <c r="O306" i="12"/>
  <c r="P306" i="12"/>
  <c r="Q306" i="12"/>
  <c r="F306" i="12"/>
  <c r="G306" i="12"/>
  <c r="G112" i="12"/>
  <c r="F112" i="12"/>
  <c r="O112" i="12"/>
  <c r="J112" i="12"/>
  <c r="N112" i="12"/>
  <c r="P112" i="12"/>
  <c r="K112" i="12"/>
  <c r="R112" i="12"/>
  <c r="M112" i="12"/>
  <c r="Q112" i="12"/>
  <c r="L112" i="12"/>
  <c r="G376" i="12"/>
  <c r="N376" i="12"/>
  <c r="M376" i="12"/>
  <c r="F376" i="12"/>
  <c r="L376" i="12"/>
  <c r="Q376" i="12"/>
  <c r="R376" i="12"/>
  <c r="J376" i="12"/>
  <c r="P376" i="12"/>
  <c r="O376" i="12"/>
  <c r="K376" i="12"/>
  <c r="G80" i="12"/>
  <c r="F80" i="12"/>
  <c r="K80" i="12"/>
  <c r="N80" i="12"/>
  <c r="L80" i="12"/>
  <c r="J80" i="12"/>
  <c r="Q80" i="12"/>
  <c r="P80" i="12"/>
  <c r="R80" i="12"/>
  <c r="O80" i="12"/>
  <c r="M80" i="12"/>
  <c r="F175" i="12"/>
  <c r="G175" i="12"/>
  <c r="G520" i="12"/>
  <c r="F520" i="12"/>
  <c r="O520" i="12"/>
  <c r="K520" i="12"/>
  <c r="J520" i="12"/>
  <c r="Q520" i="12"/>
  <c r="L520" i="12"/>
  <c r="R520" i="12"/>
  <c r="M520" i="12"/>
  <c r="P520" i="12"/>
  <c r="N520" i="12"/>
  <c r="L799" i="12"/>
  <c r="J799" i="12"/>
  <c r="N799" i="12"/>
  <c r="P799" i="12"/>
  <c r="Q799" i="12"/>
  <c r="R799" i="12"/>
  <c r="O799" i="12"/>
  <c r="K799" i="12"/>
  <c r="M799" i="12"/>
  <c r="F799" i="12"/>
  <c r="G799" i="12"/>
  <c r="P623" i="12"/>
  <c r="Q623" i="12"/>
  <c r="M623" i="12"/>
  <c r="K623" i="12"/>
  <c r="L623" i="12"/>
  <c r="J623" i="12"/>
  <c r="N623" i="12"/>
  <c r="O623" i="12"/>
  <c r="R623" i="12"/>
  <c r="G623" i="12"/>
  <c r="F623" i="12"/>
  <c r="F755" i="12"/>
  <c r="G755" i="12"/>
  <c r="M755" i="12"/>
  <c r="K755" i="12"/>
  <c r="P755" i="12"/>
  <c r="J755" i="12"/>
  <c r="O755" i="12"/>
  <c r="R755" i="12"/>
  <c r="Q755" i="12"/>
  <c r="N755" i="12"/>
  <c r="L755" i="12"/>
  <c r="F786" i="12"/>
  <c r="G786" i="12"/>
  <c r="F935" i="12"/>
  <c r="G935" i="12"/>
  <c r="F633" i="12"/>
  <c r="G633" i="12"/>
  <c r="R775" i="12"/>
  <c r="G775" i="12"/>
  <c r="F775" i="12"/>
  <c r="N775" i="12"/>
  <c r="K775" i="12"/>
  <c r="M775" i="12"/>
  <c r="P775" i="12"/>
  <c r="O775" i="12"/>
  <c r="L775" i="12"/>
  <c r="J775" i="12"/>
  <c r="Q775" i="12"/>
  <c r="L810" i="12"/>
  <c r="G810" i="12"/>
  <c r="F810" i="12"/>
  <c r="N810" i="12"/>
  <c r="R810" i="12"/>
  <c r="K810" i="12"/>
  <c r="J810" i="12"/>
  <c r="O810" i="12"/>
  <c r="Q810" i="12"/>
  <c r="P810" i="12"/>
  <c r="M810" i="12"/>
  <c r="R949" i="12"/>
  <c r="O949" i="12"/>
  <c r="J949" i="12"/>
  <c r="M949" i="12"/>
  <c r="G949" i="12"/>
  <c r="N949" i="12"/>
  <c r="K949" i="12"/>
  <c r="P949" i="12"/>
  <c r="F949" i="12"/>
  <c r="Q949" i="12"/>
  <c r="L949" i="12"/>
  <c r="G643" i="12"/>
  <c r="F643" i="12"/>
  <c r="K643" i="12"/>
  <c r="J643" i="12"/>
  <c r="Q643" i="12"/>
  <c r="N643" i="12"/>
  <c r="R643" i="12"/>
  <c r="O643" i="12"/>
  <c r="P643" i="12"/>
  <c r="L643" i="12"/>
  <c r="M643" i="12"/>
  <c r="G811" i="12"/>
  <c r="F811" i="12"/>
  <c r="N822" i="12"/>
  <c r="G822" i="12"/>
  <c r="O822" i="12"/>
  <c r="R822" i="12"/>
  <c r="Q822" i="12"/>
  <c r="L822" i="12"/>
  <c r="M822" i="12"/>
  <c r="F822" i="12"/>
  <c r="K822" i="12"/>
  <c r="P822" i="12"/>
  <c r="J822" i="12"/>
  <c r="G961" i="12"/>
  <c r="F961" i="12"/>
  <c r="J961" i="12"/>
  <c r="Q961" i="12"/>
  <c r="O961" i="12"/>
  <c r="K961" i="12"/>
  <c r="L961" i="12"/>
  <c r="P961" i="12"/>
  <c r="M961" i="12"/>
  <c r="N961" i="12"/>
  <c r="R961" i="12"/>
  <c r="G260" i="12"/>
  <c r="F260" i="12"/>
  <c r="R260" i="12"/>
  <c r="N260" i="12"/>
  <c r="P260" i="12"/>
  <c r="O260" i="12"/>
  <c r="L260" i="12"/>
  <c r="J260" i="12"/>
  <c r="Q260" i="12"/>
  <c r="M260" i="12"/>
  <c r="K260" i="12"/>
  <c r="F233" i="12"/>
  <c r="G233" i="12"/>
  <c r="Q233" i="12"/>
  <c r="M233" i="12"/>
  <c r="L233" i="12"/>
  <c r="K233" i="12"/>
  <c r="R233" i="12"/>
  <c r="N233" i="12"/>
  <c r="J233" i="12"/>
  <c r="O233" i="12"/>
  <c r="P233" i="12"/>
  <c r="F498" i="12"/>
  <c r="G498" i="12"/>
  <c r="M498" i="12"/>
  <c r="K498" i="12"/>
  <c r="R498" i="12"/>
  <c r="O498" i="12"/>
  <c r="J498" i="12"/>
  <c r="N498" i="12"/>
  <c r="L498" i="12"/>
  <c r="Q498" i="12"/>
  <c r="P498" i="12"/>
  <c r="F163" i="12"/>
  <c r="G163" i="12"/>
  <c r="L163" i="12"/>
  <c r="R163" i="12"/>
  <c r="N163" i="12"/>
  <c r="M163" i="12"/>
  <c r="K163" i="12"/>
  <c r="J163" i="12"/>
  <c r="Q163" i="12"/>
  <c r="O163" i="12"/>
  <c r="P163" i="12"/>
  <c r="G331" i="12"/>
  <c r="F331" i="12"/>
  <c r="M331" i="12"/>
  <c r="N331" i="12"/>
  <c r="L331" i="12"/>
  <c r="J331" i="12"/>
  <c r="O331" i="12"/>
  <c r="P331" i="12"/>
  <c r="Q331" i="12"/>
  <c r="R331" i="12"/>
  <c r="K331" i="12"/>
  <c r="F122" i="12"/>
  <c r="G122" i="12"/>
  <c r="P122" i="12"/>
  <c r="Q122" i="12"/>
  <c r="M122" i="12"/>
  <c r="O122" i="12"/>
  <c r="L122" i="12"/>
  <c r="N122" i="12"/>
  <c r="R122" i="12"/>
  <c r="J122" i="12"/>
  <c r="K122" i="12"/>
  <c r="N373" i="12"/>
  <c r="K373" i="12"/>
  <c r="R373" i="12"/>
  <c r="G373" i="12"/>
  <c r="P373" i="12"/>
  <c r="O373" i="12"/>
  <c r="F373" i="12"/>
  <c r="Q373" i="12"/>
  <c r="J373" i="12"/>
  <c r="L373" i="12"/>
  <c r="M373" i="12"/>
  <c r="O157" i="12"/>
  <c r="F157" i="12"/>
  <c r="G157" i="12"/>
  <c r="L157" i="12"/>
  <c r="M157" i="12"/>
  <c r="J157" i="12"/>
  <c r="K157" i="12"/>
  <c r="N157" i="12"/>
  <c r="R157" i="12"/>
  <c r="P157" i="12"/>
  <c r="Q157" i="12"/>
  <c r="L325" i="12"/>
  <c r="N325" i="12"/>
  <c r="O325" i="12"/>
  <c r="K325" i="12"/>
  <c r="Q325" i="12"/>
  <c r="G325" i="12"/>
  <c r="F325" i="12"/>
  <c r="J325" i="12"/>
  <c r="R325" i="12"/>
  <c r="M325" i="12"/>
  <c r="P325" i="12"/>
  <c r="F124" i="12"/>
  <c r="O124" i="12"/>
  <c r="G124" i="12"/>
  <c r="R124" i="12"/>
  <c r="Q124" i="12"/>
  <c r="M124" i="12"/>
  <c r="K124" i="12"/>
  <c r="P124" i="12"/>
  <c r="J124" i="12"/>
  <c r="N124" i="12"/>
  <c r="L124" i="12"/>
  <c r="Q922" i="12"/>
  <c r="P922" i="12"/>
  <c r="G922" i="12"/>
  <c r="F922" i="12"/>
  <c r="O922" i="12"/>
  <c r="M922" i="12"/>
  <c r="L922" i="12"/>
  <c r="K922" i="12"/>
  <c r="R922" i="12"/>
  <c r="J922" i="12"/>
  <c r="N922" i="12"/>
  <c r="F574" i="12"/>
  <c r="G574" i="12"/>
  <c r="G270" i="12"/>
  <c r="F270" i="12"/>
  <c r="R270" i="12"/>
  <c r="K270" i="12"/>
  <c r="M270" i="12"/>
  <c r="Q270" i="12"/>
  <c r="N270" i="12"/>
  <c r="J270" i="12"/>
  <c r="P270" i="12"/>
  <c r="O270" i="12"/>
  <c r="L270" i="12"/>
  <c r="G656" i="12"/>
  <c r="F656" i="12"/>
  <c r="G505" i="12"/>
  <c r="F505" i="12"/>
  <c r="N614" i="12"/>
  <c r="K614" i="12"/>
  <c r="Q614" i="12"/>
  <c r="O614" i="12"/>
  <c r="G614" i="12"/>
  <c r="F614" i="12"/>
  <c r="L614" i="12"/>
  <c r="R614" i="12"/>
  <c r="P614" i="12"/>
  <c r="M614" i="12"/>
  <c r="J614" i="12"/>
  <c r="G272" i="12"/>
  <c r="F272" i="12"/>
  <c r="G793" i="12"/>
  <c r="F793" i="12"/>
  <c r="N793" i="12"/>
  <c r="R793" i="12"/>
  <c r="K793" i="12"/>
  <c r="P793" i="12"/>
  <c r="J793" i="12"/>
  <c r="Q793" i="12"/>
  <c r="L793" i="12"/>
  <c r="O793" i="12"/>
  <c r="M793" i="12"/>
  <c r="G515" i="12"/>
  <c r="F515" i="12"/>
  <c r="Q515" i="12"/>
  <c r="P515" i="12"/>
  <c r="N515" i="12"/>
  <c r="R515" i="12"/>
  <c r="O515" i="12"/>
  <c r="L515" i="12"/>
  <c r="M515" i="12"/>
  <c r="K515" i="12"/>
  <c r="J515" i="12"/>
  <c r="G509" i="12"/>
  <c r="F509" i="12"/>
  <c r="G532" i="12"/>
  <c r="L532" i="12"/>
  <c r="F532" i="12"/>
  <c r="F51" i="12"/>
  <c r="G51" i="12"/>
  <c r="F78" i="12"/>
  <c r="G78" i="12"/>
  <c r="R436" i="12"/>
  <c r="O436" i="12"/>
  <c r="F436" i="12"/>
  <c r="G436" i="12"/>
  <c r="P436" i="12"/>
  <c r="K436" i="12"/>
  <c r="Q436" i="12"/>
  <c r="L436" i="12"/>
  <c r="M436" i="12"/>
  <c r="J436" i="12"/>
  <c r="N436" i="12"/>
  <c r="J98" i="12"/>
  <c r="K98" i="12"/>
  <c r="R98" i="12"/>
  <c r="O98" i="12"/>
  <c r="Q98" i="12"/>
  <c r="N98" i="12"/>
  <c r="G98" i="12"/>
  <c r="F98" i="12"/>
  <c r="P98" i="12"/>
  <c r="M98" i="12"/>
  <c r="L98" i="12"/>
  <c r="F103" i="12"/>
  <c r="G103" i="12"/>
  <c r="P103" i="12"/>
  <c r="G729" i="12"/>
  <c r="F729" i="12"/>
  <c r="M729" i="12"/>
  <c r="K729" i="12"/>
  <c r="J729" i="12"/>
  <c r="O729" i="12"/>
  <c r="L729" i="12"/>
  <c r="N729" i="12"/>
  <c r="P729" i="12"/>
  <c r="Q729" i="12"/>
  <c r="R729" i="12"/>
  <c r="G642" i="12"/>
  <c r="F642" i="12"/>
  <c r="M642" i="12"/>
  <c r="F55" i="12"/>
  <c r="G55" i="12"/>
  <c r="K55" i="12"/>
  <c r="P55" i="12"/>
  <c r="R55" i="12"/>
  <c r="O55" i="12"/>
  <c r="M55" i="12"/>
  <c r="J55" i="12"/>
  <c r="Q55" i="12"/>
  <c r="N55" i="12"/>
  <c r="L55" i="12"/>
  <c r="G534" i="12"/>
  <c r="F534" i="12"/>
  <c r="L10" i="12"/>
  <c r="M10" i="12"/>
  <c r="J10" i="12"/>
  <c r="P10" i="12"/>
  <c r="R10" i="12"/>
  <c r="F10" i="12"/>
  <c r="O10" i="12"/>
  <c r="Q10" i="12"/>
  <c r="G10" i="12"/>
  <c r="N10" i="12"/>
  <c r="K10" i="12"/>
  <c r="G738" i="12"/>
  <c r="F738" i="12"/>
  <c r="M738" i="12"/>
  <c r="P738" i="12"/>
  <c r="N738" i="12"/>
  <c r="L738" i="12"/>
  <c r="Q738" i="12"/>
  <c r="R738" i="12"/>
  <c r="K738" i="12"/>
  <c r="O738" i="12"/>
  <c r="J738" i="12"/>
  <c r="P896" i="12"/>
  <c r="G896" i="12"/>
  <c r="F896" i="12"/>
  <c r="N896" i="12"/>
  <c r="J896" i="12"/>
  <c r="O896" i="12"/>
  <c r="Q896" i="12"/>
  <c r="K896" i="12"/>
  <c r="L896" i="12"/>
  <c r="R896" i="12"/>
  <c r="M896" i="12"/>
  <c r="F907" i="12"/>
  <c r="G907" i="12"/>
  <c r="R21" i="12"/>
  <c r="P21" i="12"/>
  <c r="F21" i="12"/>
  <c r="K21" i="12"/>
  <c r="Q21" i="12"/>
  <c r="G21" i="12"/>
  <c r="J21" i="12"/>
  <c r="O21" i="12"/>
  <c r="M21" i="12"/>
  <c r="L21" i="12"/>
  <c r="N21" i="12"/>
  <c r="G948" i="12"/>
  <c r="F948" i="12"/>
  <c r="G794" i="12"/>
  <c r="F794" i="12"/>
  <c r="R794" i="12"/>
  <c r="N794" i="12"/>
  <c r="L794" i="12"/>
  <c r="Q794" i="12"/>
  <c r="O794" i="12"/>
  <c r="P794" i="12"/>
  <c r="J794" i="12"/>
  <c r="K794" i="12"/>
  <c r="M794" i="12"/>
  <c r="R647" i="12"/>
  <c r="K647" i="12"/>
  <c r="M647" i="12"/>
  <c r="O647" i="12"/>
  <c r="L647" i="12"/>
  <c r="Q647" i="12"/>
  <c r="N647" i="12"/>
  <c r="P647" i="12"/>
  <c r="J647" i="12"/>
  <c r="G647" i="12"/>
  <c r="F647" i="12"/>
  <c r="G731" i="12"/>
  <c r="F731" i="12"/>
  <c r="F712" i="12"/>
  <c r="G712" i="12"/>
  <c r="L712" i="12"/>
  <c r="O712" i="12"/>
  <c r="G932" i="12"/>
  <c r="F932" i="12"/>
  <c r="R932" i="12"/>
  <c r="K932" i="12"/>
  <c r="L932" i="12"/>
  <c r="M932" i="12"/>
  <c r="N932" i="12"/>
  <c r="P932" i="12"/>
  <c r="Q932" i="12"/>
  <c r="J932" i="12"/>
  <c r="O932" i="12"/>
  <c r="F967" i="12"/>
  <c r="G967" i="12"/>
  <c r="N967" i="12"/>
  <c r="R967" i="12"/>
  <c r="P967" i="12"/>
  <c r="K967" i="12"/>
  <c r="L967" i="12"/>
  <c r="M967" i="12"/>
  <c r="Q967" i="12"/>
  <c r="J967" i="12"/>
  <c r="O967" i="12"/>
  <c r="G617" i="12"/>
  <c r="F617" i="12"/>
  <c r="R617" i="12"/>
  <c r="M617" i="12"/>
  <c r="O617" i="12"/>
  <c r="J617" i="12"/>
  <c r="L617" i="12"/>
  <c r="N617" i="12"/>
  <c r="P617" i="12"/>
  <c r="Q617" i="12"/>
  <c r="K617" i="12"/>
  <c r="G701" i="12"/>
  <c r="F701" i="12"/>
  <c r="G672" i="12"/>
  <c r="F672" i="12"/>
  <c r="J672" i="12"/>
  <c r="L672" i="12"/>
  <c r="N672" i="12"/>
  <c r="K672" i="12"/>
  <c r="P672" i="12"/>
  <c r="O672" i="12"/>
  <c r="M672" i="12"/>
  <c r="Q672" i="12"/>
  <c r="R672" i="12"/>
  <c r="G852" i="12"/>
  <c r="F852" i="12"/>
  <c r="K852" i="12"/>
  <c r="L852" i="12"/>
  <c r="M852" i="12"/>
  <c r="O852" i="12"/>
  <c r="J852" i="12"/>
  <c r="N852" i="12"/>
  <c r="P852" i="12"/>
  <c r="Q852" i="12"/>
  <c r="R852" i="12"/>
  <c r="J927" i="12"/>
  <c r="G927" i="12"/>
  <c r="Q927" i="12"/>
  <c r="N927" i="12"/>
  <c r="F927" i="12"/>
  <c r="M927" i="12"/>
  <c r="O927" i="12"/>
  <c r="P927" i="12"/>
  <c r="R927" i="12"/>
  <c r="K927" i="12"/>
  <c r="L927" i="12"/>
  <c r="G587" i="12"/>
  <c r="F587" i="12"/>
  <c r="G671" i="12"/>
  <c r="N671" i="12"/>
  <c r="F671" i="12"/>
  <c r="K671" i="12"/>
  <c r="O671" i="12"/>
  <c r="Q671" i="12"/>
  <c r="M671" i="12"/>
  <c r="R671" i="12"/>
  <c r="P671" i="12"/>
  <c r="L671" i="12"/>
  <c r="J671" i="12"/>
  <c r="G894" i="12"/>
  <c r="F894" i="12"/>
  <c r="O894" i="12"/>
  <c r="J894" i="12"/>
  <c r="K894" i="12"/>
  <c r="M894" i="12"/>
  <c r="Q894" i="12"/>
  <c r="L894" i="12"/>
  <c r="R894" i="12"/>
  <c r="N894" i="12"/>
  <c r="P894" i="12"/>
  <c r="F802" i="12"/>
  <c r="G802" i="12"/>
  <c r="G887" i="12"/>
  <c r="F887" i="12"/>
  <c r="G665" i="12"/>
  <c r="F665" i="12"/>
  <c r="F164" i="12"/>
  <c r="G164" i="12"/>
  <c r="R265" i="12"/>
  <c r="N265" i="12"/>
  <c r="M265" i="12"/>
  <c r="P265" i="12"/>
  <c r="K265" i="12"/>
  <c r="J265" i="12"/>
  <c r="Q265" i="12"/>
  <c r="O265" i="12"/>
  <c r="L265" i="12"/>
  <c r="G265" i="12"/>
  <c r="F265" i="12"/>
  <c r="F73" i="12"/>
  <c r="G73" i="12"/>
  <c r="R73" i="12"/>
  <c r="L73" i="12"/>
  <c r="K73" i="12"/>
  <c r="M73" i="12"/>
  <c r="O73" i="12"/>
  <c r="Q73" i="12"/>
  <c r="P73" i="12"/>
  <c r="J73" i="12"/>
  <c r="N73" i="12"/>
  <c r="F60" i="12"/>
  <c r="G60" i="12"/>
  <c r="J60" i="12"/>
  <c r="N60" i="12"/>
  <c r="O60" i="12"/>
  <c r="Q60" i="12"/>
  <c r="P60" i="12"/>
  <c r="L60" i="12"/>
  <c r="K60" i="12"/>
  <c r="R60" i="12"/>
  <c r="M60" i="12"/>
  <c r="G187" i="12"/>
  <c r="F187" i="12"/>
  <c r="M187" i="12"/>
  <c r="K187" i="12"/>
  <c r="L187" i="12"/>
  <c r="R187" i="12"/>
  <c r="O187" i="12"/>
  <c r="J187" i="12"/>
  <c r="N187" i="12"/>
  <c r="Q187" i="12"/>
  <c r="P187" i="12"/>
  <c r="G315" i="12"/>
  <c r="F315" i="12"/>
  <c r="G946" i="12"/>
  <c r="F946" i="12"/>
  <c r="Q946" i="12"/>
  <c r="K946" i="12"/>
  <c r="M946" i="12"/>
  <c r="R946" i="12"/>
  <c r="L946" i="12"/>
  <c r="N946" i="12"/>
  <c r="O946" i="12"/>
  <c r="P946" i="12"/>
  <c r="J946" i="12"/>
  <c r="G266" i="12"/>
  <c r="F266" i="12"/>
  <c r="F421" i="12"/>
  <c r="G421" i="12"/>
  <c r="P421" i="12"/>
  <c r="L421" i="12"/>
  <c r="K421" i="12"/>
  <c r="R421" i="12"/>
  <c r="J421" i="12"/>
  <c r="M421" i="12"/>
  <c r="O421" i="12"/>
  <c r="N421" i="12"/>
  <c r="Q421" i="12"/>
  <c r="F141" i="12"/>
  <c r="G141" i="12"/>
  <c r="R141" i="12"/>
  <c r="Q141" i="12"/>
  <c r="L141" i="12"/>
  <c r="K141" i="12"/>
  <c r="M141" i="12"/>
  <c r="O141" i="12"/>
  <c r="P141" i="12"/>
  <c r="J141" i="12"/>
  <c r="N141" i="12"/>
  <c r="G269" i="12"/>
  <c r="F269" i="12"/>
  <c r="K269" i="12"/>
  <c r="P269" i="12"/>
  <c r="N269" i="12"/>
  <c r="R269" i="12"/>
  <c r="Q269" i="12"/>
  <c r="L269" i="12"/>
  <c r="J269" i="12"/>
  <c r="O269" i="12"/>
  <c r="M269" i="12"/>
  <c r="G492" i="12"/>
  <c r="F492" i="12"/>
  <c r="R492" i="12"/>
  <c r="K492" i="12"/>
  <c r="L492" i="12"/>
  <c r="J492" i="12"/>
  <c r="O492" i="12"/>
  <c r="M492" i="12"/>
  <c r="P492" i="12"/>
  <c r="Q492" i="12"/>
  <c r="N492" i="12"/>
  <c r="F172" i="12"/>
  <c r="L172" i="12"/>
  <c r="N172" i="12"/>
  <c r="K172" i="12"/>
  <c r="M172" i="12"/>
  <c r="P172" i="12"/>
  <c r="G172" i="12"/>
  <c r="Q172" i="12"/>
  <c r="R172" i="12"/>
  <c r="J172" i="12"/>
  <c r="O172" i="12"/>
  <c r="R616" i="12"/>
  <c r="O616" i="12"/>
  <c r="G616" i="12"/>
  <c r="F616" i="12"/>
  <c r="N616" i="12"/>
  <c r="K616" i="12"/>
  <c r="M616" i="12"/>
  <c r="Q616" i="12"/>
  <c r="P616" i="12"/>
  <c r="L616" i="12"/>
  <c r="J616" i="12"/>
  <c r="G697" i="12"/>
  <c r="F697" i="12"/>
  <c r="P697" i="12"/>
  <c r="K697" i="12"/>
  <c r="R697" i="12"/>
  <c r="O697" i="12"/>
  <c r="L697" i="12"/>
  <c r="J697" i="12"/>
  <c r="N697" i="12"/>
  <c r="M697" i="12"/>
  <c r="Q697" i="12"/>
  <c r="P166" i="12"/>
  <c r="Q166" i="12"/>
  <c r="R166" i="12"/>
  <c r="K166" i="12"/>
  <c r="M166" i="12"/>
  <c r="O166" i="12"/>
  <c r="L166" i="12"/>
  <c r="J166" i="12"/>
  <c r="N166" i="12"/>
  <c r="G166" i="12"/>
  <c r="F166" i="12"/>
  <c r="F294" i="12"/>
  <c r="G294" i="12"/>
  <c r="P294" i="12"/>
  <c r="M294" i="12"/>
  <c r="K294" i="12"/>
  <c r="L294" i="12"/>
  <c r="N294" i="12"/>
  <c r="J294" i="12"/>
  <c r="Q294" i="12"/>
  <c r="O294" i="12"/>
  <c r="R294" i="12"/>
  <c r="G592" i="12"/>
  <c r="F592" i="12"/>
  <c r="P592" i="12"/>
  <c r="Q592" i="12"/>
  <c r="M592" i="12"/>
  <c r="K592" i="12"/>
  <c r="R592" i="12"/>
  <c r="O592" i="12"/>
  <c r="L592" i="12"/>
  <c r="J592" i="12"/>
  <c r="N592" i="12"/>
  <c r="G449" i="12"/>
  <c r="F449" i="12"/>
  <c r="J449" i="12"/>
  <c r="N449" i="12"/>
  <c r="K449" i="12"/>
  <c r="O449" i="12"/>
  <c r="P449" i="12"/>
  <c r="R449" i="12"/>
  <c r="Q449" i="12"/>
  <c r="L449" i="12"/>
  <c r="M449" i="12"/>
  <c r="G673" i="12"/>
  <c r="F673" i="12"/>
  <c r="F128" i="12"/>
  <c r="G128" i="12"/>
  <c r="K128" i="12"/>
  <c r="Q128" i="12"/>
  <c r="P128" i="12"/>
  <c r="R128" i="12"/>
  <c r="O128" i="12"/>
  <c r="J128" i="12"/>
  <c r="M128" i="12"/>
  <c r="L128" i="12"/>
  <c r="N128" i="12"/>
  <c r="G256" i="12"/>
  <c r="F256" i="12"/>
  <c r="N440" i="12"/>
  <c r="Q440" i="12"/>
  <c r="O440" i="12"/>
  <c r="K440" i="12"/>
  <c r="G440" i="12"/>
  <c r="F440" i="12"/>
  <c r="L440" i="12"/>
  <c r="R440" i="12"/>
  <c r="P440" i="12"/>
  <c r="M440" i="12"/>
  <c r="J440" i="12"/>
  <c r="F411" i="12"/>
  <c r="G411" i="12"/>
  <c r="O411" i="12"/>
  <c r="K411" i="12"/>
  <c r="N411" i="12"/>
  <c r="J411" i="12"/>
  <c r="R411" i="12"/>
  <c r="L411" i="12"/>
  <c r="P411" i="12"/>
  <c r="Q411" i="12"/>
  <c r="M411" i="12"/>
  <c r="L565" i="12"/>
  <c r="G565" i="12"/>
  <c r="Q565" i="12"/>
  <c r="R565" i="12"/>
  <c r="J565" i="12"/>
  <c r="P565" i="12"/>
  <c r="F565" i="12"/>
  <c r="N565" i="12"/>
  <c r="O565" i="12"/>
  <c r="K565" i="12"/>
  <c r="M565" i="12"/>
  <c r="G938" i="12"/>
  <c r="F938" i="12"/>
  <c r="K938" i="12"/>
  <c r="J938" i="12"/>
  <c r="N938" i="12"/>
  <c r="M938" i="12"/>
  <c r="Q938" i="12"/>
  <c r="O938" i="12"/>
  <c r="P938" i="12"/>
  <c r="L938" i="12"/>
  <c r="R938" i="12"/>
  <c r="G162" i="12"/>
  <c r="F162" i="12"/>
  <c r="L162" i="12"/>
  <c r="J162" i="12"/>
  <c r="N162" i="12"/>
  <c r="R162" i="12"/>
  <c r="Q162" i="12"/>
  <c r="M162" i="12"/>
  <c r="O162" i="12"/>
  <c r="P162" i="12"/>
  <c r="K162" i="12"/>
  <c r="F263" i="12"/>
  <c r="G263" i="12"/>
  <c r="J263" i="12"/>
  <c r="O263" i="12"/>
  <c r="Q263" i="12"/>
  <c r="L263" i="12"/>
  <c r="M263" i="12"/>
  <c r="K263" i="12"/>
  <c r="P263" i="12"/>
  <c r="R263" i="12"/>
  <c r="N263" i="12"/>
  <c r="G75" i="12"/>
  <c r="F75" i="12"/>
  <c r="F62" i="12"/>
  <c r="G62" i="12"/>
  <c r="O62" i="12"/>
  <c r="J62" i="12"/>
  <c r="R62" i="12"/>
  <c r="N62" i="12"/>
  <c r="M62" i="12"/>
  <c r="K62" i="12"/>
  <c r="L62" i="12"/>
  <c r="Q62" i="12"/>
  <c r="P62" i="12"/>
  <c r="M338" i="12"/>
  <c r="F338" i="12"/>
  <c r="O338" i="12"/>
  <c r="Q338" i="12"/>
  <c r="K338" i="12"/>
  <c r="G338" i="12"/>
  <c r="P338" i="12"/>
  <c r="J338" i="12"/>
  <c r="R338" i="12"/>
  <c r="L338" i="12"/>
  <c r="N338" i="12"/>
  <c r="F31" i="12"/>
  <c r="G31" i="12"/>
  <c r="K31" i="12"/>
  <c r="P31" i="12"/>
  <c r="J31" i="12"/>
  <c r="O31" i="12"/>
  <c r="M31" i="12"/>
  <c r="N31" i="12"/>
  <c r="R31" i="12"/>
  <c r="Q31" i="12"/>
  <c r="L31" i="12"/>
  <c r="G461" i="12"/>
  <c r="Q461" i="12"/>
  <c r="N461" i="12"/>
  <c r="M461" i="12"/>
  <c r="F461" i="12"/>
  <c r="R461" i="12"/>
  <c r="L461" i="12"/>
  <c r="J461" i="12"/>
  <c r="P461" i="12"/>
  <c r="O461" i="12"/>
  <c r="K461" i="12"/>
  <c r="G61" i="12"/>
  <c r="P61" i="12"/>
  <c r="L61" i="12"/>
  <c r="Q61" i="12"/>
  <c r="N61" i="12"/>
  <c r="M61" i="12"/>
  <c r="R61" i="12"/>
  <c r="O61" i="12"/>
  <c r="F61" i="12"/>
  <c r="K61" i="12"/>
  <c r="J61" i="12"/>
  <c r="G145" i="12"/>
  <c r="F145" i="12"/>
  <c r="M145" i="12"/>
  <c r="Q193" i="12"/>
  <c r="G193" i="12"/>
  <c r="F193" i="12"/>
  <c r="N193" i="12"/>
  <c r="O193" i="12"/>
  <c r="M193" i="12"/>
  <c r="J193" i="12"/>
  <c r="R193" i="12"/>
  <c r="P193" i="12"/>
  <c r="K193" i="12"/>
  <c r="L193" i="12"/>
  <c r="F104" i="12"/>
  <c r="G104" i="12"/>
  <c r="F71" i="12"/>
  <c r="Q71" i="12"/>
  <c r="J71" i="12"/>
  <c r="N71" i="12"/>
  <c r="R71" i="12"/>
  <c r="O71" i="12"/>
  <c r="L71" i="12"/>
  <c r="G71" i="12"/>
  <c r="K71" i="12"/>
  <c r="P71" i="12"/>
  <c r="M71" i="12"/>
  <c r="G353" i="12"/>
  <c r="F353" i="12"/>
  <c r="N353" i="12"/>
  <c r="J353" i="12"/>
  <c r="P353" i="12"/>
  <c r="R353" i="12"/>
  <c r="L353" i="12"/>
  <c r="K353" i="12"/>
  <c r="M353" i="12"/>
  <c r="O353" i="12"/>
  <c r="Q353" i="12"/>
  <c r="G399" i="12"/>
  <c r="F399" i="12"/>
  <c r="D5" i="13"/>
  <c r="I6" i="11"/>
  <c r="AF18" i="3" l="1"/>
  <c r="AE18" i="3"/>
  <c r="AF20" i="3"/>
  <c r="AE20" i="3"/>
  <c r="AF19" i="3"/>
  <c r="AE19" i="3"/>
  <c r="BG30" i="20"/>
  <c r="BG31" i="20" s="1"/>
  <c r="BG32" i="20" s="1"/>
  <c r="BG33" i="20" s="1"/>
  <c r="BG34" i="20" s="1"/>
  <c r="BG35" i="20" s="1"/>
  <c r="BG36" i="20" s="1"/>
  <c r="BG37" i="20" s="1"/>
  <c r="BG38" i="20" s="1"/>
  <c r="BG39" i="20" s="1"/>
  <c r="BG40" i="20" s="1"/>
  <c r="BG41" i="20" s="1"/>
  <c r="BI25" i="20"/>
  <c r="BI26" i="20" s="1"/>
  <c r="BI27" i="20" s="1"/>
  <c r="BI28" i="20" s="1"/>
  <c r="BI29" i="20" s="1"/>
  <c r="BI30" i="20" s="1"/>
  <c r="BI31" i="20" s="1"/>
  <c r="BI32" i="20" s="1"/>
  <c r="BI33" i="20" s="1"/>
  <c r="BI34" i="20" s="1"/>
  <c r="BI35" i="20" s="1"/>
  <c r="BI36" i="20" s="1"/>
  <c r="BI37" i="20" s="1"/>
  <c r="BI38" i="20" s="1"/>
  <c r="BI39" i="20" s="1"/>
  <c r="BI40" i="20" s="1"/>
  <c r="BI41" i="20" s="1"/>
  <c r="Z40" i="20"/>
  <c r="Z41" i="20" s="1"/>
  <c r="AT31" i="20"/>
  <c r="AT32" i="20" s="1"/>
  <c r="AT33" i="20" s="1"/>
  <c r="AT34" i="20" s="1"/>
  <c r="AT35" i="20" s="1"/>
  <c r="AT36" i="20" s="1"/>
  <c r="AT37" i="20" s="1"/>
  <c r="AT38" i="20" s="1"/>
  <c r="AT39" i="20" s="1"/>
  <c r="AT40" i="20" s="1"/>
  <c r="AT41" i="20" s="1"/>
  <c r="AM27" i="20"/>
  <c r="AM28" i="20" s="1"/>
  <c r="EA33" i="20"/>
  <c r="EA34" i="20" s="1"/>
  <c r="EA35" i="20" s="1"/>
  <c r="EA36" i="20" s="1"/>
  <c r="EA37" i="20" s="1"/>
  <c r="EA38" i="20" s="1"/>
  <c r="EA39" i="20" s="1"/>
  <c r="EA40" i="20" s="1"/>
  <c r="EA41" i="20" s="1"/>
  <c r="DM29" i="20"/>
  <c r="DM30" i="20" s="1"/>
  <c r="DM31" i="20" s="1"/>
  <c r="DM32" i="20" s="1"/>
  <c r="DM33" i="20" s="1"/>
  <c r="DM34" i="20" s="1"/>
  <c r="DM35" i="20" s="1"/>
  <c r="DM36" i="20" s="1"/>
  <c r="DM37" i="20" s="1"/>
  <c r="DM38" i="20" s="1"/>
  <c r="DM39" i="20" s="1"/>
  <c r="DM40" i="20" s="1"/>
  <c r="DM41" i="20" s="1"/>
  <c r="I25" i="20"/>
  <c r="I26" i="20" s="1"/>
  <c r="DQ26" i="20"/>
  <c r="DQ27" i="20" s="1"/>
  <c r="AQ29" i="20"/>
  <c r="AQ30" i="20" s="1"/>
  <c r="AQ31" i="20" s="1"/>
  <c r="AQ32" i="20" s="1"/>
  <c r="AQ33" i="20" s="1"/>
  <c r="AI32" i="20"/>
  <c r="AI33" i="20" s="1"/>
  <c r="CG37" i="20"/>
  <c r="CG38" i="20" s="1"/>
  <c r="CG39" i="20" s="1"/>
  <c r="CG40" i="20" s="1"/>
  <c r="CG41" i="20" s="1"/>
  <c r="DR29" i="20"/>
  <c r="DR30" i="20" s="1"/>
  <c r="DR31" i="20" s="1"/>
  <c r="DR32" i="20" s="1"/>
  <c r="DR33" i="20" s="1"/>
  <c r="DR34" i="20" s="1"/>
  <c r="DR35" i="20" s="1"/>
  <c r="DR36" i="20" s="1"/>
  <c r="BC28" i="20"/>
  <c r="CJ24" i="20"/>
  <c r="CJ25" i="20" s="1"/>
  <c r="CJ26" i="20" s="1"/>
  <c r="CJ27" i="20" s="1"/>
  <c r="DU40" i="20"/>
  <c r="DU41" i="20" s="1"/>
  <c r="DW27" i="20"/>
  <c r="U40" i="20"/>
  <c r="U41" i="20" s="1"/>
  <c r="DV22" i="20"/>
  <c r="DV23" i="20" s="1"/>
  <c r="DV24" i="20" s="1"/>
  <c r="DV25" i="20" s="1"/>
  <c r="DV26" i="20" s="1"/>
  <c r="DV27" i="20" s="1"/>
  <c r="DV28" i="20" s="1"/>
  <c r="DV29" i="20" s="1"/>
  <c r="DV30" i="20" s="1"/>
  <c r="DV31" i="20" s="1"/>
  <c r="DV32" i="20" s="1"/>
  <c r="DV33" i="20" s="1"/>
  <c r="DV34" i="20" s="1"/>
  <c r="DV35" i="20" s="1"/>
  <c r="DV36" i="20" s="1"/>
  <c r="DV37" i="20" s="1"/>
  <c r="DV38" i="20" s="1"/>
  <c r="DV39" i="20" s="1"/>
  <c r="DV40" i="20" s="1"/>
  <c r="DV41" i="20" s="1"/>
  <c r="AL36" i="20"/>
  <c r="AL37" i="20" s="1"/>
  <c r="AL38" i="20" s="1"/>
  <c r="AL39" i="20" s="1"/>
  <c r="AL40" i="20" s="1"/>
  <c r="AL41" i="20" s="1"/>
  <c r="EB29" i="20"/>
  <c r="EB30" i="20" s="1"/>
  <c r="EB31" i="20" s="1"/>
  <c r="EB32" i="20" s="1"/>
  <c r="EB33" i="20" s="1"/>
  <c r="EB34" i="20" s="1"/>
  <c r="EB35" i="20" s="1"/>
  <c r="EB36" i="20" s="1"/>
  <c r="EB37" i="20" s="1"/>
  <c r="EB38" i="20" s="1"/>
  <c r="EB39" i="20" s="1"/>
  <c r="EB40" i="20" s="1"/>
  <c r="EB41" i="20" s="1"/>
  <c r="CY27" i="20"/>
  <c r="CY28" i="20" s="1"/>
  <c r="CY29" i="20" s="1"/>
  <c r="CY30" i="20" s="1"/>
  <c r="CY31" i="20" s="1"/>
  <c r="CY32" i="20" s="1"/>
  <c r="CY33" i="20" s="1"/>
  <c r="CY34" i="20" s="1"/>
  <c r="CY35" i="20" s="1"/>
  <c r="CY36" i="20" s="1"/>
  <c r="CY37" i="20" s="1"/>
  <c r="CY38" i="20" s="1"/>
  <c r="CY39" i="20" s="1"/>
  <c r="CY40" i="20" s="1"/>
  <c r="CY41" i="20" s="1"/>
  <c r="CE28" i="20"/>
  <c r="CE29" i="20" s="1"/>
  <c r="CE30" i="20" s="1"/>
  <c r="CE31" i="20" s="1"/>
  <c r="CE32" i="20" s="1"/>
  <c r="CE33" i="20" s="1"/>
  <c r="CE34" i="20" s="1"/>
  <c r="CU24" i="20"/>
  <c r="CU25" i="20" s="1"/>
  <c r="CU26" i="20" s="1"/>
  <c r="CU27" i="20" s="1"/>
  <c r="CU28" i="20" s="1"/>
  <c r="CU29" i="20" s="1"/>
  <c r="CU30" i="20" s="1"/>
  <c r="CU31" i="20" s="1"/>
  <c r="CU32" i="20" s="1"/>
  <c r="CU33" i="20" s="1"/>
  <c r="CU34" i="20" s="1"/>
  <c r="CU35" i="20" s="1"/>
  <c r="CU36" i="20" s="1"/>
  <c r="CU37" i="20" s="1"/>
  <c r="CU38" i="20" s="1"/>
  <c r="CU39" i="20" s="1"/>
  <c r="CU40" i="20" s="1"/>
  <c r="CU41" i="20" s="1"/>
  <c r="AW25" i="20"/>
  <c r="AR24" i="20"/>
  <c r="AR25" i="20" s="1"/>
  <c r="AR26" i="20" s="1"/>
  <c r="AR27" i="20" s="1"/>
  <c r="AR28" i="20" s="1"/>
  <c r="AR29" i="20" s="1"/>
  <c r="AR30" i="20" s="1"/>
  <c r="AR31" i="20" s="1"/>
  <c r="AR32" i="20" s="1"/>
  <c r="AR33" i="20" s="1"/>
  <c r="AR34" i="20" s="1"/>
  <c r="AR35" i="20" s="1"/>
  <c r="AR36" i="20" s="1"/>
  <c r="AR37" i="20" s="1"/>
  <c r="AR38" i="20" s="1"/>
  <c r="AR39" i="20" s="1"/>
  <c r="AR40" i="20" s="1"/>
  <c r="AR41" i="20" s="1"/>
  <c r="BY24" i="20"/>
  <c r="BY25" i="20" s="1"/>
  <c r="BY26" i="20" s="1"/>
  <c r="BY27" i="20" s="1"/>
  <c r="BY28" i="20" s="1"/>
  <c r="BY29" i="20" s="1"/>
  <c r="AF15" i="3"/>
  <c r="O54" i="12"/>
  <c r="R106" i="12"/>
  <c r="N639" i="12"/>
  <c r="M518" i="12"/>
  <c r="N908" i="12"/>
  <c r="L349" i="12"/>
  <c r="Q891" i="12"/>
  <c r="M129" i="12"/>
  <c r="N349" i="12"/>
  <c r="M609" i="12"/>
  <c r="L609" i="12"/>
  <c r="R652" i="12"/>
  <c r="N600" i="12"/>
  <c r="L167" i="12"/>
  <c r="R600" i="12"/>
  <c r="L48" i="12"/>
  <c r="R632" i="12"/>
  <c r="O833" i="12"/>
  <c r="P74" i="12"/>
  <c r="J788" i="12"/>
  <c r="Q491" i="12"/>
  <c r="P812" i="12"/>
  <c r="P690" i="12"/>
  <c r="P132" i="12"/>
  <c r="P639" i="12"/>
  <c r="L690" i="12"/>
  <c r="J524" i="12"/>
  <c r="J543" i="12"/>
  <c r="M814" i="12"/>
  <c r="O812" i="12"/>
  <c r="O586" i="12"/>
  <c r="M773" i="12"/>
  <c r="J748" i="12"/>
  <c r="L930" i="12"/>
  <c r="R252" i="12"/>
  <c r="R762" i="12"/>
  <c r="R26" i="12"/>
  <c r="Q788" i="12"/>
  <c r="O167" i="12"/>
  <c r="L26" i="12"/>
  <c r="R788" i="12"/>
  <c r="L196" i="12"/>
  <c r="K998" i="12"/>
  <c r="N248" i="12"/>
  <c r="J874" i="12"/>
  <c r="J188" i="12"/>
  <c r="S188" i="12" s="1"/>
  <c r="Q85" i="12"/>
  <c r="P930" i="12"/>
  <c r="L252" i="12"/>
  <c r="L174" i="12"/>
  <c r="P113" i="12"/>
  <c r="Q93" i="12"/>
  <c r="Q248" i="12"/>
  <c r="O818" i="12"/>
  <c r="L732" i="12"/>
  <c r="J632" i="12"/>
  <c r="N877" i="12"/>
  <c r="M343" i="12"/>
  <c r="O998" i="12"/>
  <c r="J274" i="12"/>
  <c r="K748" i="12"/>
  <c r="P45" i="12"/>
  <c r="N944" i="12"/>
  <c r="L847" i="12"/>
  <c r="J814" i="12"/>
  <c r="N903" i="12"/>
  <c r="P524" i="12"/>
  <c r="R93" i="12"/>
  <c r="N833" i="12"/>
  <c r="K113" i="12"/>
  <c r="R833" i="12"/>
  <c r="J908" i="12"/>
  <c r="L129" i="12"/>
  <c r="Q349" i="12"/>
  <c r="M812" i="12"/>
  <c r="O48" i="12"/>
  <c r="L600" i="12"/>
  <c r="N632" i="12"/>
  <c r="R167" i="12"/>
  <c r="K100" i="12"/>
  <c r="K48" i="12"/>
  <c r="N891" i="12"/>
  <c r="N167" i="12"/>
  <c r="N132" i="12"/>
  <c r="N15" i="12"/>
  <c r="Q132" i="12"/>
  <c r="K690" i="12"/>
  <c r="M524" i="12"/>
  <c r="N543" i="12"/>
  <c r="R812" i="12"/>
  <c r="P773" i="12"/>
  <c r="P609" i="12"/>
  <c r="P518" i="12"/>
  <c r="M174" i="12"/>
  <c r="K788" i="12"/>
  <c r="J564" i="12"/>
  <c r="J343" i="12"/>
  <c r="M491" i="12"/>
  <c r="R343" i="12"/>
  <c r="P100" i="12"/>
  <c r="J877" i="12"/>
  <c r="N788" i="12"/>
  <c r="Q113" i="12"/>
  <c r="K343" i="12"/>
  <c r="P174" i="12"/>
  <c r="J113" i="12"/>
  <c r="L248" i="12"/>
  <c r="O188" i="12"/>
  <c r="K632" i="12"/>
  <c r="L748" i="12"/>
  <c r="O748" i="12"/>
  <c r="N748" i="12"/>
  <c r="R484" i="12"/>
  <c r="K732" i="12"/>
  <c r="Q394" i="12"/>
  <c r="Q833" i="12"/>
  <c r="M908" i="12"/>
  <c r="R48" i="12"/>
  <c r="R129" i="12"/>
  <c r="P600" i="12"/>
  <c r="R349" i="12"/>
  <c r="M833" i="12"/>
  <c r="J652" i="12"/>
  <c r="R903" i="12"/>
  <c r="M48" i="12"/>
  <c r="L632" i="12"/>
  <c r="Q14" i="12"/>
  <c r="O85" i="12"/>
  <c r="Q343" i="12"/>
  <c r="M85" i="12"/>
  <c r="R814" i="12"/>
  <c r="L15" i="12"/>
  <c r="R132" i="12"/>
  <c r="L639" i="12"/>
  <c r="J690" i="12"/>
  <c r="M543" i="12"/>
  <c r="O74" i="12"/>
  <c r="R713" i="12"/>
  <c r="R609" i="12"/>
  <c r="K773" i="12"/>
  <c r="L518" i="12"/>
  <c r="L14" i="12"/>
  <c r="K491" i="12"/>
  <c r="Q26" i="12"/>
  <c r="L564" i="12"/>
  <c r="N343" i="12"/>
  <c r="K354" i="12"/>
  <c r="R877" i="12"/>
  <c r="P248" i="12"/>
  <c r="K248" i="12"/>
  <c r="O132" i="12"/>
  <c r="P564" i="12"/>
  <c r="N188" i="12"/>
  <c r="Q732" i="12"/>
  <c r="Q54" i="12"/>
  <c r="P539" i="12"/>
  <c r="P632" i="12"/>
  <c r="J54" i="12"/>
  <c r="S54" i="12" s="1"/>
  <c r="Q639" i="12"/>
  <c r="J14" i="12"/>
  <c r="P48" i="12"/>
  <c r="Q129" i="12"/>
  <c r="M600" i="12"/>
  <c r="J349" i="12"/>
  <c r="J539" i="12"/>
  <c r="L924" i="12"/>
  <c r="P891" i="12"/>
  <c r="L54" i="12"/>
  <c r="P903" i="12"/>
  <c r="L814" i="12"/>
  <c r="O690" i="12"/>
  <c r="O15" i="12"/>
  <c r="K639" i="12"/>
  <c r="Q690" i="12"/>
  <c r="J309" i="12"/>
  <c r="Q543" i="12"/>
  <c r="O814" i="12"/>
  <c r="P586" i="12"/>
  <c r="R586" i="12"/>
  <c r="J106" i="12"/>
  <c r="K609" i="12"/>
  <c r="K11" i="12"/>
  <c r="K944" i="12"/>
  <c r="Q11" i="12"/>
  <c r="R14" i="12"/>
  <c r="O874" i="12"/>
  <c r="J930" i="12"/>
  <c r="M354" i="12"/>
  <c r="R849" i="12"/>
  <c r="N956" i="12"/>
  <c r="N174" i="12"/>
  <c r="M188" i="12"/>
  <c r="L877" i="12"/>
  <c r="M14" i="12"/>
  <c r="J354" i="12"/>
  <c r="L132" i="12"/>
  <c r="N409" i="12"/>
  <c r="N484" i="12"/>
  <c r="Q188" i="12"/>
  <c r="M170" i="12"/>
  <c r="N491" i="12"/>
  <c r="L788" i="12"/>
  <c r="K214" i="12"/>
  <c r="J214" i="12"/>
  <c r="J484" i="12"/>
  <c r="O484" i="12"/>
  <c r="L484" i="12"/>
  <c r="J944" i="12"/>
  <c r="P686" i="12"/>
  <c r="K337" i="12"/>
  <c r="K129" i="12"/>
  <c r="K600" i="12"/>
  <c r="M632" i="12"/>
  <c r="N48" i="12"/>
  <c r="J812" i="12"/>
  <c r="R15" i="12"/>
  <c r="P15" i="12"/>
  <c r="J639" i="12"/>
  <c r="K979" i="12"/>
  <c r="N309" i="12"/>
  <c r="O543" i="12"/>
  <c r="N814" i="12"/>
  <c r="O773" i="12"/>
  <c r="R773" i="12"/>
  <c r="M944" i="12"/>
  <c r="K518" i="12"/>
  <c r="J762" i="12"/>
  <c r="N930" i="12"/>
  <c r="O491" i="12"/>
  <c r="P54" i="12"/>
  <c r="R188" i="12"/>
  <c r="M564" i="12"/>
  <c r="K877" i="12"/>
  <c r="R930" i="12"/>
  <c r="O788" i="12"/>
  <c r="Q15" i="12"/>
  <c r="Q908" i="12"/>
  <c r="L944" i="12"/>
  <c r="J85" i="12"/>
  <c r="O14" i="12"/>
  <c r="O639" i="12"/>
  <c r="M15" i="12"/>
  <c r="Q309" i="12"/>
  <c r="P814" i="12"/>
  <c r="P979" i="12"/>
  <c r="Q773" i="12"/>
  <c r="N11" i="12"/>
  <c r="Q748" i="12"/>
  <c r="R944" i="12"/>
  <c r="M877" i="12"/>
  <c r="K930" i="12"/>
  <c r="R174" i="12"/>
  <c r="P491" i="12"/>
  <c r="P26" i="12"/>
  <c r="O106" i="12"/>
  <c r="Q877" i="12"/>
  <c r="P85" i="12"/>
  <c r="J26" i="12"/>
  <c r="O26" i="12"/>
  <c r="L85" i="12"/>
  <c r="M924" i="12"/>
  <c r="J48" i="12"/>
  <c r="R908" i="12"/>
  <c r="J732" i="12"/>
  <c r="S732" i="12" s="1"/>
  <c r="N732" i="12"/>
  <c r="P732" i="12"/>
  <c r="R748" i="12"/>
  <c r="P684" i="12"/>
  <c r="J684" i="12"/>
  <c r="L369" i="12"/>
  <c r="M684" i="12"/>
  <c r="M686" i="12"/>
  <c r="L686" i="12"/>
  <c r="L963" i="12"/>
  <c r="O564" i="12"/>
  <c r="N726" i="12"/>
  <c r="N27" i="12"/>
  <c r="N451" i="12"/>
  <c r="O369" i="12"/>
  <c r="L214" i="12"/>
  <c r="P369" i="12"/>
  <c r="O666" i="12"/>
  <c r="N666" i="12"/>
  <c r="M666" i="12"/>
  <c r="K666" i="12"/>
  <c r="R666" i="12"/>
  <c r="Q666" i="12"/>
  <c r="J666" i="12"/>
  <c r="L666" i="12"/>
  <c r="P666" i="12"/>
  <c r="R851" i="12"/>
  <c r="Q851" i="12"/>
  <c r="N851" i="12"/>
  <c r="O851" i="12"/>
  <c r="M851" i="12"/>
  <c r="P851" i="12"/>
  <c r="O357" i="12"/>
  <c r="N357" i="12"/>
  <c r="Q357" i="12"/>
  <c r="R357" i="12"/>
  <c r="M357" i="12"/>
  <c r="K357" i="12"/>
  <c r="M381" i="12"/>
  <c r="R381" i="12"/>
  <c r="P381" i="12"/>
  <c r="O381" i="12"/>
  <c r="L242" i="12"/>
  <c r="J242" i="12"/>
  <c r="K242" i="12"/>
  <c r="O242" i="12"/>
  <c r="R242" i="12"/>
  <c r="N242" i="12"/>
  <c r="M242" i="12"/>
  <c r="K529" i="12"/>
  <c r="J529" i="12"/>
  <c r="P529" i="12"/>
  <c r="L529" i="12"/>
  <c r="N529" i="12"/>
  <c r="O529" i="12"/>
  <c r="M529" i="12"/>
  <c r="K33" i="12"/>
  <c r="R33" i="12"/>
  <c r="O33" i="12"/>
  <c r="Q33" i="12"/>
  <c r="J33" i="12"/>
  <c r="L33" i="12"/>
  <c r="P33" i="12"/>
  <c r="P693" i="12"/>
  <c r="M693" i="12"/>
  <c r="L693" i="12"/>
  <c r="N693" i="12"/>
  <c r="R693" i="12"/>
  <c r="J693" i="12"/>
  <c r="P503" i="12"/>
  <c r="M503" i="12"/>
  <c r="J503" i="12"/>
  <c r="N503" i="12"/>
  <c r="O503" i="12"/>
  <c r="Q503" i="12"/>
  <c r="Q304" i="12"/>
  <c r="M304" i="12"/>
  <c r="J304" i="12"/>
  <c r="P304" i="12"/>
  <c r="K304" i="12"/>
  <c r="L304" i="12"/>
  <c r="O304" i="12"/>
  <c r="Q954" i="12"/>
  <c r="N954" i="12"/>
  <c r="L954" i="12"/>
  <c r="O954" i="12"/>
  <c r="P711" i="12"/>
  <c r="O711" i="12"/>
  <c r="N711" i="12"/>
  <c r="J711" i="12"/>
  <c r="R711" i="12"/>
  <c r="L711" i="12"/>
  <c r="L772" i="12"/>
  <c r="Q772" i="12"/>
  <c r="K772" i="12"/>
  <c r="O772" i="12"/>
  <c r="P772" i="12"/>
  <c r="J772" i="12"/>
  <c r="N980" i="12"/>
  <c r="Q980" i="12"/>
  <c r="R980" i="12"/>
  <c r="M980" i="12"/>
  <c r="O980" i="12"/>
  <c r="K980" i="12"/>
  <c r="J980" i="12"/>
  <c r="L980" i="12"/>
  <c r="P980" i="12"/>
  <c r="L567" i="12"/>
  <c r="M567" i="12"/>
  <c r="O567" i="12"/>
  <c r="Q567" i="12"/>
  <c r="J567" i="12"/>
  <c r="R567" i="12"/>
  <c r="P567" i="12"/>
  <c r="J482" i="12"/>
  <c r="N482" i="12"/>
  <c r="M482" i="12"/>
  <c r="L482" i="12"/>
  <c r="R482" i="12"/>
  <c r="O482" i="12"/>
  <c r="K663" i="12"/>
  <c r="O663" i="12"/>
  <c r="M663" i="12"/>
  <c r="R663" i="12"/>
  <c r="P663" i="12"/>
  <c r="J663" i="12"/>
  <c r="S663" i="12" s="1"/>
  <c r="Q663" i="12"/>
  <c r="Q776" i="12"/>
  <c r="O776" i="12"/>
  <c r="N776" i="12"/>
  <c r="K776" i="12"/>
  <c r="M776" i="12"/>
  <c r="P776" i="12"/>
  <c r="L776" i="12"/>
  <c r="O550" i="12"/>
  <c r="M550" i="12"/>
  <c r="J550" i="12"/>
  <c r="L550" i="12"/>
  <c r="K550" i="12"/>
  <c r="N550" i="12"/>
  <c r="Q550" i="12"/>
  <c r="R550" i="12"/>
  <c r="M305" i="12"/>
  <c r="K305" i="12"/>
  <c r="R305" i="12"/>
  <c r="Q305" i="12"/>
  <c r="J305" i="12"/>
  <c r="N305" i="12"/>
  <c r="M992" i="12"/>
  <c r="L992" i="12"/>
  <c r="Q992" i="12"/>
  <c r="P992" i="12"/>
  <c r="N992" i="12"/>
  <c r="R992" i="12"/>
  <c r="O992" i="12"/>
  <c r="N819" i="12"/>
  <c r="P819" i="12"/>
  <c r="M819" i="12"/>
  <c r="K819" i="12"/>
  <c r="R819" i="12"/>
  <c r="L819" i="12"/>
  <c r="J819" i="12"/>
  <c r="O819" i="12"/>
  <c r="N661" i="12"/>
  <c r="K661" i="12"/>
  <c r="L661" i="12"/>
  <c r="R661" i="12"/>
  <c r="P661" i="12"/>
  <c r="M661" i="12"/>
  <c r="J661" i="12"/>
  <c r="M301" i="12"/>
  <c r="K301" i="12"/>
  <c r="M627" i="12"/>
  <c r="Q627" i="12"/>
  <c r="J627" i="12"/>
  <c r="K627" i="12"/>
  <c r="N627" i="12"/>
  <c r="P627" i="12"/>
  <c r="R627" i="12"/>
  <c r="O627" i="12"/>
  <c r="P335" i="12"/>
  <c r="J335" i="12"/>
  <c r="K335" i="12"/>
  <c r="R335" i="12"/>
  <c r="P259" i="12"/>
  <c r="J259" i="12"/>
  <c r="M259" i="12"/>
  <c r="K259" i="12"/>
  <c r="N259" i="12"/>
  <c r="Q259" i="12"/>
  <c r="M937" i="12"/>
  <c r="R937" i="12"/>
  <c r="P937" i="12"/>
  <c r="Q937" i="12"/>
  <c r="L937" i="12"/>
  <c r="O937" i="12"/>
  <c r="K937" i="12"/>
  <c r="M976" i="12"/>
  <c r="Q976" i="12"/>
  <c r="O976" i="12"/>
  <c r="J976" i="12"/>
  <c r="R976" i="12"/>
  <c r="N976" i="12"/>
  <c r="P976" i="12"/>
  <c r="J860" i="12"/>
  <c r="P860" i="12"/>
  <c r="R860" i="12"/>
  <c r="O860" i="12"/>
  <c r="K860" i="12"/>
  <c r="N860" i="12"/>
  <c r="M860" i="12"/>
  <c r="Q860" i="12"/>
  <c r="O848" i="12"/>
  <c r="K848" i="12"/>
  <c r="J848" i="12"/>
  <c r="N848" i="12"/>
  <c r="Q848" i="12"/>
  <c r="N644" i="12"/>
  <c r="M644" i="12"/>
  <c r="P644" i="12"/>
  <c r="K644" i="12"/>
  <c r="O644" i="12"/>
  <c r="J644" i="12"/>
  <c r="N683" i="12"/>
  <c r="M683" i="12"/>
  <c r="P683" i="12"/>
  <c r="O683" i="12"/>
  <c r="K683" i="12"/>
  <c r="R683" i="12"/>
  <c r="R993" i="12"/>
  <c r="K993" i="12"/>
  <c r="P993" i="12"/>
  <c r="L993" i="12"/>
  <c r="O993" i="12"/>
  <c r="J993" i="12"/>
  <c r="M993" i="12"/>
  <c r="N993" i="12"/>
  <c r="L702" i="12"/>
  <c r="P702" i="12"/>
  <c r="N702" i="12"/>
  <c r="M702" i="12"/>
  <c r="O702" i="12"/>
  <c r="R702" i="12"/>
  <c r="L770" i="12"/>
  <c r="J770" i="12"/>
  <c r="M603" i="12"/>
  <c r="O746" i="12"/>
  <c r="M319" i="12"/>
  <c r="N807" i="12"/>
  <c r="J945" i="12"/>
  <c r="J456" i="12"/>
  <c r="K893" i="12"/>
  <c r="R442" i="12"/>
  <c r="Q326" i="12"/>
  <c r="J330" i="12"/>
  <c r="N720" i="12"/>
  <c r="P178" i="12"/>
  <c r="J320" i="12"/>
  <c r="O385" i="12"/>
  <c r="L138" i="12"/>
  <c r="L584" i="12"/>
  <c r="O667" i="12"/>
  <c r="O350" i="12"/>
  <c r="K298" i="12"/>
  <c r="K146" i="12"/>
  <c r="L485" i="12"/>
  <c r="N335" i="12"/>
  <c r="O259" i="12"/>
  <c r="Q644" i="12"/>
  <c r="R848" i="12"/>
  <c r="N33" i="12"/>
  <c r="R772" i="12"/>
  <c r="L305" i="12"/>
  <c r="J776" i="12"/>
  <c r="N567" i="12"/>
  <c r="M33" i="12"/>
  <c r="R503" i="12"/>
  <c r="K567" i="12"/>
  <c r="O770" i="12"/>
  <c r="R603" i="12"/>
  <c r="J746" i="12"/>
  <c r="R319" i="12"/>
  <c r="K807" i="12"/>
  <c r="L945" i="12"/>
  <c r="L456" i="12"/>
  <c r="Q893" i="12"/>
  <c r="L893" i="12"/>
  <c r="O442" i="12"/>
  <c r="N326" i="12"/>
  <c r="P326" i="12"/>
  <c r="L330" i="12"/>
  <c r="M720" i="12"/>
  <c r="L720" i="12"/>
  <c r="L178" i="12"/>
  <c r="N320" i="12"/>
  <c r="R385" i="12"/>
  <c r="K138" i="12"/>
  <c r="Q584" i="12"/>
  <c r="R667" i="12"/>
  <c r="J350" i="12"/>
  <c r="R350" i="12"/>
  <c r="M298" i="12"/>
  <c r="J146" i="12"/>
  <c r="O301" i="12"/>
  <c r="P485" i="12"/>
  <c r="M335" i="12"/>
  <c r="L259" i="12"/>
  <c r="Q529" i="12"/>
  <c r="Q819" i="12"/>
  <c r="J357" i="12"/>
  <c r="S357" i="12" s="1"/>
  <c r="P305" i="12"/>
  <c r="R776" i="12"/>
  <c r="K693" i="12"/>
  <c r="N287" i="12"/>
  <c r="J287" i="12"/>
  <c r="M287" i="12"/>
  <c r="L287" i="12"/>
  <c r="R287" i="12"/>
  <c r="N121" i="12"/>
  <c r="Q121" i="12"/>
  <c r="L121" i="12"/>
  <c r="R121" i="12"/>
  <c r="J121" i="12"/>
  <c r="M121" i="12"/>
  <c r="K121" i="12"/>
  <c r="O750" i="12"/>
  <c r="R750" i="12"/>
  <c r="P750" i="12"/>
  <c r="Q750" i="12"/>
  <c r="L965" i="12"/>
  <c r="K965" i="12"/>
  <c r="R965" i="12"/>
  <c r="M965" i="12"/>
  <c r="J965" i="12"/>
  <c r="P965" i="12"/>
  <c r="Q965" i="12"/>
  <c r="K133" i="12"/>
  <c r="R133" i="12"/>
  <c r="O133" i="12"/>
  <c r="N133" i="12"/>
  <c r="P133" i="12"/>
  <c r="J133" i="12"/>
  <c r="S133" i="12" s="1"/>
  <c r="M133" i="12"/>
  <c r="K499" i="12"/>
  <c r="Q499" i="12"/>
  <c r="O499" i="12"/>
  <c r="P499" i="12"/>
  <c r="L499" i="12"/>
  <c r="J499" i="12"/>
  <c r="M499" i="12"/>
  <c r="L741" i="12"/>
  <c r="P741" i="12"/>
  <c r="J741" i="12"/>
  <c r="Q741" i="12"/>
  <c r="O741" i="12"/>
  <c r="M741" i="12"/>
  <c r="O923" i="12"/>
  <c r="L923" i="12"/>
  <c r="Q923" i="12"/>
  <c r="M923" i="12"/>
  <c r="J923" i="12"/>
  <c r="P923" i="12"/>
  <c r="R37" i="12"/>
  <c r="L37" i="12"/>
  <c r="J37" i="12"/>
  <c r="O37" i="12"/>
  <c r="N37" i="12"/>
  <c r="M37" i="12"/>
  <c r="Q37" i="12"/>
  <c r="P286" i="12"/>
  <c r="N286" i="12"/>
  <c r="R286" i="12"/>
  <c r="L286" i="12"/>
  <c r="Q286" i="12"/>
  <c r="M286" i="12"/>
  <c r="K286" i="12"/>
  <c r="K963" i="12"/>
  <c r="R963" i="12"/>
  <c r="Q963" i="12"/>
  <c r="O963" i="12"/>
  <c r="N963" i="12"/>
  <c r="R558" i="12"/>
  <c r="J558" i="12"/>
  <c r="K558" i="12"/>
  <c r="N558" i="12"/>
  <c r="M558" i="12"/>
  <c r="P558" i="12"/>
  <c r="Q558" i="12"/>
  <c r="O764" i="12"/>
  <c r="R764" i="12"/>
  <c r="Q764" i="12"/>
  <c r="J764" i="12"/>
  <c r="K764" i="12"/>
  <c r="N764" i="12"/>
  <c r="M764" i="12"/>
  <c r="L764" i="12"/>
  <c r="N136" i="12"/>
  <c r="L136" i="12"/>
  <c r="J136" i="12"/>
  <c r="S136" i="12" s="1"/>
  <c r="P136" i="12"/>
  <c r="M557" i="12"/>
  <c r="O557" i="12"/>
  <c r="J557" i="12"/>
  <c r="P557" i="12"/>
  <c r="R557" i="12"/>
  <c r="N557" i="12"/>
  <c r="L557" i="12"/>
  <c r="O761" i="12"/>
  <c r="N761" i="12"/>
  <c r="Q761" i="12"/>
  <c r="P761" i="12"/>
  <c r="M761" i="12"/>
  <c r="R761" i="12"/>
  <c r="K761" i="12"/>
  <c r="L761" i="12"/>
  <c r="N126" i="12"/>
  <c r="M126" i="12"/>
  <c r="K126" i="12"/>
  <c r="P126" i="12"/>
  <c r="O126" i="12"/>
  <c r="J126" i="12"/>
  <c r="R126" i="12"/>
  <c r="J966" i="12"/>
  <c r="N966" i="12"/>
  <c r="R966" i="12"/>
  <c r="Q966" i="12"/>
  <c r="O966" i="12"/>
  <c r="L966" i="12"/>
  <c r="P966" i="12"/>
  <c r="M966" i="12"/>
  <c r="K966" i="12"/>
  <c r="K501" i="12"/>
  <c r="N501" i="12"/>
  <c r="O501" i="12"/>
  <c r="P501" i="12"/>
  <c r="Q501" i="12"/>
  <c r="L501" i="12"/>
  <c r="R501" i="12"/>
  <c r="J501" i="12"/>
  <c r="M296" i="12"/>
  <c r="J296" i="12"/>
  <c r="N296" i="12"/>
  <c r="R296" i="12"/>
  <c r="Q296" i="12"/>
  <c r="L296" i="12"/>
  <c r="L186" i="12"/>
  <c r="K186" i="12"/>
  <c r="M186" i="12"/>
  <c r="J186" i="12"/>
  <c r="R186" i="12"/>
  <c r="P186" i="12"/>
  <c r="J931" i="12"/>
  <c r="L931" i="12"/>
  <c r="O931" i="12"/>
  <c r="K931" i="12"/>
  <c r="M931" i="12"/>
  <c r="N931" i="12"/>
  <c r="P931" i="12"/>
  <c r="J225" i="12"/>
  <c r="O225" i="12"/>
  <c r="Q225" i="12"/>
  <c r="M225" i="12"/>
  <c r="L225" i="12"/>
  <c r="J621" i="12"/>
  <c r="R621" i="12"/>
  <c r="L317" i="12"/>
  <c r="K317" i="12"/>
  <c r="R317" i="12"/>
  <c r="Q317" i="12"/>
  <c r="P317" i="12"/>
  <c r="J317" i="12"/>
  <c r="N401" i="12"/>
  <c r="K401" i="12"/>
  <c r="J401" i="12"/>
  <c r="O401" i="12"/>
  <c r="K876" i="12"/>
  <c r="N876" i="12"/>
  <c r="M876" i="12"/>
  <c r="O876" i="12"/>
  <c r="Q876" i="12"/>
  <c r="P876" i="12"/>
  <c r="J876" i="12"/>
  <c r="J914" i="12"/>
  <c r="S914" i="12" s="1"/>
  <c r="L914" i="12"/>
  <c r="M914" i="12"/>
  <c r="K914" i="12"/>
  <c r="Q914" i="12"/>
  <c r="O914" i="12"/>
  <c r="R914" i="12"/>
  <c r="P914" i="12"/>
  <c r="J345" i="12"/>
  <c r="P345" i="12"/>
  <c r="M345" i="12"/>
  <c r="L345" i="12"/>
  <c r="O345" i="12"/>
  <c r="Q345" i="12"/>
  <c r="K345" i="12"/>
  <c r="O250" i="12"/>
  <c r="L250" i="12"/>
  <c r="J250" i="12"/>
  <c r="Q250" i="12"/>
  <c r="P250" i="12"/>
  <c r="K250" i="12"/>
  <c r="N250" i="12"/>
  <c r="R867" i="12"/>
  <c r="P867" i="12"/>
  <c r="J867" i="12"/>
  <c r="O867" i="12"/>
  <c r="M867" i="12"/>
  <c r="K867" i="12"/>
  <c r="N867" i="12"/>
  <c r="Q867" i="12"/>
  <c r="R770" i="12"/>
  <c r="P603" i="12"/>
  <c r="L746" i="12"/>
  <c r="N319" i="12"/>
  <c r="P807" i="12"/>
  <c r="N945" i="12"/>
  <c r="K456" i="12"/>
  <c r="R893" i="12"/>
  <c r="M442" i="12"/>
  <c r="J326" i="12"/>
  <c r="O330" i="12"/>
  <c r="O720" i="12"/>
  <c r="J178" i="12"/>
  <c r="K320" i="12"/>
  <c r="Q385" i="12"/>
  <c r="R138" i="12"/>
  <c r="P138" i="12"/>
  <c r="J584" i="12"/>
  <c r="K667" i="12"/>
  <c r="M350" i="12"/>
  <c r="N298" i="12"/>
  <c r="O146" i="12"/>
  <c r="N301" i="12"/>
  <c r="R485" i="12"/>
  <c r="L335" i="12"/>
  <c r="K851" i="12"/>
  <c r="P357" i="12"/>
  <c r="J761" i="12"/>
  <c r="R529" i="12"/>
  <c r="R741" i="12"/>
  <c r="P296" i="12"/>
  <c r="P954" i="12"/>
  <c r="L558" i="12"/>
  <c r="P764" i="12"/>
  <c r="K770" i="12"/>
  <c r="J603" i="12"/>
  <c r="N746" i="12"/>
  <c r="K319" i="12"/>
  <c r="R807" i="12"/>
  <c r="R945" i="12"/>
  <c r="Q456" i="12"/>
  <c r="M893" i="12"/>
  <c r="Q442" i="12"/>
  <c r="L326" i="12"/>
  <c r="K330" i="12"/>
  <c r="R330" i="12"/>
  <c r="K720" i="12"/>
  <c r="N178" i="12"/>
  <c r="R320" i="12"/>
  <c r="L320" i="12"/>
  <c r="K385" i="12"/>
  <c r="P385" i="12"/>
  <c r="Q138" i="12"/>
  <c r="R584" i="12"/>
  <c r="P667" i="12"/>
  <c r="N350" i="12"/>
  <c r="R298" i="12"/>
  <c r="R146" i="12"/>
  <c r="R301" i="12"/>
  <c r="Q485" i="12"/>
  <c r="Q335" i="12"/>
  <c r="Q702" i="12"/>
  <c r="Q482" i="12"/>
  <c r="L357" i="12"/>
  <c r="J992" i="12"/>
  <c r="N923" i="12"/>
  <c r="L381" i="12"/>
  <c r="M848" i="12"/>
  <c r="L848" i="12"/>
  <c r="M401" i="12"/>
  <c r="O661" i="12"/>
  <c r="J851" i="12"/>
  <c r="K741" i="12"/>
  <c r="R225" i="12"/>
  <c r="K954" i="12"/>
  <c r="L860" i="12"/>
  <c r="O287" i="12"/>
  <c r="M770" i="12"/>
  <c r="Q603" i="12"/>
  <c r="R746" i="12"/>
  <c r="L319" i="12"/>
  <c r="O807" i="12"/>
  <c r="K945" i="12"/>
  <c r="M456" i="12"/>
  <c r="O893" i="12"/>
  <c r="L442" i="12"/>
  <c r="O326" i="12"/>
  <c r="P330" i="12"/>
  <c r="P720" i="12"/>
  <c r="K178" i="12"/>
  <c r="O178" i="12"/>
  <c r="Q320" i="12"/>
  <c r="M385" i="12"/>
  <c r="O138" i="12"/>
  <c r="N584" i="12"/>
  <c r="O584" i="12"/>
  <c r="Q667" i="12"/>
  <c r="L350" i="12"/>
  <c r="Q298" i="12"/>
  <c r="L298" i="12"/>
  <c r="Q146" i="12"/>
  <c r="J301" i="12"/>
  <c r="S301" i="12" s="1"/>
  <c r="K485" i="12"/>
  <c r="O335" i="12"/>
  <c r="N772" i="12"/>
  <c r="Q683" i="12"/>
  <c r="K992" i="12"/>
  <c r="P482" i="12"/>
  <c r="L663" i="12"/>
  <c r="L851" i="12"/>
  <c r="K711" i="12"/>
  <c r="Q693" i="12"/>
  <c r="S693" i="12" s="1"/>
  <c r="J683" i="12"/>
  <c r="K976" i="12"/>
  <c r="Q770" i="12"/>
  <c r="N603" i="12"/>
  <c r="K746" i="12"/>
  <c r="P319" i="12"/>
  <c r="L807" i="12"/>
  <c r="M945" i="12"/>
  <c r="P456" i="12"/>
  <c r="N893" i="12"/>
  <c r="K442" i="12"/>
  <c r="R326" i="12"/>
  <c r="N330" i="12"/>
  <c r="J720" i="12"/>
  <c r="M178" i="12"/>
  <c r="O320" i="12"/>
  <c r="N385" i="12"/>
  <c r="M138" i="12"/>
  <c r="M584" i="12"/>
  <c r="N667" i="12"/>
  <c r="M667" i="12"/>
  <c r="K350" i="12"/>
  <c r="J298" i="12"/>
  <c r="N146" i="12"/>
  <c r="M146" i="12"/>
  <c r="Q301" i="12"/>
  <c r="M485" i="12"/>
  <c r="L683" i="12"/>
  <c r="N663" i="12"/>
  <c r="O558" i="12"/>
  <c r="J702" i="12"/>
  <c r="K702" i="12"/>
  <c r="N937" i="12"/>
  <c r="P550" i="12"/>
  <c r="P225" i="12"/>
  <c r="N186" i="12"/>
  <c r="Q711" i="12"/>
  <c r="M317" i="12"/>
  <c r="M501" i="12"/>
  <c r="K482" i="12"/>
  <c r="K37" i="12"/>
  <c r="P242" i="12"/>
  <c r="P848" i="12"/>
  <c r="O121" i="12"/>
  <c r="Q993" i="12"/>
  <c r="K503" i="12"/>
  <c r="R136" i="12"/>
  <c r="N345" i="12"/>
  <c r="L603" i="12"/>
  <c r="Q746" i="12"/>
  <c r="R456" i="12"/>
  <c r="L301" i="12"/>
  <c r="N485" i="12"/>
  <c r="J286" i="12"/>
  <c r="S286" i="12" s="1"/>
  <c r="O965" i="12"/>
  <c r="J937" i="12"/>
  <c r="Q931" i="12"/>
  <c r="M711" i="12"/>
  <c r="Q242" i="12"/>
  <c r="K923" i="12"/>
  <c r="L133" i="12"/>
  <c r="R499" i="12"/>
  <c r="J954" i="12"/>
  <c r="R714" i="12"/>
  <c r="N196" i="12"/>
  <c r="N849" i="12"/>
  <c r="N874" i="12"/>
  <c r="K564" i="12"/>
  <c r="R564" i="12"/>
  <c r="R684" i="12"/>
  <c r="O214" i="12"/>
  <c r="L552" i="12"/>
  <c r="N686" i="12"/>
  <c r="L684" i="12"/>
  <c r="L689" i="12"/>
  <c r="Q484" i="12"/>
  <c r="N689" i="12"/>
  <c r="J363" i="12"/>
  <c r="S363" i="12" s="1"/>
  <c r="K714" i="12"/>
  <c r="J196" i="12"/>
  <c r="K849" i="12"/>
  <c r="Q196" i="12"/>
  <c r="O196" i="12"/>
  <c r="M409" i="12"/>
  <c r="J45" i="12"/>
  <c r="N363" i="12"/>
  <c r="Q363" i="12"/>
  <c r="K45" i="12"/>
  <c r="O714" i="12"/>
  <c r="K332" i="12"/>
  <c r="J849" i="12"/>
  <c r="O451" i="12"/>
  <c r="J409" i="12"/>
  <c r="K684" i="12"/>
  <c r="R214" i="12"/>
  <c r="N684" i="12"/>
  <c r="R689" i="12"/>
  <c r="K369" i="12"/>
  <c r="R726" i="12"/>
  <c r="L714" i="12"/>
  <c r="N332" i="12"/>
  <c r="J332" i="12"/>
  <c r="S332" i="12" s="1"/>
  <c r="Q849" i="12"/>
  <c r="Q409" i="12"/>
  <c r="M849" i="12"/>
  <c r="J451" i="12"/>
  <c r="M277" i="12"/>
  <c r="R363" i="12"/>
  <c r="O45" i="12"/>
  <c r="K818" i="12"/>
  <c r="J981" i="12"/>
  <c r="O981" i="12"/>
  <c r="R981" i="12"/>
  <c r="L981" i="12"/>
  <c r="M93" i="12"/>
  <c r="K241" i="12"/>
  <c r="J872" i="12"/>
  <c r="K872" i="12"/>
  <c r="L65" i="12"/>
  <c r="N342" i="12"/>
  <c r="R131" i="12"/>
  <c r="K147" i="12"/>
  <c r="M902" i="12"/>
  <c r="O903" i="12"/>
  <c r="J9" i="12"/>
  <c r="M903" i="12"/>
  <c r="N13" i="12"/>
  <c r="Q903" i="12"/>
  <c r="R169" i="12"/>
  <c r="M179" i="12"/>
  <c r="J13" i="12"/>
  <c r="N506" i="12"/>
  <c r="O657" i="12"/>
  <c r="L889" i="12"/>
  <c r="K524" i="12"/>
  <c r="K309" i="12"/>
  <c r="M842" i="12"/>
  <c r="Q70" i="12"/>
  <c r="K757" i="12"/>
  <c r="J757" i="12"/>
  <c r="K823" i="12"/>
  <c r="K762" i="12"/>
  <c r="M398" i="12"/>
  <c r="P354" i="12"/>
  <c r="R261" i="12"/>
  <c r="N823" i="12"/>
  <c r="P749" i="12"/>
  <c r="O268" i="12"/>
  <c r="Q778" i="12"/>
  <c r="J93" i="12"/>
  <c r="S93" i="12" s="1"/>
  <c r="P726" i="12"/>
  <c r="J686" i="12"/>
  <c r="Q678" i="12"/>
  <c r="M713" i="12"/>
  <c r="M214" i="12"/>
  <c r="P394" i="12"/>
  <c r="L726" i="12"/>
  <c r="O872" i="12"/>
  <c r="Q872" i="12"/>
  <c r="N214" i="12"/>
  <c r="L337" i="12"/>
  <c r="R902" i="12"/>
  <c r="M139" i="12"/>
  <c r="L987" i="12"/>
  <c r="O987" i="12"/>
  <c r="Q524" i="12"/>
  <c r="M309" i="12"/>
  <c r="M506" i="12"/>
  <c r="Q657" i="12"/>
  <c r="N524" i="12"/>
  <c r="R309" i="12"/>
  <c r="Q979" i="12"/>
  <c r="O842" i="12"/>
  <c r="R70" i="12"/>
  <c r="M652" i="12"/>
  <c r="N762" i="12"/>
  <c r="N268" i="12"/>
  <c r="P762" i="12"/>
  <c r="J261" i="12"/>
  <c r="P268" i="12"/>
  <c r="R354" i="12"/>
  <c r="N749" i="12"/>
  <c r="R749" i="12"/>
  <c r="M216" i="12"/>
  <c r="M268" i="12"/>
  <c r="J778" i="12"/>
  <c r="O823" i="12"/>
  <c r="N981" i="12"/>
  <c r="K981" i="12"/>
  <c r="L872" i="12"/>
  <c r="O65" i="12"/>
  <c r="O147" i="12"/>
  <c r="M183" i="12"/>
  <c r="O342" i="12"/>
  <c r="J147" i="12"/>
  <c r="N902" i="12"/>
  <c r="J139" i="12"/>
  <c r="J657" i="12"/>
  <c r="S657" i="12" s="1"/>
  <c r="N652" i="12"/>
  <c r="K179" i="12"/>
  <c r="L903" i="12"/>
  <c r="J179" i="12"/>
  <c r="M657" i="12"/>
  <c r="L524" i="12"/>
  <c r="O830" i="12"/>
  <c r="R979" i="12"/>
  <c r="N842" i="12"/>
  <c r="N70" i="12"/>
  <c r="Q282" i="12"/>
  <c r="P713" i="12"/>
  <c r="O713" i="12"/>
  <c r="P872" i="12"/>
  <c r="R987" i="12"/>
  <c r="L277" i="12"/>
  <c r="N194" i="12"/>
  <c r="M762" i="12"/>
  <c r="O652" i="12"/>
  <c r="N169" i="12"/>
  <c r="K277" i="12"/>
  <c r="O216" i="12"/>
  <c r="J749" i="12"/>
  <c r="M749" i="12"/>
  <c r="R823" i="12"/>
  <c r="Q287" i="12"/>
  <c r="Q268" i="12"/>
  <c r="P981" i="12"/>
  <c r="O398" i="12"/>
  <c r="Q369" i="12"/>
  <c r="L241" i="12"/>
  <c r="K726" i="12"/>
  <c r="M342" i="12"/>
  <c r="Q131" i="12"/>
  <c r="J902" i="12"/>
  <c r="N987" i="12"/>
  <c r="L139" i="12"/>
  <c r="M13" i="12"/>
  <c r="L169" i="12"/>
  <c r="R139" i="12"/>
  <c r="R779" i="12"/>
  <c r="K779" i="12"/>
  <c r="O979" i="12"/>
  <c r="K657" i="12"/>
  <c r="O524" i="12"/>
  <c r="O309" i="12"/>
  <c r="K830" i="12"/>
  <c r="J979" i="12"/>
  <c r="S979" i="12" s="1"/>
  <c r="L842" i="12"/>
  <c r="P70" i="12"/>
  <c r="R337" i="12"/>
  <c r="P261" i="12"/>
  <c r="K749" i="12"/>
  <c r="O762" i="12"/>
  <c r="Q652" i="12"/>
  <c r="P169" i="12"/>
  <c r="R277" i="12"/>
  <c r="P216" i="12"/>
  <c r="M261" i="12"/>
  <c r="K27" i="12"/>
  <c r="L354" i="12"/>
  <c r="O749" i="12"/>
  <c r="P823" i="12"/>
  <c r="M27" i="12"/>
  <c r="R194" i="12"/>
  <c r="Q762" i="12"/>
  <c r="K371" i="12"/>
  <c r="Q842" i="12"/>
  <c r="K398" i="12"/>
  <c r="P371" i="12"/>
  <c r="J713" i="12"/>
  <c r="O394" i="12"/>
  <c r="K689" i="12"/>
  <c r="M823" i="12"/>
  <c r="L194" i="12"/>
  <c r="J903" i="12"/>
  <c r="P241" i="12"/>
  <c r="M241" i="12"/>
  <c r="R371" i="12"/>
  <c r="N872" i="12"/>
  <c r="J27" i="12"/>
  <c r="L131" i="12"/>
  <c r="O902" i="12"/>
  <c r="Q987" i="12"/>
  <c r="N139" i="12"/>
  <c r="Q13" i="12"/>
  <c r="K169" i="12"/>
  <c r="J842" i="12"/>
  <c r="S842" i="12" s="1"/>
  <c r="L979" i="12"/>
  <c r="L309" i="12"/>
  <c r="M981" i="12"/>
  <c r="L261" i="12"/>
  <c r="K652" i="12"/>
  <c r="Q216" i="12"/>
  <c r="O277" i="12"/>
  <c r="O93" i="12"/>
  <c r="M394" i="12"/>
  <c r="P27" i="12"/>
  <c r="J371" i="12"/>
  <c r="K713" i="12"/>
  <c r="O371" i="12"/>
  <c r="M872" i="12"/>
  <c r="Q337" i="12"/>
  <c r="M750" i="12"/>
  <c r="M206" i="12"/>
  <c r="Q183" i="12"/>
  <c r="N45" i="12"/>
  <c r="Q45" i="12"/>
  <c r="M45" i="12"/>
  <c r="L451" i="12"/>
  <c r="K451" i="12"/>
  <c r="L93" i="12"/>
  <c r="O241" i="12"/>
  <c r="J750" i="12"/>
  <c r="N369" i="12"/>
  <c r="R369" i="12"/>
  <c r="P274" i="12"/>
  <c r="R274" i="12"/>
  <c r="J241" i="12"/>
  <c r="Q241" i="12"/>
  <c r="P337" i="12"/>
  <c r="K394" i="12"/>
  <c r="N206" i="12"/>
  <c r="L394" i="12"/>
  <c r="R241" i="12"/>
  <c r="L750" i="12"/>
  <c r="K750" i="12"/>
  <c r="M337" i="12"/>
  <c r="J394" i="12"/>
  <c r="Q830" i="12"/>
  <c r="M830" i="12"/>
  <c r="N830" i="12"/>
  <c r="N93" i="12"/>
  <c r="K287" i="12"/>
  <c r="Q206" i="12"/>
  <c r="P93" i="12"/>
  <c r="P287" i="12"/>
  <c r="R394" i="12"/>
  <c r="Q713" i="12"/>
  <c r="N337" i="12"/>
  <c r="N750" i="12"/>
  <c r="L713" i="12"/>
  <c r="Q684" i="12"/>
  <c r="AF17" i="3"/>
  <c r="AE17" i="3"/>
  <c r="J381" i="12"/>
  <c r="K381" i="12"/>
  <c r="N381" i="12"/>
  <c r="Q381" i="12"/>
  <c r="R304" i="12"/>
  <c r="N304" i="12"/>
  <c r="R954" i="12"/>
  <c r="M954" i="12"/>
  <c r="O361" i="12"/>
  <c r="K361" i="12"/>
  <c r="O337" i="12"/>
  <c r="M963" i="12"/>
  <c r="P963" i="12"/>
  <c r="M327" i="12"/>
  <c r="N399" i="12"/>
  <c r="K175" i="12"/>
  <c r="L982" i="12"/>
  <c r="J327" i="12"/>
  <c r="R399" i="12"/>
  <c r="M175" i="12"/>
  <c r="L150" i="12"/>
  <c r="O982" i="12"/>
  <c r="K636" i="12"/>
  <c r="O127" i="12"/>
  <c r="J712" i="12"/>
  <c r="K150" i="12"/>
  <c r="P75" i="12"/>
  <c r="Q75" i="12"/>
  <c r="K802" i="12"/>
  <c r="J150" i="12"/>
  <c r="J127" i="12"/>
  <c r="L601" i="12"/>
  <c r="P36" i="12"/>
  <c r="M399" i="12"/>
  <c r="N150" i="12"/>
  <c r="L75" i="12"/>
  <c r="Q802" i="12"/>
  <c r="N175" i="12"/>
  <c r="P127" i="12"/>
  <c r="L964" i="12"/>
  <c r="N925" i="12"/>
  <c r="J75" i="12"/>
  <c r="K36" i="12"/>
  <c r="O399" i="12"/>
  <c r="O75" i="12"/>
  <c r="K587" i="12"/>
  <c r="N712" i="12"/>
  <c r="P495" i="12"/>
  <c r="O444" i="12"/>
  <c r="Q127" i="12"/>
  <c r="P601" i="12"/>
  <c r="J175" i="12"/>
  <c r="P399" i="12"/>
  <c r="Q587" i="12"/>
  <c r="Q712" i="12"/>
  <c r="O175" i="12"/>
  <c r="L452" i="12"/>
  <c r="O636" i="12"/>
  <c r="N982" i="12"/>
  <c r="O838" i="12"/>
  <c r="N444" i="12"/>
  <c r="Q103" i="12"/>
  <c r="Q160" i="12"/>
  <c r="N315" i="12"/>
  <c r="M444" i="12"/>
  <c r="J328" i="12"/>
  <c r="J886" i="12"/>
  <c r="P175" i="12"/>
  <c r="N328" i="12"/>
  <c r="P150" i="12"/>
  <c r="M234" i="12"/>
  <c r="J452" i="12"/>
  <c r="N127" i="12"/>
  <c r="P636" i="12"/>
  <c r="K982" i="12"/>
  <c r="R838" i="12"/>
  <c r="O327" i="12"/>
  <c r="Q886" i="12"/>
  <c r="Q444" i="12"/>
  <c r="M534" i="12"/>
  <c r="N103" i="12"/>
  <c r="L495" i="12"/>
  <c r="M160" i="12"/>
  <c r="M75" i="12"/>
  <c r="R315" i="12"/>
  <c r="L802" i="12"/>
  <c r="M712" i="12"/>
  <c r="L534" i="12"/>
  <c r="N75" i="12"/>
  <c r="K315" i="12"/>
  <c r="P802" i="12"/>
  <c r="K712" i="12"/>
  <c r="P534" i="12"/>
  <c r="L175" i="12"/>
  <c r="K328" i="12"/>
  <c r="O150" i="12"/>
  <c r="Q234" i="12"/>
  <c r="R452" i="12"/>
  <c r="R127" i="12"/>
  <c r="R964" i="12"/>
  <c r="L636" i="12"/>
  <c r="J636" i="12"/>
  <c r="M982" i="12"/>
  <c r="P327" i="12"/>
  <c r="P886" i="12"/>
  <c r="R444" i="12"/>
  <c r="O534" i="12"/>
  <c r="N428" i="12"/>
  <c r="J587" i="12"/>
  <c r="P712" i="12"/>
  <c r="Q175" i="12"/>
  <c r="Q150" i="12"/>
  <c r="P234" i="12"/>
  <c r="M127" i="12"/>
  <c r="M964" i="12"/>
  <c r="Q636" i="12"/>
  <c r="Q982" i="12"/>
  <c r="Q327" i="12"/>
  <c r="O886" i="12"/>
  <c r="K925" i="12"/>
  <c r="L444" i="12"/>
  <c r="R328" i="12"/>
  <c r="K495" i="12"/>
  <c r="M587" i="12"/>
  <c r="R150" i="12"/>
  <c r="K127" i="12"/>
  <c r="N964" i="12"/>
  <c r="R636" i="12"/>
  <c r="Q36" i="12"/>
  <c r="P982" i="12"/>
  <c r="J925" i="12"/>
  <c r="S503" i="12"/>
  <c r="S366" i="12"/>
  <c r="P948" i="12"/>
  <c r="P202" i="12"/>
  <c r="Q164" i="12"/>
  <c r="S847" i="12"/>
  <c r="M568" i="12"/>
  <c r="O804" i="12"/>
  <c r="P78" i="12"/>
  <c r="M272" i="12"/>
  <c r="O318" i="12"/>
  <c r="M238" i="12"/>
  <c r="R493" i="12"/>
  <c r="K292" i="12"/>
  <c r="M786" i="12"/>
  <c r="P352" i="12"/>
  <c r="J370" i="12"/>
  <c r="O414" i="12"/>
  <c r="Q754" i="12"/>
  <c r="M589" i="12"/>
  <c r="N834" i="12"/>
  <c r="P907" i="12"/>
  <c r="R907" i="12"/>
  <c r="L493" i="12"/>
  <c r="P164" i="12"/>
  <c r="R589" i="12"/>
  <c r="O202" i="12"/>
  <c r="P370" i="12"/>
  <c r="R467" i="12"/>
  <c r="J389" i="12"/>
  <c r="O948" i="12"/>
  <c r="Q907" i="12"/>
  <c r="L907" i="12"/>
  <c r="Q238" i="12"/>
  <c r="L589" i="12"/>
  <c r="Q708" i="12"/>
  <c r="N918" i="12"/>
  <c r="Q834" i="12"/>
  <c r="J834" i="12"/>
  <c r="N238" i="12"/>
  <c r="N202" i="12"/>
  <c r="J318" i="12"/>
  <c r="R568" i="12"/>
  <c r="L568" i="12"/>
  <c r="R202" i="12"/>
  <c r="J164" i="12"/>
  <c r="Q493" i="12"/>
  <c r="Q467" i="12"/>
  <c r="K164" i="12"/>
  <c r="N786" i="12"/>
  <c r="L786" i="12"/>
  <c r="K318" i="12"/>
  <c r="N352" i="12"/>
  <c r="R292" i="12"/>
  <c r="M370" i="12"/>
  <c r="N570" i="12"/>
  <c r="J238" i="12"/>
  <c r="O493" i="12"/>
  <c r="N430" i="12"/>
  <c r="N29" i="12"/>
  <c r="O164" i="12"/>
  <c r="L918" i="12"/>
  <c r="K834" i="12"/>
  <c r="Q292" i="12"/>
  <c r="Q370" i="12"/>
  <c r="L467" i="12"/>
  <c r="N948" i="12"/>
  <c r="J948" i="12"/>
  <c r="S948" i="12" s="1"/>
  <c r="O786" i="12"/>
  <c r="N318" i="12"/>
  <c r="R531" i="12"/>
  <c r="O238" i="12"/>
  <c r="R238" i="12"/>
  <c r="M292" i="12"/>
  <c r="R786" i="12"/>
  <c r="Q318" i="12"/>
  <c r="N292" i="12"/>
  <c r="K934" i="12"/>
  <c r="O568" i="12"/>
  <c r="O589" i="12"/>
  <c r="L948" i="12"/>
  <c r="M907" i="12"/>
  <c r="K907" i="12"/>
  <c r="Q786" i="12"/>
  <c r="K786" i="12"/>
  <c r="M834" i="12"/>
  <c r="M352" i="12"/>
  <c r="P568" i="12"/>
  <c r="K493" i="12"/>
  <c r="J352" i="12"/>
  <c r="P869" i="12"/>
  <c r="J568" i="12"/>
  <c r="K352" i="12"/>
  <c r="R948" i="12"/>
  <c r="N907" i="12"/>
  <c r="N574" i="12"/>
  <c r="P238" i="12"/>
  <c r="P493" i="12"/>
  <c r="N589" i="12"/>
  <c r="K202" i="12"/>
  <c r="J266" i="12"/>
  <c r="R164" i="12"/>
  <c r="K948" i="12"/>
  <c r="J907" i="12"/>
  <c r="P786" i="12"/>
  <c r="M318" i="12"/>
  <c r="Q918" i="12"/>
  <c r="K918" i="12"/>
  <c r="R834" i="12"/>
  <c r="L238" i="12"/>
  <c r="J414" i="12"/>
  <c r="N568" i="12"/>
  <c r="M215" i="12"/>
  <c r="N4" i="13"/>
  <c r="R352" i="12"/>
  <c r="J589" i="12"/>
  <c r="M202" i="12"/>
  <c r="J292" i="12"/>
  <c r="N370" i="12"/>
  <c r="Q948" i="12"/>
  <c r="R318" i="12"/>
  <c r="J918" i="12"/>
  <c r="P318" i="12"/>
  <c r="O918" i="12"/>
  <c r="P834" i="12"/>
  <c r="N164" i="12"/>
  <c r="L164" i="12"/>
  <c r="R918" i="12"/>
  <c r="O834" i="12"/>
  <c r="K568" i="12"/>
  <c r="M918" i="12"/>
  <c r="Q699" i="12"/>
  <c r="H4" i="12"/>
  <c r="N531" i="12"/>
  <c r="L272" i="12"/>
  <c r="J505" i="12"/>
  <c r="R505" i="12"/>
  <c r="R574" i="12"/>
  <c r="O574" i="12"/>
  <c r="K935" i="12"/>
  <c r="J531" i="12"/>
  <c r="K531" i="12"/>
  <c r="K890" i="12"/>
  <c r="P148" i="12"/>
  <c r="M470" i="12"/>
  <c r="R962" i="12"/>
  <c r="P972" i="12"/>
  <c r="S345" i="12"/>
  <c r="M266" i="12"/>
  <c r="N272" i="12"/>
  <c r="O505" i="12"/>
  <c r="J574" i="12"/>
  <c r="R134" i="12"/>
  <c r="N699" i="12"/>
  <c r="Q272" i="12"/>
  <c r="K272" i="12"/>
  <c r="L104" i="12"/>
  <c r="P673" i="12"/>
  <c r="M505" i="12"/>
  <c r="K574" i="12"/>
  <c r="M869" i="12"/>
  <c r="O869" i="12"/>
  <c r="M134" i="12"/>
  <c r="R699" i="12"/>
  <c r="Q148" i="12"/>
  <c r="K962" i="12"/>
  <c r="R651" i="12"/>
  <c r="L266" i="12"/>
  <c r="L215" i="12"/>
  <c r="O134" i="12"/>
  <c r="J78" i="12"/>
  <c r="N215" i="12"/>
  <c r="R743" i="12"/>
  <c r="Q266" i="12"/>
  <c r="O78" i="12"/>
  <c r="Q78" i="12"/>
  <c r="K699" i="12"/>
  <c r="K266" i="12"/>
  <c r="M78" i="12"/>
  <c r="J272" i="12"/>
  <c r="S272" i="12" s="1"/>
  <c r="P651" i="12"/>
  <c r="N78" i="12"/>
  <c r="N505" i="12"/>
  <c r="L869" i="12"/>
  <c r="M699" i="12"/>
  <c r="O266" i="12"/>
  <c r="N869" i="12"/>
  <c r="M531" i="12"/>
  <c r="Q505" i="12"/>
  <c r="Q869" i="12"/>
  <c r="J215" i="12"/>
  <c r="K379" i="12"/>
  <c r="K134" i="12"/>
  <c r="P743" i="12"/>
  <c r="R266" i="12"/>
  <c r="R78" i="12"/>
  <c r="R272" i="12"/>
  <c r="P531" i="12"/>
  <c r="O215" i="12"/>
  <c r="P379" i="12"/>
  <c r="Q743" i="12"/>
  <c r="L505" i="12"/>
  <c r="P574" i="12"/>
  <c r="R869" i="12"/>
  <c r="Q531" i="12"/>
  <c r="P414" i="12"/>
  <c r="R215" i="12"/>
  <c r="P134" i="12"/>
  <c r="L743" i="12"/>
  <c r="P266" i="12"/>
  <c r="K78" i="12"/>
  <c r="P272" i="12"/>
  <c r="K505" i="12"/>
  <c r="Q574" i="12"/>
  <c r="J869" i="12"/>
  <c r="L531" i="12"/>
  <c r="K414" i="12"/>
  <c r="N743" i="12"/>
  <c r="M574" i="12"/>
  <c r="M430" i="12"/>
  <c r="M29" i="12"/>
  <c r="P406" i="12"/>
  <c r="M465" i="12"/>
  <c r="L633" i="12"/>
  <c r="Q656" i="12"/>
  <c r="Q665" i="12"/>
  <c r="R145" i="12"/>
  <c r="K532" i="12"/>
  <c r="N800" i="12"/>
  <c r="H943" i="12"/>
  <c r="J228" i="12"/>
  <c r="L88" i="12"/>
  <c r="L399" i="12"/>
  <c r="K75" i="12"/>
  <c r="R802" i="12"/>
  <c r="Q811" i="12"/>
  <c r="M452" i="12"/>
  <c r="Q964" i="12"/>
  <c r="R982" i="12"/>
  <c r="P59" i="12"/>
  <c r="Q228" i="12"/>
  <c r="L751" i="12"/>
  <c r="N59" i="12"/>
  <c r="O887" i="12"/>
  <c r="Q731" i="12"/>
  <c r="L234" i="12"/>
  <c r="Q601" i="12"/>
  <c r="O160" i="12"/>
  <c r="K838" i="12"/>
  <c r="L30" i="12"/>
  <c r="Q875" i="12"/>
  <c r="R514" i="12"/>
  <c r="L721" i="12"/>
  <c r="N30" i="12"/>
  <c r="P731" i="12"/>
  <c r="L811" i="12"/>
  <c r="L514" i="12"/>
  <c r="K438" i="12"/>
  <c r="P811" i="12"/>
  <c r="O76" i="12"/>
  <c r="P669" i="12"/>
  <c r="R4" i="13"/>
  <c r="J4" i="13"/>
  <c r="J428" i="12"/>
  <c r="R839" i="12"/>
  <c r="R731" i="12"/>
  <c r="O428" i="12"/>
  <c r="N523" i="12"/>
  <c r="M173" i="12"/>
  <c r="N901" i="12"/>
  <c r="O731" i="12"/>
  <c r="N669" i="12"/>
  <c r="J103" i="12"/>
  <c r="O495" i="12"/>
  <c r="K601" i="12"/>
  <c r="J838" i="12"/>
  <c r="S838" i="12" s="1"/>
  <c r="O30" i="12"/>
  <c r="R495" i="12"/>
  <c r="H3" i="12"/>
  <c r="P523" i="12"/>
  <c r="N737" i="12"/>
  <c r="O283" i="12"/>
  <c r="L587" i="12"/>
  <c r="M532" i="12"/>
  <c r="R532" i="12"/>
  <c r="P328" i="12"/>
  <c r="O875" i="12"/>
  <c r="N587" i="12"/>
  <c r="J534" i="12"/>
  <c r="J811" i="12"/>
  <c r="Q428" i="12"/>
  <c r="O234" i="12"/>
  <c r="J495" i="12"/>
  <c r="P838" i="12"/>
  <c r="M925" i="12"/>
  <c r="J701" i="12"/>
  <c r="Q532" i="12"/>
  <c r="J532" i="12"/>
  <c r="Q328" i="12"/>
  <c r="O601" i="12"/>
  <c r="L36" i="12"/>
  <c r="N838" i="12"/>
  <c r="Q514" i="12"/>
  <c r="Q934" i="12"/>
  <c r="O145" i="12"/>
  <c r="O811" i="12"/>
  <c r="L875" i="12"/>
  <c r="N284" i="12"/>
  <c r="O315" i="12"/>
  <c r="P315" i="12"/>
  <c r="N534" i="12"/>
  <c r="K811" i="12"/>
  <c r="P160" i="12"/>
  <c r="K160" i="12"/>
  <c r="R36" i="12"/>
  <c r="J283" i="12"/>
  <c r="Q669" i="12"/>
  <c r="R925" i="12"/>
  <c r="L145" i="12"/>
  <c r="K145" i="12"/>
  <c r="L315" i="12"/>
  <c r="J731" i="12"/>
  <c r="M103" i="12"/>
  <c r="O103" i="12"/>
  <c r="O328" i="12"/>
  <c r="M601" i="12"/>
  <c r="R601" i="12"/>
  <c r="J160" i="12"/>
  <c r="J36" i="12"/>
  <c r="L283" i="12"/>
  <c r="K875" i="12"/>
  <c r="H399" i="12"/>
  <c r="Q145" i="12"/>
  <c r="Q315" i="12"/>
  <c r="P587" i="12"/>
  <c r="K731" i="12"/>
  <c r="M731" i="12"/>
  <c r="K534" i="12"/>
  <c r="K103" i="12"/>
  <c r="M811" i="12"/>
  <c r="M428" i="12"/>
  <c r="H469" i="12"/>
  <c r="J234" i="12"/>
  <c r="M495" i="12"/>
  <c r="L160" i="12"/>
  <c r="R283" i="12"/>
  <c r="J145" i="12"/>
  <c r="J315" i="12"/>
  <c r="S315" i="12" s="1"/>
  <c r="O587" i="12"/>
  <c r="L731" i="12"/>
  <c r="R534" i="12"/>
  <c r="R103" i="12"/>
  <c r="O532" i="12"/>
  <c r="O509" i="12"/>
  <c r="N811" i="12"/>
  <c r="L328" i="12"/>
  <c r="K428" i="12"/>
  <c r="K234" i="12"/>
  <c r="N495" i="12"/>
  <c r="N601" i="12"/>
  <c r="N160" i="12"/>
  <c r="O36" i="12"/>
  <c r="Q838" i="12"/>
  <c r="H190" i="12"/>
  <c r="H561" i="12"/>
  <c r="K30" i="12"/>
  <c r="M283" i="12"/>
  <c r="N514" i="12"/>
  <c r="M76" i="12"/>
  <c r="S840" i="12"/>
  <c r="P532" i="12"/>
  <c r="Q30" i="12"/>
  <c r="P145" i="12"/>
  <c r="N234" i="12"/>
  <c r="H671" i="12"/>
  <c r="Q509" i="12"/>
  <c r="P428" i="12"/>
  <c r="M36" i="12"/>
  <c r="J30" i="12"/>
  <c r="P283" i="12"/>
  <c r="O669" i="12"/>
  <c r="J875" i="12"/>
  <c r="P514" i="12"/>
  <c r="O38" i="12"/>
  <c r="M546" i="12"/>
  <c r="O546" i="12"/>
  <c r="R546" i="12"/>
  <c r="K546" i="12"/>
  <c r="P546" i="12"/>
  <c r="L935" i="12"/>
  <c r="J935" i="12"/>
  <c r="R935" i="12"/>
  <c r="O935" i="12"/>
  <c r="N379" i="12"/>
  <c r="M379" i="12"/>
  <c r="R673" i="12"/>
  <c r="O673" i="12"/>
  <c r="L673" i="12"/>
  <c r="Q673" i="12"/>
  <c r="J190" i="12"/>
  <c r="N190" i="12"/>
  <c r="L190" i="12"/>
  <c r="K190" i="12"/>
  <c r="K642" i="12"/>
  <c r="R642" i="12"/>
  <c r="L642" i="12"/>
  <c r="Q642" i="12"/>
  <c r="P642" i="12"/>
  <c r="R754" i="12"/>
  <c r="N754" i="12"/>
  <c r="H738" i="12"/>
  <c r="H907" i="12"/>
  <c r="H967" i="12"/>
  <c r="H665" i="12"/>
  <c r="H673" i="12"/>
  <c r="H938" i="12"/>
  <c r="H803" i="12"/>
  <c r="H550" i="12"/>
  <c r="H865" i="12"/>
  <c r="H215" i="12"/>
  <c r="H303" i="12"/>
  <c r="H568" i="12"/>
  <c r="H906" i="12"/>
  <c r="H578" i="12"/>
  <c r="H515" i="12"/>
  <c r="H338" i="12"/>
  <c r="H443" i="12"/>
  <c r="H80" i="12"/>
  <c r="H941" i="12"/>
  <c r="H321" i="12"/>
  <c r="H919" i="12"/>
  <c r="H534" i="12"/>
  <c r="H373" i="12"/>
  <c r="H99" i="12"/>
  <c r="H306" i="12"/>
  <c r="H272" i="12"/>
  <c r="H946" i="12"/>
  <c r="H421" i="12"/>
  <c r="H269" i="12"/>
  <c r="H75" i="12"/>
  <c r="H595" i="12"/>
  <c r="H518" i="12"/>
  <c r="H849" i="12"/>
  <c r="H594" i="12"/>
  <c r="H988" i="12"/>
  <c r="H733" i="12"/>
  <c r="H212" i="12"/>
  <c r="H509" i="12"/>
  <c r="H51" i="12"/>
  <c r="H436" i="12"/>
  <c r="H256" i="12"/>
  <c r="H437" i="12"/>
  <c r="H950" i="12"/>
  <c r="H753" i="12"/>
  <c r="H484" i="12"/>
  <c r="H241" i="12"/>
  <c r="H627" i="12"/>
  <c r="H719" i="12"/>
  <c r="M104" i="12"/>
  <c r="N104" i="12"/>
  <c r="O104" i="12"/>
  <c r="R104" i="12"/>
  <c r="J104" i="12"/>
  <c r="O890" i="12"/>
  <c r="P890" i="12"/>
  <c r="M906" i="12"/>
  <c r="Q906" i="12"/>
  <c r="R906" i="12"/>
  <c r="N313" i="12"/>
  <c r="K313" i="12"/>
  <c r="L180" i="12"/>
  <c r="P180" i="12"/>
  <c r="J180" i="12"/>
  <c r="Q180" i="12"/>
  <c r="R180" i="12"/>
  <c r="O180" i="12"/>
  <c r="R392" i="12"/>
  <c r="K392" i="12"/>
  <c r="M392" i="12"/>
  <c r="P392" i="12"/>
  <c r="K51" i="12"/>
  <c r="P51" i="12"/>
  <c r="Q51" i="12"/>
  <c r="O51" i="12"/>
  <c r="N51" i="12"/>
  <c r="P656" i="12"/>
  <c r="N633" i="12"/>
  <c r="M180" i="12"/>
  <c r="K256" i="12"/>
  <c r="J51" i="12"/>
  <c r="J546" i="12"/>
  <c r="K180" i="12"/>
  <c r="J395" i="12"/>
  <c r="R395" i="12"/>
  <c r="Q395" i="12"/>
  <c r="K395" i="12"/>
  <c r="P395" i="12"/>
  <c r="S501" i="12"/>
  <c r="L51" i="12"/>
  <c r="H614" i="12"/>
  <c r="H822" i="12"/>
  <c r="H949" i="12"/>
  <c r="H159" i="12"/>
  <c r="H653" i="12"/>
  <c r="J392" i="12"/>
  <c r="H282" i="12"/>
  <c r="H113" i="12"/>
  <c r="J192" i="12"/>
  <c r="R192" i="12"/>
  <c r="K831" i="12"/>
  <c r="J831" i="12"/>
  <c r="R831" i="12"/>
  <c r="P831" i="12"/>
  <c r="R656" i="12"/>
  <c r="K656" i="12"/>
  <c r="O656" i="12"/>
  <c r="L656" i="12"/>
  <c r="J656" i="12"/>
  <c r="N546" i="12"/>
  <c r="M831" i="12"/>
  <c r="H587" i="12"/>
  <c r="H927" i="12"/>
  <c r="H392" i="12"/>
  <c r="H158" i="12"/>
  <c r="K1000" i="12"/>
  <c r="L1000" i="12"/>
  <c r="L701" i="12"/>
  <c r="K701" i="12"/>
  <c r="O701" i="12"/>
  <c r="N701" i="12"/>
  <c r="K509" i="12"/>
  <c r="J509" i="12"/>
  <c r="N509" i="12"/>
  <c r="P509" i="12"/>
  <c r="R509" i="12"/>
  <c r="H104" i="12"/>
  <c r="H60" i="12"/>
  <c r="H894" i="12"/>
  <c r="H852" i="12"/>
  <c r="Q701" i="12"/>
  <c r="H713" i="12"/>
  <c r="H266" i="12"/>
  <c r="R887" i="12"/>
  <c r="M509" i="12"/>
  <c r="H786" i="12"/>
  <c r="O395" i="12"/>
  <c r="J483" i="12"/>
  <c r="N392" i="12"/>
  <c r="K435" i="12"/>
  <c r="L831" i="12"/>
  <c r="L329" i="12"/>
  <c r="H555" i="12"/>
  <c r="K670" i="12"/>
  <c r="H955" i="12"/>
  <c r="H567" i="12"/>
  <c r="J633" i="12"/>
  <c r="M633" i="12"/>
  <c r="R633" i="12"/>
  <c r="P633" i="12"/>
  <c r="K633" i="12"/>
  <c r="H145" i="12"/>
  <c r="H643" i="12"/>
  <c r="H775" i="12"/>
  <c r="Q633" i="12"/>
  <c r="H240" i="12"/>
  <c r="Q290" i="12"/>
  <c r="M290" i="12"/>
  <c r="R290" i="12"/>
  <c r="K290" i="12"/>
  <c r="N290" i="12"/>
  <c r="L290" i="12"/>
  <c r="J290" i="12"/>
  <c r="H315" i="12"/>
  <c r="P483" i="12"/>
  <c r="H297" i="12"/>
  <c r="H141" i="12"/>
  <c r="H754" i="12"/>
  <c r="O392" i="12"/>
  <c r="N831" i="12"/>
  <c r="P329" i="12"/>
  <c r="H512" i="12"/>
  <c r="H344" i="12"/>
  <c r="Q4" i="13"/>
  <c r="O4" i="13"/>
  <c r="M4" i="13"/>
  <c r="L4" i="13"/>
  <c r="K4" i="13"/>
  <c r="K585" i="12"/>
  <c r="M585" i="12"/>
  <c r="O585" i="12"/>
  <c r="R585" i="12"/>
  <c r="N585" i="12"/>
  <c r="J665" i="12"/>
  <c r="N665" i="12"/>
  <c r="P665" i="12"/>
  <c r="M665" i="12"/>
  <c r="L665" i="12"/>
  <c r="Q831" i="12"/>
  <c r="M435" i="12"/>
  <c r="L435" i="12"/>
  <c r="N435" i="12"/>
  <c r="J435" i="12"/>
  <c r="M483" i="12"/>
  <c r="K483" i="12"/>
  <c r="R483" i="12"/>
  <c r="N548" i="12"/>
  <c r="J548" i="12"/>
  <c r="L548" i="12"/>
  <c r="P548" i="12"/>
  <c r="K548" i="12"/>
  <c r="R548" i="12"/>
  <c r="P585" i="12"/>
  <c r="H260" i="12"/>
  <c r="H492" i="12"/>
  <c r="P701" i="12"/>
  <c r="N483" i="12"/>
  <c r="P290" i="12"/>
  <c r="M548" i="12"/>
  <c r="H342" i="12"/>
  <c r="Q465" i="12"/>
  <c r="L256" i="12"/>
  <c r="Q256" i="12"/>
  <c r="M256" i="12"/>
  <c r="N256" i="12"/>
  <c r="R329" i="12"/>
  <c r="K329" i="12"/>
  <c r="Q329" i="12"/>
  <c r="M329" i="12"/>
  <c r="P256" i="12"/>
  <c r="K665" i="12"/>
  <c r="H446" i="12"/>
  <c r="H764" i="12"/>
  <c r="J670" i="12"/>
  <c r="L670" i="12"/>
  <c r="Q670" i="12"/>
  <c r="O670" i="12"/>
  <c r="L887" i="12"/>
  <c r="N887" i="12"/>
  <c r="Q887" i="12"/>
  <c r="J887" i="12"/>
  <c r="H328" i="12"/>
  <c r="N180" i="12"/>
  <c r="H507" i="12"/>
  <c r="O256" i="12"/>
  <c r="J256" i="12"/>
  <c r="K887" i="12"/>
  <c r="H498" i="12"/>
  <c r="L395" i="12"/>
  <c r="H294" i="12"/>
  <c r="H270" i="12"/>
  <c r="M395" i="12"/>
  <c r="R435" i="12"/>
  <c r="M670" i="12"/>
  <c r="H71" i="12"/>
  <c r="O665" i="12"/>
  <c r="M887" i="12"/>
  <c r="M701" i="12"/>
  <c r="M51" i="12"/>
  <c r="M656" i="12"/>
  <c r="N395" i="12"/>
  <c r="Q546" i="12"/>
  <c r="L392" i="12"/>
  <c r="O548" i="12"/>
  <c r="H83" i="12"/>
  <c r="L406" i="12"/>
  <c r="P38" i="12"/>
  <c r="P291" i="12"/>
  <c r="L428" i="12"/>
  <c r="H999" i="12"/>
  <c r="H414" i="12"/>
  <c r="H201" i="12"/>
  <c r="P30" i="12"/>
  <c r="H327" i="12"/>
  <c r="N283" i="12"/>
  <c r="K669" i="12"/>
  <c r="N875" i="12"/>
  <c r="K514" i="12"/>
  <c r="H850" i="12"/>
  <c r="H966" i="12"/>
  <c r="H110" i="12"/>
  <c r="H662" i="12"/>
  <c r="N38" i="12"/>
  <c r="R291" i="12"/>
  <c r="Q89" i="12"/>
  <c r="R474" i="12"/>
  <c r="H624" i="12"/>
  <c r="H340" i="12"/>
  <c r="K291" i="12"/>
  <c r="R523" i="12"/>
  <c r="L769" i="12"/>
  <c r="S567" i="12"/>
  <c r="S304" i="12"/>
  <c r="H766" i="12"/>
  <c r="M30" i="12"/>
  <c r="K283" i="12"/>
  <c r="H798" i="12"/>
  <c r="H119" i="12"/>
  <c r="K88" i="12"/>
  <c r="K751" i="12"/>
  <c r="J101" i="12"/>
  <c r="L101" i="12"/>
  <c r="J590" i="12"/>
  <c r="K590" i="12"/>
  <c r="P925" i="12"/>
  <c r="O925" i="12"/>
  <c r="Q926" i="12"/>
  <c r="R926" i="12"/>
  <c r="L926" i="12"/>
  <c r="K926" i="12"/>
  <c r="O438" i="12"/>
  <c r="N438" i="12"/>
  <c r="M438" i="12"/>
  <c r="L438" i="12"/>
  <c r="R438" i="12"/>
  <c r="P444" i="12"/>
  <c r="J444" i="12"/>
  <c r="S444" i="12" s="1"/>
  <c r="P813" i="12"/>
  <c r="R813" i="12"/>
  <c r="K813" i="12"/>
  <c r="M813" i="12"/>
  <c r="J813" i="12"/>
  <c r="K228" i="12"/>
  <c r="L228" i="12"/>
  <c r="N228" i="12"/>
  <c r="R228" i="12"/>
  <c r="P800" i="12"/>
  <c r="O800" i="12"/>
  <c r="L800" i="12"/>
  <c r="Q800" i="12"/>
  <c r="Q76" i="12"/>
  <c r="L76" i="12"/>
  <c r="R76" i="12"/>
  <c r="N76" i="12"/>
  <c r="K76" i="12"/>
  <c r="O989" i="12"/>
  <c r="P989" i="12"/>
  <c r="L989" i="12"/>
  <c r="K327" i="12"/>
  <c r="R327" i="12"/>
  <c r="L327" i="12"/>
  <c r="R59" i="12"/>
  <c r="J59" i="12"/>
  <c r="M59" i="12"/>
  <c r="K59" i="12"/>
  <c r="O59" i="12"/>
  <c r="M821" i="12"/>
  <c r="P821" i="12"/>
  <c r="Q821" i="12"/>
  <c r="K821" i="12"/>
  <c r="J821" i="12"/>
  <c r="L496" i="12"/>
  <c r="N496" i="12"/>
  <c r="M496" i="12"/>
  <c r="R496" i="12"/>
  <c r="J496" i="12"/>
  <c r="H62" i="12"/>
  <c r="H263" i="12"/>
  <c r="H172" i="12"/>
  <c r="H887" i="12"/>
  <c r="H799" i="12"/>
  <c r="H175" i="12"/>
  <c r="H722" i="12"/>
  <c r="H657" i="12"/>
  <c r="H924" i="12"/>
  <c r="H255" i="12"/>
  <c r="H348" i="12"/>
  <c r="H826" i="12"/>
  <c r="Q553" i="12"/>
  <c r="R433" i="12"/>
  <c r="P433" i="12"/>
  <c r="J433" i="12"/>
  <c r="K433" i="12"/>
  <c r="P933" i="12"/>
  <c r="N933" i="12"/>
  <c r="Q933" i="12"/>
  <c r="L933" i="12"/>
  <c r="R933" i="12"/>
  <c r="K884" i="12"/>
  <c r="R884" i="12"/>
  <c r="O884" i="12"/>
  <c r="L884" i="12"/>
  <c r="P570" i="12"/>
  <c r="K570" i="12"/>
  <c r="O570" i="12"/>
  <c r="R570" i="12"/>
  <c r="J570" i="12"/>
  <c r="P717" i="12"/>
  <c r="O717" i="12"/>
  <c r="L717" i="12"/>
  <c r="R717" i="12"/>
  <c r="L352" i="12"/>
  <c r="Q352" i="12"/>
  <c r="N389" i="12"/>
  <c r="L389" i="12"/>
  <c r="O389" i="12"/>
  <c r="R389" i="12"/>
  <c r="L202" i="12"/>
  <c r="Q202" i="12"/>
  <c r="O292" i="12"/>
  <c r="L292" i="12"/>
  <c r="P571" i="12"/>
  <c r="R571" i="12"/>
  <c r="L571" i="12"/>
  <c r="J467" i="12"/>
  <c r="O467" i="12"/>
  <c r="P467" i="12"/>
  <c r="K467" i="12"/>
  <c r="P589" i="12"/>
  <c r="Q589" i="12"/>
  <c r="L708" i="12"/>
  <c r="K708" i="12"/>
  <c r="O708" i="12"/>
  <c r="P708" i="12"/>
  <c r="M708" i="12"/>
  <c r="N881" i="12"/>
  <c r="P881" i="12"/>
  <c r="J881" i="12"/>
  <c r="K881" i="12"/>
  <c r="R881" i="12"/>
  <c r="M934" i="12"/>
  <c r="R934" i="12"/>
  <c r="O934" i="12"/>
  <c r="N493" i="12"/>
  <c r="M493" i="12"/>
  <c r="K370" i="12"/>
  <c r="O370" i="12"/>
  <c r="L370" i="12"/>
  <c r="S186" i="12"/>
  <c r="H20" i="12"/>
  <c r="H176" i="12"/>
  <c r="H958" i="12"/>
  <c r="H287" i="12"/>
  <c r="H860" i="12"/>
  <c r="H965" i="12"/>
  <c r="H759" i="12"/>
  <c r="H115" i="12"/>
  <c r="H987" i="12"/>
  <c r="H833" i="12"/>
  <c r="H816" i="12"/>
  <c r="H785" i="12"/>
  <c r="H167" i="12"/>
  <c r="H682" i="12"/>
  <c r="H352" i="12"/>
  <c r="H223" i="12"/>
  <c r="H207" i="12"/>
  <c r="H180" i="12"/>
  <c r="H314" i="12"/>
  <c r="H435" i="12"/>
  <c r="H524" i="12"/>
  <c r="H814" i="12"/>
  <c r="H990" i="12"/>
  <c r="H566" i="12"/>
  <c r="H42" i="12"/>
  <c r="H846" i="12"/>
  <c r="H499" i="12"/>
  <c r="H726" i="12"/>
  <c r="H730" i="12"/>
  <c r="H748" i="12"/>
  <c r="H859" i="12"/>
  <c r="H444" i="12"/>
  <c r="H669" i="12"/>
  <c r="H886" i="12"/>
  <c r="H890" i="12"/>
  <c r="H582" i="12"/>
  <c r="H271" i="12"/>
  <c r="H853" i="12"/>
  <c r="H57" i="12"/>
  <c r="H892" i="12"/>
  <c r="H312" i="12"/>
  <c r="Q86" i="12"/>
  <c r="N86" i="12"/>
  <c r="R86" i="12"/>
  <c r="O86" i="12"/>
  <c r="M86" i="12"/>
  <c r="O88" i="12"/>
  <c r="R88" i="12"/>
  <c r="Q88" i="12"/>
  <c r="P88" i="12"/>
  <c r="J626" i="12"/>
  <c r="R626" i="12"/>
  <c r="N626" i="12"/>
  <c r="Q626" i="12"/>
  <c r="L626" i="12"/>
  <c r="L886" i="12"/>
  <c r="K886" i="12"/>
  <c r="R751" i="12"/>
  <c r="J751" i="12"/>
  <c r="P751" i="12"/>
  <c r="Q751" i="12"/>
  <c r="J399" i="12"/>
  <c r="H461" i="12"/>
  <c r="H31" i="12"/>
  <c r="H164" i="12"/>
  <c r="O802" i="12"/>
  <c r="H647" i="12"/>
  <c r="H642" i="12"/>
  <c r="H103" i="12"/>
  <c r="H331" i="12"/>
  <c r="Q452" i="12"/>
  <c r="O964" i="12"/>
  <c r="K964" i="12"/>
  <c r="H483" i="12"/>
  <c r="H611" i="12"/>
  <c r="H838" i="12"/>
  <c r="H670" i="12"/>
  <c r="Q399" i="12"/>
  <c r="H353" i="12"/>
  <c r="H128" i="12"/>
  <c r="H592" i="12"/>
  <c r="H73" i="12"/>
  <c r="J802" i="12"/>
  <c r="H948" i="12"/>
  <c r="H428" i="12"/>
  <c r="N452" i="12"/>
  <c r="J964" i="12"/>
  <c r="H789" i="12"/>
  <c r="H834" i="12"/>
  <c r="H34" i="12"/>
  <c r="H997" i="12"/>
  <c r="H462" i="12"/>
  <c r="H36" i="12"/>
  <c r="H117" i="12"/>
  <c r="H30" i="12"/>
  <c r="H548" i="12"/>
  <c r="H41" i="12"/>
  <c r="M886" i="12"/>
  <c r="Q925" i="12"/>
  <c r="H832" i="12"/>
  <c r="H897" i="12"/>
  <c r="H650" i="12"/>
  <c r="H635" i="12"/>
  <c r="H917" i="12"/>
  <c r="H26" i="12"/>
  <c r="H39" i="12"/>
  <c r="J86" i="12"/>
  <c r="L59" i="12"/>
  <c r="M389" i="12"/>
  <c r="P228" i="12"/>
  <c r="L959" i="12"/>
  <c r="R821" i="12"/>
  <c r="M88" i="12"/>
  <c r="M433" i="12"/>
  <c r="L570" i="12"/>
  <c r="Q438" i="12"/>
  <c r="N751" i="12"/>
  <c r="J76" i="12"/>
  <c r="R708" i="12"/>
  <c r="J989" i="12"/>
  <c r="M743" i="12"/>
  <c r="O743" i="12"/>
  <c r="J743" i="12"/>
  <c r="N540" i="12"/>
  <c r="K540" i="12"/>
  <c r="Q217" i="12"/>
  <c r="L217" i="12"/>
  <c r="J836" i="12"/>
  <c r="K836" i="12"/>
  <c r="Q430" i="12"/>
  <c r="P430" i="12"/>
  <c r="K215" i="12"/>
  <c r="P215" i="12"/>
  <c r="N688" i="12"/>
  <c r="Q688" i="12"/>
  <c r="K470" i="12"/>
  <c r="O470" i="12"/>
  <c r="K619" i="12"/>
  <c r="L619" i="12"/>
  <c r="M725" i="12"/>
  <c r="K725" i="12"/>
  <c r="J725" i="12"/>
  <c r="R431" i="12"/>
  <c r="L431" i="12"/>
  <c r="M431" i="12"/>
  <c r="M605" i="12"/>
  <c r="O605" i="12"/>
  <c r="O868" i="12"/>
  <c r="P868" i="12"/>
  <c r="M868" i="12"/>
  <c r="J134" i="12"/>
  <c r="L134" i="12"/>
  <c r="N134" i="12"/>
  <c r="P699" i="12"/>
  <c r="L699" i="12"/>
  <c r="J699" i="12"/>
  <c r="S713" i="12"/>
  <c r="S898" i="12"/>
  <c r="S684" i="12"/>
  <c r="S828" i="12"/>
  <c r="S268" i="12"/>
  <c r="H486" i="12"/>
  <c r="H916" i="12"/>
  <c r="H636" i="12"/>
  <c r="H879" i="12"/>
  <c r="H975" i="12"/>
  <c r="H848" i="12"/>
  <c r="H760" i="12"/>
  <c r="H870" i="12"/>
  <c r="H181" i="12"/>
  <c r="H357" i="12"/>
  <c r="H809" i="12"/>
  <c r="H882" i="12"/>
  <c r="H324" i="12"/>
  <c r="N467" i="12"/>
  <c r="Q884" i="12"/>
  <c r="O813" i="12"/>
  <c r="N717" i="12"/>
  <c r="P86" i="12"/>
  <c r="K389" i="12"/>
  <c r="M228" i="12"/>
  <c r="L821" i="12"/>
  <c r="J88" i="12"/>
  <c r="O433" i="12"/>
  <c r="Q570" i="12"/>
  <c r="J438" i="12"/>
  <c r="P973" i="12"/>
  <c r="K800" i="12"/>
  <c r="M751" i="12"/>
  <c r="J708" i="12"/>
  <c r="J934" i="12"/>
  <c r="Q989" i="12"/>
  <c r="K571" i="12"/>
  <c r="H755" i="12"/>
  <c r="H448" i="12"/>
  <c r="H318" i="12"/>
  <c r="H964" i="12"/>
  <c r="H676" i="12"/>
  <c r="H982" i="12"/>
  <c r="H795" i="12"/>
  <c r="H565" i="12"/>
  <c r="H411" i="12"/>
  <c r="M802" i="12"/>
  <c r="H672" i="12"/>
  <c r="H793" i="12"/>
  <c r="H656" i="12"/>
  <c r="H810" i="12"/>
  <c r="H112" i="12"/>
  <c r="H44" i="12"/>
  <c r="H125" i="12"/>
  <c r="H94" i="12"/>
  <c r="H494" i="12"/>
  <c r="H654" i="12"/>
  <c r="H845" i="12"/>
  <c r="H758" i="12"/>
  <c r="N886" i="12"/>
  <c r="H861" i="12"/>
  <c r="H554" i="12"/>
  <c r="H963" i="12"/>
  <c r="H209" i="12"/>
  <c r="H533" i="12"/>
  <c r="H663" i="12"/>
  <c r="H689" i="12"/>
  <c r="H569" i="12"/>
  <c r="H482" i="12"/>
  <c r="H67" i="12"/>
  <c r="K496" i="12"/>
  <c r="P884" i="12"/>
  <c r="Q813" i="12"/>
  <c r="J717" i="12"/>
  <c r="M148" i="12"/>
  <c r="K86" i="12"/>
  <c r="P389" i="12"/>
  <c r="R217" i="12"/>
  <c r="Q101" i="12"/>
  <c r="P725" i="12"/>
  <c r="O821" i="12"/>
  <c r="N433" i="12"/>
  <c r="M576" i="12"/>
  <c r="P626" i="12"/>
  <c r="L881" i="12"/>
  <c r="M800" i="12"/>
  <c r="K933" i="12"/>
  <c r="P934" i="12"/>
  <c r="Q496" i="12"/>
  <c r="N884" i="12"/>
  <c r="L813" i="12"/>
  <c r="Q717" i="12"/>
  <c r="J871" i="12"/>
  <c r="L433" i="12"/>
  <c r="P90" i="12"/>
  <c r="N576" i="12"/>
  <c r="M626" i="12"/>
  <c r="Q881" i="12"/>
  <c r="J933" i="12"/>
  <c r="P496" i="12"/>
  <c r="J884" i="12"/>
  <c r="N813" i="12"/>
  <c r="K717" i="12"/>
  <c r="Q433" i="12"/>
  <c r="L576" i="12"/>
  <c r="O626" i="12"/>
  <c r="O881" i="12"/>
  <c r="R800" i="12"/>
  <c r="M933" i="12"/>
  <c r="N934" i="12"/>
  <c r="M926" i="12"/>
  <c r="S764" i="12"/>
  <c r="S954" i="12"/>
  <c r="S250" i="12"/>
  <c r="S860" i="12"/>
  <c r="S762" i="12"/>
  <c r="S472" i="12"/>
  <c r="S296" i="12"/>
  <c r="H691" i="12"/>
  <c r="H147" i="12"/>
  <c r="S788" i="12"/>
  <c r="S993" i="12"/>
  <c r="S977" i="12"/>
  <c r="S274" i="12"/>
  <c r="S998" i="12"/>
  <c r="S849" i="12"/>
  <c r="S454" i="12"/>
  <c r="S877" i="12"/>
  <c r="S343" i="12"/>
  <c r="S214" i="12"/>
  <c r="S726" i="12"/>
  <c r="S824" i="12"/>
  <c r="S189" i="12"/>
  <c r="R478" i="12"/>
  <c r="L994" i="12"/>
  <c r="N994" i="12"/>
  <c r="P994" i="12"/>
  <c r="Q994" i="12"/>
  <c r="M500" i="12"/>
  <c r="K500" i="12"/>
  <c r="J500" i="12"/>
  <c r="M680" i="12"/>
  <c r="N680" i="12"/>
  <c r="M313" i="12"/>
  <c r="L313" i="12"/>
  <c r="O313" i="12"/>
  <c r="J313" i="12"/>
  <c r="Q313" i="12"/>
  <c r="N969" i="12"/>
  <c r="R969" i="12"/>
  <c r="K969" i="12"/>
  <c r="L969" i="12"/>
  <c r="Q969" i="12"/>
  <c r="Q192" i="12"/>
  <c r="O192" i="12"/>
  <c r="Q585" i="12"/>
  <c r="J585" i="12"/>
  <c r="K465" i="12"/>
  <c r="J465" i="12"/>
  <c r="N465" i="12"/>
  <c r="R465" i="12"/>
  <c r="O465" i="12"/>
  <c r="P465" i="12"/>
  <c r="K236" i="12"/>
  <c r="N236" i="12"/>
  <c r="R236" i="12"/>
  <c r="O236" i="12"/>
  <c r="L391" i="12"/>
  <c r="M391" i="12"/>
  <c r="N541" i="12"/>
  <c r="R541" i="12"/>
  <c r="O541" i="12"/>
  <c r="N329" i="12"/>
  <c r="J329" i="12"/>
  <c r="O406" i="12"/>
  <c r="M406" i="12"/>
  <c r="R406" i="12"/>
  <c r="Q406" i="12"/>
  <c r="N406" i="12"/>
  <c r="O996" i="12"/>
  <c r="J996" i="12"/>
  <c r="R996" i="12"/>
  <c r="Q996" i="12"/>
  <c r="S512" i="12"/>
  <c r="S980" i="12"/>
  <c r="S660" i="12"/>
  <c r="S169" i="12"/>
  <c r="S609" i="12"/>
  <c r="S773" i="12"/>
  <c r="S776" i="12"/>
  <c r="S537" i="12"/>
  <c r="S655" i="12"/>
  <c r="S437" i="12"/>
  <c r="H697" i="12"/>
  <c r="N642" i="12"/>
  <c r="H78" i="12"/>
  <c r="H532" i="12"/>
  <c r="H157" i="12"/>
  <c r="M935" i="12"/>
  <c r="H376" i="12"/>
  <c r="H295" i="12"/>
  <c r="H152" i="12"/>
  <c r="O906" i="12"/>
  <c r="H531" i="12"/>
  <c r="H974" i="12"/>
  <c r="H601" i="12"/>
  <c r="L414" i="12"/>
  <c r="L754" i="12"/>
  <c r="R190" i="12"/>
  <c r="H588" i="12"/>
  <c r="H43" i="12"/>
  <c r="L379" i="12"/>
  <c r="H224" i="12"/>
  <c r="H368" i="12"/>
  <c r="N890" i="12"/>
  <c r="H925" i="12"/>
  <c r="H699" i="12"/>
  <c r="H522" i="12"/>
  <c r="H11" i="12"/>
  <c r="H783" i="12"/>
  <c r="H976" i="12"/>
  <c r="H102" i="12"/>
  <c r="H995" i="12"/>
  <c r="H249" i="12"/>
  <c r="H65" i="12"/>
  <c r="H912" i="12"/>
  <c r="H877" i="12"/>
  <c r="H778" i="12"/>
  <c r="H120" i="12"/>
  <c r="H910" i="12"/>
  <c r="H818" i="12"/>
  <c r="H361" i="12"/>
  <c r="H883" i="12"/>
  <c r="H401" i="12"/>
  <c r="H914" i="12"/>
  <c r="H693" i="12"/>
  <c r="H607" i="12"/>
  <c r="H977" i="12"/>
  <c r="H346" i="12"/>
  <c r="H472" i="12"/>
  <c r="H214" i="12"/>
  <c r="H779" i="12"/>
  <c r="H248" i="12"/>
  <c r="H981" i="12"/>
  <c r="H501" i="12"/>
  <c r="H863" i="12"/>
  <c r="S830" i="12"/>
  <c r="K104" i="12"/>
  <c r="H61" i="12"/>
  <c r="H162" i="12"/>
  <c r="H187" i="12"/>
  <c r="Q104" i="12"/>
  <c r="H193" i="12"/>
  <c r="K673" i="12"/>
  <c r="H449" i="12"/>
  <c r="H616" i="12"/>
  <c r="H802" i="12"/>
  <c r="H701" i="12"/>
  <c r="H21" i="12"/>
  <c r="H122" i="12"/>
  <c r="Q935" i="12"/>
  <c r="H935" i="12"/>
  <c r="H220" i="12"/>
  <c r="H213" i="12"/>
  <c r="H452" i="12"/>
  <c r="H211" i="12"/>
  <c r="H127" i="12"/>
  <c r="H664" i="12"/>
  <c r="L906" i="12"/>
  <c r="H888" i="12"/>
  <c r="H918" i="12"/>
  <c r="H546" i="12"/>
  <c r="N414" i="12"/>
  <c r="H668" i="12"/>
  <c r="H953" i="12"/>
  <c r="H620" i="12"/>
  <c r="K754" i="12"/>
  <c r="Q190" i="12"/>
  <c r="H612" i="12"/>
  <c r="R379" i="12"/>
  <c r="H262" i="12"/>
  <c r="H237" i="12"/>
  <c r="H700" i="12"/>
  <c r="H202" i="12"/>
  <c r="H698" i="12"/>
  <c r="H978" i="12"/>
  <c r="H618" i="12"/>
  <c r="H419" i="12"/>
  <c r="H564" i="12"/>
  <c r="H979" i="12"/>
  <c r="H732" i="12"/>
  <c r="H992" i="12"/>
  <c r="H268" i="12"/>
  <c r="H506" i="12"/>
  <c r="H345" i="12"/>
  <c r="H947" i="12"/>
  <c r="H903" i="12"/>
  <c r="H246" i="12"/>
  <c r="H114" i="12"/>
  <c r="H984" i="12"/>
  <c r="H750" i="12"/>
  <c r="H337" i="12"/>
  <c r="H745" i="12"/>
  <c r="H902" i="12"/>
  <c r="H74" i="12"/>
  <c r="H208" i="12"/>
  <c r="H426" i="12"/>
  <c r="H597" i="12"/>
  <c r="H279" i="12"/>
  <c r="H334" i="12"/>
  <c r="H466" i="12"/>
  <c r="H264" i="12"/>
  <c r="H169" i="12"/>
  <c r="H179" i="12"/>
  <c r="H304" i="12"/>
  <c r="H581" i="12"/>
  <c r="N575" i="12"/>
  <c r="M514" i="12"/>
  <c r="O514" i="12"/>
  <c r="L284" i="12"/>
  <c r="R284" i="12"/>
  <c r="Q284" i="12"/>
  <c r="O284" i="12"/>
  <c r="J284" i="12"/>
  <c r="J173" i="12"/>
  <c r="N173" i="12"/>
  <c r="P173" i="12"/>
  <c r="O173" i="12"/>
  <c r="L173" i="12"/>
  <c r="Q173" i="12"/>
  <c r="K173" i="12"/>
  <c r="J669" i="12"/>
  <c r="L669" i="12"/>
  <c r="P737" i="12"/>
  <c r="R737" i="12"/>
  <c r="O737" i="12"/>
  <c r="Q737" i="12"/>
  <c r="M737" i="12"/>
  <c r="K737" i="12"/>
  <c r="J737" i="12"/>
  <c r="N474" i="12"/>
  <c r="P474" i="12"/>
  <c r="K474" i="12"/>
  <c r="O474" i="12"/>
  <c r="L474" i="12"/>
  <c r="M474" i="12"/>
  <c r="R875" i="12"/>
  <c r="M875" i="12"/>
  <c r="O253" i="12"/>
  <c r="Q253" i="12"/>
  <c r="L523" i="12"/>
  <c r="J523" i="12"/>
  <c r="Q523" i="12"/>
  <c r="K523" i="12"/>
  <c r="O523" i="12"/>
  <c r="N291" i="12"/>
  <c r="L291" i="12"/>
  <c r="J291" i="12"/>
  <c r="O291" i="12"/>
  <c r="Q291" i="12"/>
  <c r="J38" i="12"/>
  <c r="Q38" i="12"/>
  <c r="M38" i="12"/>
  <c r="K38" i="12"/>
  <c r="L38" i="12"/>
  <c r="H309" i="12"/>
  <c r="H68" i="12"/>
  <c r="H460" i="12"/>
  <c r="H788" i="12"/>
  <c r="H322" i="12"/>
  <c r="H252" i="12"/>
  <c r="H579" i="12"/>
  <c r="H423" i="12"/>
  <c r="H349" i="12"/>
  <c r="H275" i="12"/>
  <c r="H825" i="12"/>
  <c r="H381" i="12"/>
  <c r="H70" i="12"/>
  <c r="H388" i="12"/>
  <c r="H547" i="12"/>
  <c r="H790" i="12"/>
  <c r="H640" i="12"/>
  <c r="H48" i="12"/>
  <c r="H741" i="12"/>
  <c r="H723" i="12"/>
  <c r="H652" i="12"/>
  <c r="H397" i="12"/>
  <c r="H874" i="12"/>
  <c r="H451" i="12"/>
  <c r="H648" i="12"/>
  <c r="H409" i="12"/>
  <c r="H666" i="12"/>
  <c r="H35" i="12"/>
  <c r="H690" i="12"/>
  <c r="H254" i="12"/>
  <c r="H332" i="12"/>
  <c r="H17" i="12"/>
  <c r="H487" i="12"/>
  <c r="H851" i="12"/>
  <c r="H585" i="12"/>
  <c r="H743" i="12"/>
  <c r="H370" i="12"/>
  <c r="H329" i="12"/>
  <c r="H33" i="12"/>
  <c r="H872" i="12"/>
  <c r="H709" i="12"/>
  <c r="H679" i="12"/>
  <c r="H763" i="12"/>
  <c r="H273" i="12"/>
  <c r="H777" i="12"/>
  <c r="H577" i="12"/>
  <c r="H552" i="12"/>
  <c r="H772" i="12"/>
  <c r="H991" i="12"/>
  <c r="H81" i="12"/>
  <c r="H343" i="12"/>
  <c r="H609" i="12"/>
  <c r="H227" i="12"/>
  <c r="H823" i="12"/>
  <c r="H600" i="12"/>
  <c r="H168" i="12"/>
  <c r="H774" i="12"/>
  <c r="H354" i="12"/>
  <c r="H957" i="12"/>
  <c r="H121" i="12"/>
  <c r="H931" i="12"/>
  <c r="H998" i="12"/>
  <c r="H183" i="12"/>
  <c r="H900" i="12"/>
  <c r="H106" i="12"/>
  <c r="H784" i="12"/>
  <c r="H276" i="12"/>
  <c r="H367" i="12"/>
  <c r="H8" i="12"/>
  <c r="H628" i="12"/>
  <c r="H18" i="12"/>
  <c r="H87" i="12"/>
  <c r="H514" i="12"/>
  <c r="H283" i="12"/>
  <c r="H630" i="12"/>
  <c r="H364" i="12"/>
  <c r="H134" i="12"/>
  <c r="H464" i="12"/>
  <c r="H589" i="12"/>
  <c r="H379" i="12"/>
  <c r="R721" i="12"/>
  <c r="Q721" i="12"/>
  <c r="K721" i="12"/>
  <c r="O721" i="12"/>
  <c r="M721" i="12"/>
  <c r="J721" i="12"/>
  <c r="M901" i="12"/>
  <c r="O901" i="12"/>
  <c r="J901" i="12"/>
  <c r="L901" i="12"/>
  <c r="Q901" i="12"/>
  <c r="K901" i="12"/>
  <c r="R901" i="12"/>
  <c r="N839" i="12"/>
  <c r="M839" i="12"/>
  <c r="L839" i="12"/>
  <c r="Q839" i="12"/>
  <c r="K839" i="12"/>
  <c r="J839" i="12"/>
  <c r="P839" i="12"/>
  <c r="S903" i="12"/>
  <c r="S944" i="12"/>
  <c r="S56" i="12"/>
  <c r="S595" i="12"/>
  <c r="S956" i="12"/>
  <c r="Q450" i="12"/>
  <c r="O450" i="12"/>
  <c r="M528" i="12"/>
  <c r="Q528" i="12"/>
  <c r="R890" i="12"/>
  <c r="Q890" i="12"/>
  <c r="M673" i="12"/>
  <c r="H896" i="12"/>
  <c r="H10" i="12"/>
  <c r="J642" i="12"/>
  <c r="H233" i="12"/>
  <c r="H961" i="12"/>
  <c r="H440" i="12"/>
  <c r="J673" i="12"/>
  <c r="H166" i="12"/>
  <c r="H265" i="12"/>
  <c r="H617" i="12"/>
  <c r="H932" i="12"/>
  <c r="H712" i="12"/>
  <c r="H731" i="12"/>
  <c r="H794" i="12"/>
  <c r="H55" i="12"/>
  <c r="O642" i="12"/>
  <c r="H729" i="12"/>
  <c r="H574" i="12"/>
  <c r="H124" i="12"/>
  <c r="H325" i="12"/>
  <c r="H163" i="12"/>
  <c r="H811" i="12"/>
  <c r="P935" i="12"/>
  <c r="H623" i="12"/>
  <c r="H520" i="12"/>
  <c r="H395" i="12"/>
  <c r="H393" i="12"/>
  <c r="H150" i="12"/>
  <c r="H234" i="12"/>
  <c r="H869" i="12"/>
  <c r="K906" i="12"/>
  <c r="H238" i="12"/>
  <c r="H488" i="12"/>
  <c r="H742" i="12"/>
  <c r="H32" i="12"/>
  <c r="H95" i="12"/>
  <c r="H107" i="12"/>
  <c r="H160" i="12"/>
  <c r="O754" i="12"/>
  <c r="H19" i="12"/>
  <c r="H453" i="12"/>
  <c r="P190" i="12"/>
  <c r="H610" i="12"/>
  <c r="H493" i="12"/>
  <c r="Q379" i="12"/>
  <c r="H519" i="12"/>
  <c r="M890" i="12"/>
  <c r="H292" i="12"/>
  <c r="H885" i="12"/>
  <c r="H16" i="12"/>
  <c r="H9" i="12"/>
  <c r="H194" i="12"/>
  <c r="H206" i="12"/>
  <c r="H808" i="12"/>
  <c r="H50" i="12"/>
  <c r="H891" i="12"/>
  <c r="H133" i="12"/>
  <c r="H244" i="12"/>
  <c r="H776" i="12"/>
  <c r="H403" i="12"/>
  <c r="H502" i="12"/>
  <c r="H830" i="12"/>
  <c r="H527" i="12"/>
  <c r="H773" i="12"/>
  <c r="H761" i="12"/>
  <c r="H12" i="12"/>
  <c r="H491" i="12"/>
  <c r="H96" i="12"/>
  <c r="H277" i="12"/>
  <c r="H459" i="12"/>
  <c r="H573" i="12"/>
  <c r="H952" i="12"/>
  <c r="H586" i="12"/>
  <c r="H66" i="12"/>
  <c r="H189" i="12"/>
  <c r="H951" i="12"/>
  <c r="H749" i="12"/>
  <c r="K996" i="12"/>
  <c r="H22" i="12"/>
  <c r="H792" i="12"/>
  <c r="H394" i="12"/>
  <c r="H286" i="12"/>
  <c r="H355" i="12"/>
  <c r="H108" i="12"/>
  <c r="H23" i="12"/>
  <c r="H317" i="12"/>
  <c r="H538" i="12"/>
  <c r="H225" i="12"/>
  <c r="H681" i="12"/>
  <c r="H281" i="12"/>
  <c r="H847" i="12"/>
  <c r="H596" i="12"/>
  <c r="H898" i="12"/>
  <c r="H942" i="12"/>
  <c r="H454" i="12"/>
  <c r="H876" i="12"/>
  <c r="H655" i="12"/>
  <c r="H559" i="12"/>
  <c r="H683" i="12"/>
  <c r="H445" i="12"/>
  <c r="J754" i="12"/>
  <c r="H831" i="12"/>
  <c r="J379" i="12"/>
  <c r="H417" i="12"/>
  <c r="L890" i="12"/>
  <c r="H155" i="12"/>
  <c r="H752" i="12"/>
  <c r="H622" i="12"/>
  <c r="H239" i="12"/>
  <c r="H944" i="12"/>
  <c r="H289" i="12"/>
  <c r="H336" i="12"/>
  <c r="H956" i="12"/>
  <c r="H402" i="12"/>
  <c r="H261" i="12"/>
  <c r="H993" i="12"/>
  <c r="H267" i="12"/>
  <c r="H714" i="12"/>
  <c r="H359" i="12"/>
  <c r="H937" i="12"/>
  <c r="H736" i="12"/>
  <c r="H130" i="12"/>
  <c r="H100" i="12"/>
  <c r="H678" i="12"/>
  <c r="H537" i="12"/>
  <c r="H819" i="12"/>
  <c r="H930" i="12"/>
  <c r="H632" i="12"/>
  <c r="H132" i="12"/>
  <c r="J474" i="12"/>
  <c r="P721" i="12"/>
  <c r="K29" i="12"/>
  <c r="P29" i="12"/>
  <c r="R29" i="12"/>
  <c r="O540" i="12"/>
  <c r="M540" i="12"/>
  <c r="J540" i="12"/>
  <c r="R148" i="12"/>
  <c r="K148" i="12"/>
  <c r="L148" i="12"/>
  <c r="N217" i="12"/>
  <c r="K217" i="12"/>
  <c r="P217" i="12"/>
  <c r="J217" i="12"/>
  <c r="N836" i="12"/>
  <c r="P836" i="12"/>
  <c r="R836" i="12"/>
  <c r="O836" i="12"/>
  <c r="L430" i="12"/>
  <c r="J430" i="12"/>
  <c r="K430" i="12"/>
  <c r="M90" i="12"/>
  <c r="K90" i="12"/>
  <c r="R90" i="12"/>
  <c r="J962" i="12"/>
  <c r="P962" i="12"/>
  <c r="N962" i="12"/>
  <c r="Q962" i="12"/>
  <c r="J470" i="12"/>
  <c r="Q470" i="12"/>
  <c r="L470" i="12"/>
  <c r="R576" i="12"/>
  <c r="Q576" i="12"/>
  <c r="O576" i="12"/>
  <c r="R619" i="12"/>
  <c r="J619" i="12"/>
  <c r="R725" i="12"/>
  <c r="O725" i="12"/>
  <c r="L725" i="12"/>
  <c r="J431" i="12"/>
  <c r="O431" i="12"/>
  <c r="P431" i="12"/>
  <c r="K605" i="12"/>
  <c r="Q605" i="12"/>
  <c r="R605" i="12"/>
  <c r="Q868" i="12"/>
  <c r="N868" i="12"/>
  <c r="J868" i="12"/>
  <c r="M972" i="12"/>
  <c r="Q972" i="12"/>
  <c r="K972" i="12"/>
  <c r="R972" i="12"/>
  <c r="L651" i="12"/>
  <c r="O651" i="12"/>
  <c r="M651" i="12"/>
  <c r="N804" i="12"/>
  <c r="P804" i="12"/>
  <c r="Q804" i="12"/>
  <c r="L804" i="12"/>
  <c r="S484" i="12"/>
  <c r="S466" i="12"/>
  <c r="S848" i="12"/>
  <c r="S748" i="12"/>
  <c r="S741" i="12"/>
  <c r="O148" i="12"/>
  <c r="N431" i="12"/>
  <c r="L836" i="12"/>
  <c r="R470" i="12"/>
  <c r="M962" i="12"/>
  <c r="R868" i="12"/>
  <c r="Q90" i="12"/>
  <c r="J576" i="12"/>
  <c r="P605" i="12"/>
  <c r="Q651" i="12"/>
  <c r="R540" i="12"/>
  <c r="O29" i="12"/>
  <c r="Q619" i="12"/>
  <c r="P688" i="12"/>
  <c r="N670" i="12"/>
  <c r="P670" i="12"/>
  <c r="R278" i="12"/>
  <c r="K278" i="12"/>
  <c r="S371" i="12"/>
  <c r="S976" i="12"/>
  <c r="S491" i="12"/>
  <c r="S277" i="12"/>
  <c r="S196" i="12"/>
  <c r="S846" i="12"/>
  <c r="S85" i="12"/>
  <c r="O430" i="12"/>
  <c r="N148" i="12"/>
  <c r="K431" i="12"/>
  <c r="O217" i="12"/>
  <c r="M836" i="12"/>
  <c r="P470" i="12"/>
  <c r="N725" i="12"/>
  <c r="N90" i="12"/>
  <c r="J605" i="12"/>
  <c r="N651" i="12"/>
  <c r="P540" i="12"/>
  <c r="O972" i="12"/>
  <c r="N619" i="12"/>
  <c r="K688" i="12"/>
  <c r="L868" i="12"/>
  <c r="J90" i="12"/>
  <c r="L605" i="12"/>
  <c r="K651" i="12"/>
  <c r="Q540" i="12"/>
  <c r="J972" i="12"/>
  <c r="M619" i="12"/>
  <c r="L962" i="12"/>
  <c r="K868" i="12"/>
  <c r="L90" i="12"/>
  <c r="P576" i="12"/>
  <c r="N605" i="12"/>
  <c r="L972" i="12"/>
  <c r="Q29" i="12"/>
  <c r="O619" i="12"/>
  <c r="S686" i="12"/>
  <c r="S872" i="12"/>
  <c r="S819" i="12"/>
  <c r="S457" i="12"/>
  <c r="S809" i="12"/>
  <c r="S749" i="12"/>
  <c r="S564" i="12"/>
  <c r="S628" i="12"/>
  <c r="S305" i="12"/>
  <c r="S719" i="12"/>
  <c r="S835" i="12"/>
  <c r="S132" i="12"/>
  <c r="S930" i="12"/>
  <c r="S459" i="12"/>
  <c r="S409" i="12"/>
  <c r="S761" i="12"/>
  <c r="S26" i="12"/>
  <c r="S823" i="12"/>
  <c r="M479" i="12"/>
  <c r="N479" i="12"/>
  <c r="Q526" i="12"/>
  <c r="L526" i="12"/>
  <c r="M414" i="12"/>
  <c r="Q414" i="12"/>
  <c r="R707" i="12"/>
  <c r="P707" i="12"/>
  <c r="M190" i="12"/>
  <c r="O190" i="12"/>
  <c r="H954" i="12"/>
  <c r="H558" i="12"/>
  <c r="H686" i="12"/>
  <c r="H56" i="12"/>
  <c r="H557" i="12"/>
  <c r="H413" i="12"/>
  <c r="H374" i="12"/>
  <c r="H441" i="12"/>
  <c r="H54" i="12"/>
  <c r="H921" i="12"/>
  <c r="H250" i="12"/>
  <c r="H323" i="12"/>
  <c r="H835" i="12"/>
  <c r="H815" i="12"/>
  <c r="H400" i="12"/>
  <c r="H637" i="12"/>
  <c r="H702" i="12"/>
  <c r="H64" i="12"/>
  <c r="H801" i="12"/>
  <c r="H229" i="12"/>
  <c r="H302" i="12"/>
  <c r="H560" i="12"/>
  <c r="H136" i="12"/>
  <c r="H126" i="12"/>
  <c r="H221" i="12"/>
  <c r="H369" i="12"/>
  <c r="H131" i="12"/>
  <c r="H889" i="12"/>
  <c r="H407" i="12"/>
  <c r="H497" i="12"/>
  <c r="H543" i="12"/>
  <c r="H398" i="12"/>
  <c r="H639" i="12"/>
  <c r="H608" i="12"/>
  <c r="H216" i="12"/>
  <c r="H371" i="12"/>
  <c r="H539" i="12"/>
  <c r="H408" i="12"/>
  <c r="H111" i="12"/>
  <c r="H356" i="12"/>
  <c r="H139" i="12"/>
  <c r="H644" i="12"/>
  <c r="H93" i="12"/>
  <c r="H503" i="12"/>
  <c r="H52" i="12"/>
  <c r="H740" i="12"/>
  <c r="H196" i="12"/>
  <c r="H15" i="12"/>
  <c r="H27" i="12"/>
  <c r="H604" i="12"/>
  <c r="H296" i="12"/>
  <c r="H744" i="12"/>
  <c r="H13" i="12"/>
  <c r="H757" i="12"/>
  <c r="H684" i="12"/>
  <c r="H724" i="12"/>
  <c r="H14" i="12"/>
  <c r="H195" i="12"/>
  <c r="H77" i="12"/>
  <c r="H711" i="12"/>
  <c r="H899" i="12"/>
  <c r="H185" i="12"/>
  <c r="H762" i="12"/>
  <c r="H867" i="12"/>
  <c r="H706" i="12"/>
  <c r="H875" i="12"/>
  <c r="H615" i="12"/>
  <c r="H844" i="12"/>
  <c r="H28" i="12"/>
  <c r="H290" i="12"/>
  <c r="H82" i="12"/>
  <c r="H439" i="12"/>
  <c r="H829" i="12"/>
  <c r="H58" i="12"/>
  <c r="H473" i="12"/>
  <c r="H495" i="12"/>
  <c r="H471" i="12"/>
  <c r="H633" i="12"/>
  <c r="H922" i="12"/>
  <c r="H505" i="12"/>
  <c r="H98" i="12"/>
  <c r="H625" i="12"/>
  <c r="H529" i="12"/>
  <c r="H840" i="12"/>
  <c r="H235" i="12"/>
  <c r="H516" i="12"/>
  <c r="H696" i="12"/>
  <c r="H510" i="12"/>
  <c r="H873" i="12"/>
  <c r="H599" i="12"/>
  <c r="H634" i="12"/>
  <c r="H25" i="12"/>
  <c r="H47" i="12"/>
  <c r="H362" i="12"/>
  <c r="H383" i="12"/>
  <c r="H661" i="12"/>
  <c r="H812" i="12"/>
  <c r="H854" i="12"/>
  <c r="H363" i="12"/>
  <c r="H274" i="12"/>
  <c r="H705" i="12"/>
  <c r="H45" i="12"/>
  <c r="H174" i="12"/>
  <c r="H307" i="12"/>
  <c r="H85" i="12"/>
  <c r="H188" i="12"/>
  <c r="H517" i="12"/>
  <c r="H405" i="12"/>
  <c r="H986" i="12"/>
  <c r="H739" i="12"/>
  <c r="H660" i="12"/>
  <c r="H542" i="12"/>
  <c r="H129" i="12"/>
  <c r="H186" i="12"/>
  <c r="H37" i="12"/>
  <c r="H923" i="12"/>
  <c r="H908" i="12"/>
  <c r="H242" i="12"/>
  <c r="H170" i="12"/>
  <c r="H915" i="12"/>
  <c r="H864" i="12"/>
  <c r="H980" i="12"/>
  <c r="H366" i="12"/>
  <c r="H928" i="12"/>
  <c r="H305" i="12"/>
  <c r="H432" i="12"/>
  <c r="H913" i="12"/>
  <c r="H489" i="12"/>
  <c r="H880" i="12"/>
  <c r="H842" i="12"/>
  <c r="H457" i="12"/>
  <c r="H149" i="12"/>
  <c r="H824" i="12"/>
  <c r="H161" i="12"/>
  <c r="H416" i="12"/>
  <c r="H156" i="12"/>
  <c r="H828" i="12"/>
  <c r="H247" i="12"/>
  <c r="H415" i="12"/>
  <c r="N857" i="12"/>
  <c r="R857" i="12"/>
  <c r="S13" i="12"/>
  <c r="Q1000" i="12"/>
  <c r="M1000" i="12"/>
  <c r="J1000" i="12"/>
  <c r="O1000" i="12"/>
  <c r="P1000" i="12"/>
  <c r="N1000" i="12"/>
  <c r="R1000" i="12"/>
  <c r="N365" i="12"/>
  <c r="J365" i="12"/>
  <c r="O649" i="12"/>
  <c r="M649" i="12"/>
  <c r="Q435" i="12"/>
  <c r="O435" i="12"/>
  <c r="O483" i="12"/>
  <c r="Q483" i="12"/>
  <c r="P143" i="12"/>
  <c r="J143" i="12"/>
  <c r="M142" i="12"/>
  <c r="Q142" i="12"/>
  <c r="O606" i="12"/>
  <c r="J606" i="12"/>
  <c r="R638" i="12"/>
  <c r="J638" i="12"/>
  <c r="S992" i="12"/>
  <c r="S17" i="12"/>
  <c r="S995" i="12"/>
  <c r="S282" i="12"/>
  <c r="S661" i="12"/>
  <c r="S354" i="12"/>
  <c r="S216" i="12"/>
  <c r="S662" i="12"/>
  <c r="S174" i="12"/>
  <c r="S432" i="12"/>
  <c r="S248" i="12"/>
  <c r="K804" i="12"/>
  <c r="L236" i="12"/>
  <c r="J969" i="12"/>
  <c r="M969" i="12"/>
  <c r="M996" i="12"/>
  <c r="M192" i="12"/>
  <c r="R994" i="12"/>
  <c r="K541" i="12"/>
  <c r="J680" i="12"/>
  <c r="P192" i="12"/>
  <c r="K192" i="12"/>
  <c r="M994" i="12"/>
  <c r="M530" i="12"/>
  <c r="S261" i="12"/>
  <c r="J406" i="12"/>
  <c r="R313" i="12"/>
  <c r="J804" i="12"/>
  <c r="J236" i="12"/>
  <c r="M236" i="12"/>
  <c r="P969" i="12"/>
  <c r="N996" i="12"/>
  <c r="L996" i="12"/>
  <c r="N192" i="12"/>
  <c r="N480" i="12"/>
  <c r="L530" i="12"/>
  <c r="P284" i="12"/>
  <c r="Q541" i="12"/>
  <c r="O591" i="12"/>
  <c r="K391" i="12"/>
  <c r="K856" i="12"/>
  <c r="M804" i="12"/>
  <c r="Q236" i="12"/>
  <c r="O969" i="12"/>
  <c r="P996" i="12"/>
  <c r="P781" i="12"/>
  <c r="L192" i="12"/>
  <c r="K994" i="12"/>
  <c r="N530" i="12"/>
  <c r="K284" i="12"/>
  <c r="L541" i="12"/>
  <c r="R591" i="12"/>
  <c r="R391" i="12"/>
  <c r="S689" i="12"/>
  <c r="S398" i="12"/>
  <c r="O994" i="12"/>
  <c r="J541" i="12"/>
  <c r="P500" i="12"/>
  <c r="R253" i="12"/>
  <c r="J571" i="12"/>
  <c r="S113" i="12"/>
  <c r="Q571" i="12"/>
  <c r="S851" i="12"/>
  <c r="S451" i="12"/>
  <c r="S168" i="12"/>
  <c r="S247" i="12"/>
  <c r="S401" i="12"/>
  <c r="R530" i="12"/>
  <c r="P680" i="12"/>
  <c r="R500" i="12"/>
  <c r="M591" i="12"/>
  <c r="Q680" i="12"/>
  <c r="N591" i="12"/>
  <c r="O391" i="12"/>
  <c r="S518" i="12"/>
  <c r="S176" i="12"/>
  <c r="S23" i="12"/>
  <c r="S33" i="12"/>
  <c r="S928" i="12"/>
  <c r="S987" i="12"/>
  <c r="S446" i="12"/>
  <c r="S227" i="12"/>
  <c r="S586" i="12"/>
  <c r="S510" i="12"/>
  <c r="S309" i="12"/>
  <c r="S15" i="12"/>
  <c r="S690" i="12"/>
  <c r="S361" i="12"/>
  <c r="S714" i="12"/>
  <c r="S923" i="12"/>
  <c r="S543" i="12"/>
  <c r="S381" i="12"/>
  <c r="S37" i="12"/>
  <c r="S814" i="12"/>
  <c r="S242" i="12"/>
  <c r="S529" i="12"/>
  <c r="S70" i="12"/>
  <c r="J994" i="12"/>
  <c r="O530" i="12"/>
  <c r="L680" i="12"/>
  <c r="Q500" i="12"/>
  <c r="O500" i="12"/>
  <c r="L591" i="12"/>
  <c r="P391" i="12"/>
  <c r="J391" i="12"/>
  <c r="S14" i="12"/>
  <c r="J530" i="12"/>
  <c r="P541" i="12"/>
  <c r="M541" i="12"/>
  <c r="O680" i="12"/>
  <c r="N500" i="12"/>
  <c r="K591" i="12"/>
  <c r="N391" i="12"/>
  <c r="Q530" i="12"/>
  <c r="K680" i="12"/>
  <c r="R680" i="12"/>
  <c r="L500" i="12"/>
  <c r="J591" i="12"/>
  <c r="P591" i="12"/>
  <c r="Q391" i="12"/>
  <c r="K530" i="12"/>
  <c r="S763" i="12"/>
  <c r="S524" i="12"/>
  <c r="S812" i="12"/>
  <c r="N571" i="12"/>
  <c r="S627" i="12"/>
  <c r="O571" i="12"/>
  <c r="H583" i="12"/>
  <c r="S679" i="12"/>
  <c r="O707" i="12"/>
  <c r="P575" i="12"/>
  <c r="K478" i="12"/>
  <c r="R528" i="12"/>
  <c r="K857" i="12"/>
  <c r="L857" i="12"/>
  <c r="N526" i="12"/>
  <c r="H960" i="12"/>
  <c r="K479" i="12"/>
  <c r="R479" i="12"/>
  <c r="P450" i="12"/>
  <c r="N878" i="12"/>
  <c r="L153" i="12"/>
  <c r="S100" i="12"/>
  <c r="L707" i="12"/>
  <c r="N707" i="12"/>
  <c r="O575" i="12"/>
  <c r="P478" i="12"/>
  <c r="K528" i="12"/>
  <c r="J857" i="12"/>
  <c r="O526" i="12"/>
  <c r="J526" i="12"/>
  <c r="L479" i="12"/>
  <c r="J450" i="12"/>
  <c r="R878" i="12"/>
  <c r="M153" i="12"/>
  <c r="S870" i="12"/>
  <c r="S757" i="12"/>
  <c r="Q707" i="12"/>
  <c r="R575" i="12"/>
  <c r="Q478" i="12"/>
  <c r="P528" i="12"/>
  <c r="M857" i="12"/>
  <c r="M526" i="12"/>
  <c r="J479" i="12"/>
  <c r="N450" i="12"/>
  <c r="L878" i="12"/>
  <c r="R511" i="12"/>
  <c r="J707" i="12"/>
  <c r="Q575" i="12"/>
  <c r="M478" i="12"/>
  <c r="N528" i="12"/>
  <c r="O857" i="12"/>
  <c r="K526" i="12"/>
  <c r="Q479" i="12"/>
  <c r="R450" i="12"/>
  <c r="P878" i="12"/>
  <c r="L971" i="12"/>
  <c r="J511" i="12"/>
  <c r="M311" i="12"/>
  <c r="M707" i="12"/>
  <c r="K575" i="12"/>
  <c r="M575" i="12"/>
  <c r="N478" i="12"/>
  <c r="L478" i="12"/>
  <c r="J528" i="12"/>
  <c r="Q857" i="12"/>
  <c r="R526" i="12"/>
  <c r="P479" i="12"/>
  <c r="K450" i="12"/>
  <c r="K971" i="12"/>
  <c r="L511" i="12"/>
  <c r="K707" i="12"/>
  <c r="J575" i="12"/>
  <c r="J478" i="12"/>
  <c r="O528" i="12"/>
  <c r="L528" i="12"/>
  <c r="P857" i="12"/>
  <c r="P526" i="12"/>
  <c r="O479" i="12"/>
  <c r="M450" i="12"/>
  <c r="L450" i="12"/>
  <c r="L29" i="12"/>
  <c r="O311" i="12"/>
  <c r="N926" i="12"/>
  <c r="J769" i="12"/>
  <c r="M688" i="12"/>
  <c r="M571" i="12"/>
  <c r="J926" i="12"/>
  <c r="S639" i="12"/>
  <c r="S778" i="12"/>
  <c r="S637" i="12"/>
  <c r="S644" i="12"/>
  <c r="S552" i="12"/>
  <c r="S482" i="12"/>
  <c r="S35" i="12"/>
  <c r="O769" i="12"/>
  <c r="M253" i="12"/>
  <c r="K769" i="12"/>
  <c r="N253" i="12"/>
  <c r="Q769" i="12"/>
  <c r="L253" i="12"/>
  <c r="P769" i="12"/>
  <c r="K253" i="12"/>
  <c r="P253" i="12"/>
  <c r="N769" i="12"/>
  <c r="J253" i="12"/>
  <c r="R769" i="12"/>
  <c r="S27" i="12"/>
  <c r="S803" i="12"/>
  <c r="S889" i="12"/>
  <c r="S874" i="12"/>
  <c r="S252" i="12"/>
  <c r="S170" i="12"/>
  <c r="S986" i="12"/>
  <c r="S891" i="12"/>
  <c r="S818" i="12"/>
  <c r="S652" i="12"/>
  <c r="S408" i="12"/>
  <c r="S774" i="12"/>
  <c r="S711" i="12"/>
  <c r="S740" i="12"/>
  <c r="L688" i="12"/>
  <c r="S539" i="12"/>
  <c r="S833" i="12"/>
  <c r="S121" i="12"/>
  <c r="S760" i="12"/>
  <c r="S915" i="12"/>
  <c r="S550" i="12"/>
  <c r="S139" i="12"/>
  <c r="S696" i="12"/>
  <c r="S12" i="12"/>
  <c r="S625" i="12"/>
  <c r="S81" i="12"/>
  <c r="S681" i="12"/>
  <c r="S42" i="12"/>
  <c r="S873" i="12"/>
  <c r="S736" i="12"/>
  <c r="S66" i="12"/>
  <c r="S317" i="12"/>
  <c r="S579" i="12"/>
  <c r="S20" i="12"/>
  <c r="S225" i="12"/>
  <c r="S149" i="12"/>
  <c r="S249" i="12"/>
  <c r="S790" i="12"/>
  <c r="S966" i="12"/>
  <c r="S917" i="12"/>
  <c r="S126" i="12"/>
  <c r="S924" i="12"/>
  <c r="S275" i="12"/>
  <c r="S984" i="12"/>
  <c r="S5" i="12"/>
  <c r="S785" i="12"/>
  <c r="S167" i="12"/>
  <c r="R688" i="12"/>
  <c r="H391" i="12"/>
  <c r="J688" i="12"/>
  <c r="O688" i="12"/>
  <c r="S958" i="12"/>
  <c r="H232" i="12"/>
  <c r="H765" i="12"/>
  <c r="M278" i="12"/>
  <c r="P638" i="12"/>
  <c r="J142" i="12"/>
  <c r="P365" i="12"/>
  <c r="N606" i="12"/>
  <c r="O347" i="12"/>
  <c r="N649" i="12"/>
  <c r="O143" i="12"/>
  <c r="H629" i="12"/>
  <c r="S632" i="12"/>
  <c r="H770" i="12"/>
  <c r="Q278" i="12"/>
  <c r="N638" i="12"/>
  <c r="R142" i="12"/>
  <c r="O365" i="12"/>
  <c r="H704" i="12"/>
  <c r="R606" i="12"/>
  <c r="H69" i="12"/>
  <c r="Q347" i="12"/>
  <c r="R649" i="12"/>
  <c r="R143" i="12"/>
  <c r="H734" i="12"/>
  <c r="N278" i="12"/>
  <c r="P278" i="12"/>
  <c r="Q638" i="12"/>
  <c r="H330" i="12"/>
  <c r="O142" i="12"/>
  <c r="Q365" i="12"/>
  <c r="R365" i="12"/>
  <c r="K606" i="12"/>
  <c r="K649" i="12"/>
  <c r="H787" i="12"/>
  <c r="Q143" i="12"/>
  <c r="H313" i="12"/>
  <c r="J278" i="12"/>
  <c r="L638" i="12"/>
  <c r="P142" i="12"/>
  <c r="M365" i="12"/>
  <c r="P606" i="12"/>
  <c r="M606" i="12"/>
  <c r="H137" i="12"/>
  <c r="H549" i="12"/>
  <c r="H716" i="12"/>
  <c r="J649" i="12"/>
  <c r="M143" i="12"/>
  <c r="L278" i="12"/>
  <c r="O638" i="12"/>
  <c r="L142" i="12"/>
  <c r="K365" i="12"/>
  <c r="Q606" i="12"/>
  <c r="H418" i="12"/>
  <c r="H856" i="12"/>
  <c r="Q649" i="12"/>
  <c r="L143" i="12"/>
  <c r="H38" i="12"/>
  <c r="H378" i="12"/>
  <c r="O278" i="12"/>
  <c r="K638" i="12"/>
  <c r="M638" i="12"/>
  <c r="H326" i="12"/>
  <c r="K142" i="12"/>
  <c r="L365" i="12"/>
  <c r="H320" i="12"/>
  <c r="L606" i="12"/>
  <c r="H243" i="12"/>
  <c r="H972" i="12"/>
  <c r="H485" i="12"/>
  <c r="H105" i="12"/>
  <c r="P649" i="12"/>
  <c r="K143" i="12"/>
  <c r="N142" i="12"/>
  <c r="H735" i="12"/>
  <c r="H796" i="12"/>
  <c r="H7" i="12"/>
  <c r="I7" i="12" s="1"/>
  <c r="H843" i="12"/>
  <c r="H429" i="12"/>
  <c r="L649" i="12"/>
  <c r="N143" i="12"/>
  <c r="S106" i="12"/>
  <c r="S179" i="12"/>
  <c r="S908" i="12"/>
  <c r="S772" i="12"/>
  <c r="S18" i="12"/>
  <c r="S9" i="12"/>
  <c r="S183" i="12"/>
  <c r="S499" i="12"/>
  <c r="S185" i="12"/>
  <c r="S779" i="12"/>
  <c r="S264" i="12"/>
  <c r="S181" i="12"/>
  <c r="S557" i="12"/>
  <c r="S342" i="12"/>
  <c r="S965" i="12"/>
  <c r="S678" i="12"/>
  <c r="S131" i="12"/>
  <c r="S542" i="12"/>
  <c r="S147" i="12"/>
  <c r="S937" i="12"/>
  <c r="S666" i="12"/>
  <c r="S48" i="12"/>
  <c r="S902" i="12"/>
  <c r="S129" i="12"/>
  <c r="S600" i="12"/>
  <c r="S931" i="12"/>
  <c r="S349" i="12"/>
  <c r="S876" i="12"/>
  <c r="S337" i="12"/>
  <c r="H390" i="12"/>
  <c r="S307" i="12"/>
  <c r="S648" i="12"/>
  <c r="M590" i="12"/>
  <c r="H424" i="12"/>
  <c r="L89" i="12"/>
  <c r="H727" i="12"/>
  <c r="K871" i="12"/>
  <c r="H341" i="12"/>
  <c r="Q959" i="12"/>
  <c r="R101" i="12"/>
  <c r="H101" i="12"/>
  <c r="H528" i="12"/>
  <c r="H470" i="12"/>
  <c r="H544" i="12"/>
  <c r="H299" i="12"/>
  <c r="H97" i="12"/>
  <c r="H456" i="12"/>
  <c r="H442" i="12"/>
  <c r="H199" i="12"/>
  <c r="H92" i="12"/>
  <c r="H929" i="12"/>
  <c r="H969" i="12"/>
  <c r="H458" i="12"/>
  <c r="H962" i="12"/>
  <c r="H72" i="12"/>
  <c r="H797" i="12"/>
  <c r="H1001" i="12"/>
  <c r="H365" i="12"/>
  <c r="H380" i="12"/>
  <c r="H695" i="12"/>
  <c r="H721" i="12"/>
  <c r="H525" i="12"/>
  <c r="H90" i="12"/>
  <c r="H602" i="12"/>
  <c r="H450" i="12"/>
  <c r="H576" i="12"/>
  <c r="H475" i="12"/>
  <c r="N781" i="12"/>
  <c r="H901" i="12"/>
  <c r="H385" i="12"/>
  <c r="H455" i="12"/>
  <c r="H438" i="12"/>
  <c r="H205" i="12"/>
  <c r="H480" i="12"/>
  <c r="M480" i="12"/>
  <c r="H420" i="12"/>
  <c r="Q973" i="12"/>
  <c r="H490" i="12"/>
  <c r="H756" i="12"/>
  <c r="K553" i="12"/>
  <c r="H257" i="12"/>
  <c r="H231" i="12"/>
  <c r="H767" i="12"/>
  <c r="H360" i="12"/>
  <c r="H751" i="12"/>
  <c r="H350" i="12"/>
  <c r="H182" i="12"/>
  <c r="H556" i="12"/>
  <c r="H76" i="12"/>
  <c r="M511" i="12"/>
  <c r="H677" i="12"/>
  <c r="H591" i="12"/>
  <c r="H301" i="12"/>
  <c r="P347" i="12"/>
  <c r="L856" i="12"/>
  <c r="K311" i="12"/>
  <c r="N153" i="12"/>
  <c r="S206" i="12"/>
  <c r="H210" i="12"/>
  <c r="H151" i="12"/>
  <c r="P590" i="12"/>
  <c r="H504" i="12"/>
  <c r="H116" i="12"/>
  <c r="O89" i="12"/>
  <c r="N871" i="12"/>
  <c r="M871" i="12"/>
  <c r="H53" i="12"/>
  <c r="H86" i="12"/>
  <c r="H375" i="12"/>
  <c r="H386" i="12"/>
  <c r="P959" i="12"/>
  <c r="H631" i="12"/>
  <c r="P101" i="12"/>
  <c r="H481" i="12"/>
  <c r="H308" i="12"/>
  <c r="H613" i="12"/>
  <c r="H996" i="12"/>
  <c r="H135" i="12"/>
  <c r="L781" i="12"/>
  <c r="K480" i="12"/>
  <c r="L973" i="12"/>
  <c r="J553" i="12"/>
  <c r="H881" i="12"/>
  <c r="K878" i="12"/>
  <c r="M971" i="12"/>
  <c r="H674" i="12"/>
  <c r="H572" i="12"/>
  <c r="H258" i="12"/>
  <c r="H541" i="12"/>
  <c r="H580" i="12"/>
  <c r="P511" i="12"/>
  <c r="K347" i="12"/>
  <c r="H447" i="12"/>
  <c r="P856" i="12"/>
  <c r="N311" i="12"/>
  <c r="P311" i="12"/>
  <c r="R153" i="12"/>
  <c r="Q590" i="12"/>
  <c r="H911" i="12"/>
  <c r="H884" i="12"/>
  <c r="H430" i="12"/>
  <c r="J89" i="12"/>
  <c r="H909" i="12"/>
  <c r="H603" i="12"/>
  <c r="L871" i="12"/>
  <c r="H871" i="12"/>
  <c r="H707" i="12"/>
  <c r="H782" i="12"/>
  <c r="H319" i="12"/>
  <c r="H404" i="12"/>
  <c r="H523" i="12"/>
  <c r="H280" i="12"/>
  <c r="H278" i="12"/>
  <c r="H389" i="12"/>
  <c r="H228" i="12"/>
  <c r="H836" i="12"/>
  <c r="H659" i="12"/>
  <c r="O959" i="12"/>
  <c r="H820" i="12"/>
  <c r="H641" i="12"/>
  <c r="O101" i="12"/>
  <c r="H46" i="12"/>
  <c r="H985" i="12"/>
  <c r="H905" i="12"/>
  <c r="H725" i="12"/>
  <c r="H288" i="12"/>
  <c r="H118" i="12"/>
  <c r="H920" i="12"/>
  <c r="H868" i="12"/>
  <c r="H24" i="12"/>
  <c r="H384" i="12"/>
  <c r="O781" i="12"/>
  <c r="H513" i="12"/>
  <c r="H230" i="12"/>
  <c r="Q480" i="12"/>
  <c r="R480" i="12"/>
  <c r="H584" i="12"/>
  <c r="O973" i="12"/>
  <c r="O553" i="12"/>
  <c r="M878" i="12"/>
  <c r="H878" i="12"/>
  <c r="P971" i="12"/>
  <c r="N511" i="12"/>
  <c r="H563" i="12"/>
  <c r="H680" i="12"/>
  <c r="H535" i="12"/>
  <c r="H146" i="12"/>
  <c r="J347" i="12"/>
  <c r="L347" i="12"/>
  <c r="M856" i="12"/>
  <c r="H191" i="12"/>
  <c r="Q311" i="12"/>
  <c r="H311" i="12"/>
  <c r="H204" i="12"/>
  <c r="P153" i="12"/>
  <c r="L590" i="12"/>
  <c r="H968" i="12"/>
  <c r="H496" i="12"/>
  <c r="H710" i="12"/>
  <c r="P89" i="12"/>
  <c r="H717" i="12"/>
  <c r="Q871" i="12"/>
  <c r="H431" i="12"/>
  <c r="M959" i="12"/>
  <c r="K101" i="12"/>
  <c r="H536" i="12"/>
  <c r="H904" i="12"/>
  <c r="H821" i="12"/>
  <c r="H422" i="12"/>
  <c r="H936" i="12"/>
  <c r="H839" i="12"/>
  <c r="H720" i="12"/>
  <c r="H768" i="12"/>
  <c r="H144" i="12"/>
  <c r="H142" i="12"/>
  <c r="H866" i="12"/>
  <c r="H837" i="12"/>
  <c r="H817" i="12"/>
  <c r="M781" i="12"/>
  <c r="H358" i="12"/>
  <c r="H300" i="12"/>
  <c r="P480" i="12"/>
  <c r="H138" i="12"/>
  <c r="N973" i="12"/>
  <c r="R973" i="12"/>
  <c r="H994" i="12"/>
  <c r="M553" i="12"/>
  <c r="R553" i="12"/>
  <c r="Q878" i="12"/>
  <c r="H667" i="12"/>
  <c r="Q971" i="12"/>
  <c r="H800" i="12"/>
  <c r="H40" i="12"/>
  <c r="H245" i="12"/>
  <c r="O511" i="12"/>
  <c r="K511" i="12"/>
  <c r="H708" i="12"/>
  <c r="M347" i="12"/>
  <c r="H347" i="12"/>
  <c r="R856" i="12"/>
  <c r="L311" i="12"/>
  <c r="H621" i="12"/>
  <c r="J153" i="12"/>
  <c r="K153" i="12"/>
  <c r="S867" i="12"/>
  <c r="N590" i="12"/>
  <c r="H285" i="12"/>
  <c r="K89" i="12"/>
  <c r="R871" i="12"/>
  <c r="H804" i="12"/>
  <c r="H434" i="12"/>
  <c r="N959" i="12"/>
  <c r="M101" i="12"/>
  <c r="H123" i="12"/>
  <c r="H293" i="12"/>
  <c r="H893" i="12"/>
  <c r="H715" i="12"/>
  <c r="H474" i="12"/>
  <c r="H526" i="12"/>
  <c r="H198" i="12"/>
  <c r="H173" i="12"/>
  <c r="H219" i="12"/>
  <c r="H387" i="12"/>
  <c r="H377" i="12"/>
  <c r="H396" i="12"/>
  <c r="H203" i="12"/>
  <c r="H79" i="12"/>
  <c r="H84" i="12"/>
  <c r="H479" i="12"/>
  <c r="H570" i="12"/>
  <c r="H351" i="12"/>
  <c r="H468" i="12"/>
  <c r="R781" i="12"/>
  <c r="H192" i="12"/>
  <c r="H606" i="12"/>
  <c r="O480" i="12"/>
  <c r="H476" i="12"/>
  <c r="J973" i="12"/>
  <c r="H973" i="12"/>
  <c r="H651" i="12"/>
  <c r="H841" i="12"/>
  <c r="H791" i="12"/>
  <c r="N553" i="12"/>
  <c r="H553" i="12"/>
  <c r="H737" i="12"/>
  <c r="H971" i="12"/>
  <c r="H63" i="12"/>
  <c r="H530" i="12"/>
  <c r="H427" i="12"/>
  <c r="H184" i="12"/>
  <c r="H425" i="12"/>
  <c r="H284" i="12"/>
  <c r="H298" i="12"/>
  <c r="H49" i="12"/>
  <c r="H694" i="12"/>
  <c r="H545" i="12"/>
  <c r="Q856" i="12"/>
  <c r="H649" i="12"/>
  <c r="O590" i="12"/>
  <c r="R590" i="12"/>
  <c r="N89" i="12"/>
  <c r="R89" i="12"/>
  <c r="H895" i="12"/>
  <c r="H746" i="12"/>
  <c r="P871" i="12"/>
  <c r="H339" i="12"/>
  <c r="H983" i="12"/>
  <c r="K959" i="12"/>
  <c r="J959" i="12"/>
  <c r="H945" i="12"/>
  <c r="H806" i="12"/>
  <c r="H771" i="12"/>
  <c r="N101" i="12"/>
  <c r="H478" i="12"/>
  <c r="H857" i="12"/>
  <c r="H88" i="12"/>
  <c r="H226" i="12"/>
  <c r="H675" i="12"/>
  <c r="H178" i="12"/>
  <c r="H658" i="12"/>
  <c r="H862" i="12"/>
  <c r="K781" i="12"/>
  <c r="H781" i="12"/>
  <c r="H333" i="12"/>
  <c r="J480" i="12"/>
  <c r="H626" i="12"/>
  <c r="M973" i="12"/>
  <c r="L553" i="12"/>
  <c r="O878" i="12"/>
  <c r="O971" i="12"/>
  <c r="R971" i="12"/>
  <c r="H508" i="12"/>
  <c r="H511" i="12"/>
  <c r="H933" i="12"/>
  <c r="H562" i="12"/>
  <c r="N347" i="12"/>
  <c r="J856" i="12"/>
  <c r="J311" i="12"/>
  <c r="O153" i="12"/>
  <c r="H590" i="12"/>
  <c r="H467" i="12"/>
  <c r="H465" i="12"/>
  <c r="H222" i="12"/>
  <c r="H406" i="12"/>
  <c r="H291" i="12"/>
  <c r="H89" i="12"/>
  <c r="H813" i="12"/>
  <c r="H593" i="12"/>
  <c r="H575" i="12"/>
  <c r="H148" i="12"/>
  <c r="H59" i="12"/>
  <c r="H477" i="12"/>
  <c r="H858" i="12"/>
  <c r="H646" i="12"/>
  <c r="H521" i="12"/>
  <c r="H638" i="12"/>
  <c r="H140" i="12"/>
  <c r="H165" i="12"/>
  <c r="H154" i="12"/>
  <c r="H171" i="12"/>
  <c r="H217" i="12"/>
  <c r="H827" i="12"/>
  <c r="H959" i="12"/>
  <c r="H807" i="12"/>
  <c r="H747" i="12"/>
  <c r="H236" i="12"/>
  <c r="H703" i="12"/>
  <c r="H218" i="12"/>
  <c r="H598" i="12"/>
  <c r="H433" i="12"/>
  <c r="H177" i="12"/>
  <c r="J781" i="12"/>
  <c r="H605" i="12"/>
  <c r="H251" i="12"/>
  <c r="H940" i="12"/>
  <c r="H718" i="12"/>
  <c r="J971" i="12"/>
  <c r="H463" i="12"/>
  <c r="H540" i="12"/>
  <c r="H1000" i="12"/>
  <c r="H500" i="12"/>
  <c r="N856" i="12"/>
  <c r="H619" i="12"/>
  <c r="H939" i="12"/>
  <c r="S74" i="12"/>
  <c r="S407" i="12"/>
  <c r="H372" i="12"/>
  <c r="H310" i="12"/>
  <c r="H692" i="12"/>
  <c r="S246" i="12"/>
  <c r="S506" i="12"/>
  <c r="S11" i="12"/>
  <c r="S683" i="12"/>
  <c r="AE16" i="3"/>
  <c r="AF16" i="3"/>
  <c r="O68" i="12"/>
  <c r="Q68" i="12"/>
  <c r="K68" i="12"/>
  <c r="R68" i="12"/>
  <c r="M68" i="12"/>
  <c r="L68" i="12"/>
  <c r="J68" i="12"/>
  <c r="P68" i="12"/>
  <c r="N68" i="12"/>
  <c r="M102" i="12"/>
  <c r="K102" i="12"/>
  <c r="L102" i="12"/>
  <c r="N102" i="12"/>
  <c r="P102" i="12"/>
  <c r="Q102" i="12"/>
  <c r="J102" i="12"/>
  <c r="R102" i="12"/>
  <c r="O102" i="12"/>
  <c r="Q816" i="12"/>
  <c r="M816" i="12"/>
  <c r="R816" i="12"/>
  <c r="J816" i="12"/>
  <c r="K816" i="12"/>
  <c r="O816" i="12"/>
  <c r="N816" i="12"/>
  <c r="P816" i="12"/>
  <c r="L816" i="12"/>
  <c r="H6" i="12"/>
  <c r="I6" i="12" s="1"/>
  <c r="H926" i="12"/>
  <c r="H769" i="12"/>
  <c r="H109" i="12"/>
  <c r="H200" i="12"/>
  <c r="H316" i="12"/>
  <c r="H728" i="12"/>
  <c r="H685" i="12"/>
  <c r="H410" i="12"/>
  <c r="S65" i="12"/>
  <c r="R792" i="12"/>
  <c r="M792" i="12"/>
  <c r="K792" i="12"/>
  <c r="O792" i="12"/>
  <c r="N792" i="12"/>
  <c r="Q792" i="12"/>
  <c r="P792" i="12"/>
  <c r="J792" i="12"/>
  <c r="L792" i="12"/>
  <c r="H143" i="12"/>
  <c r="P926" i="12"/>
  <c r="K989" i="12"/>
  <c r="H259" i="12"/>
  <c r="H855" i="12"/>
  <c r="H687" i="12"/>
  <c r="H970" i="12"/>
  <c r="H780" i="12"/>
  <c r="H29" i="12"/>
  <c r="H551" i="12"/>
  <c r="H934" i="12"/>
  <c r="O926" i="12"/>
  <c r="M989" i="12"/>
  <c r="R989" i="12"/>
  <c r="H335" i="12"/>
  <c r="S702" i="12"/>
  <c r="H382" i="12"/>
  <c r="H91" i="12"/>
  <c r="H197" i="12"/>
  <c r="H153" i="12"/>
  <c r="H805" i="12"/>
  <c r="H989" i="12"/>
  <c r="H645" i="12"/>
  <c r="H688" i="12"/>
  <c r="H253" i="12"/>
  <c r="H412" i="12"/>
  <c r="H571" i="12"/>
  <c r="S374" i="12"/>
  <c r="L367" i="12"/>
  <c r="N367" i="12"/>
  <c r="M367" i="12"/>
  <c r="K367" i="12"/>
  <c r="Q367" i="12"/>
  <c r="J367" i="12"/>
  <c r="R367" i="12"/>
  <c r="O367" i="12"/>
  <c r="P367" i="12"/>
  <c r="S910" i="12"/>
  <c r="L682" i="12"/>
  <c r="N682" i="12"/>
  <c r="R682" i="12"/>
  <c r="P682" i="12"/>
  <c r="Q682" i="12"/>
  <c r="M682" i="12"/>
  <c r="O682" i="12"/>
  <c r="J682" i="12"/>
  <c r="K682" i="12"/>
  <c r="Q158" i="12"/>
  <c r="R158" i="12"/>
  <c r="J158" i="12"/>
  <c r="K158" i="12"/>
  <c r="M158" i="12"/>
  <c r="L158" i="12"/>
  <c r="N158" i="12"/>
  <c r="O158" i="12"/>
  <c r="P158" i="12"/>
  <c r="R281" i="12"/>
  <c r="J281" i="12"/>
  <c r="N281" i="12"/>
  <c r="L281" i="12"/>
  <c r="K281" i="12"/>
  <c r="M281" i="12"/>
  <c r="P281" i="12"/>
  <c r="O281" i="12"/>
  <c r="Q281" i="12"/>
  <c r="O77" i="12"/>
  <c r="N77" i="12"/>
  <c r="R77" i="12"/>
  <c r="M77" i="12"/>
  <c r="J77" i="12"/>
  <c r="P77" i="12"/>
  <c r="K77" i="12"/>
  <c r="L77" i="12"/>
  <c r="Q77" i="12"/>
  <c r="P640" i="12"/>
  <c r="K640" i="12"/>
  <c r="N640" i="12"/>
  <c r="J640" i="12"/>
  <c r="M640" i="12"/>
  <c r="L640" i="12"/>
  <c r="Q640" i="12"/>
  <c r="R640" i="12"/>
  <c r="O640" i="12"/>
  <c r="K403" i="12"/>
  <c r="Q403" i="12"/>
  <c r="L403" i="12"/>
  <c r="M403" i="12"/>
  <c r="N403" i="12"/>
  <c r="P403" i="12"/>
  <c r="R403" i="12"/>
  <c r="O403" i="12"/>
  <c r="J403" i="12"/>
  <c r="M724" i="12"/>
  <c r="R724" i="12"/>
  <c r="J724" i="12"/>
  <c r="O724" i="12"/>
  <c r="K724" i="12"/>
  <c r="Q724" i="12"/>
  <c r="P724" i="12"/>
  <c r="L724" i="12"/>
  <c r="N724" i="12"/>
  <c r="Q635" i="12"/>
  <c r="R635" i="12"/>
  <c r="M635" i="12"/>
  <c r="K635" i="12"/>
  <c r="P635" i="12"/>
  <c r="O635" i="12"/>
  <c r="L635" i="12"/>
  <c r="N635" i="12"/>
  <c r="J635" i="12"/>
  <c r="O302" i="12"/>
  <c r="N302" i="12"/>
  <c r="P302" i="12"/>
  <c r="Q302" i="12"/>
  <c r="L302" i="12"/>
  <c r="K302" i="12"/>
  <c r="R302" i="12"/>
  <c r="M302" i="12"/>
  <c r="J302" i="12"/>
  <c r="Q517" i="12"/>
  <c r="K517" i="12"/>
  <c r="R517" i="12"/>
  <c r="N517" i="12"/>
  <c r="M517" i="12"/>
  <c r="J517" i="12"/>
  <c r="O517" i="12"/>
  <c r="P517" i="12"/>
  <c r="L517" i="12"/>
  <c r="M899" i="12"/>
  <c r="Q899" i="12"/>
  <c r="L899" i="12"/>
  <c r="R899" i="12"/>
  <c r="N899" i="12"/>
  <c r="J899" i="12"/>
  <c r="O899" i="12"/>
  <c r="P899" i="12"/>
  <c r="K899" i="12"/>
  <c r="M3" i="12"/>
  <c r="R3" i="12"/>
  <c r="K3" i="12"/>
  <c r="O3" i="12"/>
  <c r="P3" i="12"/>
  <c r="N3" i="12"/>
  <c r="Q3" i="12"/>
  <c r="J3" i="12"/>
  <c r="L3" i="12"/>
  <c r="J709" i="12"/>
  <c r="M709" i="12"/>
  <c r="R709" i="12"/>
  <c r="O709" i="12"/>
  <c r="K709" i="12"/>
  <c r="P709" i="12"/>
  <c r="L709" i="12"/>
  <c r="Q709" i="12"/>
  <c r="N709" i="12"/>
  <c r="Q111" i="12"/>
  <c r="K111" i="12"/>
  <c r="L111" i="12"/>
  <c r="N111" i="12"/>
  <c r="O111" i="12"/>
  <c r="R111" i="12"/>
  <c r="J111" i="12"/>
  <c r="M111" i="12"/>
  <c r="P111" i="12"/>
  <c r="N825" i="12"/>
  <c r="O825" i="12"/>
  <c r="R825" i="12"/>
  <c r="P825" i="12"/>
  <c r="M825" i="12"/>
  <c r="J825" i="12"/>
  <c r="K825" i="12"/>
  <c r="Q825" i="12"/>
  <c r="L825" i="12"/>
  <c r="P607" i="12"/>
  <c r="M607" i="12"/>
  <c r="L607" i="12"/>
  <c r="O607" i="12"/>
  <c r="K607" i="12"/>
  <c r="J607" i="12"/>
  <c r="N607" i="12"/>
  <c r="Q607" i="12"/>
  <c r="R607" i="12"/>
  <c r="Q209" i="12"/>
  <c r="R209" i="12"/>
  <c r="L209" i="12"/>
  <c r="N209" i="12"/>
  <c r="P209" i="12"/>
  <c r="O209" i="12"/>
  <c r="J209" i="12"/>
  <c r="K209" i="12"/>
  <c r="M209" i="12"/>
  <c r="R289" i="12"/>
  <c r="Q289" i="12"/>
  <c r="L289" i="12"/>
  <c r="J289" i="12"/>
  <c r="N289" i="12"/>
  <c r="P289" i="12"/>
  <c r="O289" i="12"/>
  <c r="K289" i="12"/>
  <c r="M289" i="12"/>
  <c r="J323" i="12"/>
  <c r="M323" i="12"/>
  <c r="R323" i="12"/>
  <c r="N323" i="12"/>
  <c r="P323" i="12"/>
  <c r="K323" i="12"/>
  <c r="L323" i="12"/>
  <c r="Q323" i="12"/>
  <c r="O323" i="12"/>
  <c r="J355" i="12"/>
  <c r="L355" i="12"/>
  <c r="M355" i="12"/>
  <c r="K355" i="12"/>
  <c r="P355" i="12"/>
  <c r="N355" i="12"/>
  <c r="R355" i="12"/>
  <c r="Q355" i="12"/>
  <c r="O355" i="12"/>
  <c r="M882" i="12"/>
  <c r="K882" i="12"/>
  <c r="O882" i="12"/>
  <c r="R882" i="12"/>
  <c r="N882" i="12"/>
  <c r="P882" i="12"/>
  <c r="Q882" i="12"/>
  <c r="L882" i="12"/>
  <c r="P597" i="12"/>
  <c r="M597" i="12"/>
  <c r="O597" i="12"/>
  <c r="N597" i="12"/>
  <c r="L597" i="12"/>
  <c r="Q597" i="12"/>
  <c r="K597" i="12"/>
  <c r="J597" i="12"/>
  <c r="R597" i="12"/>
  <c r="Q497" i="12"/>
  <c r="M497" i="12"/>
  <c r="P497" i="12"/>
  <c r="K497" i="12"/>
  <c r="R497" i="12"/>
  <c r="N497" i="12"/>
  <c r="L497" i="12"/>
  <c r="O497" i="12"/>
  <c r="J497" i="12"/>
  <c r="N348" i="12"/>
  <c r="L348" i="12"/>
  <c r="J348" i="12"/>
  <c r="O348" i="12"/>
  <c r="P348" i="12"/>
  <c r="R348" i="12"/>
  <c r="Q348" i="12"/>
  <c r="K348" i="12"/>
  <c r="M348" i="12"/>
  <c r="K244" i="12"/>
  <c r="P244" i="12"/>
  <c r="M244" i="12"/>
  <c r="L244" i="12"/>
  <c r="O244" i="12"/>
  <c r="J244" i="12"/>
  <c r="Q244" i="12"/>
  <c r="R244" i="12"/>
  <c r="N244" i="12"/>
  <c r="K698" i="12"/>
  <c r="N698" i="12"/>
  <c r="P698" i="12"/>
  <c r="L698" i="12"/>
  <c r="O698" i="12"/>
  <c r="J698" i="12"/>
  <c r="M698" i="12"/>
  <c r="R698" i="12"/>
  <c r="Q698" i="12"/>
  <c r="K784" i="12"/>
  <c r="P784" i="12"/>
  <c r="R784" i="12"/>
  <c r="J784" i="12"/>
  <c r="L784" i="12"/>
  <c r="O784" i="12"/>
  <c r="Q784" i="12"/>
  <c r="N784" i="12"/>
  <c r="M784" i="12"/>
  <c r="M921" i="12"/>
  <c r="J921" i="12"/>
  <c r="K921" i="12"/>
  <c r="L921" i="12"/>
  <c r="R921" i="12"/>
  <c r="N921" i="12"/>
  <c r="P921" i="12"/>
  <c r="Q921" i="12"/>
  <c r="O921" i="12"/>
  <c r="L110" i="12"/>
  <c r="K110" i="12"/>
  <c r="R110" i="12"/>
  <c r="O110" i="12"/>
  <c r="M110" i="12"/>
  <c r="P110" i="12"/>
  <c r="Q110" i="12"/>
  <c r="J110" i="12"/>
  <c r="N110" i="12"/>
  <c r="N861" i="12"/>
  <c r="Q861" i="12"/>
  <c r="R861" i="12"/>
  <c r="P861" i="12"/>
  <c r="O861" i="12"/>
  <c r="K861" i="12"/>
  <c r="J861" i="12"/>
  <c r="M861" i="12"/>
  <c r="L861" i="12"/>
  <c r="O900" i="12"/>
  <c r="K900" i="12"/>
  <c r="M900" i="12"/>
  <c r="N900" i="12"/>
  <c r="J900" i="12"/>
  <c r="Q900" i="12"/>
  <c r="P900" i="12"/>
  <c r="L900" i="12"/>
  <c r="R900" i="12"/>
  <c r="O52" i="12"/>
  <c r="J52" i="12"/>
  <c r="L52" i="12"/>
  <c r="R52" i="12"/>
  <c r="Q52" i="12"/>
  <c r="P52" i="12"/>
  <c r="N52" i="12"/>
  <c r="M52" i="12"/>
  <c r="K52" i="12"/>
  <c r="Q362" i="12"/>
  <c r="J362" i="12"/>
  <c r="N362" i="12"/>
  <c r="P362" i="12"/>
  <c r="R362" i="12"/>
  <c r="O362" i="12"/>
  <c r="K362" i="12"/>
  <c r="M362" i="12"/>
  <c r="L362" i="12"/>
  <c r="J221" i="12"/>
  <c r="N221" i="12"/>
  <c r="P221" i="12"/>
  <c r="K221" i="12"/>
  <c r="M221" i="12"/>
  <c r="R221" i="12"/>
  <c r="O221" i="12"/>
  <c r="L221" i="12"/>
  <c r="Q221" i="12"/>
  <c r="K599" i="12"/>
  <c r="N599" i="12"/>
  <c r="Q599" i="12"/>
  <c r="O599" i="12"/>
  <c r="L599" i="12"/>
  <c r="P599" i="12"/>
  <c r="J599" i="12"/>
  <c r="R599" i="12"/>
  <c r="M599" i="12"/>
  <c r="N941" i="12"/>
  <c r="O941" i="12"/>
  <c r="L941" i="12"/>
  <c r="P941" i="12"/>
  <c r="J941" i="12"/>
  <c r="Q941" i="12"/>
  <c r="M941" i="12"/>
  <c r="K941" i="12"/>
  <c r="R941" i="12"/>
  <c r="N402" i="12"/>
  <c r="Q402" i="12"/>
  <c r="J402" i="12"/>
  <c r="L402" i="12"/>
  <c r="M402" i="12"/>
  <c r="P402" i="12"/>
  <c r="O402" i="12"/>
  <c r="R402" i="12"/>
  <c r="K402" i="12"/>
  <c r="O801" i="12"/>
  <c r="N801" i="12"/>
  <c r="J801" i="12"/>
  <c r="P801" i="12"/>
  <c r="K801" i="12"/>
  <c r="L801" i="12"/>
  <c r="R801" i="12"/>
  <c r="M801" i="12"/>
  <c r="Q801" i="12"/>
  <c r="L383" i="12"/>
  <c r="O383" i="12"/>
  <c r="J383" i="12"/>
  <c r="N383" i="12"/>
  <c r="P383" i="12"/>
  <c r="K383" i="12"/>
  <c r="M383" i="12"/>
  <c r="Q383" i="12"/>
  <c r="R383" i="12"/>
  <c r="Q527" i="12"/>
  <c r="M527" i="12"/>
  <c r="P527" i="12"/>
  <c r="J527" i="12"/>
  <c r="O527" i="12"/>
  <c r="R527" i="12"/>
  <c r="N527" i="12"/>
  <c r="L527" i="12"/>
  <c r="K527" i="12"/>
  <c r="P47" i="12"/>
  <c r="J47" i="12"/>
  <c r="O47" i="12"/>
  <c r="L47" i="12"/>
  <c r="R47" i="12"/>
  <c r="Q47" i="12"/>
  <c r="N47" i="12"/>
  <c r="M47" i="12"/>
  <c r="K47" i="12"/>
  <c r="P913" i="12"/>
  <c r="K913" i="12"/>
  <c r="R913" i="12"/>
  <c r="L913" i="12"/>
  <c r="N913" i="12"/>
  <c r="J913" i="12"/>
  <c r="O913" i="12"/>
  <c r="M913" i="12"/>
  <c r="Q913" i="12"/>
  <c r="L883" i="12"/>
  <c r="P883" i="12"/>
  <c r="N883" i="12"/>
  <c r="R883" i="12"/>
  <c r="M883" i="12"/>
  <c r="K883" i="12"/>
  <c r="J883" i="12"/>
  <c r="O883" i="12"/>
  <c r="Q883" i="12"/>
  <c r="L594" i="12"/>
  <c r="K594" i="12"/>
  <c r="P594" i="12"/>
  <c r="J594" i="12"/>
  <c r="Q594" i="12"/>
  <c r="M594" i="12"/>
  <c r="O594" i="12"/>
  <c r="N594" i="12"/>
  <c r="R594" i="12"/>
  <c r="J67" i="12"/>
  <c r="O67" i="12"/>
  <c r="L67" i="12"/>
  <c r="N67" i="12"/>
  <c r="R67" i="12"/>
  <c r="P67" i="12"/>
  <c r="K67" i="12"/>
  <c r="M67" i="12"/>
  <c r="Q67" i="12"/>
  <c r="K650" i="12"/>
  <c r="N650" i="12"/>
  <c r="O650" i="12"/>
  <c r="J650" i="12"/>
  <c r="P650" i="12"/>
  <c r="Q650" i="12"/>
  <c r="M650" i="12"/>
  <c r="R650" i="12"/>
  <c r="L650" i="12"/>
  <c r="S460" i="12"/>
  <c r="P400" i="12"/>
  <c r="Q400" i="12"/>
  <c r="L400" i="12"/>
  <c r="N400" i="12"/>
  <c r="R400" i="12"/>
  <c r="O400" i="12"/>
  <c r="K400" i="12"/>
  <c r="M400" i="12"/>
  <c r="J400" i="12"/>
  <c r="N25" i="12"/>
  <c r="K25" i="12"/>
  <c r="J25" i="12"/>
  <c r="Q25" i="12"/>
  <c r="L25" i="12"/>
  <c r="M25" i="12"/>
  <c r="P25" i="12"/>
  <c r="O25" i="12"/>
  <c r="R25" i="12"/>
  <c r="O415" i="12"/>
  <c r="L415" i="12"/>
  <c r="R415" i="12"/>
  <c r="N415" i="12"/>
  <c r="M415" i="12"/>
  <c r="J415" i="12"/>
  <c r="Q415" i="12"/>
  <c r="P415" i="12"/>
  <c r="K415" i="12"/>
  <c r="M745" i="12"/>
  <c r="L745" i="12"/>
  <c r="P745" i="12"/>
  <c r="K745" i="12"/>
  <c r="J745" i="12"/>
  <c r="N745" i="12"/>
  <c r="Q745" i="12"/>
  <c r="O745" i="12"/>
  <c r="R745" i="12"/>
  <c r="P516" i="12"/>
  <c r="J516" i="12"/>
  <c r="N516" i="12"/>
  <c r="L516" i="12"/>
  <c r="M516" i="12"/>
  <c r="Q516" i="12"/>
  <c r="R516" i="12"/>
  <c r="O516" i="12"/>
  <c r="K516" i="12"/>
  <c r="K604" i="12"/>
  <c r="P604" i="12"/>
  <c r="Q604" i="12"/>
  <c r="O604" i="12"/>
  <c r="M604" i="12"/>
  <c r="R604" i="12"/>
  <c r="J604" i="12"/>
  <c r="N604" i="12"/>
  <c r="L604" i="12"/>
  <c r="Q276" i="12"/>
  <c r="K276" i="12"/>
  <c r="L276" i="12"/>
  <c r="P276" i="12"/>
  <c r="M276" i="12"/>
  <c r="O276" i="12"/>
  <c r="R276" i="12"/>
  <c r="N276" i="12"/>
  <c r="J276" i="12"/>
  <c r="J547" i="12"/>
  <c r="R547" i="12"/>
  <c r="Q547" i="12"/>
  <c r="N547" i="12"/>
  <c r="O547" i="12"/>
  <c r="P547" i="12"/>
  <c r="K547" i="12"/>
  <c r="M547" i="12"/>
  <c r="L547" i="12"/>
  <c r="L336" i="12"/>
  <c r="M336" i="12"/>
  <c r="J336" i="12"/>
  <c r="O336" i="12"/>
  <c r="N336" i="12"/>
  <c r="P336" i="12"/>
  <c r="K336" i="12"/>
  <c r="R336" i="12"/>
  <c r="Q336" i="12"/>
  <c r="K346" i="12"/>
  <c r="P346" i="12"/>
  <c r="Q346" i="12"/>
  <c r="O346" i="12"/>
  <c r="L346" i="12"/>
  <c r="M346" i="12"/>
  <c r="J346" i="12"/>
  <c r="R346" i="12"/>
  <c r="N346" i="12"/>
  <c r="L423" i="12"/>
  <c r="J423" i="12"/>
  <c r="R423" i="12"/>
  <c r="N423" i="12"/>
  <c r="P423" i="12"/>
  <c r="Q423" i="12"/>
  <c r="M423" i="12"/>
  <c r="O423" i="12"/>
  <c r="K423" i="12"/>
  <c r="L955" i="12"/>
  <c r="M955" i="12"/>
  <c r="R955" i="12"/>
  <c r="K955" i="12"/>
  <c r="N955" i="12"/>
  <c r="P955" i="12"/>
  <c r="Q955" i="12"/>
  <c r="J955" i="12"/>
  <c r="O955" i="12"/>
  <c r="L502" i="12"/>
  <c r="J502" i="12"/>
  <c r="N502" i="12"/>
  <c r="M502" i="12"/>
  <c r="P502" i="12"/>
  <c r="R502" i="12"/>
  <c r="K502" i="12"/>
  <c r="Q502" i="12"/>
  <c r="O502" i="12"/>
  <c r="L744" i="12"/>
  <c r="J744" i="12"/>
  <c r="R744" i="12"/>
  <c r="P744" i="12"/>
  <c r="O744" i="12"/>
  <c r="Q744" i="12"/>
  <c r="M744" i="12"/>
  <c r="N744" i="12"/>
  <c r="K744" i="12"/>
  <c r="Q618" i="12"/>
  <c r="K618" i="12"/>
  <c r="L618" i="12"/>
  <c r="M618" i="12"/>
  <c r="O618" i="12"/>
  <c r="P618" i="12"/>
  <c r="N618" i="12"/>
  <c r="J618" i="12"/>
  <c r="R618" i="12"/>
  <c r="M419" i="12"/>
  <c r="J419" i="12"/>
  <c r="R419" i="12"/>
  <c r="K419" i="12"/>
  <c r="P419" i="12"/>
  <c r="O419" i="12"/>
  <c r="N419" i="12"/>
  <c r="L419" i="12"/>
  <c r="Q419" i="12"/>
  <c r="N554" i="12"/>
  <c r="L554" i="12"/>
  <c r="R554" i="12"/>
  <c r="Q554" i="12"/>
  <c r="O554" i="12"/>
  <c r="J554" i="12"/>
  <c r="K554" i="12"/>
  <c r="M554" i="12"/>
  <c r="P554" i="12"/>
  <c r="R426" i="12"/>
  <c r="J426" i="12"/>
  <c r="P426" i="12"/>
  <c r="K426" i="12"/>
  <c r="L426" i="12"/>
  <c r="Q426" i="12"/>
  <c r="N426" i="12"/>
  <c r="M426" i="12"/>
  <c r="O426" i="12"/>
  <c r="R723" i="12"/>
  <c r="K723" i="12"/>
  <c r="J723" i="12"/>
  <c r="L723" i="12"/>
  <c r="N723" i="12"/>
  <c r="P723" i="12"/>
  <c r="Q723" i="12"/>
  <c r="O723" i="12"/>
  <c r="M723" i="12"/>
  <c r="M952" i="12"/>
  <c r="J952" i="12"/>
  <c r="P952" i="12"/>
  <c r="L952" i="12"/>
  <c r="Q952" i="12"/>
  <c r="N952" i="12"/>
  <c r="R952" i="12"/>
  <c r="K952" i="12"/>
  <c r="O952" i="12"/>
  <c r="Q208" i="12"/>
  <c r="L208" i="12"/>
  <c r="R208" i="12"/>
  <c r="P208" i="12"/>
  <c r="J208" i="12"/>
  <c r="O208" i="12"/>
  <c r="K208" i="12"/>
  <c r="N208" i="12"/>
  <c r="M208" i="12"/>
  <c r="R255" i="12"/>
  <c r="P255" i="12"/>
  <c r="Q255" i="12"/>
  <c r="J255" i="12"/>
  <c r="N255" i="12"/>
  <c r="K255" i="12"/>
  <c r="L255" i="12"/>
  <c r="O255" i="12"/>
  <c r="M255" i="12"/>
  <c r="Q826" i="12"/>
  <c r="R826" i="12"/>
  <c r="O826" i="12"/>
  <c r="M826" i="12"/>
  <c r="P826" i="12"/>
  <c r="L826" i="12"/>
  <c r="J826" i="12"/>
  <c r="K826" i="12"/>
  <c r="N826" i="12"/>
  <c r="N397" i="12"/>
  <c r="Q397" i="12"/>
  <c r="R397" i="12"/>
  <c r="O397" i="12"/>
  <c r="J397" i="12"/>
  <c r="M397" i="12"/>
  <c r="L397" i="12"/>
  <c r="K397" i="12"/>
  <c r="P397" i="12"/>
  <c r="J487" i="12"/>
  <c r="Q487" i="12"/>
  <c r="P487" i="12"/>
  <c r="N487" i="12"/>
  <c r="L487" i="12"/>
  <c r="K487" i="12"/>
  <c r="R487" i="12"/>
  <c r="O487" i="12"/>
  <c r="M487" i="12"/>
  <c r="S558" i="12"/>
  <c r="N359" i="12"/>
  <c r="O359" i="12"/>
  <c r="P359" i="12"/>
  <c r="R359" i="12"/>
  <c r="L359" i="12"/>
  <c r="Q359" i="12"/>
  <c r="M359" i="12"/>
  <c r="J359" i="12"/>
  <c r="K359" i="12"/>
  <c r="L334" i="12"/>
  <c r="Q334" i="12"/>
  <c r="M334" i="12"/>
  <c r="N334" i="12"/>
  <c r="P334" i="12"/>
  <c r="J334" i="12"/>
  <c r="O334" i="12"/>
  <c r="R334" i="12"/>
  <c r="K334" i="12"/>
  <c r="O596" i="12"/>
  <c r="Q596" i="12"/>
  <c r="L596" i="12"/>
  <c r="N596" i="12"/>
  <c r="J596" i="12"/>
  <c r="K596" i="12"/>
  <c r="M596" i="12"/>
  <c r="R596" i="12"/>
  <c r="P596" i="12"/>
  <c r="R783" i="12"/>
  <c r="L783" i="12"/>
  <c r="Q783" i="12"/>
  <c r="J783" i="12"/>
  <c r="N783" i="12"/>
  <c r="K783" i="12"/>
  <c r="M783" i="12"/>
  <c r="P783" i="12"/>
  <c r="O783" i="12"/>
  <c r="O195" i="12"/>
  <c r="N195" i="12"/>
  <c r="P195" i="12"/>
  <c r="Q195" i="12"/>
  <c r="R195" i="12"/>
  <c r="K195" i="12"/>
  <c r="L195" i="12"/>
  <c r="M195" i="12"/>
  <c r="J195" i="12"/>
  <c r="L39" i="12"/>
  <c r="R39" i="12"/>
  <c r="P39" i="12"/>
  <c r="O39" i="12"/>
  <c r="M39" i="12"/>
  <c r="K39" i="12"/>
  <c r="J39" i="12"/>
  <c r="N39" i="12"/>
  <c r="Q39" i="12"/>
  <c r="M559" i="12"/>
  <c r="Q559" i="12"/>
  <c r="L559" i="12"/>
  <c r="J559" i="12"/>
  <c r="N559" i="12"/>
  <c r="P559" i="12"/>
  <c r="K559" i="12"/>
  <c r="R559" i="12"/>
  <c r="O559" i="12"/>
  <c r="J229" i="12"/>
  <c r="Q229" i="12"/>
  <c r="P229" i="12"/>
  <c r="K229" i="12"/>
  <c r="M229" i="12"/>
  <c r="O229" i="12"/>
  <c r="R229" i="12"/>
  <c r="L229" i="12"/>
  <c r="N229" i="12"/>
  <c r="Q722" i="12"/>
  <c r="P722" i="12"/>
  <c r="K722" i="12"/>
  <c r="M722" i="12"/>
  <c r="O722" i="12"/>
  <c r="J722" i="12"/>
  <c r="N722" i="12"/>
  <c r="L722" i="12"/>
  <c r="R722" i="12"/>
  <c r="R322" i="12"/>
  <c r="K322" i="12"/>
  <c r="J322" i="12"/>
  <c r="M322" i="12"/>
  <c r="O322" i="12"/>
  <c r="P322" i="12"/>
  <c r="N322" i="12"/>
  <c r="L322" i="12"/>
  <c r="Q322" i="12"/>
  <c r="R950" i="12"/>
  <c r="N950" i="12"/>
  <c r="P950" i="12"/>
  <c r="M950" i="12"/>
  <c r="J950" i="12"/>
  <c r="K950" i="12"/>
  <c r="Q950" i="12"/>
  <c r="O950" i="12"/>
  <c r="L950" i="12"/>
  <c r="J978" i="12"/>
  <c r="K978" i="12"/>
  <c r="M978" i="12"/>
  <c r="N978" i="12"/>
  <c r="O978" i="12"/>
  <c r="R978" i="12"/>
  <c r="Q978" i="12"/>
  <c r="L978" i="12"/>
  <c r="P978" i="12"/>
  <c r="M324" i="12"/>
  <c r="J324" i="12"/>
  <c r="K324" i="12"/>
  <c r="Q324" i="12"/>
  <c r="O324" i="12"/>
  <c r="N324" i="12"/>
  <c r="P324" i="12"/>
  <c r="L324" i="12"/>
  <c r="R324" i="12"/>
  <c r="K489" i="12"/>
  <c r="M489" i="12"/>
  <c r="L489" i="12"/>
  <c r="P489" i="12"/>
  <c r="R489" i="12"/>
  <c r="O489" i="12"/>
  <c r="J489" i="12"/>
  <c r="N489" i="12"/>
  <c r="Q489" i="12"/>
  <c r="R705" i="12"/>
  <c r="O705" i="12"/>
  <c r="Q705" i="12"/>
  <c r="P705" i="12"/>
  <c r="K705" i="12"/>
  <c r="J705" i="12"/>
  <c r="N705" i="12"/>
  <c r="M705" i="12"/>
  <c r="L705" i="12"/>
  <c r="Q115" i="12"/>
  <c r="K115" i="12"/>
  <c r="R115" i="12"/>
  <c r="O115" i="12"/>
  <c r="M115" i="12"/>
  <c r="P115" i="12"/>
  <c r="N115" i="12"/>
  <c r="L115" i="12"/>
  <c r="J115" i="12"/>
  <c r="P8" i="12"/>
  <c r="Q8" i="12"/>
  <c r="O8" i="12"/>
  <c r="J8" i="12"/>
  <c r="N8" i="12"/>
  <c r="K8" i="12"/>
  <c r="M8" i="12"/>
  <c r="R8" i="12"/>
  <c r="L8" i="12"/>
  <c r="Q622" i="12"/>
  <c r="M622" i="12"/>
  <c r="J622" i="12"/>
  <c r="L622" i="12"/>
  <c r="O622" i="12"/>
  <c r="P622" i="12"/>
  <c r="R622" i="12"/>
  <c r="K622" i="12"/>
  <c r="N622" i="12"/>
  <c r="R273" i="12"/>
  <c r="O273" i="12"/>
  <c r="L273" i="12"/>
  <c r="K273" i="12"/>
  <c r="Q273" i="12"/>
  <c r="P273" i="12"/>
  <c r="M273" i="12"/>
  <c r="N273" i="12"/>
  <c r="J273" i="12"/>
  <c r="O808" i="12"/>
  <c r="Q808" i="12"/>
  <c r="K808" i="12"/>
  <c r="J808" i="12"/>
  <c r="M808" i="12"/>
  <c r="R808" i="12"/>
  <c r="L808" i="12"/>
  <c r="N808" i="12"/>
  <c r="P808" i="12"/>
  <c r="L897" i="12"/>
  <c r="Q897" i="12"/>
  <c r="P897" i="12"/>
  <c r="J897" i="12"/>
  <c r="K897" i="12"/>
  <c r="R897" i="12"/>
  <c r="O897" i="12"/>
  <c r="M897" i="12"/>
  <c r="N897" i="12"/>
  <c r="K951" i="12"/>
  <c r="N951" i="12"/>
  <c r="L951" i="12"/>
  <c r="P951" i="12"/>
  <c r="O951" i="12"/>
  <c r="M951" i="12"/>
  <c r="Q951" i="12"/>
  <c r="R951" i="12"/>
  <c r="J951" i="12"/>
  <c r="Q854" i="12"/>
  <c r="L854" i="12"/>
  <c r="J854" i="12"/>
  <c r="P854" i="12"/>
  <c r="K854" i="12"/>
  <c r="O854" i="12"/>
  <c r="M854" i="12"/>
  <c r="N854" i="12"/>
  <c r="R854" i="12"/>
  <c r="R566" i="12"/>
  <c r="O566" i="12"/>
  <c r="L566" i="12"/>
  <c r="N566" i="12"/>
  <c r="Q566" i="12"/>
  <c r="P566" i="12"/>
  <c r="J566" i="12"/>
  <c r="K566" i="12"/>
  <c r="M566" i="12"/>
  <c r="R64" i="12"/>
  <c r="P64" i="12"/>
  <c r="O64" i="12"/>
  <c r="Q64" i="12"/>
  <c r="K64" i="12"/>
  <c r="J64" i="12"/>
  <c r="N64" i="12"/>
  <c r="L64" i="12"/>
  <c r="M64" i="12"/>
  <c r="O691" i="12"/>
  <c r="P691" i="12"/>
  <c r="L691" i="12"/>
  <c r="J691" i="12"/>
  <c r="Q691" i="12"/>
  <c r="M691" i="12"/>
  <c r="K691" i="12"/>
  <c r="N691" i="12"/>
  <c r="R691" i="12"/>
  <c r="N942" i="12"/>
  <c r="Q942" i="12"/>
  <c r="J942" i="12"/>
  <c r="P942" i="12"/>
  <c r="M942" i="12"/>
  <c r="O942" i="12"/>
  <c r="K942" i="12"/>
  <c r="R942" i="12"/>
  <c r="L942" i="12"/>
  <c r="O388" i="12"/>
  <c r="L388" i="12"/>
  <c r="P388" i="12"/>
  <c r="Q388" i="12"/>
  <c r="M388" i="12"/>
  <c r="K388" i="12"/>
  <c r="N388" i="12"/>
  <c r="R388" i="12"/>
  <c r="J388" i="12"/>
  <c r="O777" i="12"/>
  <c r="L777" i="12"/>
  <c r="R777" i="12"/>
  <c r="J777" i="12"/>
  <c r="N777" i="12"/>
  <c r="P777" i="12"/>
  <c r="Q777" i="12"/>
  <c r="M777" i="12"/>
  <c r="K777" i="12"/>
  <c r="Q864" i="12"/>
  <c r="N864" i="12"/>
  <c r="R864" i="12"/>
  <c r="P864" i="12"/>
  <c r="L864" i="12"/>
  <c r="J864" i="12"/>
  <c r="K864" i="12"/>
  <c r="O864" i="12"/>
  <c r="M864" i="12"/>
  <c r="O96" i="12"/>
  <c r="Q96" i="12"/>
  <c r="R96" i="12"/>
  <c r="L96" i="12"/>
  <c r="K96" i="12"/>
  <c r="J96" i="12"/>
  <c r="P96" i="12"/>
  <c r="M96" i="12"/>
  <c r="N96" i="12"/>
  <c r="M815" i="12"/>
  <c r="N815" i="12"/>
  <c r="L815" i="12"/>
  <c r="J815" i="12"/>
  <c r="P815" i="12"/>
  <c r="O815" i="12"/>
  <c r="Q815" i="12"/>
  <c r="R815" i="12"/>
  <c r="K815" i="12"/>
  <c r="L120" i="12"/>
  <c r="K120" i="12"/>
  <c r="N120" i="12"/>
  <c r="P120" i="12"/>
  <c r="R120" i="12"/>
  <c r="J120" i="12"/>
  <c r="O120" i="12"/>
  <c r="M120" i="12"/>
  <c r="Q120" i="12"/>
  <c r="L991" i="12"/>
  <c r="P991" i="12"/>
  <c r="R991" i="12"/>
  <c r="J991" i="12"/>
  <c r="O991" i="12"/>
  <c r="M991" i="12"/>
  <c r="K991" i="12"/>
  <c r="Q991" i="12"/>
  <c r="N991" i="12"/>
  <c r="Q569" i="12"/>
  <c r="N569" i="12"/>
  <c r="P569" i="12"/>
  <c r="M569" i="12"/>
  <c r="L569" i="12"/>
  <c r="R569" i="12"/>
  <c r="J569" i="12"/>
  <c r="K569" i="12"/>
  <c r="O569" i="12"/>
  <c r="N577" i="12"/>
  <c r="M577" i="12"/>
  <c r="P577" i="12"/>
  <c r="Q577" i="12"/>
  <c r="K577" i="12"/>
  <c r="R577" i="12"/>
  <c r="O577" i="12"/>
  <c r="J577" i="12"/>
  <c r="L577" i="12"/>
  <c r="S194" i="12"/>
  <c r="M863" i="12"/>
  <c r="L863" i="12"/>
  <c r="Q863" i="12"/>
  <c r="J863" i="12"/>
  <c r="O863" i="12"/>
  <c r="P863" i="12"/>
  <c r="R863" i="12"/>
  <c r="K863" i="12"/>
  <c r="N863" i="12"/>
  <c r="M405" i="12"/>
  <c r="Q405" i="12"/>
  <c r="J405" i="12"/>
  <c r="L405" i="12"/>
  <c r="O405" i="12"/>
  <c r="R405" i="12"/>
  <c r="N405" i="12"/>
  <c r="P405" i="12"/>
  <c r="K405" i="12"/>
  <c r="K581" i="12"/>
  <c r="J581" i="12"/>
  <c r="N581" i="12"/>
  <c r="Q581" i="12"/>
  <c r="O581" i="12"/>
  <c r="P581" i="12"/>
  <c r="M581" i="12"/>
  <c r="L581" i="12"/>
  <c r="R581" i="12"/>
  <c r="R634" i="12"/>
  <c r="J634" i="12"/>
  <c r="K634" i="12"/>
  <c r="P634" i="12"/>
  <c r="Q634" i="12"/>
  <c r="L634" i="12"/>
  <c r="O634" i="12"/>
  <c r="N634" i="12"/>
  <c r="M634" i="12"/>
  <c r="R538" i="12"/>
  <c r="P538" i="12"/>
  <c r="O538" i="12"/>
  <c r="K538" i="12"/>
  <c r="L538" i="12"/>
  <c r="Q538" i="12"/>
  <c r="N538" i="12"/>
  <c r="M538" i="12"/>
  <c r="J538" i="12"/>
  <c r="P441" i="12"/>
  <c r="J441" i="12"/>
  <c r="N441" i="12"/>
  <c r="L441" i="12"/>
  <c r="K441" i="12"/>
  <c r="Q441" i="12"/>
  <c r="R441" i="12"/>
  <c r="M441" i="12"/>
  <c r="O441" i="12"/>
  <c r="R912" i="12"/>
  <c r="J912" i="12"/>
  <c r="L912" i="12"/>
  <c r="K912" i="12"/>
  <c r="N912" i="12"/>
  <c r="Q912" i="12"/>
  <c r="M912" i="12"/>
  <c r="O912" i="12"/>
  <c r="P912" i="12"/>
  <c r="P947" i="12"/>
  <c r="Q947" i="12"/>
  <c r="R947" i="12"/>
  <c r="M947" i="12"/>
  <c r="N947" i="12"/>
  <c r="J947" i="12"/>
  <c r="K947" i="12"/>
  <c r="O947" i="12"/>
  <c r="L947" i="12"/>
  <c r="N560" i="12"/>
  <c r="P560" i="12"/>
  <c r="R560" i="12"/>
  <c r="K560" i="12"/>
  <c r="J560" i="12"/>
  <c r="M560" i="12"/>
  <c r="Q560" i="12"/>
  <c r="O560" i="12"/>
  <c r="L560" i="12"/>
  <c r="K279" i="12"/>
  <c r="J279" i="12"/>
  <c r="P279" i="12"/>
  <c r="L279" i="12"/>
  <c r="Q279" i="12"/>
  <c r="N279" i="12"/>
  <c r="O279" i="12"/>
  <c r="M279" i="12"/>
  <c r="R279" i="12"/>
  <c r="J254" i="12"/>
  <c r="R254" i="12"/>
  <c r="M254" i="12"/>
  <c r="O254" i="12"/>
  <c r="L254" i="12"/>
  <c r="N254" i="12"/>
  <c r="Q254" i="12"/>
  <c r="K254" i="12"/>
  <c r="P254" i="12"/>
  <c r="J624" i="12"/>
  <c r="N624" i="12"/>
  <c r="M624" i="12"/>
  <c r="P624" i="12"/>
  <c r="R624" i="12"/>
  <c r="O624" i="12"/>
  <c r="L624" i="12"/>
  <c r="Q624" i="12"/>
  <c r="K624" i="12"/>
  <c r="Q108" i="12"/>
  <c r="K108" i="12"/>
  <c r="J108" i="12"/>
  <c r="O108" i="12"/>
  <c r="P108" i="12"/>
  <c r="R108" i="12"/>
  <c r="M108" i="12"/>
  <c r="N108" i="12"/>
  <c r="L108" i="12"/>
  <c r="J990" i="12"/>
  <c r="Q990" i="12"/>
  <c r="O990" i="12"/>
  <c r="R990" i="12"/>
  <c r="N990" i="12"/>
  <c r="L990" i="12"/>
  <c r="K990" i="12"/>
  <c r="M990" i="12"/>
  <c r="P990" i="12"/>
  <c r="L608" i="12"/>
  <c r="Q608" i="12"/>
  <c r="N608" i="12"/>
  <c r="O608" i="12"/>
  <c r="P608" i="12"/>
  <c r="R608" i="12"/>
  <c r="M608" i="12"/>
  <c r="J608" i="12"/>
  <c r="K608" i="12"/>
  <c r="R344" i="12"/>
  <c r="N344" i="12"/>
  <c r="J344" i="12"/>
  <c r="O344" i="12"/>
  <c r="L344" i="12"/>
  <c r="Q344" i="12"/>
  <c r="P344" i="12"/>
  <c r="K344" i="12"/>
  <c r="M344" i="12"/>
  <c r="S413" i="12"/>
  <c r="J957" i="12"/>
  <c r="O957" i="12"/>
  <c r="M957" i="12"/>
  <c r="Q957" i="12"/>
  <c r="L957" i="12"/>
  <c r="N957" i="12"/>
  <c r="R957" i="12"/>
  <c r="K957" i="12"/>
  <c r="P957" i="12"/>
  <c r="L235" i="12"/>
  <c r="N235" i="12"/>
  <c r="P235" i="12"/>
  <c r="O235" i="12"/>
  <c r="M235" i="12"/>
  <c r="Q235" i="12"/>
  <c r="K235" i="12"/>
  <c r="R235" i="12"/>
  <c r="J235" i="12"/>
  <c r="P156" i="12"/>
  <c r="O156" i="12"/>
  <c r="J156" i="12"/>
  <c r="L156" i="12"/>
  <c r="M156" i="12"/>
  <c r="R156" i="12"/>
  <c r="N156" i="12"/>
  <c r="K156" i="12"/>
  <c r="Q156" i="12"/>
  <c r="O573" i="12"/>
  <c r="J573" i="12"/>
  <c r="K573" i="12"/>
  <c r="P573" i="12"/>
  <c r="R573" i="12"/>
  <c r="Q573" i="12"/>
  <c r="L573" i="12"/>
  <c r="M573" i="12"/>
  <c r="N573" i="12"/>
  <c r="O130" i="12"/>
  <c r="J130" i="12"/>
  <c r="N130" i="12"/>
  <c r="R130" i="12"/>
  <c r="L130" i="12"/>
  <c r="P130" i="12"/>
  <c r="Q130" i="12"/>
  <c r="M130" i="12"/>
  <c r="K130" i="12"/>
  <c r="O50" i="12"/>
  <c r="R50" i="12"/>
  <c r="J50" i="12"/>
  <c r="K50" i="12"/>
  <c r="L50" i="12"/>
  <c r="M50" i="12"/>
  <c r="N50" i="12"/>
  <c r="P50" i="12"/>
  <c r="Q50" i="12"/>
  <c r="K114" i="12"/>
  <c r="N114" i="12"/>
  <c r="M114" i="12"/>
  <c r="J114" i="12"/>
  <c r="P114" i="12"/>
  <c r="Q114" i="12"/>
  <c r="L114" i="12"/>
  <c r="R114" i="12"/>
  <c r="O114" i="12"/>
  <c r="O83" i="12"/>
  <c r="L83" i="12"/>
  <c r="Q83" i="12"/>
  <c r="M83" i="12"/>
  <c r="P83" i="12"/>
  <c r="R83" i="12"/>
  <c r="N83" i="12"/>
  <c r="K83" i="12"/>
  <c r="J83" i="12"/>
  <c r="Q880" i="12"/>
  <c r="P880" i="12"/>
  <c r="L880" i="12"/>
  <c r="R880" i="12"/>
  <c r="O880" i="12"/>
  <c r="K880" i="12"/>
  <c r="N880" i="12"/>
  <c r="J880" i="12"/>
  <c r="M880" i="12"/>
  <c r="O859" i="12"/>
  <c r="P859" i="12"/>
  <c r="M859" i="12"/>
  <c r="Q859" i="12"/>
  <c r="J859" i="12"/>
  <c r="N859" i="12"/>
  <c r="R859" i="12"/>
  <c r="L859" i="12"/>
  <c r="K859" i="12"/>
  <c r="L267" i="12"/>
  <c r="O267" i="12"/>
  <c r="K267" i="12"/>
  <c r="M267" i="12"/>
  <c r="Q267" i="12"/>
  <c r="J267" i="12"/>
  <c r="N267" i="12"/>
  <c r="P267" i="12"/>
  <c r="R267" i="12"/>
  <c r="N533" i="12"/>
  <c r="P533" i="12"/>
  <c r="J533" i="12"/>
  <c r="O533" i="12"/>
  <c r="K533" i="12"/>
  <c r="R533" i="12"/>
  <c r="M533" i="12"/>
  <c r="L533" i="12"/>
  <c r="Q533" i="12"/>
  <c r="R730" i="12"/>
  <c r="J730" i="12"/>
  <c r="N730" i="12"/>
  <c r="K730" i="12"/>
  <c r="Q730" i="12"/>
  <c r="P730" i="12"/>
  <c r="O730" i="12"/>
  <c r="M730" i="12"/>
  <c r="L730" i="12"/>
  <c r="Q356" i="12"/>
  <c r="O356" i="12"/>
  <c r="P356" i="12"/>
  <c r="R356" i="12"/>
  <c r="M356" i="12"/>
  <c r="K356" i="12"/>
  <c r="J356" i="12"/>
  <c r="L356" i="12"/>
  <c r="N356" i="12"/>
  <c r="Q239" i="12"/>
  <c r="K239" i="12"/>
  <c r="R239" i="12"/>
  <c r="J239" i="12"/>
  <c r="O239" i="12"/>
  <c r="N239" i="12"/>
  <c r="M239" i="12"/>
  <c r="P239" i="12"/>
  <c r="L239" i="12"/>
  <c r="L739" i="12"/>
  <c r="M739" i="12"/>
  <c r="P739" i="12"/>
  <c r="R739" i="12"/>
  <c r="Q739" i="12"/>
  <c r="O739" i="12"/>
  <c r="K739" i="12"/>
  <c r="N739" i="12"/>
  <c r="J739" i="12"/>
  <c r="Q850" i="12"/>
  <c r="L850" i="12"/>
  <c r="K850" i="12"/>
  <c r="R850" i="12"/>
  <c r="M850" i="12"/>
  <c r="O850" i="12"/>
  <c r="J850" i="12"/>
  <c r="P850" i="12"/>
  <c r="N850" i="12"/>
  <c r="J882" i="12"/>
  <c r="S75" i="12"/>
  <c r="S592" i="12"/>
  <c r="S172" i="12"/>
  <c r="S141" i="12"/>
  <c r="S73" i="12"/>
  <c r="S967" i="12"/>
  <c r="S233" i="12"/>
  <c r="S623" i="12"/>
  <c r="S306" i="12"/>
  <c r="S578" i="12"/>
  <c r="S211" i="12"/>
  <c r="S44" i="12"/>
  <c r="S916" i="12"/>
  <c r="S888" i="12"/>
  <c r="S95" i="12"/>
  <c r="S222" i="12"/>
  <c r="S909" i="12"/>
  <c r="S434" i="12"/>
  <c r="S165" i="12"/>
  <c r="S339" i="12"/>
  <c r="S806" i="12"/>
  <c r="S97" i="12"/>
  <c r="S373" i="12"/>
  <c r="S612" i="12"/>
  <c r="S57" i="12"/>
  <c r="S223" i="12"/>
  <c r="S41" i="12"/>
  <c r="S758" i="12"/>
  <c r="S615" i="12"/>
  <c r="T3" i="12"/>
  <c r="U3" i="12" s="1"/>
  <c r="S703" i="12"/>
  <c r="S144" i="12"/>
  <c r="S598" i="12"/>
  <c r="S79" i="12"/>
  <c r="S602" i="12"/>
  <c r="S658" i="12"/>
  <c r="S862" i="12"/>
  <c r="S455" i="12"/>
  <c r="S257" i="12"/>
  <c r="S245" i="12"/>
  <c r="S298" i="12"/>
  <c r="S49" i="12"/>
  <c r="S780" i="12"/>
  <c r="S794" i="12"/>
  <c r="S124" i="12"/>
  <c r="L28" i="3"/>
  <c r="J26" i="3"/>
  <c r="T162" i="12"/>
  <c r="U162" i="12" s="1"/>
  <c r="I162" i="12"/>
  <c r="I449" i="12"/>
  <c r="T449" i="12"/>
  <c r="U449" i="12" s="1"/>
  <c r="S145" i="12"/>
  <c r="I145" i="12"/>
  <c r="T145" i="12"/>
  <c r="U145" i="12" s="1"/>
  <c r="T61" i="12"/>
  <c r="U61" i="12" s="1"/>
  <c r="I61" i="12"/>
  <c r="S31" i="12"/>
  <c r="T338" i="12"/>
  <c r="U338" i="12" s="1"/>
  <c r="I338" i="12"/>
  <c r="S411" i="12"/>
  <c r="I492" i="12"/>
  <c r="T492" i="12"/>
  <c r="U492" i="12" s="1"/>
  <c r="S269" i="12"/>
  <c r="I269" i="12"/>
  <c r="T269" i="12"/>
  <c r="U269" i="12" s="1"/>
  <c r="T266" i="12"/>
  <c r="U266" i="12" s="1"/>
  <c r="I266" i="12"/>
  <c r="T946" i="12"/>
  <c r="U946" i="12" s="1"/>
  <c r="I946" i="12"/>
  <c r="T315" i="12"/>
  <c r="U315" i="12" s="1"/>
  <c r="I315" i="12"/>
  <c r="I731" i="12"/>
  <c r="T731" i="12"/>
  <c r="U731" i="12" s="1"/>
  <c r="T794" i="12"/>
  <c r="U794" i="12" s="1"/>
  <c r="I794" i="12"/>
  <c r="I534" i="12"/>
  <c r="T534" i="12"/>
  <c r="U534" i="12" s="1"/>
  <c r="I515" i="12"/>
  <c r="T515" i="12"/>
  <c r="U515" i="12" s="1"/>
  <c r="T272" i="12"/>
  <c r="U272" i="12" s="1"/>
  <c r="I272" i="12"/>
  <c r="I614" i="12"/>
  <c r="T614" i="12"/>
  <c r="U614" i="12" s="1"/>
  <c r="S353" i="12"/>
  <c r="I461" i="12"/>
  <c r="T461" i="12"/>
  <c r="U461" i="12" s="1"/>
  <c r="S938" i="12"/>
  <c r="I411" i="12"/>
  <c r="T411" i="12"/>
  <c r="U411" i="12" s="1"/>
  <c r="T421" i="12"/>
  <c r="U421" i="12" s="1"/>
  <c r="I421" i="12"/>
  <c r="S266" i="12"/>
  <c r="T60" i="12"/>
  <c r="U60" i="12" s="1"/>
  <c r="I60" i="12"/>
  <c r="T73" i="12"/>
  <c r="U73" i="12" s="1"/>
  <c r="I73" i="12"/>
  <c r="S164" i="12"/>
  <c r="I164" i="12"/>
  <c r="T164" i="12"/>
  <c r="U164" i="12" s="1"/>
  <c r="T665" i="12"/>
  <c r="U665" i="12" s="1"/>
  <c r="I665" i="12"/>
  <c r="I967" i="12"/>
  <c r="T967" i="12"/>
  <c r="U967" i="12" s="1"/>
  <c r="I712" i="12"/>
  <c r="T712" i="12"/>
  <c r="U712" i="12" s="1"/>
  <c r="S55" i="12"/>
  <c r="T55" i="12"/>
  <c r="U55" i="12" s="1"/>
  <c r="I55" i="12"/>
  <c r="S98" i="12"/>
  <c r="S78" i="12"/>
  <c r="I78" i="12"/>
  <c r="T78" i="12"/>
  <c r="U78" i="12" s="1"/>
  <c r="T51" i="12"/>
  <c r="U51" i="12" s="1"/>
  <c r="I51" i="12"/>
  <c r="S532" i="12"/>
  <c r="T574" i="12"/>
  <c r="U574" i="12" s="1"/>
  <c r="I574" i="12"/>
  <c r="I122" i="12"/>
  <c r="T122" i="12"/>
  <c r="U122" i="12" s="1"/>
  <c r="S163" i="12"/>
  <c r="I163" i="12"/>
  <c r="T163" i="12"/>
  <c r="U163" i="12" s="1"/>
  <c r="T822" i="12"/>
  <c r="U822" i="12" s="1"/>
  <c r="I822" i="12"/>
  <c r="I755" i="12"/>
  <c r="T755" i="12"/>
  <c r="U755" i="12" s="1"/>
  <c r="I376" i="12"/>
  <c r="T376" i="12"/>
  <c r="U376" i="12" s="1"/>
  <c r="S159" i="12"/>
  <c r="I99" i="12"/>
  <c r="T99" i="12"/>
  <c r="U99" i="12" s="1"/>
  <c r="S295" i="12"/>
  <c r="S393" i="12"/>
  <c r="T471" i="12"/>
  <c r="U471" i="12" s="1"/>
  <c r="I471" i="12"/>
  <c r="S220" i="12"/>
  <c r="I220" i="12"/>
  <c r="T220" i="12"/>
  <c r="U220" i="12" s="1"/>
  <c r="S486" i="12"/>
  <c r="T974" i="12"/>
  <c r="U974" i="12" s="1"/>
  <c r="I974" i="12"/>
  <c r="S789" i="12"/>
  <c r="S34" i="12"/>
  <c r="S473" i="12"/>
  <c r="S488" i="12"/>
  <c r="T919" i="12"/>
  <c r="U919" i="12" s="1"/>
  <c r="I919" i="12"/>
  <c r="S32" i="12"/>
  <c r="S668" i="12"/>
  <c r="T892" i="12"/>
  <c r="U892" i="12" s="1"/>
  <c r="I892" i="12"/>
  <c r="I290" i="12"/>
  <c r="T290" i="12"/>
  <c r="U290" i="12" s="1"/>
  <c r="S464" i="12"/>
  <c r="S844" i="12"/>
  <c r="S706" i="12"/>
  <c r="D6" i="13"/>
  <c r="I7" i="11"/>
  <c r="S399" i="12"/>
  <c r="S71" i="12"/>
  <c r="S193" i="12"/>
  <c r="S61" i="12"/>
  <c r="S263" i="12"/>
  <c r="I565" i="12"/>
  <c r="T565" i="12"/>
  <c r="U565" i="12" s="1"/>
  <c r="S440" i="12"/>
  <c r="S449" i="12"/>
  <c r="S166" i="12"/>
  <c r="S616" i="12"/>
  <c r="T616" i="12"/>
  <c r="U616" i="12" s="1"/>
  <c r="I616" i="12"/>
  <c r="S421" i="12"/>
  <c r="S946" i="12"/>
  <c r="S60" i="12"/>
  <c r="S671" i="12"/>
  <c r="T671" i="12"/>
  <c r="U671" i="12" s="1"/>
  <c r="I671" i="12"/>
  <c r="S852" i="12"/>
  <c r="S672" i="12"/>
  <c r="I701" i="12"/>
  <c r="T701" i="12"/>
  <c r="U701" i="12" s="1"/>
  <c r="S738" i="12"/>
  <c r="I98" i="12"/>
  <c r="T98" i="12"/>
  <c r="U98" i="12" s="1"/>
  <c r="S515" i="12"/>
  <c r="S793" i="12"/>
  <c r="S614" i="12"/>
  <c r="S574" i="12"/>
  <c r="T922" i="12"/>
  <c r="U922" i="12" s="1"/>
  <c r="I922" i="12"/>
  <c r="I325" i="12"/>
  <c r="T325" i="12"/>
  <c r="U325" i="12" s="1"/>
  <c r="I373" i="12"/>
  <c r="T373" i="12"/>
  <c r="U373" i="12" s="1"/>
  <c r="S498" i="12"/>
  <c r="S961" i="12"/>
  <c r="S822" i="12"/>
  <c r="S810" i="12"/>
  <c r="S753" i="12"/>
  <c r="S150" i="12"/>
  <c r="S234" i="12"/>
  <c r="S664" i="12"/>
  <c r="S531" i="12"/>
  <c r="I999" i="12"/>
  <c r="T999" i="12"/>
  <c r="U999" i="12" s="1"/>
  <c r="S834" i="12"/>
  <c r="T495" i="12"/>
  <c r="U495" i="12" s="1"/>
  <c r="I495" i="12"/>
  <c r="T240" i="12"/>
  <c r="U240" i="12" s="1"/>
  <c r="I240" i="12"/>
  <c r="I473" i="12"/>
  <c r="T473" i="12"/>
  <c r="U473" i="12" s="1"/>
  <c r="T238" i="12"/>
  <c r="U238" i="12" s="1"/>
  <c r="I238" i="12"/>
  <c r="T943" i="12"/>
  <c r="U943" i="12" s="1"/>
  <c r="I943" i="12"/>
  <c r="S611" i="12"/>
  <c r="I611" i="12"/>
  <c r="T611" i="12"/>
  <c r="U611" i="12" s="1"/>
  <c r="T742" i="12"/>
  <c r="U742" i="12" s="1"/>
  <c r="I742" i="12"/>
  <c r="T636" i="12"/>
  <c r="U636" i="12" s="1"/>
  <c r="I636" i="12"/>
  <c r="I445" i="12"/>
  <c r="T445" i="12"/>
  <c r="U445" i="12" s="1"/>
  <c r="T568" i="12"/>
  <c r="U568" i="12" s="1"/>
  <c r="I568" i="12"/>
  <c r="I829" i="12"/>
  <c r="T829" i="12"/>
  <c r="U829" i="12" s="1"/>
  <c r="S829" i="12"/>
  <c r="S953" i="12"/>
  <c r="I953" i="12"/>
  <c r="T953" i="12"/>
  <c r="U953" i="12" s="1"/>
  <c r="S494" i="12"/>
  <c r="S19" i="12"/>
  <c r="T19" i="12"/>
  <c r="U19" i="12" s="1"/>
  <c r="I19" i="12"/>
  <c r="I392" i="12"/>
  <c r="T392" i="12"/>
  <c r="U392" i="12" s="1"/>
  <c r="S439" i="12"/>
  <c r="S453" i="12"/>
  <c r="T453" i="12"/>
  <c r="U453" i="12" s="1"/>
  <c r="I453" i="12"/>
  <c r="S892" i="12"/>
  <c r="S303" i="12"/>
  <c r="I303" i="12"/>
  <c r="T303" i="12"/>
  <c r="U303" i="12" s="1"/>
  <c r="S321" i="12"/>
  <c r="I831" i="12"/>
  <c r="T831" i="12"/>
  <c r="U831" i="12" s="1"/>
  <c r="S588" i="12"/>
  <c r="S561" i="12"/>
  <c r="I561" i="12"/>
  <c r="T561" i="12"/>
  <c r="U561" i="12" s="1"/>
  <c r="N28" i="3"/>
  <c r="N26" i="3"/>
  <c r="S340" i="12"/>
  <c r="S271" i="12"/>
  <c r="I271" i="12"/>
  <c r="T271" i="12"/>
  <c r="U271" i="12" s="1"/>
  <c r="S654" i="12"/>
  <c r="S43" i="12"/>
  <c r="T327" i="12"/>
  <c r="U327" i="12" s="1"/>
  <c r="I327" i="12"/>
  <c r="S988" i="12"/>
  <c r="I507" i="12"/>
  <c r="T507" i="12"/>
  <c r="U507" i="12" s="1"/>
  <c r="S379" i="12"/>
  <c r="I582" i="12"/>
  <c r="T582" i="12"/>
  <c r="U582" i="12" s="1"/>
  <c r="S582" i="12"/>
  <c r="T417" i="12"/>
  <c r="U417" i="12" s="1"/>
  <c r="I417" i="12"/>
  <c r="S417" i="12"/>
  <c r="S519" i="12"/>
  <c r="I519" i="12"/>
  <c r="T519" i="12"/>
  <c r="U519" i="12" s="1"/>
  <c r="T283" i="12"/>
  <c r="U283" i="12" s="1"/>
  <c r="I283" i="12"/>
  <c r="S795" i="12"/>
  <c r="S886" i="12"/>
  <c r="T615" i="12"/>
  <c r="U615" i="12" s="1"/>
  <c r="I615" i="12"/>
  <c r="T706" i="12"/>
  <c r="U706" i="12" s="1"/>
  <c r="I706" i="12"/>
  <c r="S16" i="12"/>
  <c r="S119" i="12"/>
  <c r="S161" i="12"/>
  <c r="T702" i="12"/>
  <c r="U702" i="12" s="1"/>
  <c r="I702" i="12"/>
  <c r="I596" i="12"/>
  <c r="T596" i="12"/>
  <c r="U596" i="12" s="1"/>
  <c r="T459" i="12"/>
  <c r="U459" i="12" s="1"/>
  <c r="I459" i="12"/>
  <c r="T537" i="12"/>
  <c r="U537" i="12" s="1"/>
  <c r="I537" i="12"/>
  <c r="I195" i="12"/>
  <c r="T195" i="12"/>
  <c r="U195" i="12" s="1"/>
  <c r="T538" i="12"/>
  <c r="U538" i="12" s="1"/>
  <c r="I538" i="12"/>
  <c r="I176" i="12"/>
  <c r="T176" i="12"/>
  <c r="U176" i="12" s="1"/>
  <c r="T446" i="12"/>
  <c r="U446" i="12" s="1"/>
  <c r="I446" i="12"/>
  <c r="T194" i="12"/>
  <c r="U194" i="12" s="1"/>
  <c r="I194" i="12"/>
  <c r="I573" i="12"/>
  <c r="T573" i="12"/>
  <c r="U573" i="12" s="1"/>
  <c r="I247" i="12"/>
  <c r="T247" i="12"/>
  <c r="U247" i="12" s="1"/>
  <c r="S4" i="12"/>
  <c r="T823" i="12"/>
  <c r="U823" i="12" s="1"/>
  <c r="I823" i="12"/>
  <c r="I497" i="12"/>
  <c r="T497" i="12"/>
  <c r="U497" i="12" s="1"/>
  <c r="T625" i="12"/>
  <c r="U625" i="12" s="1"/>
  <c r="I625" i="12"/>
  <c r="I369" i="12"/>
  <c r="T369" i="12"/>
  <c r="U369" i="12" s="1"/>
  <c r="I179" i="12"/>
  <c r="T179" i="12"/>
  <c r="U179" i="12" s="1"/>
  <c r="I267" i="12"/>
  <c r="T267" i="12"/>
  <c r="U267" i="12" s="1"/>
  <c r="I897" i="12"/>
  <c r="T897" i="12"/>
  <c r="U897" i="12" s="1"/>
  <c r="T336" i="12"/>
  <c r="U336" i="12" s="1"/>
  <c r="I336" i="12"/>
  <c r="T100" i="12"/>
  <c r="U100" i="12" s="1"/>
  <c r="I100" i="12"/>
  <c r="I170" i="12"/>
  <c r="T170" i="12"/>
  <c r="U170" i="12" s="1"/>
  <c r="I740" i="12"/>
  <c r="T740" i="12"/>
  <c r="U740" i="12" s="1"/>
  <c r="T686" i="12"/>
  <c r="U686" i="12" s="1"/>
  <c r="I686" i="12"/>
  <c r="T809" i="12"/>
  <c r="U809" i="12" s="1"/>
  <c r="I809" i="12"/>
  <c r="I557" i="12"/>
  <c r="T557" i="12"/>
  <c r="U557" i="12" s="1"/>
  <c r="T67" i="12"/>
  <c r="U67" i="12" s="1"/>
  <c r="I67" i="12"/>
  <c r="I850" i="12"/>
  <c r="T850" i="12"/>
  <c r="U850" i="12" s="1"/>
  <c r="I609" i="12"/>
  <c r="T609" i="12"/>
  <c r="U609" i="12" s="1"/>
  <c r="I407" i="12"/>
  <c r="T407" i="12"/>
  <c r="U407" i="12" s="1"/>
  <c r="T815" i="12"/>
  <c r="U815" i="12" s="1"/>
  <c r="I815" i="12"/>
  <c r="T131" i="12"/>
  <c r="U131" i="12" s="1"/>
  <c r="I131" i="12"/>
  <c r="T604" i="12"/>
  <c r="U604" i="12" s="1"/>
  <c r="I604" i="12"/>
  <c r="T255" i="12"/>
  <c r="U255" i="12" s="1"/>
  <c r="I255" i="12"/>
  <c r="T244" i="12"/>
  <c r="U244" i="12" s="1"/>
  <c r="I244" i="12"/>
  <c r="I709" i="12"/>
  <c r="T709" i="12"/>
  <c r="U709" i="12" s="1"/>
  <c r="I102" i="12"/>
  <c r="T102" i="12"/>
  <c r="U102" i="12" s="1"/>
  <c r="T371" i="12"/>
  <c r="U371" i="12" s="1"/>
  <c r="I371" i="12"/>
  <c r="I696" i="12"/>
  <c r="T696" i="12"/>
  <c r="U696" i="12" s="1"/>
  <c r="I47" i="12"/>
  <c r="T47" i="12"/>
  <c r="U47" i="12" s="1"/>
  <c r="I684" i="12"/>
  <c r="T684" i="12"/>
  <c r="U684" i="12" s="1"/>
  <c r="T158" i="12"/>
  <c r="U158" i="12" s="1"/>
  <c r="I158" i="12"/>
  <c r="T846" i="12"/>
  <c r="U846" i="12" s="1"/>
  <c r="I846" i="12"/>
  <c r="T466" i="12"/>
  <c r="U466" i="12" s="1"/>
  <c r="I466" i="12"/>
  <c r="T861" i="12"/>
  <c r="U861" i="12" s="1"/>
  <c r="I861" i="12"/>
  <c r="I129" i="12"/>
  <c r="T129" i="12"/>
  <c r="U129" i="12" s="1"/>
  <c r="I750" i="12"/>
  <c r="T750" i="12"/>
  <c r="U750" i="12" s="1"/>
  <c r="T910" i="12"/>
  <c r="U910" i="12" s="1"/>
  <c r="I910" i="12"/>
  <c r="T524" i="12"/>
  <c r="U524" i="12" s="1"/>
  <c r="I524" i="12"/>
  <c r="T527" i="12"/>
  <c r="U527" i="12" s="1"/>
  <c r="I527" i="12"/>
  <c r="I693" i="12"/>
  <c r="T693" i="12"/>
  <c r="U693" i="12" s="1"/>
  <c r="I324" i="12"/>
  <c r="T324" i="12"/>
  <c r="U324" i="12" s="1"/>
  <c r="T26" i="12"/>
  <c r="U26" i="12" s="1"/>
  <c r="I26" i="12"/>
  <c r="I635" i="12"/>
  <c r="T635" i="12"/>
  <c r="U635" i="12" s="1"/>
  <c r="I354" i="12"/>
  <c r="T354" i="12"/>
  <c r="U354" i="12" s="1"/>
  <c r="T779" i="12"/>
  <c r="U779" i="12" s="1"/>
  <c r="I779" i="12"/>
  <c r="T595" i="12"/>
  <c r="U595" i="12" s="1"/>
  <c r="I595" i="12"/>
  <c r="I181" i="12"/>
  <c r="T181" i="12"/>
  <c r="U181" i="12" s="1"/>
  <c r="I287" i="12"/>
  <c r="T287" i="12"/>
  <c r="U287" i="12" s="1"/>
  <c r="T691" i="12"/>
  <c r="U691" i="12" s="1"/>
  <c r="I691" i="12"/>
  <c r="T713" i="12"/>
  <c r="U713" i="12" s="1"/>
  <c r="I713" i="12"/>
  <c r="T344" i="12"/>
  <c r="U344" i="12" s="1"/>
  <c r="I344" i="12"/>
  <c r="I276" i="12"/>
  <c r="T276" i="12"/>
  <c r="U276" i="12" s="1"/>
  <c r="I930" i="12"/>
  <c r="T930" i="12"/>
  <c r="U930" i="12" s="1"/>
  <c r="I608" i="12"/>
  <c r="T608" i="12"/>
  <c r="U608" i="12" s="1"/>
  <c r="I413" i="12"/>
  <c r="T413" i="12"/>
  <c r="U413" i="12" s="1"/>
  <c r="I156" i="12"/>
  <c r="T156" i="12"/>
  <c r="U156" i="12" s="1"/>
  <c r="I788" i="12"/>
  <c r="T788" i="12"/>
  <c r="U788" i="12" s="1"/>
  <c r="T174" i="12"/>
  <c r="U174" i="12" s="1"/>
  <c r="I174" i="12"/>
  <c r="T903" i="12"/>
  <c r="U903" i="12" s="1"/>
  <c r="I903" i="12"/>
  <c r="I874" i="12"/>
  <c r="T874" i="12"/>
  <c r="U874" i="12" s="1"/>
  <c r="T261" i="12"/>
  <c r="U261" i="12" s="1"/>
  <c r="I261" i="12"/>
  <c r="T579" i="12"/>
  <c r="U579" i="12" s="1"/>
  <c r="I579" i="12"/>
  <c r="I426" i="12"/>
  <c r="T426" i="12"/>
  <c r="U426" i="12" s="1"/>
  <c r="T302" i="12"/>
  <c r="U302" i="12" s="1"/>
  <c r="I302" i="12"/>
  <c r="I518" i="12"/>
  <c r="T518" i="12"/>
  <c r="U518" i="12" s="1"/>
  <c r="I281" i="12"/>
  <c r="T281" i="12"/>
  <c r="U281" i="12" s="1"/>
  <c r="T873" i="12"/>
  <c r="U873" i="12" s="1"/>
  <c r="I873" i="12"/>
  <c r="T586" i="12"/>
  <c r="U586" i="12" s="1"/>
  <c r="I586" i="12"/>
  <c r="I950" i="12"/>
  <c r="T950" i="12"/>
  <c r="U950" i="12" s="1"/>
  <c r="T343" i="12"/>
  <c r="U343" i="12" s="1"/>
  <c r="I343" i="12"/>
  <c r="T594" i="12"/>
  <c r="U594" i="12" s="1"/>
  <c r="I594" i="12"/>
  <c r="I189" i="12"/>
  <c r="T189" i="12"/>
  <c r="U189" i="12" s="1"/>
  <c r="I120" i="12"/>
  <c r="T120" i="12"/>
  <c r="U120" i="12" s="1"/>
  <c r="I216" i="12"/>
  <c r="T216" i="12"/>
  <c r="U216" i="12" s="1"/>
  <c r="I241" i="12"/>
  <c r="T241" i="12"/>
  <c r="U241" i="12" s="1"/>
  <c r="I208" i="12"/>
  <c r="T208" i="12"/>
  <c r="U208" i="12" s="1"/>
  <c r="I719" i="12"/>
  <c r="T719" i="12"/>
  <c r="U719" i="12" s="1"/>
  <c r="I14" i="12"/>
  <c r="T14" i="12"/>
  <c r="U14" i="12" s="1"/>
  <c r="I883" i="12"/>
  <c r="T883" i="12"/>
  <c r="U883" i="12" s="1"/>
  <c r="I698" i="12"/>
  <c r="T698" i="12"/>
  <c r="U698" i="12" s="1"/>
  <c r="I801" i="12"/>
  <c r="T801" i="12"/>
  <c r="U801" i="12" s="1"/>
  <c r="I783" i="12"/>
  <c r="T783" i="12"/>
  <c r="U783" i="12" s="1"/>
  <c r="I956" i="12"/>
  <c r="T956" i="12"/>
  <c r="U956" i="12" s="1"/>
  <c r="I33" i="12"/>
  <c r="T33" i="12"/>
  <c r="U33" i="12" s="1"/>
  <c r="T81" i="12"/>
  <c r="U81" i="12" s="1"/>
  <c r="I81" i="12"/>
  <c r="I902" i="12"/>
  <c r="T902" i="12"/>
  <c r="U902" i="12" s="1"/>
  <c r="T9" i="12"/>
  <c r="U9" i="12" s="1"/>
  <c r="I9" i="12"/>
  <c r="T666" i="12"/>
  <c r="U666" i="12" s="1"/>
  <c r="I666" i="12"/>
  <c r="I987" i="12"/>
  <c r="T987" i="12"/>
  <c r="U987" i="12" s="1"/>
  <c r="I18" i="12"/>
  <c r="T18" i="12"/>
  <c r="U18" i="12" s="1"/>
  <c r="T8" i="12"/>
  <c r="U8" i="12" s="1"/>
  <c r="I8" i="12"/>
  <c r="T931" i="12"/>
  <c r="U931" i="12" s="1"/>
  <c r="I931" i="12"/>
  <c r="I13" i="12"/>
  <c r="T13" i="12"/>
  <c r="U13" i="12" s="1"/>
  <c r="T998" i="12"/>
  <c r="U998" i="12" s="1"/>
  <c r="I998" i="12"/>
  <c r="I776" i="12"/>
  <c r="T776" i="12"/>
  <c r="U776" i="12" s="1"/>
  <c r="I816" i="12"/>
  <c r="T816" i="12"/>
  <c r="U816" i="12" s="1"/>
  <c r="T808" i="12"/>
  <c r="U808" i="12" s="1"/>
  <c r="I808" i="12"/>
  <c r="T867" i="12"/>
  <c r="U867" i="12" s="1"/>
  <c r="I867" i="12"/>
  <c r="T730" i="12"/>
  <c r="U730" i="12" s="1"/>
  <c r="I730" i="12"/>
  <c r="T752" i="12"/>
  <c r="U752" i="12" s="1"/>
  <c r="I752" i="12"/>
  <c r="T22" i="12"/>
  <c r="U22" i="12" s="1"/>
  <c r="I22" i="12"/>
  <c r="I870" i="12"/>
  <c r="T870" i="12"/>
  <c r="U870" i="12" s="1"/>
  <c r="T744" i="12"/>
  <c r="U744" i="12" s="1"/>
  <c r="I744" i="12"/>
  <c r="I17" i="12"/>
  <c r="T17" i="12"/>
  <c r="U17" i="12" s="1"/>
  <c r="S210" i="12"/>
  <c r="I210" i="12"/>
  <c r="T210" i="12"/>
  <c r="U210" i="12" s="1"/>
  <c r="T590" i="12"/>
  <c r="U590" i="12" s="1"/>
  <c r="I590" i="12"/>
  <c r="I467" i="12"/>
  <c r="T467" i="12"/>
  <c r="U467" i="12" s="1"/>
  <c r="S504" i="12"/>
  <c r="I465" i="12"/>
  <c r="T465" i="12"/>
  <c r="U465" i="12" s="1"/>
  <c r="I222" i="12"/>
  <c r="T222" i="12"/>
  <c r="U222" i="12" s="1"/>
  <c r="T424" i="12"/>
  <c r="U424" i="12" s="1"/>
  <c r="I424" i="12"/>
  <c r="T406" i="12"/>
  <c r="U406" i="12" s="1"/>
  <c r="I406" i="12"/>
  <c r="S285" i="12"/>
  <c r="S416" i="12"/>
  <c r="S116" i="12"/>
  <c r="T89" i="12"/>
  <c r="U89" i="12" s="1"/>
  <c r="I89" i="12"/>
  <c r="T313" i="12"/>
  <c r="U313" i="12" s="1"/>
  <c r="I313" i="12"/>
  <c r="I909" i="12"/>
  <c r="T909" i="12"/>
  <c r="U909" i="12" s="1"/>
  <c r="S727" i="12"/>
  <c r="S603" i="12"/>
  <c r="I603" i="12"/>
  <c r="T603" i="12"/>
  <c r="U603" i="12" s="1"/>
  <c r="S895" i="12"/>
  <c r="S746" i="12"/>
  <c r="T593" i="12"/>
  <c r="U593" i="12" s="1"/>
  <c r="I593" i="12"/>
  <c r="T871" i="12"/>
  <c r="U871" i="12" s="1"/>
  <c r="I871" i="12"/>
  <c r="I707" i="12"/>
  <c r="T707" i="12"/>
  <c r="U707" i="12" s="1"/>
  <c r="I575" i="12"/>
  <c r="T575" i="12"/>
  <c r="U575" i="12" s="1"/>
  <c r="I804" i="12"/>
  <c r="T804" i="12"/>
  <c r="U804" i="12" s="1"/>
  <c r="I148" i="12"/>
  <c r="T148" i="12"/>
  <c r="U148" i="12" s="1"/>
  <c r="S53" i="12"/>
  <c r="T53" i="12"/>
  <c r="U53" i="12" s="1"/>
  <c r="I53" i="12"/>
  <c r="I434" i="12"/>
  <c r="T434" i="12"/>
  <c r="U434" i="12" s="1"/>
  <c r="S782" i="12"/>
  <c r="T782" i="12"/>
  <c r="U782" i="12" s="1"/>
  <c r="I782" i="12"/>
  <c r="I319" i="12"/>
  <c r="T319" i="12"/>
  <c r="U319" i="12" s="1"/>
  <c r="I86" i="12"/>
  <c r="T86" i="12"/>
  <c r="U86" i="12" s="1"/>
  <c r="S404" i="12"/>
  <c r="I404" i="12"/>
  <c r="T404" i="12"/>
  <c r="U404" i="12" s="1"/>
  <c r="I477" i="12"/>
  <c r="T477" i="12"/>
  <c r="U477" i="12" s="1"/>
  <c r="I523" i="12"/>
  <c r="T523" i="12"/>
  <c r="U523" i="12" s="1"/>
  <c r="S858" i="12"/>
  <c r="T280" i="12"/>
  <c r="U280" i="12" s="1"/>
  <c r="I280" i="12"/>
  <c r="S646" i="12"/>
  <c r="I521" i="12"/>
  <c r="T521" i="12"/>
  <c r="U521" i="12" s="1"/>
  <c r="I638" i="12"/>
  <c r="T638" i="12"/>
  <c r="U638" i="12" s="1"/>
  <c r="S341" i="12"/>
  <c r="I165" i="12"/>
  <c r="T165" i="12"/>
  <c r="U165" i="12" s="1"/>
  <c r="I389" i="12"/>
  <c r="T389" i="12"/>
  <c r="U389" i="12" s="1"/>
  <c r="I339" i="12"/>
  <c r="T339" i="12"/>
  <c r="U339" i="12" s="1"/>
  <c r="S171" i="12"/>
  <c r="S386" i="12"/>
  <c r="I836" i="12"/>
  <c r="T836" i="12"/>
  <c r="U836" i="12" s="1"/>
  <c r="I659" i="12"/>
  <c r="T659" i="12"/>
  <c r="U659" i="12" s="1"/>
  <c r="I807" i="12"/>
  <c r="T807" i="12"/>
  <c r="U807" i="12" s="1"/>
  <c r="I641" i="12"/>
  <c r="T641" i="12"/>
  <c r="U641" i="12" s="1"/>
  <c r="T771" i="12"/>
  <c r="U771" i="12" s="1"/>
  <c r="I771" i="12"/>
  <c r="S631" i="12"/>
  <c r="K26" i="3"/>
  <c r="K28" i="3"/>
  <c r="I101" i="12"/>
  <c r="T101" i="12"/>
  <c r="U101" i="12" s="1"/>
  <c r="I478" i="12"/>
  <c r="T478" i="12"/>
  <c r="U478" i="12" s="1"/>
  <c r="S536" i="12"/>
  <c r="T544" i="12"/>
  <c r="U544" i="12" s="1"/>
  <c r="I544" i="12"/>
  <c r="I97" i="12"/>
  <c r="T97" i="12"/>
  <c r="U97" i="12" s="1"/>
  <c r="T747" i="12"/>
  <c r="U747" i="12" s="1"/>
  <c r="I747" i="12"/>
  <c r="I905" i="12"/>
  <c r="T905" i="12"/>
  <c r="U905" i="12" s="1"/>
  <c r="I821" i="12"/>
  <c r="T821" i="12"/>
  <c r="U821" i="12" s="1"/>
  <c r="S288" i="12"/>
  <c r="T481" i="12"/>
  <c r="U481" i="12" s="1"/>
  <c r="I481" i="12"/>
  <c r="S198" i="12"/>
  <c r="I236" i="12"/>
  <c r="T236" i="12"/>
  <c r="U236" i="12" s="1"/>
  <c r="I330" i="12"/>
  <c r="T330" i="12"/>
  <c r="U330" i="12" s="1"/>
  <c r="S219" i="12"/>
  <c r="T703" i="12"/>
  <c r="U703" i="12" s="1"/>
  <c r="I703" i="12"/>
  <c r="S936" i="12"/>
  <c r="T936" i="12"/>
  <c r="U936" i="12" s="1"/>
  <c r="I936" i="12"/>
  <c r="I720" i="12"/>
  <c r="T720" i="12"/>
  <c r="U720" i="12" s="1"/>
  <c r="S768" i="12"/>
  <c r="T308" i="12"/>
  <c r="U308" i="12" s="1"/>
  <c r="I308" i="12"/>
  <c r="S387" i="12"/>
  <c r="I144" i="12"/>
  <c r="T144" i="12"/>
  <c r="U144" i="12" s="1"/>
  <c r="S396" i="12"/>
  <c r="T598" i="12"/>
  <c r="U598" i="12" s="1"/>
  <c r="I598" i="12"/>
  <c r="S1001" i="12"/>
  <c r="T866" i="12"/>
  <c r="U866" i="12" s="1"/>
  <c r="I866" i="12"/>
  <c r="T24" i="12"/>
  <c r="U24" i="12" s="1"/>
  <c r="I24" i="12"/>
  <c r="I226" i="12"/>
  <c r="T226" i="12"/>
  <c r="U226" i="12" s="1"/>
  <c r="I433" i="12"/>
  <c r="T433" i="12"/>
  <c r="U433" i="12" s="1"/>
  <c r="S613" i="12"/>
  <c r="S704" i="12"/>
  <c r="I704" i="12"/>
  <c r="T704" i="12"/>
  <c r="U704" i="12" s="1"/>
  <c r="T996" i="12"/>
  <c r="U996" i="12" s="1"/>
  <c r="I996" i="12"/>
  <c r="S384" i="12"/>
  <c r="S320" i="12"/>
  <c r="S513" i="12"/>
  <c r="S138" i="12"/>
  <c r="S251" i="12"/>
  <c r="I940" i="12"/>
  <c r="T940" i="12"/>
  <c r="U940" i="12" s="1"/>
  <c r="S735" i="12"/>
  <c r="S841" i="12"/>
  <c r="S791" i="12"/>
  <c r="S667" i="12"/>
  <c r="I971" i="12"/>
  <c r="T971" i="12"/>
  <c r="U971" i="12" s="1"/>
  <c r="I843" i="12"/>
  <c r="T843" i="12"/>
  <c r="U843" i="12" s="1"/>
  <c r="S508" i="12"/>
  <c r="S63" i="12"/>
  <c r="S184" i="12"/>
  <c r="S425" i="12"/>
  <c r="S350" i="12"/>
  <c r="I49" i="12"/>
  <c r="T49" i="12"/>
  <c r="U49" i="12" s="1"/>
  <c r="S687" i="12"/>
  <c r="S545" i="12"/>
  <c r="I500" i="12"/>
  <c r="T500" i="12"/>
  <c r="U500" i="12" s="1"/>
  <c r="S146" i="12"/>
  <c r="I91" i="12"/>
  <c r="T91" i="12"/>
  <c r="U91" i="12" s="1"/>
  <c r="S629" i="12"/>
  <c r="S621" i="12"/>
  <c r="S310" i="12"/>
  <c r="S204" i="12"/>
  <c r="I645" i="12"/>
  <c r="T645" i="12"/>
  <c r="U645" i="12" s="1"/>
  <c r="S109" i="12"/>
  <c r="S410" i="12"/>
  <c r="S412" i="12"/>
  <c r="S692" i="12"/>
  <c r="I399" i="12"/>
  <c r="T399" i="12"/>
  <c r="U399" i="12" s="1"/>
  <c r="I166" i="12"/>
  <c r="T166" i="12"/>
  <c r="U166" i="12" s="1"/>
  <c r="T265" i="12"/>
  <c r="U265" i="12" s="1"/>
  <c r="I265" i="12"/>
  <c r="S617" i="12"/>
  <c r="S932" i="12"/>
  <c r="S712" i="12"/>
  <c r="T647" i="12"/>
  <c r="U647" i="12" s="1"/>
  <c r="I647" i="12"/>
  <c r="I948" i="12"/>
  <c r="T948" i="12"/>
  <c r="U948" i="12" s="1"/>
  <c r="S21" i="12"/>
  <c r="I21" i="12"/>
  <c r="T21" i="12"/>
  <c r="U21" i="12" s="1"/>
  <c r="S907" i="12"/>
  <c r="T896" i="12"/>
  <c r="U896" i="12" s="1"/>
  <c r="I896" i="12"/>
  <c r="S10" i="12"/>
  <c r="I729" i="12"/>
  <c r="T729" i="12"/>
  <c r="U729" i="12" s="1"/>
  <c r="S436" i="12"/>
  <c r="T436" i="12"/>
  <c r="U436" i="12" s="1"/>
  <c r="I436" i="12"/>
  <c r="T532" i="12"/>
  <c r="U532" i="12" s="1"/>
  <c r="I532" i="12"/>
  <c r="T509" i="12"/>
  <c r="U509" i="12" s="1"/>
  <c r="I509" i="12"/>
  <c r="S505" i="12"/>
  <c r="S656" i="12"/>
  <c r="T656" i="12"/>
  <c r="U656" i="12" s="1"/>
  <c r="I656" i="12"/>
  <c r="S922" i="12"/>
  <c r="S157" i="12"/>
  <c r="S122" i="12"/>
  <c r="S331" i="12"/>
  <c r="I260" i="12"/>
  <c r="T260" i="12"/>
  <c r="U260" i="12" s="1"/>
  <c r="T811" i="12"/>
  <c r="U811" i="12" s="1"/>
  <c r="I811" i="12"/>
  <c r="S949" i="12"/>
  <c r="T810" i="12"/>
  <c r="U810" i="12" s="1"/>
  <c r="I810" i="12"/>
  <c r="S775" i="12"/>
  <c r="I775" i="12"/>
  <c r="T775" i="12"/>
  <c r="U775" i="12" s="1"/>
  <c r="S755" i="12"/>
  <c r="T623" i="12"/>
  <c r="U623" i="12" s="1"/>
  <c r="I623" i="12"/>
  <c r="S175" i="12"/>
  <c r="S80" i="12"/>
  <c r="T159" i="12"/>
  <c r="U159" i="12" s="1"/>
  <c r="I159" i="12"/>
  <c r="S99" i="12"/>
  <c r="I295" i="12"/>
  <c r="T295" i="12"/>
  <c r="U295" i="12" s="1"/>
  <c r="S448" i="12"/>
  <c r="S328" i="12"/>
  <c r="S152" i="12"/>
  <c r="S653" i="12"/>
  <c r="T653" i="12"/>
  <c r="U653" i="12" s="1"/>
  <c r="I653" i="12"/>
  <c r="S428" i="12"/>
  <c r="S213" i="12"/>
  <c r="S469" i="12"/>
  <c r="I234" i="12"/>
  <c r="T234" i="12"/>
  <c r="U234" i="12" s="1"/>
  <c r="T452" i="12"/>
  <c r="U452" i="12" s="1"/>
  <c r="I452" i="12"/>
  <c r="I869" i="12"/>
  <c r="T869" i="12"/>
  <c r="U869" i="12" s="1"/>
  <c r="S964" i="12"/>
  <c r="I964" i="12"/>
  <c r="T964" i="12"/>
  <c r="U964" i="12" s="1"/>
  <c r="I916" i="12"/>
  <c r="T916" i="12"/>
  <c r="U916" i="12" s="1"/>
  <c r="S999" i="12"/>
  <c r="I888" i="12"/>
  <c r="T888" i="12"/>
  <c r="U888" i="12" s="1"/>
  <c r="I834" i="12"/>
  <c r="T834" i="12"/>
  <c r="U834" i="12" s="1"/>
  <c r="M26" i="3"/>
  <c r="M28" i="3"/>
  <c r="I34" i="12"/>
  <c r="T34" i="12"/>
  <c r="U34" i="12" s="1"/>
  <c r="T997" i="12"/>
  <c r="U997" i="12" s="1"/>
  <c r="I997" i="12"/>
  <c r="T483" i="12"/>
  <c r="U483" i="12" s="1"/>
  <c r="I483" i="12"/>
  <c r="I488" i="12"/>
  <c r="T488" i="12"/>
  <c r="U488" i="12" s="1"/>
  <c r="S943" i="12"/>
  <c r="S462" i="12"/>
  <c r="I462" i="12"/>
  <c r="T462" i="12"/>
  <c r="U462" i="12" s="1"/>
  <c r="S919" i="12"/>
  <c r="T766" i="12"/>
  <c r="U766" i="12" s="1"/>
  <c r="I766" i="12"/>
  <c r="S742" i="12"/>
  <c r="S752" i="12"/>
  <c r="C18" i="8"/>
  <c r="H14" i="8"/>
  <c r="T58" i="12"/>
  <c r="U58" i="12" s="1"/>
  <c r="I58" i="12"/>
  <c r="T95" i="12"/>
  <c r="U95" i="12" s="1"/>
  <c r="I95" i="12"/>
  <c r="S107" i="12"/>
  <c r="I107" i="12"/>
  <c r="T107" i="12"/>
  <c r="U107" i="12" s="1"/>
  <c r="S445" i="12"/>
  <c r="T443" i="12"/>
  <c r="U443" i="12" s="1"/>
  <c r="I443" i="12"/>
  <c r="I494" i="12"/>
  <c r="T494" i="12"/>
  <c r="U494" i="12" s="1"/>
  <c r="S201" i="12"/>
  <c r="I201" i="12"/>
  <c r="T201" i="12"/>
  <c r="U201" i="12" s="1"/>
  <c r="I676" i="12"/>
  <c r="T676" i="12"/>
  <c r="U676" i="12" s="1"/>
  <c r="S733" i="12"/>
  <c r="I439" i="12"/>
  <c r="T439" i="12"/>
  <c r="U439" i="12" s="1"/>
  <c r="S982" i="12"/>
  <c r="I982" i="12"/>
  <c r="T982" i="12"/>
  <c r="U982" i="12" s="1"/>
  <c r="T321" i="12"/>
  <c r="U321" i="12" s="1"/>
  <c r="I321" i="12"/>
  <c r="I588" i="12"/>
  <c r="T588" i="12"/>
  <c r="U588" i="12" s="1"/>
  <c r="T314" i="12"/>
  <c r="U314" i="12" s="1"/>
  <c r="I314" i="12"/>
  <c r="I612" i="12"/>
  <c r="T612" i="12"/>
  <c r="U612" i="12" s="1"/>
  <c r="T865" i="12"/>
  <c r="U865" i="12" s="1"/>
  <c r="I865" i="12"/>
  <c r="I853" i="12"/>
  <c r="T853" i="12"/>
  <c r="U853" i="12" s="1"/>
  <c r="S853" i="12"/>
  <c r="S22" i="12"/>
  <c r="I340" i="12"/>
  <c r="T340" i="12"/>
  <c r="U340" i="12" s="1"/>
  <c r="S117" i="12"/>
  <c r="T117" i="12"/>
  <c r="U117" i="12" s="1"/>
  <c r="I117" i="12"/>
  <c r="T610" i="12"/>
  <c r="U610" i="12" s="1"/>
  <c r="I610" i="12"/>
  <c r="I180" i="12"/>
  <c r="T180" i="12"/>
  <c r="U180" i="12" s="1"/>
  <c r="T654" i="12"/>
  <c r="U654" i="12" s="1"/>
  <c r="I654" i="12"/>
  <c r="T493" i="12"/>
  <c r="U493" i="12" s="1"/>
  <c r="I493" i="12"/>
  <c r="S30" i="12"/>
  <c r="I379" i="12"/>
  <c r="T379" i="12"/>
  <c r="U379" i="12" s="1"/>
  <c r="S224" i="12"/>
  <c r="I224" i="12"/>
  <c r="T224" i="12"/>
  <c r="U224" i="12" s="1"/>
  <c r="I589" i="12"/>
  <c r="T589" i="12"/>
  <c r="U589" i="12" s="1"/>
  <c r="S262" i="12"/>
  <c r="T134" i="12"/>
  <c r="U134" i="12" s="1"/>
  <c r="I134" i="12"/>
  <c r="S364" i="12"/>
  <c r="I364" i="12"/>
  <c r="T364" i="12"/>
  <c r="U364" i="12" s="1"/>
  <c r="T368" i="12"/>
  <c r="U368" i="12" s="1"/>
  <c r="I368" i="12"/>
  <c r="I237" i="12"/>
  <c r="T237" i="12"/>
  <c r="U237" i="12" s="1"/>
  <c r="I890" i="12"/>
  <c r="T890" i="12"/>
  <c r="U890" i="12" s="1"/>
  <c r="S202" i="12"/>
  <c r="T202" i="12"/>
  <c r="U202" i="12" s="1"/>
  <c r="I202" i="12"/>
  <c r="S155" i="12"/>
  <c r="I28" i="12"/>
  <c r="T28" i="12"/>
  <c r="U28" i="12" s="1"/>
  <c r="I329" i="12"/>
  <c r="T329" i="12"/>
  <c r="U329" i="12" s="1"/>
  <c r="T370" i="12"/>
  <c r="U370" i="12" s="1"/>
  <c r="I370" i="12"/>
  <c r="S845" i="12"/>
  <c r="T845" i="12"/>
  <c r="U845" i="12" s="1"/>
  <c r="I845" i="12"/>
  <c r="I758" i="12"/>
  <c r="T758" i="12"/>
  <c r="U758" i="12" s="1"/>
  <c r="I795" i="12"/>
  <c r="T795" i="12"/>
  <c r="U795" i="12" s="1"/>
  <c r="I743" i="12"/>
  <c r="T743" i="12"/>
  <c r="U743" i="12" s="1"/>
  <c r="I555" i="12"/>
  <c r="T555" i="12"/>
  <c r="U555" i="12" s="1"/>
  <c r="I885" i="12"/>
  <c r="T885" i="12"/>
  <c r="U885" i="12" s="1"/>
  <c r="I886" i="12"/>
  <c r="T886" i="12"/>
  <c r="U886" i="12" s="1"/>
  <c r="I585" i="12"/>
  <c r="T585" i="12"/>
  <c r="U585" i="12" s="1"/>
  <c r="I925" i="12"/>
  <c r="T925" i="12"/>
  <c r="U925" i="12" s="1"/>
  <c r="I670" i="12"/>
  <c r="T670" i="12"/>
  <c r="U670" i="12" s="1"/>
  <c r="T699" i="12"/>
  <c r="U699" i="12" s="1"/>
  <c r="I699" i="12"/>
  <c r="I879" i="12"/>
  <c r="T879" i="12"/>
  <c r="U879" i="12" s="1"/>
  <c r="S975" i="12"/>
  <c r="I975" i="12"/>
  <c r="T975" i="12"/>
  <c r="U975" i="12" s="1"/>
  <c r="I875" i="12"/>
  <c r="T875" i="12"/>
  <c r="U875" i="12" s="1"/>
  <c r="S832" i="12"/>
  <c r="I119" i="12"/>
  <c r="T119" i="12"/>
  <c r="U119" i="12" s="1"/>
  <c r="I514" i="12"/>
  <c r="T514" i="12"/>
  <c r="U514" i="12" s="1"/>
  <c r="T87" i="12"/>
  <c r="U87" i="12" s="1"/>
  <c r="I87" i="12"/>
  <c r="T161" i="12"/>
  <c r="U161" i="12" s="1"/>
  <c r="I161" i="12"/>
  <c r="T569" i="12"/>
  <c r="U569" i="12" s="1"/>
  <c r="I569" i="12"/>
  <c r="T898" i="12"/>
  <c r="U898" i="12" s="1"/>
  <c r="I898" i="12"/>
  <c r="I309" i="12"/>
  <c r="T309" i="12"/>
  <c r="U309" i="12" s="1"/>
  <c r="T774" i="12"/>
  <c r="U774" i="12" s="1"/>
  <c r="I774" i="12"/>
  <c r="I560" i="12"/>
  <c r="T560" i="12"/>
  <c r="U560" i="12" s="1"/>
  <c r="I773" i="12"/>
  <c r="T773" i="12"/>
  <c r="U773" i="12" s="1"/>
  <c r="I115" i="12"/>
  <c r="T115" i="12"/>
  <c r="U115" i="12" s="1"/>
  <c r="I764" i="12"/>
  <c r="T764" i="12"/>
  <c r="U764" i="12" s="1"/>
  <c r="I345" i="12"/>
  <c r="T345" i="12"/>
  <c r="U345" i="12" s="1"/>
  <c r="I627" i="12"/>
  <c r="T627" i="12"/>
  <c r="U627" i="12" s="1"/>
  <c r="I332" i="12"/>
  <c r="T332" i="12"/>
  <c r="U332" i="12" s="1"/>
  <c r="I757" i="12"/>
  <c r="T757" i="12"/>
  <c r="U757" i="12" s="1"/>
  <c r="I597" i="12"/>
  <c r="T597" i="12"/>
  <c r="U597" i="12" s="1"/>
  <c r="I337" i="12"/>
  <c r="T337" i="12"/>
  <c r="U337" i="12" s="1"/>
  <c r="I83" i="12"/>
  <c r="T83" i="12"/>
  <c r="U83" i="12" s="1"/>
  <c r="I977" i="12"/>
  <c r="T977" i="12"/>
  <c r="U977" i="12" s="1"/>
  <c r="I825" i="12"/>
  <c r="T825" i="12"/>
  <c r="U825" i="12" s="1"/>
  <c r="I398" i="12"/>
  <c r="T398" i="12"/>
  <c r="U398" i="12" s="1"/>
  <c r="I106" i="12"/>
  <c r="T106" i="12"/>
  <c r="U106" i="12" s="1"/>
  <c r="I600" i="12"/>
  <c r="T600" i="12"/>
  <c r="U600" i="12" s="1"/>
  <c r="I678" i="12"/>
  <c r="T678" i="12"/>
  <c r="U678" i="12" s="1"/>
  <c r="I882" i="12"/>
  <c r="T882" i="12"/>
  <c r="U882" i="12" s="1"/>
  <c r="T361" i="12"/>
  <c r="U361" i="12" s="1"/>
  <c r="I361" i="12"/>
  <c r="I624" i="12"/>
  <c r="T624" i="12"/>
  <c r="U624" i="12" s="1"/>
  <c r="I559" i="12"/>
  <c r="T559" i="12"/>
  <c r="U559" i="12" s="1"/>
  <c r="T660" i="12"/>
  <c r="U660" i="12" s="1"/>
  <c r="I660" i="12"/>
  <c r="I577" i="12"/>
  <c r="T577" i="12"/>
  <c r="U577" i="12" s="1"/>
  <c r="T423" i="12"/>
  <c r="U423" i="12" s="1"/>
  <c r="I423" i="12"/>
  <c r="I958" i="12"/>
  <c r="T958" i="12"/>
  <c r="U958" i="12" s="1"/>
  <c r="T581" i="12"/>
  <c r="U581" i="12" s="1"/>
  <c r="I581" i="12"/>
  <c r="I921" i="12"/>
  <c r="T921" i="12"/>
  <c r="U921" i="12" s="1"/>
  <c r="T66" i="12"/>
  <c r="U66" i="12" s="1"/>
  <c r="I66" i="12"/>
  <c r="I304" i="12"/>
  <c r="T304" i="12"/>
  <c r="U304" i="12" s="1"/>
  <c r="T980" i="12"/>
  <c r="U980" i="12" s="1"/>
  <c r="I980" i="12"/>
  <c r="I491" i="12"/>
  <c r="T491" i="12"/>
  <c r="U491" i="12" s="1"/>
  <c r="T307" i="12"/>
  <c r="U307" i="12" s="1"/>
  <c r="I307" i="12"/>
  <c r="T93" i="12"/>
  <c r="U93" i="12" s="1"/>
  <c r="I93" i="12"/>
  <c r="T499" i="12"/>
  <c r="U499" i="12" s="1"/>
  <c r="I499" i="12"/>
  <c r="I54" i="12"/>
  <c r="T54" i="12"/>
  <c r="U54" i="12" s="1"/>
  <c r="I772" i="12"/>
  <c r="T772" i="12"/>
  <c r="U772" i="12" s="1"/>
  <c r="I126" i="12"/>
  <c r="T126" i="12"/>
  <c r="U126" i="12" s="1"/>
  <c r="T543" i="12"/>
  <c r="U543" i="12" s="1"/>
  <c r="I543" i="12"/>
  <c r="I133" i="12"/>
  <c r="T133" i="12"/>
  <c r="U133" i="12" s="1"/>
  <c r="I394" i="12"/>
  <c r="T394" i="12"/>
  <c r="U394" i="12" s="1"/>
  <c r="T957" i="12"/>
  <c r="U957" i="12" s="1"/>
  <c r="I957" i="12"/>
  <c r="I252" i="12"/>
  <c r="T252" i="12"/>
  <c r="U252" i="12" s="1"/>
  <c r="I23" i="12"/>
  <c r="T23" i="12"/>
  <c r="U23" i="12" s="1"/>
  <c r="I235" i="12"/>
  <c r="T235" i="12"/>
  <c r="U235" i="12" s="1"/>
  <c r="T506" i="12"/>
  <c r="U506" i="12" s="1"/>
  <c r="I506" i="12"/>
  <c r="I840" i="12"/>
  <c r="T840" i="12"/>
  <c r="U840" i="12" s="1"/>
  <c r="I282" i="12"/>
  <c r="T282" i="12"/>
  <c r="U282" i="12" s="1"/>
  <c r="I847" i="12"/>
  <c r="T847" i="12"/>
  <c r="U847" i="12" s="1"/>
  <c r="I239" i="12"/>
  <c r="T239" i="12"/>
  <c r="U239" i="12" s="1"/>
  <c r="I819" i="12"/>
  <c r="T819" i="12"/>
  <c r="U819" i="12" s="1"/>
  <c r="I652" i="12"/>
  <c r="T652" i="12"/>
  <c r="U652" i="12" s="1"/>
  <c r="T289" i="12"/>
  <c r="U289" i="12" s="1"/>
  <c r="I289" i="12"/>
  <c r="I111" i="12"/>
  <c r="T111" i="12"/>
  <c r="U111" i="12" s="1"/>
  <c r="T355" i="12"/>
  <c r="U355" i="12" s="1"/>
  <c r="I355" i="12"/>
  <c r="I296" i="12"/>
  <c r="T296" i="12"/>
  <c r="U296" i="12" s="1"/>
  <c r="T70" i="12"/>
  <c r="U70" i="12" s="1"/>
  <c r="I70" i="12"/>
  <c r="I108" i="12"/>
  <c r="T108" i="12"/>
  <c r="U108" i="12" s="1"/>
  <c r="T367" i="12"/>
  <c r="U367" i="12" s="1"/>
  <c r="I367" i="12"/>
  <c r="T877" i="12"/>
  <c r="U877" i="12" s="1"/>
  <c r="I877" i="12"/>
  <c r="I681" i="12"/>
  <c r="T681" i="12"/>
  <c r="U681" i="12" s="1"/>
  <c r="I405" i="12"/>
  <c r="T405" i="12"/>
  <c r="U405" i="12" s="1"/>
  <c r="T849" i="12"/>
  <c r="U849" i="12" s="1"/>
  <c r="I849" i="12"/>
  <c r="I512" i="12"/>
  <c r="T512" i="12"/>
  <c r="U512" i="12" s="1"/>
  <c r="I246" i="12"/>
  <c r="T246" i="12"/>
  <c r="U246" i="12" s="1"/>
  <c r="I167" i="12"/>
  <c r="T167" i="12"/>
  <c r="U167" i="12" s="1"/>
  <c r="I110" i="12"/>
  <c r="T110" i="12"/>
  <c r="U110" i="12" s="1"/>
  <c r="I739" i="12"/>
  <c r="T739" i="12"/>
  <c r="U739" i="12" s="1"/>
  <c r="I542" i="12"/>
  <c r="T542" i="12"/>
  <c r="U542" i="12" s="1"/>
  <c r="T662" i="12"/>
  <c r="U662" i="12" s="1"/>
  <c r="I662" i="12"/>
  <c r="T221" i="12"/>
  <c r="U221" i="12" s="1"/>
  <c r="I221" i="12"/>
  <c r="T401" i="12"/>
  <c r="U401" i="12" s="1"/>
  <c r="I401" i="12"/>
  <c r="T225" i="12"/>
  <c r="U225" i="12" s="1"/>
  <c r="I225" i="12"/>
  <c r="T437" i="12"/>
  <c r="U437" i="12" s="1"/>
  <c r="I437" i="12"/>
  <c r="I249" i="12"/>
  <c r="T249" i="12"/>
  <c r="U249" i="12" s="1"/>
  <c r="I736" i="12"/>
  <c r="T736" i="12"/>
  <c r="U736" i="12" s="1"/>
  <c r="I366" i="12"/>
  <c r="T366" i="12"/>
  <c r="U366" i="12" s="1"/>
  <c r="I342" i="12"/>
  <c r="T342" i="12"/>
  <c r="U342" i="12" s="1"/>
  <c r="T790" i="12"/>
  <c r="U790" i="12" s="1"/>
  <c r="I790" i="12"/>
  <c r="I96" i="12"/>
  <c r="T96" i="12"/>
  <c r="U96" i="12" s="1"/>
  <c r="T550" i="12"/>
  <c r="U550" i="12" s="1"/>
  <c r="I550" i="12"/>
  <c r="I554" i="12"/>
  <c r="T554" i="12"/>
  <c r="U554" i="12" s="1"/>
  <c r="T923" i="12"/>
  <c r="U923" i="12" s="1"/>
  <c r="I923" i="12"/>
  <c r="I359" i="12"/>
  <c r="T359" i="12"/>
  <c r="U359" i="12" s="1"/>
  <c r="I169" i="12"/>
  <c r="T169" i="12"/>
  <c r="U169" i="12" s="1"/>
  <c r="I39" i="12"/>
  <c r="T39" i="12"/>
  <c r="U39" i="12" s="1"/>
  <c r="T168" i="12"/>
  <c r="U168" i="12" s="1"/>
  <c r="I168" i="12"/>
  <c r="T482" i="12"/>
  <c r="U482" i="12" s="1"/>
  <c r="I482" i="12"/>
  <c r="I650" i="12"/>
  <c r="T650" i="12"/>
  <c r="U650" i="12" s="1"/>
  <c r="T792" i="12"/>
  <c r="U792" i="12" s="1"/>
  <c r="I792" i="12"/>
  <c r="T15" i="12"/>
  <c r="U15" i="12" s="1"/>
  <c r="I15" i="12"/>
  <c r="I955" i="12"/>
  <c r="T955" i="12"/>
  <c r="U955" i="12" s="1"/>
  <c r="I682" i="12"/>
  <c r="T682" i="12"/>
  <c r="U682" i="12" s="1"/>
  <c r="I992" i="12"/>
  <c r="T992" i="12"/>
  <c r="U992" i="12" s="1"/>
  <c r="I979" i="12"/>
  <c r="T979" i="12"/>
  <c r="U979" i="12" s="1"/>
  <c r="T4" i="12"/>
  <c r="U4" i="12" s="1"/>
  <c r="I4" i="12"/>
  <c r="T968" i="12"/>
  <c r="U968" i="12" s="1"/>
  <c r="I968" i="12"/>
  <c r="I710" i="12"/>
  <c r="T710" i="12"/>
  <c r="U710" i="12" s="1"/>
  <c r="T884" i="12"/>
  <c r="U884" i="12" s="1"/>
  <c r="I884" i="12"/>
  <c r="I430" i="12"/>
  <c r="T430" i="12"/>
  <c r="U430" i="12" s="1"/>
  <c r="T291" i="12"/>
  <c r="U291" i="12" s="1"/>
  <c r="I291" i="12"/>
  <c r="I813" i="12"/>
  <c r="T813" i="12"/>
  <c r="U813" i="12" s="1"/>
  <c r="I770" i="12"/>
  <c r="T770" i="12"/>
  <c r="U770" i="12" s="1"/>
  <c r="I727" i="12"/>
  <c r="T727" i="12"/>
  <c r="U727" i="12" s="1"/>
  <c r="T895" i="12"/>
  <c r="U895" i="12" s="1"/>
  <c r="I895" i="12"/>
  <c r="I717" i="12"/>
  <c r="T717" i="12"/>
  <c r="U717" i="12" s="1"/>
  <c r="T59" i="12"/>
  <c r="U59" i="12" s="1"/>
  <c r="I59" i="12"/>
  <c r="T858" i="12"/>
  <c r="U858" i="12" s="1"/>
  <c r="I858" i="12"/>
  <c r="T646" i="12"/>
  <c r="U646" i="12" s="1"/>
  <c r="I646" i="12"/>
  <c r="T765" i="12"/>
  <c r="U765" i="12" s="1"/>
  <c r="I765" i="12"/>
  <c r="I278" i="12"/>
  <c r="T278" i="12"/>
  <c r="U278" i="12" s="1"/>
  <c r="I140" i="12"/>
  <c r="T140" i="12"/>
  <c r="U140" i="12" s="1"/>
  <c r="S154" i="12"/>
  <c r="I154" i="12"/>
  <c r="T154" i="12"/>
  <c r="U154" i="12" s="1"/>
  <c r="T217" i="12"/>
  <c r="U217" i="12" s="1"/>
  <c r="I217" i="12"/>
  <c r="I228" i="12"/>
  <c r="T228" i="12"/>
  <c r="U228" i="12" s="1"/>
  <c r="I827" i="12"/>
  <c r="T827" i="12"/>
  <c r="U827" i="12" s="1"/>
  <c r="T959" i="12"/>
  <c r="U959" i="12" s="1"/>
  <c r="I959" i="12"/>
  <c r="I820" i="12"/>
  <c r="T820" i="12"/>
  <c r="U820" i="12" s="1"/>
  <c r="S641" i="12"/>
  <c r="S985" i="12"/>
  <c r="I985" i="12"/>
  <c r="T985" i="12"/>
  <c r="U985" i="12" s="1"/>
  <c r="S904" i="12"/>
  <c r="S544" i="12"/>
  <c r="I299" i="12"/>
  <c r="T299" i="12"/>
  <c r="U299" i="12" s="1"/>
  <c r="I715" i="12"/>
  <c r="T715" i="12"/>
  <c r="U715" i="12" s="1"/>
  <c r="L3" i="13"/>
  <c r="P3" i="13"/>
  <c r="Q3" i="13"/>
  <c r="N3" i="13"/>
  <c r="J3" i="13"/>
  <c r="R3" i="13"/>
  <c r="M3" i="13"/>
  <c r="K3" i="13"/>
  <c r="O3" i="13"/>
  <c r="I3" i="12"/>
  <c r="T526" i="12"/>
  <c r="U526" i="12" s="1"/>
  <c r="I526" i="12"/>
  <c r="I199" i="12"/>
  <c r="T199" i="12"/>
  <c r="U199" i="12" s="1"/>
  <c r="I326" i="12"/>
  <c r="T326" i="12"/>
  <c r="U326" i="12" s="1"/>
  <c r="T198" i="12"/>
  <c r="U198" i="12" s="1"/>
  <c r="I198" i="12"/>
  <c r="I422" i="12"/>
  <c r="T422" i="12"/>
  <c r="U422" i="12" s="1"/>
  <c r="I929" i="12"/>
  <c r="T929" i="12"/>
  <c r="U929" i="12" s="1"/>
  <c r="S458" i="12"/>
  <c r="I839" i="12"/>
  <c r="T839" i="12"/>
  <c r="U839" i="12" s="1"/>
  <c r="I962" i="12"/>
  <c r="T962" i="12"/>
  <c r="U962" i="12" s="1"/>
  <c r="S720" i="12"/>
  <c r="I960" i="12"/>
  <c r="T960" i="12"/>
  <c r="U960" i="12" s="1"/>
  <c r="T88" i="12"/>
  <c r="U88" i="12" s="1"/>
  <c r="I88" i="12"/>
  <c r="T118" i="12"/>
  <c r="U118" i="12" s="1"/>
  <c r="I118" i="12"/>
  <c r="I797" i="12"/>
  <c r="T797" i="12"/>
  <c r="U797" i="12" s="1"/>
  <c r="I377" i="12"/>
  <c r="T377" i="12"/>
  <c r="U377" i="12" s="1"/>
  <c r="I396" i="12"/>
  <c r="T396" i="12"/>
  <c r="U396" i="12" s="1"/>
  <c r="T920" i="12"/>
  <c r="U920" i="12" s="1"/>
  <c r="I920" i="12"/>
  <c r="I868" i="12"/>
  <c r="T868" i="12"/>
  <c r="U868" i="12" s="1"/>
  <c r="T837" i="12"/>
  <c r="U837" i="12" s="1"/>
  <c r="I837" i="12"/>
  <c r="S24" i="12"/>
  <c r="I365" i="12"/>
  <c r="T365" i="12"/>
  <c r="U365" i="12" s="1"/>
  <c r="S226" i="12"/>
  <c r="T380" i="12"/>
  <c r="U380" i="12" s="1"/>
  <c r="I380" i="12"/>
  <c r="I613" i="12"/>
  <c r="T613" i="12"/>
  <c r="U613" i="12" s="1"/>
  <c r="T817" i="12"/>
  <c r="U817" i="12" s="1"/>
  <c r="I817" i="12"/>
  <c r="I84" i="12"/>
  <c r="T84" i="12"/>
  <c r="U84" i="12" s="1"/>
  <c r="I479" i="12"/>
  <c r="T479" i="12"/>
  <c r="U479" i="12" s="1"/>
  <c r="S695" i="12"/>
  <c r="T525" i="12"/>
  <c r="U525" i="12" s="1"/>
  <c r="I525" i="12"/>
  <c r="I384" i="12"/>
  <c r="T384" i="12"/>
  <c r="U384" i="12" s="1"/>
  <c r="T658" i="12"/>
  <c r="U658" i="12" s="1"/>
  <c r="I658" i="12"/>
  <c r="S135" i="12"/>
  <c r="I862" i="12"/>
  <c r="T862" i="12"/>
  <c r="U862" i="12" s="1"/>
  <c r="T475" i="12"/>
  <c r="U475" i="12" s="1"/>
  <c r="I475" i="12"/>
  <c r="I781" i="12"/>
  <c r="T781" i="12"/>
  <c r="U781" i="12" s="1"/>
  <c r="I358" i="12"/>
  <c r="T358" i="12"/>
  <c r="U358" i="12" s="1"/>
  <c r="S300" i="12"/>
  <c r="I300" i="12"/>
  <c r="T300" i="12"/>
  <c r="U300" i="12" s="1"/>
  <c r="S205" i="12"/>
  <c r="T138" i="12"/>
  <c r="U138" i="12" s="1"/>
  <c r="I138" i="12"/>
  <c r="I418" i="12"/>
  <c r="T418" i="12"/>
  <c r="U418" i="12" s="1"/>
  <c r="T137" i="12"/>
  <c r="U137" i="12" s="1"/>
  <c r="I137" i="12"/>
  <c r="T718" i="12"/>
  <c r="U718" i="12" s="1"/>
  <c r="I718" i="12"/>
  <c r="I735" i="12"/>
  <c r="T735" i="12"/>
  <c r="U735" i="12" s="1"/>
  <c r="S756" i="12"/>
  <c r="T796" i="12"/>
  <c r="U796" i="12" s="1"/>
  <c r="I796" i="12"/>
  <c r="I878" i="12"/>
  <c r="T878" i="12"/>
  <c r="U878" i="12" s="1"/>
  <c r="I667" i="12"/>
  <c r="T667" i="12"/>
  <c r="U667" i="12" s="1"/>
  <c r="T583" i="12"/>
  <c r="U583" i="12" s="1"/>
  <c r="I583" i="12"/>
  <c r="S843" i="12"/>
  <c r="I674" i="12"/>
  <c r="T674" i="12"/>
  <c r="U674" i="12" s="1"/>
  <c r="I463" i="12"/>
  <c r="T463" i="12"/>
  <c r="U463" i="12" s="1"/>
  <c r="I40" i="12"/>
  <c r="T40" i="12"/>
  <c r="U40" i="12" s="1"/>
  <c r="S69" i="12"/>
  <c r="I508" i="12"/>
  <c r="T508" i="12"/>
  <c r="U508" i="12" s="1"/>
  <c r="T572" i="12"/>
  <c r="U572" i="12" s="1"/>
  <c r="I572" i="12"/>
  <c r="S429" i="12"/>
  <c r="T429" i="12"/>
  <c r="U429" i="12" s="1"/>
  <c r="I429" i="12"/>
  <c r="S231" i="12"/>
  <c r="T360" i="12"/>
  <c r="U360" i="12" s="1"/>
  <c r="I360" i="12"/>
  <c r="T694" i="12"/>
  <c r="U694" i="12" s="1"/>
  <c r="I694" i="12"/>
  <c r="S677" i="12"/>
  <c r="T972" i="12"/>
  <c r="U972" i="12" s="1"/>
  <c r="I972" i="12"/>
  <c r="I535" i="12"/>
  <c r="T535" i="12"/>
  <c r="U535" i="12" s="1"/>
  <c r="T780" i="12"/>
  <c r="U780" i="12" s="1"/>
  <c r="I780" i="12"/>
  <c r="T29" i="12"/>
  <c r="U29" i="12" s="1"/>
  <c r="I29" i="12"/>
  <c r="S485" i="12"/>
  <c r="I619" i="12"/>
  <c r="T619" i="12"/>
  <c r="U619" i="12" s="1"/>
  <c r="S716" i="12"/>
  <c r="T649" i="12"/>
  <c r="U649" i="12" s="1"/>
  <c r="I649" i="12"/>
  <c r="I551" i="12"/>
  <c r="T551" i="12"/>
  <c r="U551" i="12" s="1"/>
  <c r="S939" i="12"/>
  <c r="I382" i="12"/>
  <c r="T382" i="12"/>
  <c r="U382" i="12" s="1"/>
  <c r="I191" i="12"/>
  <c r="T191" i="12"/>
  <c r="U191" i="12" s="1"/>
  <c r="T629" i="12"/>
  <c r="U629" i="12" s="1"/>
  <c r="I629" i="12"/>
  <c r="I621" i="12"/>
  <c r="T621" i="12"/>
  <c r="U621" i="12" s="1"/>
  <c r="S197" i="12"/>
  <c r="S390" i="12"/>
  <c r="S6" i="12"/>
  <c r="I688" i="12"/>
  <c r="T688" i="12"/>
  <c r="U688" i="12" s="1"/>
  <c r="I200" i="12"/>
  <c r="T200" i="12"/>
  <c r="U200" i="12" s="1"/>
  <c r="S316" i="12"/>
  <c r="S685" i="12"/>
  <c r="I193" i="12"/>
  <c r="T193" i="12"/>
  <c r="U193" i="12" s="1"/>
  <c r="T697" i="12"/>
  <c r="U697" i="12" s="1"/>
  <c r="I697" i="12"/>
  <c r="I187" i="12"/>
  <c r="T187" i="12"/>
  <c r="U187" i="12" s="1"/>
  <c r="T353" i="12"/>
  <c r="U353" i="12" s="1"/>
  <c r="I353" i="12"/>
  <c r="T256" i="12"/>
  <c r="U256" i="12" s="1"/>
  <c r="I256" i="12"/>
  <c r="T852" i="12"/>
  <c r="U852" i="12" s="1"/>
  <c r="I852" i="12"/>
  <c r="T617" i="12"/>
  <c r="U617" i="12" s="1"/>
  <c r="I617" i="12"/>
  <c r="I642" i="12"/>
  <c r="T642" i="12"/>
  <c r="U642" i="12" s="1"/>
  <c r="S729" i="12"/>
  <c r="I961" i="12"/>
  <c r="T961" i="12"/>
  <c r="U961" i="12" s="1"/>
  <c r="I643" i="12"/>
  <c r="T643" i="12"/>
  <c r="U643" i="12" s="1"/>
  <c r="T949" i="12"/>
  <c r="U949" i="12" s="1"/>
  <c r="I949" i="12"/>
  <c r="T633" i="12"/>
  <c r="U633" i="12" s="1"/>
  <c r="I633" i="12"/>
  <c r="T935" i="12"/>
  <c r="U935" i="12" s="1"/>
  <c r="I935" i="12"/>
  <c r="I799" i="12"/>
  <c r="T799" i="12"/>
  <c r="U799" i="12" s="1"/>
  <c r="S799" i="12"/>
  <c r="S520" i="12"/>
  <c r="I520" i="12"/>
  <c r="T520" i="12"/>
  <c r="U520" i="12" s="1"/>
  <c r="T80" i="12"/>
  <c r="U80" i="12" s="1"/>
  <c r="I80" i="12"/>
  <c r="I112" i="12"/>
  <c r="T112" i="12"/>
  <c r="U112" i="12" s="1"/>
  <c r="I306" i="12"/>
  <c r="T306" i="12"/>
  <c r="U306" i="12" s="1"/>
  <c r="T578" i="12"/>
  <c r="U578" i="12" s="1"/>
  <c r="I578" i="12"/>
  <c r="T448" i="12"/>
  <c r="U448" i="12" s="1"/>
  <c r="I448" i="12"/>
  <c r="I753" i="12"/>
  <c r="T753" i="12"/>
  <c r="U753" i="12" s="1"/>
  <c r="T395" i="12"/>
  <c r="U395" i="12" s="1"/>
  <c r="I395" i="12"/>
  <c r="T328" i="12"/>
  <c r="U328" i="12" s="1"/>
  <c r="I328" i="12"/>
  <c r="I393" i="12"/>
  <c r="T393" i="12"/>
  <c r="U393" i="12" s="1"/>
  <c r="T428" i="12"/>
  <c r="U428" i="12" s="1"/>
  <c r="I428" i="12"/>
  <c r="T213" i="12"/>
  <c r="U213" i="12" s="1"/>
  <c r="I213" i="12"/>
  <c r="I469" i="12"/>
  <c r="T469" i="12"/>
  <c r="U469" i="12" s="1"/>
  <c r="I127" i="12"/>
  <c r="T127" i="12"/>
  <c r="U127" i="12" s="1"/>
  <c r="I486" i="12"/>
  <c r="T486" i="12"/>
  <c r="U486" i="12" s="1"/>
  <c r="T664" i="12"/>
  <c r="U664" i="12" s="1"/>
  <c r="I664" i="12"/>
  <c r="I906" i="12"/>
  <c r="T906" i="12"/>
  <c r="U906" i="12" s="1"/>
  <c r="I531" i="12"/>
  <c r="T531" i="12"/>
  <c r="U531" i="12" s="1"/>
  <c r="I789" i="12"/>
  <c r="T789" i="12"/>
  <c r="U789" i="12" s="1"/>
  <c r="T918" i="12"/>
  <c r="U918" i="12" s="1"/>
  <c r="I918" i="12"/>
  <c r="S759" i="12"/>
  <c r="S766" i="12"/>
  <c r="S636" i="12"/>
  <c r="S58" i="12"/>
  <c r="T32" i="12"/>
  <c r="U32" i="12" s="1"/>
  <c r="I32" i="12"/>
  <c r="T212" i="12"/>
  <c r="U212" i="12" s="1"/>
  <c r="I212" i="12"/>
  <c r="S94" i="12"/>
  <c r="I94" i="12"/>
  <c r="T94" i="12"/>
  <c r="U94" i="12" s="1"/>
  <c r="I414" i="12"/>
  <c r="T414" i="12"/>
  <c r="U414" i="12" s="1"/>
  <c r="T160" i="12"/>
  <c r="U160" i="12" s="1"/>
  <c r="I160" i="12"/>
  <c r="T668" i="12"/>
  <c r="U668" i="12" s="1"/>
  <c r="I668" i="12"/>
  <c r="S620" i="12"/>
  <c r="S676" i="12"/>
  <c r="I754" i="12"/>
  <c r="T754" i="12"/>
  <c r="U754" i="12" s="1"/>
  <c r="S312" i="12"/>
  <c r="I312" i="12"/>
  <c r="T312" i="12"/>
  <c r="U312" i="12" s="1"/>
  <c r="I36" i="12"/>
  <c r="T36" i="12"/>
  <c r="U36" i="12" s="1"/>
  <c r="T215" i="12"/>
  <c r="U215" i="12" s="1"/>
  <c r="I215" i="12"/>
  <c r="T435" i="12"/>
  <c r="U435" i="12" s="1"/>
  <c r="I435" i="12"/>
  <c r="T190" i="12"/>
  <c r="U190" i="12" s="1"/>
  <c r="I190" i="12"/>
  <c r="I57" i="12"/>
  <c r="T57" i="12"/>
  <c r="U57" i="12" s="1"/>
  <c r="S865" i="12"/>
  <c r="AF7" i="4"/>
  <c r="AF19" i="4" s="1"/>
  <c r="AF26" i="4" s="1"/>
  <c r="ED11" i="2"/>
  <c r="S610" i="12"/>
  <c r="I207" i="12"/>
  <c r="T207" i="12"/>
  <c r="U207" i="12" s="1"/>
  <c r="S82" i="12"/>
  <c r="I82" i="12"/>
  <c r="T82" i="12"/>
  <c r="U82" i="12" s="1"/>
  <c r="T223" i="12"/>
  <c r="U223" i="12" s="1"/>
  <c r="I223" i="12"/>
  <c r="T30" i="12"/>
  <c r="U30" i="12" s="1"/>
  <c r="I30" i="12"/>
  <c r="T43" i="12"/>
  <c r="U43" i="12" s="1"/>
  <c r="I43" i="12"/>
  <c r="S327" i="12"/>
  <c r="I988" i="12"/>
  <c r="T988" i="12"/>
  <c r="U988" i="12" s="1"/>
  <c r="S507" i="12"/>
  <c r="I352" i="12"/>
  <c r="T352" i="12"/>
  <c r="U352" i="12" s="1"/>
  <c r="T464" i="12"/>
  <c r="U464" i="12" s="1"/>
  <c r="I464" i="12"/>
  <c r="T262" i="12"/>
  <c r="U262" i="12" s="1"/>
  <c r="I262" i="12"/>
  <c r="S630" i="12"/>
  <c r="I700" i="12"/>
  <c r="T700" i="12"/>
  <c r="U700" i="12" s="1"/>
  <c r="T548" i="12"/>
  <c r="U548" i="12" s="1"/>
  <c r="I548" i="12"/>
  <c r="I155" i="12"/>
  <c r="T155" i="12"/>
  <c r="U155" i="12" s="1"/>
  <c r="T41" i="12"/>
  <c r="U41" i="12" s="1"/>
  <c r="I41" i="12"/>
  <c r="I292" i="12"/>
  <c r="T292" i="12"/>
  <c r="U292" i="12" s="1"/>
  <c r="S555" i="12"/>
  <c r="S885" i="12"/>
  <c r="S798" i="12"/>
  <c r="T798" i="12"/>
  <c r="U798" i="12" s="1"/>
  <c r="I798" i="12"/>
  <c r="T669" i="12"/>
  <c r="U669" i="12" s="1"/>
  <c r="I669" i="12"/>
  <c r="I844" i="12"/>
  <c r="T844" i="12"/>
  <c r="U844" i="12" s="1"/>
  <c r="S875" i="12"/>
  <c r="I832" i="12"/>
  <c r="T832" i="12"/>
  <c r="U832" i="12" s="1"/>
  <c r="I16" i="12"/>
  <c r="T16" i="12"/>
  <c r="U16" i="12" s="1"/>
  <c r="I444" i="12"/>
  <c r="T444" i="12"/>
  <c r="U444" i="12" s="1"/>
  <c r="I914" i="12"/>
  <c r="T914" i="12"/>
  <c r="U914" i="12" s="1"/>
  <c r="T48" i="12"/>
  <c r="U48" i="12" s="1"/>
  <c r="I48" i="12"/>
  <c r="I432" i="12"/>
  <c r="T432" i="12"/>
  <c r="U432" i="12" s="1"/>
  <c r="I726" i="12"/>
  <c r="T726" i="12"/>
  <c r="U726" i="12" s="1"/>
  <c r="T533" i="12"/>
  <c r="U533" i="12" s="1"/>
  <c r="I533" i="12"/>
  <c r="T305" i="12"/>
  <c r="U305" i="12" s="1"/>
  <c r="I305" i="12"/>
  <c r="T346" i="12"/>
  <c r="U346" i="12" s="1"/>
  <c r="I346" i="12"/>
  <c r="T705" i="12"/>
  <c r="U705" i="12" s="1"/>
  <c r="I705" i="12"/>
  <c r="I381" i="12"/>
  <c r="T381" i="12"/>
  <c r="U381" i="12" s="1"/>
  <c r="I812" i="12"/>
  <c r="T812" i="12"/>
  <c r="U812" i="12" s="1"/>
  <c r="I357" i="12"/>
  <c r="T357" i="12"/>
  <c r="U357" i="12" s="1"/>
  <c r="I908" i="12"/>
  <c r="T908" i="12"/>
  <c r="U908" i="12" s="1"/>
  <c r="I564" i="12"/>
  <c r="T564" i="12"/>
  <c r="U564" i="12" s="1"/>
  <c r="I763" i="12"/>
  <c r="T763" i="12"/>
  <c r="U763" i="12" s="1"/>
  <c r="T993" i="12"/>
  <c r="U993" i="12" s="1"/>
  <c r="I993" i="12"/>
  <c r="T741" i="12"/>
  <c r="U741" i="12" s="1"/>
  <c r="I741" i="12"/>
  <c r="I349" i="12"/>
  <c r="T349" i="12"/>
  <c r="U349" i="12" s="1"/>
  <c r="I64" i="12"/>
  <c r="T64" i="12"/>
  <c r="U64" i="12" s="1"/>
  <c r="I517" i="12"/>
  <c r="T517" i="12"/>
  <c r="U517" i="12" s="1"/>
  <c r="T854" i="12"/>
  <c r="U854" i="12" s="1"/>
  <c r="I854" i="12"/>
  <c r="T415" i="12"/>
  <c r="U415" i="12" s="1"/>
  <c r="I415" i="12"/>
  <c r="T74" i="12"/>
  <c r="U74" i="12" s="1"/>
  <c r="I74" i="12"/>
  <c r="T833" i="12"/>
  <c r="U833" i="12" s="1"/>
  <c r="I833" i="12"/>
  <c r="T397" i="12"/>
  <c r="U397" i="12" s="1"/>
  <c r="I397" i="12"/>
  <c r="T487" i="12"/>
  <c r="U487" i="12" s="1"/>
  <c r="I487" i="12"/>
  <c r="T268" i="12"/>
  <c r="U268" i="12" s="1"/>
  <c r="I268" i="12"/>
  <c r="I978" i="12"/>
  <c r="T978" i="12"/>
  <c r="U978" i="12" s="1"/>
  <c r="T402" i="12"/>
  <c r="U402" i="12" s="1"/>
  <c r="I402" i="12"/>
  <c r="T937" i="12"/>
  <c r="U937" i="12" s="1"/>
  <c r="I937" i="12"/>
  <c r="I183" i="12"/>
  <c r="T183" i="12"/>
  <c r="U183" i="12" s="1"/>
  <c r="I363" i="12"/>
  <c r="T363" i="12"/>
  <c r="U363" i="12" s="1"/>
  <c r="T547" i="12"/>
  <c r="U547" i="12" s="1"/>
  <c r="I547" i="12"/>
  <c r="T828" i="12"/>
  <c r="U828" i="12" s="1"/>
  <c r="I828" i="12"/>
  <c r="T27" i="12"/>
  <c r="U27" i="12" s="1"/>
  <c r="I27" i="12"/>
  <c r="I689" i="12"/>
  <c r="T689" i="12"/>
  <c r="U689" i="12" s="1"/>
  <c r="I250" i="12"/>
  <c r="T250" i="12"/>
  <c r="U250" i="12" s="1"/>
  <c r="I732" i="12"/>
  <c r="T732" i="12"/>
  <c r="U732" i="12" s="1"/>
  <c r="T186" i="12"/>
  <c r="U186" i="12" s="1"/>
  <c r="I186" i="12"/>
  <c r="I362" i="12"/>
  <c r="T362" i="12"/>
  <c r="U362" i="12" s="1"/>
  <c r="I803" i="12"/>
  <c r="T803" i="12"/>
  <c r="U803" i="12" s="1"/>
  <c r="I552" i="12"/>
  <c r="T552" i="12"/>
  <c r="U552" i="12" s="1"/>
  <c r="I254" i="12"/>
  <c r="T254" i="12"/>
  <c r="U254" i="12" s="1"/>
  <c r="I876" i="12"/>
  <c r="T876" i="12"/>
  <c r="U876" i="12" s="1"/>
  <c r="I323" i="12"/>
  <c r="T323" i="12"/>
  <c r="U323" i="12" s="1"/>
  <c r="I121" i="12"/>
  <c r="T121" i="12"/>
  <c r="U121" i="12" s="1"/>
  <c r="I37" i="12"/>
  <c r="T37" i="12"/>
  <c r="U37" i="12" s="1"/>
  <c r="T229" i="12"/>
  <c r="U229" i="12" s="1"/>
  <c r="I229" i="12"/>
  <c r="I52" i="12"/>
  <c r="T52" i="12"/>
  <c r="U52" i="12" s="1"/>
  <c r="T814" i="12"/>
  <c r="U814" i="12" s="1"/>
  <c r="I814" i="12"/>
  <c r="T489" i="12"/>
  <c r="U489" i="12" s="1"/>
  <c r="I489" i="12"/>
  <c r="T778" i="12"/>
  <c r="U778" i="12" s="1"/>
  <c r="I778" i="12"/>
  <c r="I77" i="12"/>
  <c r="T77" i="12"/>
  <c r="U77" i="12" s="1"/>
  <c r="I954" i="12"/>
  <c r="T954" i="12"/>
  <c r="U954" i="12" s="1"/>
  <c r="I640" i="12"/>
  <c r="T640" i="12"/>
  <c r="U640" i="12" s="1"/>
  <c r="T274" i="12"/>
  <c r="U274" i="12" s="1"/>
  <c r="I274" i="12"/>
  <c r="I65" i="12"/>
  <c r="T65" i="12"/>
  <c r="U65" i="12" s="1"/>
  <c r="I860" i="12"/>
  <c r="T860" i="12"/>
  <c r="U860" i="12" s="1"/>
  <c r="T5" i="12"/>
  <c r="U5" i="12" s="1"/>
  <c r="I5" i="12"/>
  <c r="T991" i="12"/>
  <c r="U991" i="12" s="1"/>
  <c r="I991" i="12"/>
  <c r="I748" i="12"/>
  <c r="T748" i="12"/>
  <c r="U748" i="12" s="1"/>
  <c r="T348" i="12"/>
  <c r="U348" i="12" s="1"/>
  <c r="I348" i="12"/>
  <c r="T214" i="12"/>
  <c r="U214" i="12" s="1"/>
  <c r="I214" i="12"/>
  <c r="T35" i="12"/>
  <c r="U35" i="12" s="1"/>
  <c r="I35" i="12"/>
  <c r="T607" i="12"/>
  <c r="U607" i="12" s="1"/>
  <c r="I607" i="12"/>
  <c r="T322" i="12"/>
  <c r="U322" i="12" s="1"/>
  <c r="I322" i="12"/>
  <c r="T917" i="12"/>
  <c r="U917" i="12" s="1"/>
  <c r="I917" i="12"/>
  <c r="I113" i="12"/>
  <c r="T113" i="12"/>
  <c r="U113" i="12" s="1"/>
  <c r="I248" i="12"/>
  <c r="T248" i="12"/>
  <c r="U248" i="12" s="1"/>
  <c r="I663" i="12"/>
  <c r="T663" i="12"/>
  <c r="U663" i="12" s="1"/>
  <c r="I826" i="12"/>
  <c r="T826" i="12"/>
  <c r="U826" i="12" s="1"/>
  <c r="I484" i="12"/>
  <c r="T484" i="12"/>
  <c r="U484" i="12" s="1"/>
  <c r="T634" i="12"/>
  <c r="U634" i="12" s="1"/>
  <c r="I634" i="12"/>
  <c r="T403" i="12"/>
  <c r="U403" i="12" s="1"/>
  <c r="I403" i="12"/>
  <c r="I264" i="12"/>
  <c r="T264" i="12"/>
  <c r="U264" i="12" s="1"/>
  <c r="I457" i="12"/>
  <c r="T457" i="12"/>
  <c r="U457" i="12" s="1"/>
  <c r="T451" i="12"/>
  <c r="U451" i="12" s="1"/>
  <c r="I451" i="12"/>
  <c r="T963" i="12"/>
  <c r="U963" i="12" s="1"/>
  <c r="I963" i="12"/>
  <c r="T912" i="12"/>
  <c r="U912" i="12" s="1"/>
  <c r="I912" i="12"/>
  <c r="I760" i="12"/>
  <c r="T760" i="12"/>
  <c r="U760" i="12" s="1"/>
  <c r="I947" i="12"/>
  <c r="T947" i="12"/>
  <c r="U947" i="12" s="1"/>
  <c r="I891" i="12"/>
  <c r="T891" i="12"/>
  <c r="U891" i="12" s="1"/>
  <c r="I835" i="12"/>
  <c r="T835" i="12"/>
  <c r="U835" i="12" s="1"/>
  <c r="I995" i="12"/>
  <c r="T995" i="12"/>
  <c r="U995" i="12" s="1"/>
  <c r="I880" i="12"/>
  <c r="T880" i="12"/>
  <c r="U880" i="12" s="1"/>
  <c r="I11" i="12"/>
  <c r="T11" i="12"/>
  <c r="U11" i="12" s="1"/>
  <c r="T12" i="12"/>
  <c r="U12" i="12" s="1"/>
  <c r="I12" i="12"/>
  <c r="T714" i="12"/>
  <c r="U714" i="12" s="1"/>
  <c r="I714" i="12"/>
  <c r="I928" i="12"/>
  <c r="T928" i="12"/>
  <c r="U928" i="12" s="1"/>
  <c r="I851" i="12"/>
  <c r="T851" i="12"/>
  <c r="U851" i="12" s="1"/>
  <c r="S151" i="12"/>
  <c r="S911" i="12"/>
  <c r="I911" i="12"/>
  <c r="T911" i="12"/>
  <c r="U911" i="12" s="1"/>
  <c r="S710" i="12"/>
  <c r="I285" i="12"/>
  <c r="T285" i="12"/>
  <c r="U285" i="12" s="1"/>
  <c r="S770" i="12"/>
  <c r="I734" i="12"/>
  <c r="T734" i="12"/>
  <c r="U734" i="12" s="1"/>
  <c r="S734" i="12"/>
  <c r="S319" i="12"/>
  <c r="S477" i="12"/>
  <c r="S280" i="12"/>
  <c r="S765" i="12"/>
  <c r="S375" i="12"/>
  <c r="I171" i="12"/>
  <c r="T171" i="12"/>
  <c r="U171" i="12" s="1"/>
  <c r="S827" i="12"/>
  <c r="S659" i="12"/>
  <c r="S820" i="12"/>
  <c r="S807" i="12"/>
  <c r="S945" i="12"/>
  <c r="S771" i="12"/>
  <c r="O26" i="3"/>
  <c r="O28" i="3"/>
  <c r="S123" i="12"/>
  <c r="S46" i="12"/>
  <c r="T536" i="12"/>
  <c r="U536" i="12" s="1"/>
  <c r="I536" i="12"/>
  <c r="T904" i="12"/>
  <c r="U904" i="12" s="1"/>
  <c r="I904" i="12"/>
  <c r="S293" i="12"/>
  <c r="S893" i="12"/>
  <c r="T857" i="12"/>
  <c r="U857" i="12" s="1"/>
  <c r="I857" i="12"/>
  <c r="I474" i="12"/>
  <c r="T474" i="12"/>
  <c r="U474" i="12" s="1"/>
  <c r="S442" i="12"/>
  <c r="I442" i="12"/>
  <c r="T442" i="12"/>
  <c r="U442" i="12" s="1"/>
  <c r="I173" i="12"/>
  <c r="T173" i="12"/>
  <c r="U173" i="12" s="1"/>
  <c r="T92" i="12"/>
  <c r="U92" i="12" s="1"/>
  <c r="I92" i="12"/>
  <c r="S929" i="12"/>
  <c r="T969" i="12"/>
  <c r="U969" i="12" s="1"/>
  <c r="I969" i="12"/>
  <c r="I458" i="12"/>
  <c r="T458" i="12"/>
  <c r="U458" i="12" s="1"/>
  <c r="I768" i="12"/>
  <c r="T768" i="12"/>
  <c r="U768" i="12" s="1"/>
  <c r="S308" i="12"/>
  <c r="S72" i="12"/>
  <c r="I72" i="12"/>
  <c r="T72" i="12"/>
  <c r="U72" i="12" s="1"/>
  <c r="S797" i="12"/>
  <c r="T387" i="12"/>
  <c r="U387" i="12" s="1"/>
  <c r="I387" i="12"/>
  <c r="S377" i="12"/>
  <c r="I142" i="12"/>
  <c r="T142" i="12"/>
  <c r="U142" i="12" s="1"/>
  <c r="I218" i="12"/>
  <c r="T218" i="12"/>
  <c r="U218" i="12" s="1"/>
  <c r="I203" i="12"/>
  <c r="T203" i="12"/>
  <c r="U203" i="12" s="1"/>
  <c r="T1001" i="12"/>
  <c r="U1001" i="12" s="1"/>
  <c r="I1001" i="12"/>
  <c r="S866" i="12"/>
  <c r="S837" i="12"/>
  <c r="I79" i="12"/>
  <c r="T79" i="12"/>
  <c r="U79" i="12" s="1"/>
  <c r="S380" i="12"/>
  <c r="S817" i="12"/>
  <c r="T695" i="12"/>
  <c r="U695" i="12" s="1"/>
  <c r="I695" i="12"/>
  <c r="I675" i="12"/>
  <c r="T675" i="12"/>
  <c r="U675" i="12" s="1"/>
  <c r="P28" i="3"/>
  <c r="P26" i="3"/>
  <c r="S178" i="12"/>
  <c r="S177" i="12"/>
  <c r="I177" i="12"/>
  <c r="T177" i="12"/>
  <c r="U177" i="12" s="1"/>
  <c r="I570" i="12"/>
  <c r="T570" i="12"/>
  <c r="U570" i="12" s="1"/>
  <c r="I602" i="12"/>
  <c r="T602" i="12"/>
  <c r="U602" i="12" s="1"/>
  <c r="I351" i="12"/>
  <c r="T351" i="12"/>
  <c r="U351" i="12" s="1"/>
  <c r="T450" i="12"/>
  <c r="U450" i="12" s="1"/>
  <c r="I450" i="12"/>
  <c r="I320" i="12"/>
  <c r="T320" i="12"/>
  <c r="U320" i="12" s="1"/>
  <c r="T513" i="12"/>
  <c r="U513" i="12" s="1"/>
  <c r="I513" i="12"/>
  <c r="S358" i="12"/>
  <c r="T230" i="12"/>
  <c r="U230" i="12" s="1"/>
  <c r="I230" i="12"/>
  <c r="I606" i="12"/>
  <c r="T606" i="12"/>
  <c r="U606" i="12" s="1"/>
  <c r="T455" i="12"/>
  <c r="U455" i="12" s="1"/>
  <c r="I455" i="12"/>
  <c r="I438" i="12"/>
  <c r="T438" i="12"/>
  <c r="U438" i="12" s="1"/>
  <c r="I480" i="12"/>
  <c r="T480" i="12"/>
  <c r="U480" i="12" s="1"/>
  <c r="S420" i="12"/>
  <c r="I420" i="12"/>
  <c r="T420" i="12"/>
  <c r="U420" i="12" s="1"/>
  <c r="T251" i="12"/>
  <c r="U251" i="12" s="1"/>
  <c r="I251" i="12"/>
  <c r="S418" i="12"/>
  <c r="S137" i="12"/>
  <c r="S476" i="12"/>
  <c r="T584" i="12"/>
  <c r="U584" i="12" s="1"/>
  <c r="I584" i="12"/>
  <c r="T973" i="12"/>
  <c r="U973" i="12" s="1"/>
  <c r="I973" i="12"/>
  <c r="S940" i="12"/>
  <c r="S490" i="12"/>
  <c r="T490" i="12"/>
  <c r="U490" i="12" s="1"/>
  <c r="I490" i="12"/>
  <c r="T841" i="12"/>
  <c r="U841" i="12" s="1"/>
  <c r="I841" i="12"/>
  <c r="I756" i="12"/>
  <c r="T756" i="12"/>
  <c r="U756" i="12" s="1"/>
  <c r="T994" i="12"/>
  <c r="U994" i="12" s="1"/>
  <c r="I994" i="12"/>
  <c r="I553" i="12"/>
  <c r="T553" i="12"/>
  <c r="U553" i="12" s="1"/>
  <c r="S796" i="12"/>
  <c r="S583" i="12"/>
  <c r="T737" i="12"/>
  <c r="U737" i="12" s="1"/>
  <c r="I737" i="12"/>
  <c r="S40" i="12"/>
  <c r="I69" i="12"/>
  <c r="T69" i="12"/>
  <c r="U69" i="12" s="1"/>
  <c r="S572" i="12"/>
  <c r="T63" i="12"/>
  <c r="U63" i="12" s="1"/>
  <c r="I63" i="12"/>
  <c r="T258" i="12"/>
  <c r="U258" i="12" s="1"/>
  <c r="I258" i="12"/>
  <c r="S258" i="12"/>
  <c r="I767" i="12"/>
  <c r="T767" i="12"/>
  <c r="U767" i="12" s="1"/>
  <c r="T427" i="12"/>
  <c r="U427" i="12" s="1"/>
  <c r="I427" i="12"/>
  <c r="T751" i="12"/>
  <c r="U751" i="12" s="1"/>
  <c r="I751" i="12"/>
  <c r="I182" i="12"/>
  <c r="T182" i="12"/>
  <c r="U182" i="12" s="1"/>
  <c r="S549" i="12"/>
  <c r="T245" i="12"/>
  <c r="U245" i="12" s="1"/>
  <c r="I245" i="12"/>
  <c r="T541" i="12"/>
  <c r="U541" i="12" s="1"/>
  <c r="I541" i="12"/>
  <c r="S243" i="12"/>
  <c r="S76" i="12"/>
  <c r="T540" i="12"/>
  <c r="U540" i="12" s="1"/>
  <c r="I540" i="12"/>
  <c r="T511" i="12"/>
  <c r="U511" i="12" s="1"/>
  <c r="I511" i="12"/>
  <c r="T855" i="12"/>
  <c r="U855" i="12" s="1"/>
  <c r="I855" i="12"/>
  <c r="S855" i="12"/>
  <c r="S708" i="12"/>
  <c r="I708" i="12"/>
  <c r="T708" i="12"/>
  <c r="U708" i="12" s="1"/>
  <c r="I563" i="12"/>
  <c r="T563" i="12"/>
  <c r="U563" i="12" s="1"/>
  <c r="T1000" i="12"/>
  <c r="U1000" i="12" s="1"/>
  <c r="I1000" i="12"/>
  <c r="I545" i="12"/>
  <c r="T545" i="12"/>
  <c r="U545" i="12" s="1"/>
  <c r="I680" i="12"/>
  <c r="T680" i="12"/>
  <c r="U680" i="12" s="1"/>
  <c r="S970" i="12"/>
  <c r="I970" i="12"/>
  <c r="T970" i="12"/>
  <c r="U970" i="12" s="1"/>
  <c r="I562" i="12"/>
  <c r="T562" i="12"/>
  <c r="U562" i="12" s="1"/>
  <c r="T591" i="12"/>
  <c r="U591" i="12" s="1"/>
  <c r="I591" i="12"/>
  <c r="I391" i="12"/>
  <c r="T391" i="12"/>
  <c r="U391" i="12" s="1"/>
  <c r="I301" i="12"/>
  <c r="T301" i="12"/>
  <c r="U301" i="12" s="1"/>
  <c r="I485" i="12"/>
  <c r="T485" i="12"/>
  <c r="U485" i="12" s="1"/>
  <c r="I347" i="12"/>
  <c r="T347" i="12"/>
  <c r="U347" i="12" s="1"/>
  <c r="S105" i="12"/>
  <c r="S447" i="12"/>
  <c r="T447" i="12"/>
  <c r="U447" i="12" s="1"/>
  <c r="I447" i="12"/>
  <c r="I716" i="12"/>
  <c r="T716" i="12"/>
  <c r="U716" i="12" s="1"/>
  <c r="S787" i="12"/>
  <c r="I787" i="12"/>
  <c r="T787" i="12"/>
  <c r="U787" i="12" s="1"/>
  <c r="S551" i="12"/>
  <c r="T934" i="12"/>
  <c r="U934" i="12" s="1"/>
  <c r="I934" i="12"/>
  <c r="T143" i="12"/>
  <c r="U143" i="12" s="1"/>
  <c r="I143" i="12"/>
  <c r="S191" i="12"/>
  <c r="I311" i="12"/>
  <c r="T311" i="12"/>
  <c r="U311" i="12" s="1"/>
  <c r="T310" i="12"/>
  <c r="U310" i="12" s="1"/>
  <c r="I310" i="12"/>
  <c r="I197" i="12"/>
  <c r="T197" i="12"/>
  <c r="U197" i="12" s="1"/>
  <c r="I390" i="12"/>
  <c r="T390" i="12"/>
  <c r="U390" i="12" s="1"/>
  <c r="T926" i="12"/>
  <c r="U926" i="12" s="1"/>
  <c r="I926" i="12"/>
  <c r="T989" i="12"/>
  <c r="U989" i="12" s="1"/>
  <c r="I989" i="12"/>
  <c r="I335" i="12"/>
  <c r="T335" i="12"/>
  <c r="U335" i="12" s="1"/>
  <c r="S200" i="12"/>
  <c r="I372" i="12"/>
  <c r="T372" i="12"/>
  <c r="U372" i="12" s="1"/>
  <c r="I253" i="12"/>
  <c r="T253" i="12"/>
  <c r="U253" i="12" s="1"/>
  <c r="S259" i="12"/>
  <c r="T259" i="12"/>
  <c r="U259" i="12" s="1"/>
  <c r="I259" i="12"/>
  <c r="I412" i="12"/>
  <c r="T412" i="12"/>
  <c r="U412" i="12" s="1"/>
  <c r="I571" i="12"/>
  <c r="T571" i="12"/>
  <c r="U571" i="12" s="1"/>
  <c r="T685" i="12"/>
  <c r="U685" i="12" s="1"/>
  <c r="I685" i="12"/>
  <c r="T692" i="12"/>
  <c r="U692" i="12" s="1"/>
  <c r="I692" i="12"/>
  <c r="K5" i="13"/>
  <c r="N5" i="13"/>
  <c r="J5" i="13"/>
  <c r="P5" i="13"/>
  <c r="M5" i="13"/>
  <c r="Q5" i="13"/>
  <c r="R5" i="13"/>
  <c r="O5" i="13"/>
  <c r="F5" i="13"/>
  <c r="L5" i="13"/>
  <c r="S492" i="12"/>
  <c r="T75" i="12"/>
  <c r="U75" i="12" s="1"/>
  <c r="I75" i="12"/>
  <c r="I938" i="12"/>
  <c r="T938" i="12"/>
  <c r="U938" i="12" s="1"/>
  <c r="S565" i="12"/>
  <c r="I440" i="12"/>
  <c r="T440" i="12"/>
  <c r="U440" i="12" s="1"/>
  <c r="T673" i="12"/>
  <c r="U673" i="12" s="1"/>
  <c r="I673" i="12"/>
  <c r="T592" i="12"/>
  <c r="U592" i="12" s="1"/>
  <c r="I592" i="12"/>
  <c r="S265" i="12"/>
  <c r="I887" i="12"/>
  <c r="T887" i="12"/>
  <c r="U887" i="12" s="1"/>
  <c r="S802" i="12"/>
  <c r="I894" i="12"/>
  <c r="T894" i="12"/>
  <c r="U894" i="12" s="1"/>
  <c r="I587" i="12"/>
  <c r="T587" i="12"/>
  <c r="U587" i="12" s="1"/>
  <c r="I672" i="12"/>
  <c r="T672" i="12"/>
  <c r="U672" i="12" s="1"/>
  <c r="T932" i="12"/>
  <c r="U932" i="12" s="1"/>
  <c r="I932" i="12"/>
  <c r="I738" i="12"/>
  <c r="T738" i="12"/>
  <c r="U738" i="12" s="1"/>
  <c r="I10" i="12"/>
  <c r="T10" i="12"/>
  <c r="U10" i="12" s="1"/>
  <c r="T793" i="12"/>
  <c r="U793" i="12" s="1"/>
  <c r="I793" i="12"/>
  <c r="I270" i="12"/>
  <c r="T270" i="12"/>
  <c r="U270" i="12" s="1"/>
  <c r="I157" i="12"/>
  <c r="T157" i="12"/>
  <c r="U157" i="12" s="1"/>
  <c r="I331" i="12"/>
  <c r="T331" i="12"/>
  <c r="U331" i="12" s="1"/>
  <c r="T71" i="12"/>
  <c r="U71" i="12" s="1"/>
  <c r="I71" i="12"/>
  <c r="I104" i="12"/>
  <c r="T104" i="12"/>
  <c r="U104" i="12" s="1"/>
  <c r="S461" i="12"/>
  <c r="I31" i="12"/>
  <c r="T31" i="12"/>
  <c r="U31" i="12" s="1"/>
  <c r="S338" i="12"/>
  <c r="S62" i="12"/>
  <c r="T62" i="12"/>
  <c r="U62" i="12" s="1"/>
  <c r="I62" i="12"/>
  <c r="I263" i="12"/>
  <c r="T263" i="12"/>
  <c r="U263" i="12" s="1"/>
  <c r="S162" i="12"/>
  <c r="S128" i="12"/>
  <c r="T128" i="12"/>
  <c r="U128" i="12" s="1"/>
  <c r="I128" i="12"/>
  <c r="S294" i="12"/>
  <c r="T294" i="12"/>
  <c r="U294" i="12" s="1"/>
  <c r="I294" i="12"/>
  <c r="S697" i="12"/>
  <c r="I172" i="12"/>
  <c r="T172" i="12"/>
  <c r="U172" i="12" s="1"/>
  <c r="T141" i="12"/>
  <c r="U141" i="12" s="1"/>
  <c r="I141" i="12"/>
  <c r="S187" i="12"/>
  <c r="I802" i="12"/>
  <c r="T802" i="12"/>
  <c r="U802" i="12" s="1"/>
  <c r="S894" i="12"/>
  <c r="T927" i="12"/>
  <c r="U927" i="12" s="1"/>
  <c r="I927" i="12"/>
  <c r="S927" i="12"/>
  <c r="S647" i="12"/>
  <c r="T907" i="12"/>
  <c r="U907" i="12" s="1"/>
  <c r="I907" i="12"/>
  <c r="S896" i="12"/>
  <c r="T103" i="12"/>
  <c r="U103" i="12" s="1"/>
  <c r="I103" i="12"/>
  <c r="T505" i="12"/>
  <c r="U505" i="12" s="1"/>
  <c r="I505" i="12"/>
  <c r="S270" i="12"/>
  <c r="T124" i="12"/>
  <c r="U124" i="12" s="1"/>
  <c r="I124" i="12"/>
  <c r="S325" i="12"/>
  <c r="T498" i="12"/>
  <c r="U498" i="12" s="1"/>
  <c r="I498" i="12"/>
  <c r="I233" i="12"/>
  <c r="T233" i="12"/>
  <c r="U233" i="12" s="1"/>
  <c r="S260" i="12"/>
  <c r="S643" i="12"/>
  <c r="I786" i="12"/>
  <c r="T786" i="12"/>
  <c r="U786" i="12" s="1"/>
  <c r="I175" i="12"/>
  <c r="T175" i="12"/>
  <c r="U175" i="12" s="1"/>
  <c r="S376" i="12"/>
  <c r="S112" i="12"/>
  <c r="T152" i="12"/>
  <c r="U152" i="12" s="1"/>
  <c r="I152" i="12"/>
  <c r="I318" i="12"/>
  <c r="T318" i="12"/>
  <c r="U318" i="12" s="1"/>
  <c r="I150" i="12"/>
  <c r="T150" i="12"/>
  <c r="U150" i="12" s="1"/>
  <c r="S471" i="12"/>
  <c r="S452" i="12"/>
  <c r="T211" i="12"/>
  <c r="U211" i="12" s="1"/>
  <c r="I211" i="12"/>
  <c r="T44" i="12"/>
  <c r="U44" i="12" s="1"/>
  <c r="I44" i="12"/>
  <c r="S974" i="12"/>
  <c r="S125" i="12"/>
  <c r="T125" i="12"/>
  <c r="U125" i="12" s="1"/>
  <c r="I125" i="12"/>
  <c r="S997" i="12"/>
  <c r="S240" i="12"/>
  <c r="I546" i="12"/>
  <c r="T546" i="12"/>
  <c r="U546" i="12" s="1"/>
  <c r="I297" i="12"/>
  <c r="T297" i="12"/>
  <c r="U297" i="12" s="1"/>
  <c r="S297" i="12"/>
  <c r="I601" i="12"/>
  <c r="T601" i="12"/>
  <c r="U601" i="12" s="1"/>
  <c r="S212" i="12"/>
  <c r="S443" i="12"/>
  <c r="I620" i="12"/>
  <c r="T620" i="12"/>
  <c r="U620" i="12" s="1"/>
  <c r="T733" i="12"/>
  <c r="U733" i="12" s="1"/>
  <c r="I733" i="12"/>
  <c r="T838" i="12"/>
  <c r="U838" i="12" s="1"/>
  <c r="I838" i="12"/>
  <c r="S314" i="12"/>
  <c r="S207" i="12"/>
  <c r="T630" i="12"/>
  <c r="U630" i="12" s="1"/>
  <c r="I630" i="12"/>
  <c r="S368" i="12"/>
  <c r="S237" i="12"/>
  <c r="S700" i="12"/>
  <c r="S28" i="12"/>
  <c r="S879" i="12"/>
  <c r="S522" i="12"/>
  <c r="I522" i="12"/>
  <c r="T522" i="12"/>
  <c r="U522" i="12" s="1"/>
  <c r="S87" i="12"/>
  <c r="T628" i="12"/>
  <c r="U628" i="12" s="1"/>
  <c r="I628" i="12"/>
  <c r="T661" i="12"/>
  <c r="U661" i="12" s="1"/>
  <c r="I661" i="12"/>
  <c r="T408" i="12"/>
  <c r="U408" i="12" s="1"/>
  <c r="I408" i="12"/>
  <c r="T139" i="12"/>
  <c r="U139" i="12" s="1"/>
  <c r="I139" i="12"/>
  <c r="I761" i="12"/>
  <c r="T761" i="12"/>
  <c r="U761" i="12" s="1"/>
  <c r="I130" i="12"/>
  <c r="T130" i="12"/>
  <c r="U130" i="12" s="1"/>
  <c r="T942" i="12"/>
  <c r="U942" i="12" s="1"/>
  <c r="I942" i="12"/>
  <c r="T529" i="12"/>
  <c r="U529" i="12" s="1"/>
  <c r="I529" i="12"/>
  <c r="T981" i="12"/>
  <c r="U981" i="12" s="1"/>
  <c r="I981" i="12"/>
  <c r="T383" i="12"/>
  <c r="U383" i="12" s="1"/>
  <c r="I383" i="12"/>
  <c r="I657" i="12"/>
  <c r="T657" i="12"/>
  <c r="U657" i="12" s="1"/>
  <c r="I501" i="12"/>
  <c r="T501" i="12"/>
  <c r="U501" i="12" s="1"/>
  <c r="I400" i="12"/>
  <c r="T400" i="12"/>
  <c r="U400" i="12" s="1"/>
  <c r="I986" i="12"/>
  <c r="T986" i="12"/>
  <c r="U986" i="12" s="1"/>
  <c r="I632" i="12"/>
  <c r="T632" i="12"/>
  <c r="U632" i="12" s="1"/>
  <c r="T830" i="12"/>
  <c r="U830" i="12" s="1"/>
  <c r="I830" i="12"/>
  <c r="T683" i="12"/>
  <c r="U683" i="12" s="1"/>
  <c r="I683" i="12"/>
  <c r="I749" i="12"/>
  <c r="T749" i="12"/>
  <c r="U749" i="12" s="1"/>
  <c r="I275" i="12"/>
  <c r="T275" i="12"/>
  <c r="U275" i="12" s="1"/>
  <c r="I227" i="12"/>
  <c r="T227" i="12"/>
  <c r="U227" i="12" s="1"/>
  <c r="T745" i="12"/>
  <c r="U745" i="12" s="1"/>
  <c r="I745" i="12"/>
  <c r="I147" i="12"/>
  <c r="T147" i="12"/>
  <c r="U147" i="12" s="1"/>
  <c r="I889" i="12"/>
  <c r="T889" i="12"/>
  <c r="U889" i="12" s="1"/>
  <c r="I374" i="12"/>
  <c r="T374" i="12"/>
  <c r="U374" i="12" s="1"/>
  <c r="T68" i="12"/>
  <c r="U68" i="12" s="1"/>
  <c r="I68" i="12"/>
  <c r="T952" i="12"/>
  <c r="U952" i="12" s="1"/>
  <c r="I952" i="12"/>
  <c r="I637" i="12"/>
  <c r="T637" i="12"/>
  <c r="U637" i="12" s="1"/>
  <c r="I317" i="12"/>
  <c r="T317" i="12"/>
  <c r="U317" i="12" s="1"/>
  <c r="I842" i="12"/>
  <c r="T842" i="12"/>
  <c r="U842" i="12" s="1"/>
  <c r="T863" i="12"/>
  <c r="U863" i="12" s="1"/>
  <c r="I863" i="12"/>
  <c r="T56" i="12"/>
  <c r="U56" i="12" s="1"/>
  <c r="I56" i="12"/>
  <c r="T724" i="12"/>
  <c r="U724" i="12" s="1"/>
  <c r="I724" i="12"/>
  <c r="I558" i="12"/>
  <c r="T558" i="12"/>
  <c r="U558" i="12" s="1"/>
  <c r="I206" i="12"/>
  <c r="T206" i="12"/>
  <c r="U206" i="12" s="1"/>
  <c r="T503" i="12"/>
  <c r="U503" i="12" s="1"/>
  <c r="I503" i="12"/>
  <c r="I185" i="12"/>
  <c r="T185" i="12"/>
  <c r="U185" i="12" s="1"/>
  <c r="T209" i="12"/>
  <c r="U209" i="12" s="1"/>
  <c r="I209" i="12"/>
  <c r="I50" i="12"/>
  <c r="T50" i="12"/>
  <c r="U50" i="12" s="1"/>
  <c r="T759" i="12"/>
  <c r="U759" i="12" s="1"/>
  <c r="I759" i="12"/>
  <c r="I388" i="12"/>
  <c r="T388" i="12"/>
  <c r="U388" i="12" s="1"/>
  <c r="T723" i="12"/>
  <c r="U723" i="12" s="1"/>
  <c r="I723" i="12"/>
  <c r="T286" i="12"/>
  <c r="U286" i="12" s="1"/>
  <c r="I286" i="12"/>
  <c r="I472" i="12"/>
  <c r="T472" i="12"/>
  <c r="U472" i="12" s="1"/>
  <c r="I409" i="12"/>
  <c r="T409" i="12"/>
  <c r="U409" i="12" s="1"/>
  <c r="I785" i="12"/>
  <c r="T785" i="12"/>
  <c r="U785" i="12" s="1"/>
  <c r="I990" i="12"/>
  <c r="T990" i="12"/>
  <c r="U990" i="12" s="1"/>
  <c r="T984" i="12"/>
  <c r="U984" i="12" s="1"/>
  <c r="I984" i="12"/>
  <c r="T648" i="12"/>
  <c r="U648" i="12" s="1"/>
  <c r="I648" i="12"/>
  <c r="T599" i="12"/>
  <c r="U599" i="12" s="1"/>
  <c r="I599" i="12"/>
  <c r="I913" i="12"/>
  <c r="T913" i="12"/>
  <c r="U913" i="12" s="1"/>
  <c r="T356" i="12"/>
  <c r="U356" i="12" s="1"/>
  <c r="I356" i="12"/>
  <c r="I188" i="12"/>
  <c r="T188" i="12"/>
  <c r="U188" i="12" s="1"/>
  <c r="T900" i="12"/>
  <c r="U900" i="12" s="1"/>
  <c r="I900" i="12"/>
  <c r="I441" i="12"/>
  <c r="T441" i="12"/>
  <c r="U441" i="12" s="1"/>
  <c r="T679" i="12"/>
  <c r="U679" i="12" s="1"/>
  <c r="I679" i="12"/>
  <c r="I924" i="12"/>
  <c r="T924" i="12"/>
  <c r="U924" i="12" s="1"/>
  <c r="I872" i="12"/>
  <c r="T872" i="12"/>
  <c r="U872" i="12" s="1"/>
  <c r="T655" i="12"/>
  <c r="U655" i="12" s="1"/>
  <c r="I655" i="12"/>
  <c r="T42" i="12"/>
  <c r="U42" i="12" s="1"/>
  <c r="I42" i="12"/>
  <c r="T762" i="12"/>
  <c r="U762" i="12" s="1"/>
  <c r="I762" i="12"/>
  <c r="I777" i="12"/>
  <c r="T777" i="12"/>
  <c r="U777" i="12" s="1"/>
  <c r="I279" i="12"/>
  <c r="T279" i="12"/>
  <c r="U279" i="12" s="1"/>
  <c r="I818" i="12"/>
  <c r="T818" i="12"/>
  <c r="U818" i="12" s="1"/>
  <c r="I516" i="12"/>
  <c r="T516" i="12"/>
  <c r="U516" i="12" s="1"/>
  <c r="I242" i="12"/>
  <c r="T242" i="12"/>
  <c r="U242" i="12" s="1"/>
  <c r="T567" i="12"/>
  <c r="U567" i="12" s="1"/>
  <c r="I567" i="12"/>
  <c r="I114" i="12"/>
  <c r="T114" i="12"/>
  <c r="U114" i="12" s="1"/>
  <c r="T334" i="12"/>
  <c r="U334" i="12" s="1"/>
  <c r="I334" i="12"/>
  <c r="I951" i="12"/>
  <c r="T951" i="12"/>
  <c r="U951" i="12" s="1"/>
  <c r="I644" i="12"/>
  <c r="T644" i="12"/>
  <c r="U644" i="12" s="1"/>
  <c r="I460" i="12"/>
  <c r="T460" i="12"/>
  <c r="U460" i="12" s="1"/>
  <c r="T454" i="12"/>
  <c r="U454" i="12" s="1"/>
  <c r="I454" i="12"/>
  <c r="I45" i="12"/>
  <c r="T45" i="12"/>
  <c r="U45" i="12" s="1"/>
  <c r="T510" i="12"/>
  <c r="U510" i="12" s="1"/>
  <c r="I510" i="12"/>
  <c r="I639" i="12"/>
  <c r="T639" i="12"/>
  <c r="U639" i="12" s="1"/>
  <c r="I196" i="12"/>
  <c r="T196" i="12"/>
  <c r="U196" i="12" s="1"/>
  <c r="I419" i="12"/>
  <c r="T419" i="12"/>
  <c r="U419" i="12" s="1"/>
  <c r="I136" i="12"/>
  <c r="T136" i="12"/>
  <c r="U136" i="12" s="1"/>
  <c r="T132" i="12"/>
  <c r="U132" i="12" s="1"/>
  <c r="I132" i="12"/>
  <c r="T539" i="12"/>
  <c r="U539" i="12" s="1"/>
  <c r="I539" i="12"/>
  <c r="I149" i="12"/>
  <c r="T149" i="12"/>
  <c r="U149" i="12" s="1"/>
  <c r="I711" i="12"/>
  <c r="T711" i="12"/>
  <c r="U711" i="12" s="1"/>
  <c r="I85" i="12"/>
  <c r="T85" i="12"/>
  <c r="U85" i="12" s="1"/>
  <c r="I502" i="12"/>
  <c r="T502" i="12"/>
  <c r="U502" i="12" s="1"/>
  <c r="I273" i="12"/>
  <c r="T273" i="12"/>
  <c r="U273" i="12" s="1"/>
  <c r="I622" i="12"/>
  <c r="T622" i="12"/>
  <c r="U622" i="12" s="1"/>
  <c r="T20" i="12"/>
  <c r="U20" i="12" s="1"/>
  <c r="I20" i="12"/>
  <c r="I722" i="12"/>
  <c r="T722" i="12"/>
  <c r="U722" i="12" s="1"/>
  <c r="I965" i="12"/>
  <c r="T965" i="12"/>
  <c r="U965" i="12" s="1"/>
  <c r="I25" i="12"/>
  <c r="T25" i="12"/>
  <c r="U25" i="12" s="1"/>
  <c r="T277" i="12"/>
  <c r="U277" i="12" s="1"/>
  <c r="I277" i="12"/>
  <c r="T566" i="12"/>
  <c r="U566" i="12" s="1"/>
  <c r="I566" i="12"/>
  <c r="I941" i="12"/>
  <c r="T941" i="12"/>
  <c r="U941" i="12" s="1"/>
  <c r="I944" i="12"/>
  <c r="T944" i="12"/>
  <c r="U944" i="12" s="1"/>
  <c r="I899" i="12"/>
  <c r="T899" i="12"/>
  <c r="U899" i="12" s="1"/>
  <c r="I784" i="12"/>
  <c r="T784" i="12"/>
  <c r="U784" i="12" s="1"/>
  <c r="T864" i="12"/>
  <c r="U864" i="12" s="1"/>
  <c r="I864" i="12"/>
  <c r="T848" i="12"/>
  <c r="U848" i="12" s="1"/>
  <c r="I848" i="12"/>
  <c r="I915" i="12"/>
  <c r="T915" i="12"/>
  <c r="U915" i="12" s="1"/>
  <c r="I824" i="12"/>
  <c r="T824" i="12"/>
  <c r="U824" i="12" s="1"/>
  <c r="I859" i="12"/>
  <c r="T859" i="12"/>
  <c r="U859" i="12" s="1"/>
  <c r="I618" i="12"/>
  <c r="T618" i="12"/>
  <c r="U618" i="12" s="1"/>
  <c r="I966" i="12"/>
  <c r="T966" i="12"/>
  <c r="U966" i="12" s="1"/>
  <c r="T690" i="12"/>
  <c r="U690" i="12" s="1"/>
  <c r="I690" i="12"/>
  <c r="I976" i="12"/>
  <c r="T976" i="12"/>
  <c r="U976" i="12" s="1"/>
  <c r="T38" i="12"/>
  <c r="U38" i="12" s="1"/>
  <c r="I38" i="12"/>
  <c r="I151" i="12"/>
  <c r="T151" i="12"/>
  <c r="U151" i="12" s="1"/>
  <c r="T504" i="12"/>
  <c r="U504" i="12" s="1"/>
  <c r="I504" i="12"/>
  <c r="S232" i="12"/>
  <c r="I232" i="12"/>
  <c r="T232" i="12"/>
  <c r="U232" i="12" s="1"/>
  <c r="S968" i="12"/>
  <c r="I496" i="12"/>
  <c r="T496" i="12"/>
  <c r="U496" i="12" s="1"/>
  <c r="S424" i="12"/>
  <c r="I416" i="12"/>
  <c r="T416" i="12"/>
  <c r="U416" i="12" s="1"/>
  <c r="T116" i="12"/>
  <c r="U116" i="12" s="1"/>
  <c r="I116" i="12"/>
  <c r="I746" i="12"/>
  <c r="T746" i="12"/>
  <c r="U746" i="12" s="1"/>
  <c r="S593" i="12"/>
  <c r="S378" i="12"/>
  <c r="T378" i="12"/>
  <c r="U378" i="12" s="1"/>
  <c r="I378" i="12"/>
  <c r="I431" i="12"/>
  <c r="T431" i="12"/>
  <c r="U431" i="12" s="1"/>
  <c r="S521" i="12"/>
  <c r="I375" i="12"/>
  <c r="T375" i="12"/>
  <c r="U375" i="12" s="1"/>
  <c r="S140" i="12"/>
  <c r="T341" i="12"/>
  <c r="U341" i="12" s="1"/>
  <c r="I341" i="12"/>
  <c r="I386" i="12"/>
  <c r="T386" i="12"/>
  <c r="U386" i="12" s="1"/>
  <c r="S983" i="12"/>
  <c r="I983" i="12"/>
  <c r="T983" i="12"/>
  <c r="U983" i="12" s="1"/>
  <c r="I945" i="12"/>
  <c r="T945" i="12"/>
  <c r="U945" i="12" s="1"/>
  <c r="T806" i="12"/>
  <c r="U806" i="12" s="1"/>
  <c r="I806" i="12"/>
  <c r="I631" i="12"/>
  <c r="T631" i="12"/>
  <c r="U631" i="12" s="1"/>
  <c r="I123" i="12"/>
  <c r="T123" i="12"/>
  <c r="U123" i="12" s="1"/>
  <c r="I46" i="12"/>
  <c r="T46" i="12"/>
  <c r="U46" i="12" s="1"/>
  <c r="I528" i="12"/>
  <c r="T528" i="12"/>
  <c r="U528" i="12" s="1"/>
  <c r="I470" i="12"/>
  <c r="T470" i="12"/>
  <c r="U470" i="12" s="1"/>
  <c r="T293" i="12"/>
  <c r="U293" i="12" s="1"/>
  <c r="I293" i="12"/>
  <c r="S299" i="12"/>
  <c r="S456" i="12"/>
  <c r="T456" i="12"/>
  <c r="U456" i="12" s="1"/>
  <c r="I456" i="12"/>
  <c r="S747" i="12"/>
  <c r="S905" i="12"/>
  <c r="T725" i="12"/>
  <c r="U725" i="12" s="1"/>
  <c r="I725" i="12"/>
  <c r="I893" i="12"/>
  <c r="T893" i="12"/>
  <c r="U893" i="12" s="1"/>
  <c r="S715" i="12"/>
  <c r="C6" i="13"/>
  <c r="E6" i="13" s="1"/>
  <c r="Q28" i="3"/>
  <c r="Q26" i="3"/>
  <c r="S199" i="12"/>
  <c r="I288" i="12"/>
  <c r="T288" i="12"/>
  <c r="U288" i="12" s="1"/>
  <c r="S481" i="12"/>
  <c r="S326" i="12"/>
  <c r="S330" i="12"/>
  <c r="I219" i="12"/>
  <c r="T219" i="12"/>
  <c r="U219" i="12" s="1"/>
  <c r="S92" i="12"/>
  <c r="S422" i="12"/>
  <c r="S960" i="12"/>
  <c r="S118" i="12"/>
  <c r="S218" i="12"/>
  <c r="S203" i="12"/>
  <c r="S920" i="12"/>
  <c r="S84" i="12"/>
  <c r="S675" i="12"/>
  <c r="T178" i="12"/>
  <c r="U178" i="12" s="1"/>
  <c r="I178" i="12"/>
  <c r="T721" i="12"/>
  <c r="U721" i="12" s="1"/>
  <c r="I721" i="12"/>
  <c r="S525" i="12"/>
  <c r="I90" i="12"/>
  <c r="T90" i="12"/>
  <c r="U90" i="12" s="1"/>
  <c r="S351" i="12"/>
  <c r="I135" i="12"/>
  <c r="T135" i="12"/>
  <c r="U135" i="12" s="1"/>
  <c r="T468" i="12"/>
  <c r="U468" i="12" s="1"/>
  <c r="I468" i="12"/>
  <c r="S468" i="12"/>
  <c r="I576" i="12"/>
  <c r="T576" i="12"/>
  <c r="U576" i="12" s="1"/>
  <c r="S475" i="12"/>
  <c r="I192" i="12"/>
  <c r="T192" i="12"/>
  <c r="U192" i="12" s="1"/>
  <c r="I901" i="12"/>
  <c r="T901" i="12"/>
  <c r="U901" i="12" s="1"/>
  <c r="S385" i="12"/>
  <c r="I385" i="12"/>
  <c r="T385" i="12"/>
  <c r="U385" i="12" s="1"/>
  <c r="S230" i="12"/>
  <c r="T333" i="12"/>
  <c r="U333" i="12" s="1"/>
  <c r="I333" i="12"/>
  <c r="S333" i="12"/>
  <c r="T205" i="12"/>
  <c r="U205" i="12" s="1"/>
  <c r="I205" i="12"/>
  <c r="T605" i="12"/>
  <c r="U605" i="12" s="1"/>
  <c r="I605" i="12"/>
  <c r="I626" i="12"/>
  <c r="T626" i="12"/>
  <c r="U626" i="12" s="1"/>
  <c r="I476" i="12"/>
  <c r="T476" i="12"/>
  <c r="U476" i="12" s="1"/>
  <c r="S584" i="12"/>
  <c r="S718" i="12"/>
  <c r="T651" i="12"/>
  <c r="U651" i="12" s="1"/>
  <c r="I651" i="12"/>
  <c r="I791" i="12"/>
  <c r="T791" i="12"/>
  <c r="U791" i="12" s="1"/>
  <c r="I881" i="12"/>
  <c r="T881" i="12"/>
  <c r="U881" i="12" s="1"/>
  <c r="S7" i="12"/>
  <c r="I800" i="12"/>
  <c r="T800" i="12"/>
  <c r="U800" i="12" s="1"/>
  <c r="S674" i="12"/>
  <c r="S463" i="12"/>
  <c r="I257" i="12"/>
  <c r="T257" i="12"/>
  <c r="U257" i="12" s="1"/>
  <c r="I530" i="12"/>
  <c r="T530" i="12"/>
  <c r="U530" i="12" s="1"/>
  <c r="T231" i="12"/>
  <c r="U231" i="12" s="1"/>
  <c r="I231" i="12"/>
  <c r="S767" i="12"/>
  <c r="S427" i="12"/>
  <c r="S360" i="12"/>
  <c r="I184" i="12"/>
  <c r="T184" i="12"/>
  <c r="U184" i="12" s="1"/>
  <c r="T425" i="12"/>
  <c r="U425" i="12" s="1"/>
  <c r="I425" i="12"/>
  <c r="T350" i="12"/>
  <c r="U350" i="12" s="1"/>
  <c r="I350" i="12"/>
  <c r="S182" i="12"/>
  <c r="T549" i="12"/>
  <c r="U549" i="12" s="1"/>
  <c r="I549" i="12"/>
  <c r="I284" i="12"/>
  <c r="T284" i="12"/>
  <c r="U284" i="12" s="1"/>
  <c r="S556" i="12"/>
  <c r="I556" i="12"/>
  <c r="T556" i="12"/>
  <c r="U556" i="12" s="1"/>
  <c r="I298" i="12"/>
  <c r="T298" i="12"/>
  <c r="U298" i="12" s="1"/>
  <c r="S580" i="12"/>
  <c r="I580" i="12"/>
  <c r="T580" i="12"/>
  <c r="U580" i="12" s="1"/>
  <c r="T243" i="12"/>
  <c r="U243" i="12" s="1"/>
  <c r="I243" i="12"/>
  <c r="T76" i="12"/>
  <c r="U76" i="12" s="1"/>
  <c r="I76" i="12"/>
  <c r="I687" i="12"/>
  <c r="T687" i="12"/>
  <c r="U687" i="12" s="1"/>
  <c r="S563" i="12"/>
  <c r="S694" i="12"/>
  <c r="I677" i="12"/>
  <c r="T677" i="12"/>
  <c r="U677" i="12" s="1"/>
  <c r="S535" i="12"/>
  <c r="T933" i="12"/>
  <c r="U933" i="12" s="1"/>
  <c r="I933" i="12"/>
  <c r="S562" i="12"/>
  <c r="I146" i="12"/>
  <c r="T146" i="12"/>
  <c r="U146" i="12" s="1"/>
  <c r="I105" i="12"/>
  <c r="T105" i="12"/>
  <c r="U105" i="12" s="1"/>
  <c r="I856" i="12"/>
  <c r="T856" i="12"/>
  <c r="U856" i="12" s="1"/>
  <c r="I939" i="12"/>
  <c r="T939" i="12"/>
  <c r="U939" i="12" s="1"/>
  <c r="S382" i="12"/>
  <c r="S91" i="12"/>
  <c r="I204" i="12"/>
  <c r="T204" i="12"/>
  <c r="U204" i="12" s="1"/>
  <c r="I153" i="12"/>
  <c r="T153" i="12"/>
  <c r="U153" i="12" s="1"/>
  <c r="S805" i="12"/>
  <c r="I805" i="12"/>
  <c r="T805" i="12"/>
  <c r="U805" i="12" s="1"/>
  <c r="I769" i="12"/>
  <c r="T769" i="12"/>
  <c r="U769" i="12" s="1"/>
  <c r="S645" i="12"/>
  <c r="T109" i="12"/>
  <c r="U109" i="12" s="1"/>
  <c r="I109" i="12"/>
  <c r="S335" i="12"/>
  <c r="T410" i="12"/>
  <c r="U410" i="12" s="1"/>
  <c r="I410" i="12"/>
  <c r="S372" i="12"/>
  <c r="I316" i="12"/>
  <c r="T316" i="12"/>
  <c r="U316" i="12" s="1"/>
  <c r="S728" i="12"/>
  <c r="T728" i="12"/>
  <c r="U728" i="12" s="1"/>
  <c r="I728" i="12"/>
  <c r="S313" i="12" l="1"/>
  <c r="DR37" i="20"/>
  <c r="DR38" i="20" s="1"/>
  <c r="DR39" i="20" s="1"/>
  <c r="DR40" i="20" s="1"/>
  <c r="DR41" i="20" s="1"/>
  <c r="CJ28" i="20"/>
  <c r="CJ29" i="20" s="1"/>
  <c r="CJ30" i="20" s="1"/>
  <c r="CJ31" i="20" s="1"/>
  <c r="CJ32" i="20" s="1"/>
  <c r="CJ33" i="20" s="1"/>
  <c r="CJ34" i="20" s="1"/>
  <c r="CJ35" i="20" s="1"/>
  <c r="CJ36" i="20" s="1"/>
  <c r="CJ37" i="20" s="1"/>
  <c r="CJ38" i="20" s="1"/>
  <c r="CJ39" i="20" s="1"/>
  <c r="CJ40" i="20" s="1"/>
  <c r="CJ41" i="20" s="1"/>
  <c r="AM29" i="20"/>
  <c r="AM30" i="20" s="1"/>
  <c r="AM31" i="20" s="1"/>
  <c r="AM32" i="20" s="1"/>
  <c r="AM33" i="20" s="1"/>
  <c r="AM34" i="20" s="1"/>
  <c r="AM35" i="20" s="1"/>
  <c r="AM36" i="20" s="1"/>
  <c r="AM37" i="20" s="1"/>
  <c r="AM38" i="20" s="1"/>
  <c r="AM39" i="20" s="1"/>
  <c r="AM40" i="20" s="1"/>
  <c r="AM41" i="20" s="1"/>
  <c r="DQ28" i="20"/>
  <c r="DQ29" i="20" s="1"/>
  <c r="DQ30" i="20" s="1"/>
  <c r="DQ31" i="20" s="1"/>
  <c r="DQ32" i="20" s="1"/>
  <c r="DQ33" i="20" s="1"/>
  <c r="DQ34" i="20" s="1"/>
  <c r="DQ35" i="20" s="1"/>
  <c r="DQ36" i="20" s="1"/>
  <c r="DQ37" i="20" s="1"/>
  <c r="DQ38" i="20" s="1"/>
  <c r="DQ39" i="20" s="1"/>
  <c r="DQ40" i="20" s="1"/>
  <c r="DQ41" i="20" s="1"/>
  <c r="AI34" i="20"/>
  <c r="AI35" i="20" s="1"/>
  <c r="AQ34" i="20"/>
  <c r="BC29" i="20"/>
  <c r="BC30" i="20" s="1"/>
  <c r="BC31" i="20" s="1"/>
  <c r="BC32" i="20" s="1"/>
  <c r="BC33" i="20" s="1"/>
  <c r="BC34" i="20" s="1"/>
  <c r="BC35" i="20" s="1"/>
  <c r="BC36" i="20" s="1"/>
  <c r="BC37" i="20" s="1"/>
  <c r="AW26" i="20"/>
  <c r="AW27" i="20" s="1"/>
  <c r="AW28" i="20" s="1"/>
  <c r="AW29" i="20" s="1"/>
  <c r="DW28" i="20"/>
  <c r="DW29" i="20" s="1"/>
  <c r="I27" i="20"/>
  <c r="I28" i="20" s="1"/>
  <c r="BY30" i="20"/>
  <c r="BY31" i="20" s="1"/>
  <c r="BY32" i="20" s="1"/>
  <c r="BY33" i="20" s="1"/>
  <c r="BY34" i="20" s="1"/>
  <c r="BY35" i="20" s="1"/>
  <c r="BY36" i="20" s="1"/>
  <c r="BY37" i="20" s="1"/>
  <c r="BY38" i="20" s="1"/>
  <c r="BY39" i="20" s="1"/>
  <c r="BY40" i="20" s="1"/>
  <c r="BY41" i="20" s="1"/>
  <c r="CE35" i="20"/>
  <c r="CE36" i="20" s="1"/>
  <c r="CE37" i="20" s="1"/>
  <c r="CE38" i="20" s="1"/>
  <c r="CE39" i="20" s="1"/>
  <c r="CE40" i="20" s="1"/>
  <c r="CE41" i="20" s="1"/>
  <c r="I27" i="3"/>
  <c r="I26" i="3" s="1"/>
  <c r="S981" i="12"/>
  <c r="S287" i="12"/>
  <c r="S963" i="12"/>
  <c r="S750" i="12"/>
  <c r="S241" i="12"/>
  <c r="S45" i="12"/>
  <c r="S394" i="12"/>
  <c r="S369" i="12"/>
  <c r="H27" i="3"/>
  <c r="H26" i="3" s="1"/>
  <c r="S38" i="12"/>
  <c r="S51" i="12"/>
  <c r="S238" i="12"/>
  <c r="S318" i="12"/>
  <c r="S731" i="12"/>
  <c r="S134" i="12"/>
  <c r="S127" i="12"/>
  <c r="S534" i="12"/>
  <c r="S568" i="12"/>
  <c r="S918" i="12"/>
  <c r="S576" i="12"/>
  <c r="S994" i="12"/>
  <c r="S754" i="12"/>
  <c r="S707" i="12"/>
  <c r="S528" i="12"/>
  <c r="S470" i="12"/>
  <c r="S670" i="12"/>
  <c r="S972" i="12"/>
  <c r="S962" i="12"/>
  <c r="S523" i="12"/>
  <c r="S406" i="12"/>
  <c r="S821" i="12"/>
  <c r="S228" i="12"/>
  <c r="S370" i="12"/>
  <c r="S433" i="12"/>
  <c r="S389" i="12"/>
  <c r="S215" i="12"/>
  <c r="S548" i="12"/>
  <c r="S290" i="12"/>
  <c r="S36" i="12"/>
  <c r="S869" i="12"/>
  <c r="S786" i="12"/>
  <c r="S217" i="12"/>
  <c r="S906" i="12"/>
  <c r="S934" i="12"/>
  <c r="S500" i="12"/>
  <c r="S483" i="12"/>
  <c r="S638" i="12"/>
  <c r="S143" i="12"/>
  <c r="S29" i="12"/>
  <c r="S804" i="12"/>
  <c r="S651" i="12"/>
  <c r="S717" i="12"/>
  <c r="S292" i="12"/>
  <c r="S352" i="12"/>
  <c r="S283" i="12"/>
  <c r="S365" i="12"/>
  <c r="S278" i="12"/>
  <c r="S575" i="12"/>
  <c r="S479" i="12"/>
  <c r="S571" i="12"/>
  <c r="S969" i="12"/>
  <c r="S649" i="12"/>
  <c r="S90" i="12"/>
  <c r="S540" i="12"/>
  <c r="S721" i="12"/>
  <c r="S291" i="12"/>
  <c r="S190" i="12"/>
  <c r="S673" i="12"/>
  <c r="S329" i="12"/>
  <c r="S236" i="12"/>
  <c r="S465" i="12"/>
  <c r="S933" i="12"/>
  <c r="S496" i="12"/>
  <c r="S699" i="12"/>
  <c r="S605" i="12"/>
  <c r="S430" i="12"/>
  <c r="S743" i="12"/>
  <c r="S86" i="12"/>
  <c r="S751" i="12"/>
  <c r="S626" i="12"/>
  <c r="S881" i="12"/>
  <c r="S467" i="12"/>
  <c r="S570" i="12"/>
  <c r="S59" i="12"/>
  <c r="S800" i="12"/>
  <c r="S813" i="12"/>
  <c r="S438" i="12"/>
  <c r="S665" i="12"/>
  <c r="S887" i="12"/>
  <c r="S256" i="12"/>
  <c r="S435" i="12"/>
  <c r="S585" i="12"/>
  <c r="S4" i="13"/>
  <c r="S509" i="12"/>
  <c r="S546" i="12"/>
  <c r="S831" i="12"/>
  <c r="S395" i="12"/>
  <c r="S633" i="12"/>
  <c r="S392" i="12"/>
  <c r="S180" i="12"/>
  <c r="S104" i="12"/>
  <c r="S642" i="12"/>
  <c r="S935" i="12"/>
  <c r="S601" i="12"/>
  <c r="S103" i="12"/>
  <c r="S495" i="12"/>
  <c r="S160" i="12"/>
  <c r="S811" i="12"/>
  <c r="S701" i="12"/>
  <c r="S587" i="12"/>
  <c r="S669" i="12"/>
  <c r="S88" i="12"/>
  <c r="S284" i="12"/>
  <c r="S474" i="12"/>
  <c r="S856" i="12"/>
  <c r="S101" i="12"/>
  <c r="S253" i="12"/>
  <c r="S478" i="12"/>
  <c r="S530" i="12"/>
  <c r="S591" i="12"/>
  <c r="S1000" i="12"/>
  <c r="S959" i="12"/>
  <c r="S857" i="12"/>
  <c r="S153" i="12"/>
  <c r="S590" i="12"/>
  <c r="S142" i="12"/>
  <c r="S192" i="12"/>
  <c r="S971" i="12"/>
  <c r="S311" i="12"/>
  <c r="S769" i="12"/>
  <c r="S450" i="12"/>
  <c r="S541" i="12"/>
  <c r="S680" i="12"/>
  <c r="S391" i="12"/>
  <c r="S996" i="12"/>
  <c r="S606" i="12"/>
  <c r="S526" i="12"/>
  <c r="S619" i="12"/>
  <c r="S836" i="12"/>
  <c r="S688" i="12"/>
  <c r="S868" i="12"/>
  <c r="S431" i="12"/>
  <c r="S148" i="12"/>
  <c r="S839" i="12"/>
  <c r="S901" i="12"/>
  <c r="S737" i="12"/>
  <c r="S173" i="12"/>
  <c r="S514" i="12"/>
  <c r="S890" i="12"/>
  <c r="S414" i="12"/>
  <c r="S884" i="12"/>
  <c r="S725" i="12"/>
  <c r="S493" i="12"/>
  <c r="S589" i="12"/>
  <c r="S925" i="12"/>
  <c r="S871" i="12"/>
  <c r="T7" i="12"/>
  <c r="U7" i="12" s="1"/>
  <c r="T6" i="12"/>
  <c r="U6" i="12" s="1"/>
  <c r="S511" i="12"/>
  <c r="S878" i="12"/>
  <c r="S989" i="12"/>
  <c r="S553" i="12"/>
  <c r="S89" i="12"/>
  <c r="S973" i="12"/>
  <c r="S781" i="12"/>
  <c r="S480" i="12"/>
  <c r="S347" i="12"/>
  <c r="S926" i="12"/>
  <c r="S850" i="12"/>
  <c r="S990" i="12"/>
  <c r="S912" i="12"/>
  <c r="S991" i="12"/>
  <c r="S942" i="12"/>
  <c r="S691" i="12"/>
  <c r="S195" i="12"/>
  <c r="S244" i="12"/>
  <c r="S68" i="12"/>
  <c r="S367" i="12"/>
  <c r="S102" i="12"/>
  <c r="S816" i="12"/>
  <c r="S792" i="12"/>
  <c r="S744" i="12"/>
  <c r="S276" i="12"/>
  <c r="S784" i="12"/>
  <c r="S289" i="12"/>
  <c r="S607" i="12"/>
  <c r="S957" i="12"/>
  <c r="S344" i="12"/>
  <c r="S808" i="12"/>
  <c r="S950" i="12"/>
  <c r="S783" i="12"/>
  <c r="S596" i="12"/>
  <c r="S334" i="12"/>
  <c r="S487" i="12"/>
  <c r="S255" i="12"/>
  <c r="S208" i="12"/>
  <c r="S419" i="12"/>
  <c r="S400" i="12"/>
  <c r="S801" i="12"/>
  <c r="S941" i="12"/>
  <c r="S209" i="12"/>
  <c r="S517" i="12"/>
  <c r="S739" i="12"/>
  <c r="S267" i="12"/>
  <c r="S880" i="12"/>
  <c r="S83" i="12"/>
  <c r="S50" i="12"/>
  <c r="S120" i="12"/>
  <c r="S64" i="12"/>
  <c r="S566" i="12"/>
  <c r="S951" i="12"/>
  <c r="S324" i="12"/>
  <c r="S722" i="12"/>
  <c r="S502" i="12"/>
  <c r="S346" i="12"/>
  <c r="S547" i="12"/>
  <c r="S745" i="12"/>
  <c r="S415" i="12"/>
  <c r="S594" i="12"/>
  <c r="S913" i="12"/>
  <c r="S402" i="12"/>
  <c r="S698" i="12"/>
  <c r="S497" i="12"/>
  <c r="S403" i="12"/>
  <c r="S709" i="12"/>
  <c r="S730" i="12"/>
  <c r="S533" i="12"/>
  <c r="S859" i="12"/>
  <c r="S130" i="12"/>
  <c r="S108" i="12"/>
  <c r="S441" i="12"/>
  <c r="S405" i="12"/>
  <c r="S96" i="12"/>
  <c r="S388" i="12"/>
  <c r="S622" i="12"/>
  <c r="S8" i="12"/>
  <c r="S705" i="12"/>
  <c r="S489" i="12"/>
  <c r="S978" i="12"/>
  <c r="S322" i="12"/>
  <c r="S39" i="12"/>
  <c r="S554" i="12"/>
  <c r="S618" i="12"/>
  <c r="S516" i="12"/>
  <c r="S67" i="12"/>
  <c r="S921" i="12"/>
  <c r="S597" i="12"/>
  <c r="S355" i="12"/>
  <c r="S825" i="12"/>
  <c r="S111" i="12"/>
  <c r="S281" i="12"/>
  <c r="S158" i="12"/>
  <c r="S573" i="12"/>
  <c r="S156" i="12"/>
  <c r="S608" i="12"/>
  <c r="S577" i="12"/>
  <c r="S815" i="12"/>
  <c r="S864" i="12"/>
  <c r="S273" i="12"/>
  <c r="S826" i="12"/>
  <c r="S952" i="12"/>
  <c r="S723" i="12"/>
  <c r="S861" i="12"/>
  <c r="S110" i="12"/>
  <c r="S323" i="12"/>
  <c r="S3" i="12"/>
  <c r="S356" i="12"/>
  <c r="S560" i="12"/>
  <c r="S947" i="12"/>
  <c r="S538" i="12"/>
  <c r="S634" i="12"/>
  <c r="S559" i="12"/>
  <c r="S397" i="12"/>
  <c r="S423" i="12"/>
  <c r="S604" i="12"/>
  <c r="S25" i="12"/>
  <c r="S527" i="12"/>
  <c r="S599" i="12"/>
  <c r="S900" i="12"/>
  <c r="S624" i="12"/>
  <c r="S581" i="12"/>
  <c r="S863" i="12"/>
  <c r="S569" i="12"/>
  <c r="S854" i="12"/>
  <c r="S426" i="12"/>
  <c r="S955" i="12"/>
  <c r="S336" i="12"/>
  <c r="S47" i="12"/>
  <c r="S221" i="12"/>
  <c r="S362" i="12"/>
  <c r="S348" i="12"/>
  <c r="S302" i="12"/>
  <c r="S724" i="12"/>
  <c r="S882" i="12"/>
  <c r="S239" i="12"/>
  <c r="S114" i="12"/>
  <c r="S235" i="12"/>
  <c r="S254" i="12"/>
  <c r="S279" i="12"/>
  <c r="S777" i="12"/>
  <c r="S897" i="12"/>
  <c r="S115" i="12"/>
  <c r="S229" i="12"/>
  <c r="S359" i="12"/>
  <c r="S650" i="12"/>
  <c r="S883" i="12"/>
  <c r="S383" i="12"/>
  <c r="S52" i="12"/>
  <c r="S899" i="12"/>
  <c r="S635" i="12"/>
  <c r="S640" i="12"/>
  <c r="S77" i="12"/>
  <c r="S682" i="12"/>
  <c r="S5" i="13"/>
  <c r="J6" i="13"/>
  <c r="O6" i="13"/>
  <c r="N6" i="13"/>
  <c r="R6" i="13"/>
  <c r="P6" i="13"/>
  <c r="Q6" i="13"/>
  <c r="K6" i="13"/>
  <c r="M6" i="13"/>
  <c r="L6" i="13"/>
  <c r="F6" i="13"/>
  <c r="S3" i="13"/>
  <c r="X9" i="12"/>
  <c r="X5" i="12"/>
  <c r="X4" i="12"/>
  <c r="X11" i="12"/>
  <c r="X6" i="12"/>
  <c r="X3" i="12"/>
  <c r="X7" i="12"/>
  <c r="X10" i="12"/>
  <c r="X8" i="12"/>
  <c r="CA10" i="2"/>
  <c r="Z7" i="2"/>
  <c r="AC7" i="2"/>
  <c r="AT7" i="2"/>
  <c r="BJ12" i="2"/>
  <c r="DX12" i="2"/>
  <c r="DE12" i="2"/>
  <c r="J7" i="2"/>
  <c r="AX12" i="2"/>
  <c r="AN12" i="2"/>
  <c r="T7" i="2"/>
  <c r="BQ10" i="2"/>
  <c r="AL7" i="2"/>
  <c r="AD12" i="2"/>
  <c r="CE7" i="2"/>
  <c r="BF7" i="2"/>
  <c r="DZ12" i="2"/>
  <c r="DE7" i="2"/>
  <c r="CR7" i="2"/>
  <c r="DP12" i="2"/>
  <c r="DL12" i="2"/>
  <c r="O12" i="2"/>
  <c r="AT12" i="2"/>
  <c r="BD12" i="2"/>
  <c r="BM7" i="2"/>
  <c r="CP7" i="2"/>
  <c r="AG7" i="2"/>
  <c r="Y12" i="2"/>
  <c r="CH12" i="2"/>
  <c r="BW7" i="2"/>
  <c r="BU7" i="2"/>
  <c r="DT10" i="2"/>
  <c r="AB12" i="2"/>
  <c r="CD7" i="2"/>
  <c r="DB7" i="2"/>
  <c r="DL7" i="2"/>
  <c r="CT7" i="2"/>
  <c r="BB12" i="2"/>
  <c r="N10" i="2"/>
  <c r="AR12" i="2"/>
  <c r="AV7" i="2"/>
  <c r="J12" i="2"/>
  <c r="BV12" i="2"/>
  <c r="BQ7" i="2"/>
  <c r="CQ7" i="2"/>
  <c r="AQ12" i="2"/>
  <c r="BG7" i="2"/>
  <c r="P7" i="2"/>
  <c r="BP12" i="2"/>
  <c r="BK12" i="2"/>
  <c r="DO12" i="2"/>
  <c r="Z12" i="2"/>
  <c r="BD7" i="2"/>
  <c r="DY10" i="2"/>
  <c r="CC12" i="2"/>
  <c r="AR10" i="2"/>
  <c r="CA7" i="2"/>
  <c r="BV10" i="2"/>
  <c r="M12" i="2"/>
  <c r="V7" i="2"/>
  <c r="AM7" i="2"/>
  <c r="DA7" i="2"/>
  <c r="DH7" i="2"/>
  <c r="BG12" i="2"/>
  <c r="AJ12" i="2"/>
  <c r="CF7" i="2"/>
  <c r="AP7" i="2"/>
  <c r="AF12" i="2"/>
  <c r="DT12" i="2"/>
  <c r="EA12" i="2"/>
  <c r="AM10" i="2"/>
  <c r="R12" i="2"/>
  <c r="L12" i="2"/>
  <c r="DE10" i="2"/>
  <c r="CX7" i="2"/>
  <c r="CK12" i="2"/>
  <c r="CK10" i="2"/>
  <c r="AA12" i="2"/>
  <c r="X7" i="2"/>
  <c r="AR7" i="2"/>
  <c r="DZ7" i="2"/>
  <c r="DT7" i="2"/>
  <c r="AX7" i="2"/>
  <c r="BI7" i="2"/>
  <c r="BL12" i="2"/>
  <c r="BN7" i="2"/>
  <c r="T12" i="2"/>
  <c r="BO7" i="2"/>
  <c r="CZ10" i="2"/>
  <c r="CI7" i="2"/>
  <c r="BS7" i="2"/>
  <c r="CG7" i="2"/>
  <c r="K12" i="2"/>
  <c r="AD7" i="2"/>
  <c r="AI12" i="2"/>
  <c r="CX12" i="2"/>
  <c r="EB7" i="2"/>
  <c r="O7" i="2"/>
  <c r="EC12" i="2"/>
  <c r="EC7" i="2"/>
  <c r="EC6" i="2" s="1"/>
  <c r="BL7" i="2"/>
  <c r="DJ10" i="2"/>
  <c r="BQ12" i="2"/>
  <c r="CI12" i="2"/>
  <c r="BH7" i="2"/>
  <c r="BM12" i="2"/>
  <c r="BR12" i="2"/>
  <c r="DS12" i="2"/>
  <c r="S7" i="2"/>
  <c r="AC12" i="2"/>
  <c r="AJ7" i="2"/>
  <c r="BX7" i="2"/>
  <c r="DF12" i="2"/>
  <c r="AK7" i="2"/>
  <c r="DI12" i="2"/>
  <c r="X12" i="2"/>
  <c r="DV7" i="2"/>
  <c r="BL10" i="2"/>
  <c r="P12" i="2"/>
  <c r="EB12" i="2"/>
  <c r="H10" i="2"/>
  <c r="U12" i="2"/>
  <c r="BA12" i="2"/>
  <c r="DH12" i="2"/>
  <c r="BC7" i="2"/>
  <c r="AB7" i="2"/>
  <c r="AQ7" i="2"/>
  <c r="AS12" i="2"/>
  <c r="AC10" i="2"/>
  <c r="CO12" i="2"/>
  <c r="BE12" i="2"/>
  <c r="BW12" i="2"/>
  <c r="L7" i="2"/>
  <c r="AO7" i="2"/>
  <c r="BT7" i="2"/>
  <c r="W12" i="2"/>
  <c r="CJ7" i="2"/>
  <c r="CQ12" i="2"/>
  <c r="DU7" i="2"/>
  <c r="CS12" i="2"/>
  <c r="DO7" i="2"/>
  <c r="I12" i="2"/>
  <c r="DC7" i="2"/>
  <c r="AG12" i="2"/>
  <c r="Q7" i="2"/>
  <c r="CU7" i="2"/>
  <c r="M7" i="2"/>
  <c r="CO7" i="2"/>
  <c r="DM7" i="2"/>
  <c r="CS7" i="2"/>
  <c r="CN7" i="2"/>
  <c r="W7" i="2"/>
  <c r="CW7" i="2"/>
  <c r="CY12" i="2"/>
  <c r="BP7" i="2"/>
  <c r="Y7" i="2"/>
  <c r="BZ12" i="2"/>
  <c r="DA12" i="2"/>
  <c r="CL12" i="2"/>
  <c r="CP10" i="2"/>
  <c r="BS12" i="2"/>
  <c r="DV12" i="2"/>
  <c r="K7" i="2"/>
  <c r="DQ7" i="2"/>
  <c r="CM12" i="2"/>
  <c r="DC12" i="2"/>
  <c r="H12" i="2"/>
  <c r="CW12" i="2"/>
  <c r="DD7" i="2"/>
  <c r="CC7" i="2"/>
  <c r="AN7" i="2"/>
  <c r="CV7" i="2"/>
  <c r="AF7" i="2"/>
  <c r="CF10" i="2"/>
  <c r="CF12" i="2"/>
  <c r="CU12" i="2"/>
  <c r="BR7" i="2"/>
  <c r="H7" i="2"/>
  <c r="CV12" i="2"/>
  <c r="N7" i="2"/>
  <c r="AP12" i="2"/>
  <c r="EA7" i="2"/>
  <c r="CA12" i="2"/>
  <c r="DO10" i="2"/>
  <c r="BI12" i="2"/>
  <c r="BN12" i="2"/>
  <c r="CN12" i="2"/>
  <c r="BB7" i="2"/>
  <c r="AZ12" i="2"/>
  <c r="BB10" i="2"/>
  <c r="N12" i="2"/>
  <c r="AU12" i="2"/>
  <c r="CR12" i="2"/>
  <c r="DW7" i="2"/>
  <c r="DJ7" i="2"/>
  <c r="DP7" i="2"/>
  <c r="BY7" i="2"/>
  <c r="S12" i="2"/>
  <c r="DR7" i="2"/>
  <c r="Q12" i="2"/>
  <c r="DX7" i="2"/>
  <c r="DI7" i="2"/>
  <c r="CB12" i="2"/>
  <c r="DR12" i="2"/>
  <c r="DG12" i="2"/>
  <c r="AW7" i="2"/>
  <c r="CM7" i="2"/>
  <c r="DS7" i="2"/>
  <c r="DU12" i="2"/>
  <c r="AY12" i="2"/>
  <c r="BJ7" i="2"/>
  <c r="BZ7" i="2"/>
  <c r="I7" i="2"/>
  <c r="BA7" i="2"/>
  <c r="CZ7" i="2"/>
  <c r="DY12" i="2"/>
  <c r="BT12" i="2"/>
  <c r="AZ7" i="2"/>
  <c r="DM12" i="2"/>
  <c r="BU12" i="2"/>
  <c r="AH7" i="2"/>
  <c r="CK7" i="2"/>
  <c r="DY7" i="2"/>
  <c r="AO12" i="2"/>
  <c r="AY7" i="2"/>
  <c r="CU10" i="2"/>
  <c r="AW10" i="2"/>
  <c r="AU7" i="2"/>
  <c r="AH10" i="2"/>
  <c r="DK7" i="2"/>
  <c r="DW12" i="2"/>
  <c r="DJ12" i="2"/>
  <c r="BV7" i="2"/>
  <c r="AK12" i="2"/>
  <c r="AE7" i="2"/>
  <c r="DB12" i="2"/>
  <c r="BY12" i="2"/>
  <c r="BH12" i="2"/>
  <c r="AE12" i="2"/>
  <c r="DN7" i="2"/>
  <c r="AV12" i="2"/>
  <c r="CE12" i="2"/>
  <c r="V12" i="2"/>
  <c r="AM12" i="2"/>
  <c r="AH12" i="2"/>
  <c r="CD12" i="2"/>
  <c r="BG10" i="2"/>
  <c r="CP12" i="2"/>
  <c r="BO12" i="2"/>
  <c r="BC12" i="2"/>
  <c r="R7" i="2"/>
  <c r="AA7" i="2"/>
  <c r="X10" i="2"/>
  <c r="CZ12" i="2"/>
  <c r="BE7" i="2"/>
  <c r="BF12" i="2"/>
  <c r="CG12" i="2"/>
  <c r="CB7" i="2"/>
  <c r="U7" i="2"/>
  <c r="AI7" i="2"/>
  <c r="BX12" i="2"/>
  <c r="AS7" i="2"/>
  <c r="CT12" i="2"/>
  <c r="AW12" i="2"/>
  <c r="DK12" i="2"/>
  <c r="DF7" i="2"/>
  <c r="DD12" i="2"/>
  <c r="CJ12" i="2"/>
  <c r="DQ12" i="2"/>
  <c r="AL12" i="2"/>
  <c r="BK7" i="2"/>
  <c r="DN12" i="2"/>
  <c r="S10" i="2"/>
  <c r="CY7" i="2"/>
  <c r="CL7" i="2"/>
  <c r="CH7" i="2"/>
  <c r="DG7" i="2"/>
  <c r="D7" i="13"/>
  <c r="I8" i="11"/>
  <c r="C7" i="13"/>
  <c r="E7" i="13" s="1"/>
  <c r="AI36" i="20" l="1"/>
  <c r="AI37" i="20" s="1"/>
  <c r="AI38" i="20" s="1"/>
  <c r="AI39" i="20" s="1"/>
  <c r="AI40" i="20" s="1"/>
  <c r="AI41" i="20" s="1"/>
  <c r="AQ35" i="20"/>
  <c r="AQ36" i="20" s="1"/>
  <c r="AQ37" i="20" s="1"/>
  <c r="AQ38" i="20" s="1"/>
  <c r="AQ39" i="20" s="1"/>
  <c r="I29" i="20"/>
  <c r="I30" i="20" s="1"/>
  <c r="I31" i="20" s="1"/>
  <c r="I32" i="20" s="1"/>
  <c r="I33" i="20" s="1"/>
  <c r="I34" i="20" s="1"/>
  <c r="I35" i="20" s="1"/>
  <c r="I36" i="20" s="1"/>
  <c r="I37" i="20" s="1"/>
  <c r="I38" i="20" s="1"/>
  <c r="I39" i="20" s="1"/>
  <c r="I40" i="20" s="1"/>
  <c r="I41" i="20" s="1"/>
  <c r="BC38" i="20"/>
  <c r="BC39" i="20" s="1"/>
  <c r="BC40" i="20" s="1"/>
  <c r="BC41" i="20" s="1"/>
  <c r="DW30" i="20"/>
  <c r="DW31" i="20" s="1"/>
  <c r="DW32" i="20" s="1"/>
  <c r="DW33" i="20" s="1"/>
  <c r="DW34" i="20" s="1"/>
  <c r="DW35" i="20" s="1"/>
  <c r="DW36" i="20" s="1"/>
  <c r="DW37" i="20" s="1"/>
  <c r="DW38" i="20" s="1"/>
  <c r="DW39" i="20" s="1"/>
  <c r="DW40" i="20" s="1"/>
  <c r="DW41" i="20" s="1"/>
  <c r="AW30" i="20"/>
  <c r="AW31" i="20" s="1"/>
  <c r="AW32" i="20" s="1"/>
  <c r="AW33" i="20" s="1"/>
  <c r="AW34" i="20" s="1"/>
  <c r="AW35" i="20" s="1"/>
  <c r="AW36" i="20" s="1"/>
  <c r="AW37" i="20" s="1"/>
  <c r="AW38" i="20" s="1"/>
  <c r="AW39" i="20" s="1"/>
  <c r="AW40" i="20" s="1"/>
  <c r="AW41" i="20" s="1"/>
  <c r="I28" i="3"/>
  <c r="H28" i="3"/>
  <c r="CC6" i="2"/>
  <c r="W6" i="12"/>
  <c r="V6" i="12" s="1"/>
  <c r="AB25" i="12" s="1"/>
  <c r="W10" i="12"/>
  <c r="AC29" i="12" s="1"/>
  <c r="W5" i="12"/>
  <c r="V5" i="12" s="1"/>
  <c r="AB24" i="12" s="1"/>
  <c r="W3" i="12"/>
  <c r="V3" i="12" s="1"/>
  <c r="AB22" i="12" s="1"/>
  <c r="W4" i="12"/>
  <c r="V4" i="12" s="1"/>
  <c r="AB23" i="12" s="1"/>
  <c r="W7" i="12"/>
  <c r="AC26" i="12" s="1"/>
  <c r="W11" i="12"/>
  <c r="AC30" i="12" s="1"/>
  <c r="W8" i="12"/>
  <c r="AC27" i="12" s="1"/>
  <c r="W9" i="12"/>
  <c r="AC28" i="12" s="1"/>
  <c r="BC6" i="2"/>
  <c r="CB6" i="2"/>
  <c r="CM6" i="2"/>
  <c r="AZ6" i="2"/>
  <c r="BL6" i="2"/>
  <c r="CL6" i="2"/>
  <c r="AI6" i="2"/>
  <c r="DQ6" i="2"/>
  <c r="Y6" i="2"/>
  <c r="W6" i="2"/>
  <c r="BF6" i="2"/>
  <c r="BT6" i="2"/>
  <c r="AY6" i="2"/>
  <c r="DD6" i="2"/>
  <c r="CH6" i="2"/>
  <c r="AA6" i="2"/>
  <c r="N6" i="2"/>
  <c r="BV6" i="2"/>
  <c r="CJ6" i="2"/>
  <c r="DS6" i="2"/>
  <c r="CO6" i="2"/>
  <c r="AR6" i="2"/>
  <c r="CZ6" i="2"/>
  <c r="DJ6" i="2"/>
  <c r="AN6" i="2"/>
  <c r="AJ6" i="2"/>
  <c r="DH6" i="2"/>
  <c r="CR6" i="2"/>
  <c r="CE6" i="2"/>
  <c r="DV6" i="2"/>
  <c r="DZ6" i="2"/>
  <c r="CT6" i="2"/>
  <c r="BM6" i="2"/>
  <c r="DP6" i="2"/>
  <c r="AC6" i="2"/>
  <c r="AU6" i="2"/>
  <c r="BX6" i="2"/>
  <c r="BZ6" i="2"/>
  <c r="CV6" i="2"/>
  <c r="BK6" i="2"/>
  <c r="DY6" i="2"/>
  <c r="K6" i="2"/>
  <c r="DN6" i="2"/>
  <c r="BB6" i="2"/>
  <c r="R6" i="2"/>
  <c r="AE6" i="2"/>
  <c r="DU6" i="2"/>
  <c r="BO6" i="2"/>
  <c r="BI6" i="2"/>
  <c r="P6" i="2"/>
  <c r="BQ6" i="2"/>
  <c r="DL6" i="2"/>
  <c r="J6" i="2"/>
  <c r="AK6" i="2"/>
  <c r="DG6" i="2"/>
  <c r="DX6" i="2"/>
  <c r="BR6" i="2"/>
  <c r="AF6" i="2"/>
  <c r="CW6" i="2"/>
  <c r="S6" i="2"/>
  <c r="CJ13" i="2"/>
  <c r="CJ14" i="2" s="1"/>
  <c r="CJ15" i="2" s="1"/>
  <c r="AM13" i="2"/>
  <c r="DY13" i="2"/>
  <c r="DY14" i="2" s="1"/>
  <c r="DR13" i="2"/>
  <c r="DR14" i="2" s="1"/>
  <c r="Q13" i="2"/>
  <c r="Q14" i="2" s="1"/>
  <c r="CU13" i="2"/>
  <c r="W13" i="2"/>
  <c r="DH13" i="2"/>
  <c r="DH14" i="2" s="1"/>
  <c r="X13" i="2"/>
  <c r="X14" i="2" s="1"/>
  <c r="DS13" i="2"/>
  <c r="DS14" i="2" s="1"/>
  <c r="CX13" i="2"/>
  <c r="CG6" i="2"/>
  <c r="CK13" i="2"/>
  <c r="CK14" i="2" s="1"/>
  <c r="CK15" i="2" s="1"/>
  <c r="CK16" i="2" s="1"/>
  <c r="R13" i="2"/>
  <c r="R14" i="2" s="1"/>
  <c r="R15" i="2" s="1"/>
  <c r="AF13" i="2"/>
  <c r="AF14" i="2" s="1"/>
  <c r="BG13" i="2"/>
  <c r="BG14" i="2" s="1"/>
  <c r="V6" i="2"/>
  <c r="Z13" i="2"/>
  <c r="AR13" i="2"/>
  <c r="AR14" i="2" s="1"/>
  <c r="Y13" i="2"/>
  <c r="BD13" i="2"/>
  <c r="BD14" i="2" s="1"/>
  <c r="DP13" i="2"/>
  <c r="AT6" i="2"/>
  <c r="CY6" i="2"/>
  <c r="AL13" i="2"/>
  <c r="AL14" i="2" s="1"/>
  <c r="DF6" i="2"/>
  <c r="AS6" i="2"/>
  <c r="CZ13" i="2"/>
  <c r="BC13" i="2"/>
  <c r="BC14" i="2" s="1"/>
  <c r="CD13" i="2"/>
  <c r="CD14" i="2" s="1"/>
  <c r="CE13" i="2"/>
  <c r="CE14" i="2" s="1"/>
  <c r="CE15" i="2" s="1"/>
  <c r="BH13" i="2"/>
  <c r="BH14" i="2" s="1"/>
  <c r="AK13" i="2"/>
  <c r="AK14" i="2" s="1"/>
  <c r="DK6" i="2"/>
  <c r="CK6" i="2"/>
  <c r="BA6" i="2"/>
  <c r="AY13" i="2"/>
  <c r="AY14" i="2" s="1"/>
  <c r="AW6" i="2"/>
  <c r="DI6" i="2"/>
  <c r="S13" i="2"/>
  <c r="S14" i="2" s="1"/>
  <c r="DW6" i="2"/>
  <c r="BN13" i="2"/>
  <c r="BN14" i="2" s="1"/>
  <c r="EA6" i="2"/>
  <c r="H6" i="2"/>
  <c r="DC13" i="2"/>
  <c r="DC14" i="2" s="1"/>
  <c r="DV13" i="2"/>
  <c r="DA13" i="2"/>
  <c r="CY13" i="2"/>
  <c r="CY14" i="2" s="1"/>
  <c r="CS6" i="2"/>
  <c r="CU6" i="2"/>
  <c r="I13" i="2"/>
  <c r="CQ13" i="2"/>
  <c r="CQ14" i="2" s="1"/>
  <c r="AO6" i="2"/>
  <c r="CO13" i="2"/>
  <c r="CO14" i="2" s="1"/>
  <c r="AB6" i="2"/>
  <c r="U13" i="2"/>
  <c r="U14" i="2" s="1"/>
  <c r="AC13" i="2"/>
  <c r="AC14" i="2" s="1"/>
  <c r="BM13" i="2"/>
  <c r="BM14" i="2" s="1"/>
  <c r="O6" i="2"/>
  <c r="AD6" i="2"/>
  <c r="CI6" i="2"/>
  <c r="BN6" i="2"/>
  <c r="DT6" i="2"/>
  <c r="AA13" i="2"/>
  <c r="EA13" i="2"/>
  <c r="CF6" i="2"/>
  <c r="DA6" i="2"/>
  <c r="BK13" i="2"/>
  <c r="BK14" i="2" s="1"/>
  <c r="AQ13" i="2"/>
  <c r="AQ14" i="2" s="1"/>
  <c r="J13" i="2"/>
  <c r="J14" i="2" s="1"/>
  <c r="BB13" i="2"/>
  <c r="CD6" i="2"/>
  <c r="BW6" i="2"/>
  <c r="CP6" i="2"/>
  <c r="O13" i="2"/>
  <c r="DE6" i="2"/>
  <c r="AD13" i="2"/>
  <c r="AD14" i="2" s="1"/>
  <c r="AN13" i="2"/>
  <c r="AN14" i="2" s="1"/>
  <c r="DX13" i="2"/>
  <c r="DX14" i="2" s="1"/>
  <c r="Z6" i="2"/>
  <c r="I9" i="11"/>
  <c r="D8" i="13"/>
  <c r="C8" i="13"/>
  <c r="E8" i="13" s="1"/>
  <c r="BF13" i="2"/>
  <c r="BF14" i="2" s="1"/>
  <c r="BF15" i="2" s="1"/>
  <c r="DB13" i="2"/>
  <c r="DB14" i="2" s="1"/>
  <c r="AO13" i="2"/>
  <c r="AO14" i="2" s="1"/>
  <c r="BW13" i="2"/>
  <c r="BW14" i="2" s="1"/>
  <c r="DQ13" i="2"/>
  <c r="DK13" i="2"/>
  <c r="BX13" i="2"/>
  <c r="CG13" i="2"/>
  <c r="CG14" i="2" s="1"/>
  <c r="BO13" i="2"/>
  <c r="AH13" i="2"/>
  <c r="AH14" i="2" s="1"/>
  <c r="AV13" i="2"/>
  <c r="AV14" i="2" s="1"/>
  <c r="BY13" i="2"/>
  <c r="AH6" i="2"/>
  <c r="BT13" i="2"/>
  <c r="BT14" i="2" s="1"/>
  <c r="I6" i="2"/>
  <c r="DU13" i="2"/>
  <c r="DG13" i="2"/>
  <c r="BY6" i="2"/>
  <c r="CR13" i="2"/>
  <c r="AZ13" i="2"/>
  <c r="AZ14" i="2" s="1"/>
  <c r="BI13" i="2"/>
  <c r="AP13" i="2"/>
  <c r="CM13" i="2"/>
  <c r="CM14" i="2" s="1"/>
  <c r="BS13" i="2"/>
  <c r="BS14" i="2" s="1"/>
  <c r="BZ13" i="2"/>
  <c r="DM6" i="2"/>
  <c r="Q6" i="2"/>
  <c r="DO6" i="2"/>
  <c r="L6" i="2"/>
  <c r="DF13" i="2"/>
  <c r="DF14" i="2" s="1"/>
  <c r="BH6" i="2"/>
  <c r="EB6" i="2"/>
  <c r="K13" i="2"/>
  <c r="BL13" i="2"/>
  <c r="BL14" i="2" s="1"/>
  <c r="L13" i="2"/>
  <c r="L14" i="2" s="1"/>
  <c r="DT13" i="2"/>
  <c r="DT14" i="2" s="1"/>
  <c r="AJ13" i="2"/>
  <c r="AJ14" i="2" s="1"/>
  <c r="AJ15" i="2" s="1"/>
  <c r="AM6" i="2"/>
  <c r="CA6" i="2"/>
  <c r="BD6" i="2"/>
  <c r="BP13" i="2"/>
  <c r="CQ6" i="2"/>
  <c r="AV6" i="2"/>
  <c r="AB13" i="2"/>
  <c r="CH13" i="2"/>
  <c r="DL13" i="2"/>
  <c r="DZ13" i="2"/>
  <c r="AL6" i="2"/>
  <c r="AX13" i="2"/>
  <c r="AX14" i="2" s="1"/>
  <c r="AX15" i="2" s="1"/>
  <c r="BJ13" i="2"/>
  <c r="BJ14" i="2" s="1"/>
  <c r="DN13" i="2"/>
  <c r="AW13" i="2"/>
  <c r="CP13" i="2"/>
  <c r="DJ13" i="2"/>
  <c r="BU13" i="2"/>
  <c r="BU14" i="2" s="1"/>
  <c r="AU13" i="2"/>
  <c r="CW13" i="2"/>
  <c r="CW14" i="2" s="1"/>
  <c r="AG13" i="2"/>
  <c r="CS13" i="2"/>
  <c r="AS13" i="2"/>
  <c r="EB13" i="2"/>
  <c r="EB14" i="2" s="1"/>
  <c r="CI13" i="2"/>
  <c r="K7" i="13"/>
  <c r="L7" i="13"/>
  <c r="M7" i="13"/>
  <c r="R7" i="13"/>
  <c r="O7" i="13"/>
  <c r="J7" i="13"/>
  <c r="N7" i="13"/>
  <c r="F7" i="13"/>
  <c r="Q7" i="13"/>
  <c r="P7" i="13"/>
  <c r="DD13" i="2"/>
  <c r="CT13" i="2"/>
  <c r="CT14" i="2" s="1"/>
  <c r="U6" i="2"/>
  <c r="BE6" i="2"/>
  <c r="V13" i="2"/>
  <c r="V14" i="2" s="1"/>
  <c r="AE13" i="2"/>
  <c r="DW13" i="2"/>
  <c r="DW14" i="2" s="1"/>
  <c r="DM13" i="2"/>
  <c r="BJ6" i="2"/>
  <c r="CB13" i="2"/>
  <c r="CB14" i="2" s="1"/>
  <c r="DR6" i="2"/>
  <c r="N13" i="2"/>
  <c r="CN13" i="2"/>
  <c r="CN14" i="2" s="1"/>
  <c r="CA13" i="2"/>
  <c r="CV13" i="2"/>
  <c r="CV14" i="2" s="1"/>
  <c r="CF13" i="2"/>
  <c r="CF14" i="2" s="1"/>
  <c r="H13" i="2"/>
  <c r="H14" i="2" s="1"/>
  <c r="CL13" i="2"/>
  <c r="BP6" i="2"/>
  <c r="CN6" i="2"/>
  <c r="M6" i="2"/>
  <c r="DC6" i="2"/>
  <c r="BE13" i="2"/>
  <c r="AQ6" i="2"/>
  <c r="BA13" i="2"/>
  <c r="BA14" i="2" s="1"/>
  <c r="P13" i="2"/>
  <c r="DI13" i="2"/>
  <c r="BR13" i="2"/>
  <c r="BQ13" i="2"/>
  <c r="EC13" i="2"/>
  <c r="EC14" i="2" s="1"/>
  <c r="AI13" i="2"/>
  <c r="BS6" i="2"/>
  <c r="T13" i="2"/>
  <c r="AX6" i="2"/>
  <c r="X6" i="2"/>
  <c r="CX6" i="2"/>
  <c r="AP6" i="2"/>
  <c r="M13" i="2"/>
  <c r="CC13" i="2"/>
  <c r="CC14" i="2" s="1"/>
  <c r="DO13" i="2"/>
  <c r="DO14" i="2" s="1"/>
  <c r="BG6" i="2"/>
  <c r="BV13" i="2"/>
  <c r="DB6" i="2"/>
  <c r="BU6" i="2"/>
  <c r="AG6" i="2"/>
  <c r="AT13" i="2"/>
  <c r="AT14" i="2" s="1"/>
  <c r="T6" i="2"/>
  <c r="DE13" i="2"/>
  <c r="DE14" i="2" s="1"/>
  <c r="W12" i="12"/>
  <c r="AC31" i="12" s="1"/>
  <c r="S6" i="13"/>
  <c r="AQ40" i="20" l="1"/>
  <c r="AQ41" i="20" s="1"/>
  <c r="V10" i="12"/>
  <c r="AB29" i="12" s="1"/>
  <c r="AC25" i="12"/>
  <c r="AC22" i="12"/>
  <c r="AC24" i="12"/>
  <c r="V9" i="12"/>
  <c r="AB28" i="12" s="1"/>
  <c r="V8" i="12"/>
  <c r="AB27" i="12" s="1"/>
  <c r="V7" i="12"/>
  <c r="AB26" i="12" s="1"/>
  <c r="AC23" i="12"/>
  <c r="V11" i="12"/>
  <c r="AB30" i="12" s="1"/>
  <c r="AQ15" i="2"/>
  <c r="AQ16" i="2" s="1"/>
  <c r="CO15" i="2"/>
  <c r="CO16" i="2" s="1"/>
  <c r="N14" i="2"/>
  <c r="N15" i="2" s="1"/>
  <c r="DV14" i="2"/>
  <c r="DV15" i="2" s="1"/>
  <c r="DV16" i="2" s="1"/>
  <c r="DI14" i="2"/>
  <c r="DI15" i="2" s="1"/>
  <c r="CD15" i="2"/>
  <c r="CD16" i="2" s="1"/>
  <c r="BT15" i="2"/>
  <c r="BT16" i="2" s="1"/>
  <c r="AV15" i="2"/>
  <c r="AV16" i="2" s="1"/>
  <c r="CG15" i="2"/>
  <c r="CG16" i="2" s="1"/>
  <c r="J15" i="2"/>
  <c r="J16" i="2" s="1"/>
  <c r="BM15" i="2"/>
  <c r="BM16" i="2" s="1"/>
  <c r="AK15" i="2"/>
  <c r="AK16" i="2" s="1"/>
  <c r="DH15" i="2"/>
  <c r="DH16" i="2" s="1"/>
  <c r="AN15" i="2"/>
  <c r="U15" i="2"/>
  <c r="U16" i="2" s="1"/>
  <c r="V15" i="2"/>
  <c r="V16" i="2" s="1"/>
  <c r="V17" i="2" s="1"/>
  <c r="BJ15" i="2"/>
  <c r="BJ16" i="2" s="1"/>
  <c r="CA14" i="2"/>
  <c r="CA15" i="2" s="1"/>
  <c r="AD15" i="2"/>
  <c r="AD16" i="2" s="1"/>
  <c r="BN15" i="2"/>
  <c r="BN16" i="2" s="1"/>
  <c r="Y14" i="2"/>
  <c r="Y15" i="2" s="1"/>
  <c r="Y16" i="2" s="1"/>
  <c r="AF15" i="2"/>
  <c r="AF16" i="2" s="1"/>
  <c r="H15" i="2"/>
  <c r="AY15" i="2"/>
  <c r="AY16" i="2" s="1"/>
  <c r="AO15" i="2"/>
  <c r="AO16" i="2" s="1"/>
  <c r="BA15" i="2"/>
  <c r="BA16" i="2" s="1"/>
  <c r="R16" i="2"/>
  <c r="R17" i="2" s="1"/>
  <c r="AJ16" i="2"/>
  <c r="AJ17" i="2" s="1"/>
  <c r="DO15" i="2"/>
  <c r="DO16" i="2" s="1"/>
  <c r="DO17" i="2" s="1"/>
  <c r="DN14" i="2"/>
  <c r="AA14" i="2"/>
  <c r="AA15" i="2" s="1"/>
  <c r="CK17" i="2"/>
  <c r="CK18" i="2" s="1"/>
  <c r="EC15" i="2"/>
  <c r="EC16" i="2" s="1"/>
  <c r="CF15" i="2"/>
  <c r="CF16" i="2" s="1"/>
  <c r="AT15" i="2"/>
  <c r="BV14" i="2"/>
  <c r="BR14" i="2"/>
  <c r="CV15" i="2"/>
  <c r="CB15" i="2"/>
  <c r="DM14" i="2"/>
  <c r="DW15" i="2"/>
  <c r="AE14" i="2"/>
  <c r="AE15" i="2" s="1"/>
  <c r="EB15" i="2"/>
  <c r="EB16" i="2" s="1"/>
  <c r="AU14" i="2"/>
  <c r="AU15" i="2" s="1"/>
  <c r="CP14" i="2"/>
  <c r="DT15" i="2"/>
  <c r="K14" i="2"/>
  <c r="K15" i="2" s="1"/>
  <c r="DF15" i="2"/>
  <c r="DF16" i="2" s="1"/>
  <c r="BZ14" i="2"/>
  <c r="CM15" i="2"/>
  <c r="AP14" i="2"/>
  <c r="AP15" i="2" s="1"/>
  <c r="BI14" i="2"/>
  <c r="BY14" i="2"/>
  <c r="BY15" i="2" s="1"/>
  <c r="BO14" i="2"/>
  <c r="BO15" i="2" s="1"/>
  <c r="DB15" i="2"/>
  <c r="BF16" i="2"/>
  <c r="BB14" i="2"/>
  <c r="BB15" i="2" s="1"/>
  <c r="EA14" i="2"/>
  <c r="I14" i="2"/>
  <c r="DA14" i="2"/>
  <c r="DA15" i="2" s="1"/>
  <c r="CE16" i="2"/>
  <c r="CE17" i="2" s="1"/>
  <c r="CZ14" i="2"/>
  <c r="AR15" i="2"/>
  <c r="AR16" i="2" s="1"/>
  <c r="Z14" i="2"/>
  <c r="Z15" i="2" s="1"/>
  <c r="CX14" i="2"/>
  <c r="CX15" i="2" s="1"/>
  <c r="X15" i="2"/>
  <c r="X16" i="2" s="1"/>
  <c r="X17" i="2" s="1"/>
  <c r="Q15" i="2"/>
  <c r="Q16" i="2" s="1"/>
  <c r="DR15" i="2"/>
  <c r="DR16" i="2" s="1"/>
  <c r="DY15" i="2"/>
  <c r="AM14" i="2"/>
  <c r="CJ16" i="2"/>
  <c r="CJ17" i="2" s="1"/>
  <c r="AI14" i="2"/>
  <c r="BQ14" i="2"/>
  <c r="BQ15" i="2" s="1"/>
  <c r="BE14" i="2"/>
  <c r="CL14" i="2"/>
  <c r="CL15" i="2" s="1"/>
  <c r="CL16" i="2" s="1"/>
  <c r="DE15" i="2"/>
  <c r="CC15" i="2"/>
  <c r="M14" i="2"/>
  <c r="T14" i="2"/>
  <c r="P14" i="2"/>
  <c r="CN15" i="2"/>
  <c r="DD14" i="2"/>
  <c r="CI14" i="2"/>
  <c r="AS14" i="2"/>
  <c r="CS14" i="2"/>
  <c r="DJ14" i="2"/>
  <c r="AW14" i="2"/>
  <c r="AX16" i="2"/>
  <c r="DL14" i="2"/>
  <c r="AB14" i="2"/>
  <c r="BL15" i="2"/>
  <c r="BS15" i="2"/>
  <c r="BS16" i="2" s="1"/>
  <c r="DU14" i="2"/>
  <c r="AH15" i="2"/>
  <c r="BX14" i="2"/>
  <c r="DK14" i="2"/>
  <c r="BW15" i="2"/>
  <c r="R8" i="13"/>
  <c r="Q8" i="13"/>
  <c r="O8" i="13"/>
  <c r="J8" i="13"/>
  <c r="P8" i="13"/>
  <c r="N8" i="13"/>
  <c r="L8" i="13"/>
  <c r="K8" i="13"/>
  <c r="M8" i="13"/>
  <c r="F8" i="13"/>
  <c r="O14" i="2"/>
  <c r="O15" i="2" s="1"/>
  <c r="BK15" i="2"/>
  <c r="AC15" i="2"/>
  <c r="S15" i="2"/>
  <c r="DP14" i="2"/>
  <c r="BG15" i="2"/>
  <c r="W14" i="2"/>
  <c r="W15" i="2" s="1"/>
  <c r="CT15" i="2"/>
  <c r="CT16" i="2" s="1"/>
  <c r="S7" i="13"/>
  <c r="AG14" i="2"/>
  <c r="CW15" i="2"/>
  <c r="BU15" i="2"/>
  <c r="DZ14" i="2"/>
  <c r="CH14" i="2"/>
  <c r="BP14" i="2"/>
  <c r="BP15" i="2" s="1"/>
  <c r="L15" i="2"/>
  <c r="AZ15" i="2"/>
  <c r="CR14" i="2"/>
  <c r="DG14" i="2"/>
  <c r="DQ14" i="2"/>
  <c r="D9" i="13"/>
  <c r="I10" i="11"/>
  <c r="C9" i="13"/>
  <c r="E9" i="13" s="1"/>
  <c r="DX15" i="2"/>
  <c r="CQ15" i="2"/>
  <c r="CY15" i="2"/>
  <c r="DC15" i="2"/>
  <c r="BH15" i="2"/>
  <c r="BC15" i="2"/>
  <c r="AL15" i="2"/>
  <c r="BD15" i="2"/>
  <c r="DS15" i="2"/>
  <c r="CU14" i="2"/>
  <c r="AD25" i="12" l="1"/>
  <c r="AD28" i="12"/>
  <c r="AD30" i="12"/>
  <c r="AD29" i="12"/>
  <c r="AD31" i="12"/>
  <c r="AD23" i="12"/>
  <c r="AD24" i="12"/>
  <c r="AD22" i="12"/>
  <c r="AD26" i="12"/>
  <c r="AD27" i="12"/>
  <c r="BN17" i="2"/>
  <c r="BN18" i="2" s="1"/>
  <c r="BN19" i="2" s="1"/>
  <c r="N16" i="2"/>
  <c r="N17" i="2" s="1"/>
  <c r="EC17" i="2"/>
  <c r="EC18" i="2" s="1"/>
  <c r="H16" i="2"/>
  <c r="H17" i="2" s="1"/>
  <c r="H18" i="2" s="1"/>
  <c r="AF17" i="2"/>
  <c r="AF18" i="2" s="1"/>
  <c r="CA16" i="2"/>
  <c r="CA17" i="2" s="1"/>
  <c r="CA18" i="2" s="1"/>
  <c r="CG17" i="2"/>
  <c r="CG18" i="2" s="1"/>
  <c r="AV17" i="2"/>
  <c r="AV18" i="2" s="1"/>
  <c r="AN16" i="2"/>
  <c r="AN17" i="2" s="1"/>
  <c r="AE16" i="2"/>
  <c r="AE17" i="2" s="1"/>
  <c r="AE18" i="2" s="1"/>
  <c r="DI16" i="2"/>
  <c r="DI17" i="2" s="1"/>
  <c r="DI18" i="2" s="1"/>
  <c r="BR15" i="2"/>
  <c r="BR16" i="2" s="1"/>
  <c r="CF17" i="2"/>
  <c r="CF18" i="2" s="1"/>
  <c r="CF19" i="2" s="1"/>
  <c r="DN15" i="2"/>
  <c r="U17" i="2"/>
  <c r="U18" i="2" s="1"/>
  <c r="U19" i="2" s="1"/>
  <c r="V18" i="2"/>
  <c r="DS16" i="2"/>
  <c r="BD16" i="2"/>
  <c r="BD17" i="2" s="1"/>
  <c r="AK17" i="2"/>
  <c r="AK18" i="2" s="1"/>
  <c r="AW15" i="2"/>
  <c r="AW16" i="2" s="1"/>
  <c r="CS15" i="2"/>
  <c r="CS16" i="2" s="1"/>
  <c r="CT17" i="2"/>
  <c r="CT18" i="2" s="1"/>
  <c r="DE16" i="2"/>
  <c r="DE17" i="2" s="1"/>
  <c r="DE18" i="2" s="1"/>
  <c r="AI15" i="2"/>
  <c r="AI16" i="2" s="1"/>
  <c r="X18" i="2"/>
  <c r="X19" i="2" s="1"/>
  <c r="BG16" i="2"/>
  <c r="BG17" i="2" s="1"/>
  <c r="BG18" i="2" s="1"/>
  <c r="Y17" i="2"/>
  <c r="CE18" i="2"/>
  <c r="CE19" i="2" s="1"/>
  <c r="CO17" i="2"/>
  <c r="J17" i="2"/>
  <c r="J18" i="2" s="1"/>
  <c r="BO16" i="2"/>
  <c r="DU15" i="2"/>
  <c r="DU16" i="2" s="1"/>
  <c r="AB15" i="2"/>
  <c r="AX17" i="2"/>
  <c r="AX18" i="2" s="1"/>
  <c r="BJ17" i="2"/>
  <c r="BJ18" i="2" s="1"/>
  <c r="BY16" i="2"/>
  <c r="AP16" i="2"/>
  <c r="AP17" i="2" s="1"/>
  <c r="CB16" i="2"/>
  <c r="CB17" i="2" s="1"/>
  <c r="CB18" i="2" s="1"/>
  <c r="BM17" i="2"/>
  <c r="BZ15" i="2"/>
  <c r="BZ16" i="2" s="1"/>
  <c r="AC16" i="2"/>
  <c r="AC17" i="2" s="1"/>
  <c r="DG15" i="2"/>
  <c r="DG16" i="2" s="1"/>
  <c r="DG17" i="2" s="1"/>
  <c r="CX16" i="2"/>
  <c r="AL16" i="2"/>
  <c r="AL17" i="2" s="1"/>
  <c r="D10" i="13"/>
  <c r="I11" i="11"/>
  <c r="C10" i="13"/>
  <c r="E10" i="13" s="1"/>
  <c r="S16" i="2"/>
  <c r="DC16" i="2"/>
  <c r="AZ16" i="2"/>
  <c r="AZ17" i="2" s="1"/>
  <c r="CJ18" i="2"/>
  <c r="CJ19" i="2" s="1"/>
  <c r="CJ20" i="2" s="1"/>
  <c r="CU15" i="2"/>
  <c r="W16" i="2"/>
  <c r="W17" i="2" s="1"/>
  <c r="DP15" i="2"/>
  <c r="DP16" i="2" s="1"/>
  <c r="BB16" i="2"/>
  <c r="BB17" i="2" s="1"/>
  <c r="O16" i="2"/>
  <c r="O17" i="2" s="1"/>
  <c r="O18" i="2" s="1"/>
  <c r="BF17" i="2"/>
  <c r="CM16" i="2"/>
  <c r="CM17" i="2" s="1"/>
  <c r="CV16" i="2"/>
  <c r="CL17" i="2"/>
  <c r="M15" i="2"/>
  <c r="M16" i="2" s="1"/>
  <c r="DO18" i="2"/>
  <c r="DO19" i="2" s="1"/>
  <c r="CK19" i="2"/>
  <c r="CK20" i="2" s="1"/>
  <c r="CY16" i="2"/>
  <c r="CY17" i="2" s="1"/>
  <c r="CY18" i="2" s="1"/>
  <c r="BS17" i="2"/>
  <c r="AH16" i="2"/>
  <c r="AD17" i="2"/>
  <c r="K16" i="2"/>
  <c r="K17" i="2" s="1"/>
  <c r="AU16" i="2"/>
  <c r="CD17" i="2"/>
  <c r="CD18" i="2" s="1"/>
  <c r="AY17" i="2"/>
  <c r="AY18" i="2" s="1"/>
  <c r="DM15" i="2"/>
  <c r="DM16" i="2" s="1"/>
  <c r="Q9" i="13"/>
  <c r="N9" i="13"/>
  <c r="P9" i="13"/>
  <c r="M9" i="13"/>
  <c r="O9" i="13"/>
  <c r="F9" i="13"/>
  <c r="L9" i="13"/>
  <c r="K9" i="13"/>
  <c r="R9" i="13"/>
  <c r="J9" i="13"/>
  <c r="CR15" i="2"/>
  <c r="L16" i="2"/>
  <c r="L17" i="2" s="1"/>
  <c r="DZ15" i="2"/>
  <c r="BU16" i="2"/>
  <c r="DX16" i="2"/>
  <c r="DX17" i="2" s="1"/>
  <c r="BT17" i="2"/>
  <c r="BT18" i="2" s="1"/>
  <c r="BL16" i="2"/>
  <c r="CW16" i="2"/>
  <c r="CN16" i="2"/>
  <c r="CN17" i="2" s="1"/>
  <c r="CN18" i="2" s="1"/>
  <c r="BE15" i="2"/>
  <c r="AM15" i="2"/>
  <c r="AM16" i="2" s="1"/>
  <c r="DY16" i="2"/>
  <c r="DR17" i="2"/>
  <c r="Z16" i="2"/>
  <c r="AR17" i="2"/>
  <c r="CZ15" i="2"/>
  <c r="I15" i="2"/>
  <c r="DT16" i="2"/>
  <c r="AJ18" i="2"/>
  <c r="AJ19" i="2" s="1"/>
  <c r="DW16" i="2"/>
  <c r="BK16" i="2"/>
  <c r="DB16" i="2"/>
  <c r="BA17" i="2"/>
  <c r="AQ17" i="2"/>
  <c r="AO17" i="2"/>
  <c r="BP16" i="2"/>
  <c r="R18" i="2"/>
  <c r="BC16" i="2"/>
  <c r="BH16" i="2"/>
  <c r="BH17" i="2" s="1"/>
  <c r="BH18" i="2" s="1"/>
  <c r="DV17" i="2"/>
  <c r="CQ16" i="2"/>
  <c r="CQ17" i="2" s="1"/>
  <c r="S8" i="13"/>
  <c r="BW16" i="2"/>
  <c r="BX15" i="2"/>
  <c r="CI15" i="2"/>
  <c r="CI16" i="2" s="1"/>
  <c r="DD15" i="2"/>
  <c r="P15" i="2"/>
  <c r="T15" i="2"/>
  <c r="BQ16" i="2"/>
  <c r="Q17" i="2"/>
  <c r="DA16" i="2"/>
  <c r="EA15" i="2"/>
  <c r="DK15" i="2"/>
  <c r="DF17" i="2"/>
  <c r="CH15" i="2"/>
  <c r="DL15" i="2"/>
  <c r="DL16" i="2" s="1"/>
  <c r="CP15" i="2"/>
  <c r="DJ15" i="2"/>
  <c r="AG15" i="2"/>
  <c r="EB17" i="2"/>
  <c r="CC16" i="2"/>
  <c r="CC17" i="2" s="1"/>
  <c r="BV15" i="2"/>
  <c r="BV16" i="2" s="1"/>
  <c r="AA16" i="2"/>
  <c r="BI15" i="2"/>
  <c r="DH17" i="2"/>
  <c r="AT16" i="2"/>
  <c r="DQ15" i="2"/>
  <c r="AS15" i="2"/>
  <c r="AE24" i="12" l="1"/>
  <c r="AF24" i="12" s="1"/>
  <c r="AA22" i="12"/>
  <c r="AA23" i="12" s="1"/>
  <c r="AE28" i="12"/>
  <c r="AF28" i="12" s="1"/>
  <c r="AE27" i="12"/>
  <c r="AF27" i="12" s="1"/>
  <c r="AE23" i="12"/>
  <c r="AF23" i="12" s="1"/>
  <c r="AE22" i="12"/>
  <c r="AF22" i="12" s="1"/>
  <c r="AE29" i="12"/>
  <c r="AF29" i="12" s="1"/>
  <c r="AE30" i="12"/>
  <c r="AF30" i="12" s="1"/>
  <c r="AE26" i="12"/>
  <c r="AF26" i="12" s="1"/>
  <c r="AE31" i="12"/>
  <c r="AE25" i="12"/>
  <c r="AF25" i="12" s="1"/>
  <c r="CE20" i="2"/>
  <c r="CE21" i="2" s="1"/>
  <c r="EC19" i="2"/>
  <c r="EC20" i="2" s="1"/>
  <c r="EC21" i="2" s="1"/>
  <c r="W18" i="2"/>
  <c r="W19" i="2" s="1"/>
  <c r="AN18" i="2"/>
  <c r="AF19" i="2"/>
  <c r="AF20" i="2" s="1"/>
  <c r="BV17" i="2"/>
  <c r="BV18" i="2" s="1"/>
  <c r="CO18" i="2"/>
  <c r="CO19" i="2" s="1"/>
  <c r="CO20" i="2" s="1"/>
  <c r="CG19" i="2"/>
  <c r="CG20" i="2" s="1"/>
  <c r="BR17" i="2"/>
  <c r="BR18" i="2" s="1"/>
  <c r="BN20" i="2"/>
  <c r="CI17" i="2"/>
  <c r="CI18" i="2" s="1"/>
  <c r="AY19" i="2"/>
  <c r="AY20" i="2" s="1"/>
  <c r="CA19" i="2"/>
  <c r="CA20" i="2" s="1"/>
  <c r="CA21" i="2" s="1"/>
  <c r="DN16" i="2"/>
  <c r="DN17" i="2" s="1"/>
  <c r="BD18" i="2"/>
  <c r="AZ18" i="2"/>
  <c r="AJ20" i="2"/>
  <c r="AJ21" i="2" s="1"/>
  <c r="BI16" i="2"/>
  <c r="BI17" i="2" s="1"/>
  <c r="CH16" i="2"/>
  <c r="CH17" i="2" s="1"/>
  <c r="DQ16" i="2"/>
  <c r="DQ17" i="2" s="1"/>
  <c r="CJ21" i="2"/>
  <c r="CJ22" i="2" s="1"/>
  <c r="N18" i="2"/>
  <c r="N19" i="2" s="1"/>
  <c r="T16" i="2"/>
  <c r="T17" i="2" s="1"/>
  <c r="T18" i="2" s="1"/>
  <c r="T19" i="2" s="1"/>
  <c r="DW17" i="2"/>
  <c r="DT17" i="2"/>
  <c r="DT18" i="2" s="1"/>
  <c r="DT19" i="2" s="1"/>
  <c r="DY17" i="2"/>
  <c r="DY18" i="2" s="1"/>
  <c r="AO18" i="2"/>
  <c r="CB19" i="2"/>
  <c r="BS18" i="2"/>
  <c r="BS19" i="2" s="1"/>
  <c r="CK21" i="2"/>
  <c r="CK22" i="2" s="1"/>
  <c r="AH17" i="2"/>
  <c r="DP17" i="2"/>
  <c r="DP18" i="2" s="1"/>
  <c r="DL17" i="2"/>
  <c r="DL18" i="2" s="1"/>
  <c r="DL19" i="2" s="1"/>
  <c r="D11" i="13"/>
  <c r="I12" i="11"/>
  <c r="C11" i="13"/>
  <c r="E11" i="13" s="1"/>
  <c r="BE16" i="2"/>
  <c r="BE17" i="2" s="1"/>
  <c r="CT19" i="2"/>
  <c r="AG16" i="2"/>
  <c r="AG17" i="2" s="1"/>
  <c r="DI19" i="2"/>
  <c r="H19" i="2"/>
  <c r="CW17" i="2"/>
  <c r="AX19" i="2"/>
  <c r="AP18" i="2"/>
  <c r="AP19" i="2" s="1"/>
  <c r="CR16" i="2"/>
  <c r="CR17" i="2" s="1"/>
  <c r="CQ18" i="2"/>
  <c r="CQ19" i="2" s="1"/>
  <c r="V19" i="2"/>
  <c r="BY17" i="2"/>
  <c r="BT19" i="2"/>
  <c r="BT20" i="2" s="1"/>
  <c r="Y18" i="2"/>
  <c r="AE19" i="2"/>
  <c r="AE20" i="2" s="1"/>
  <c r="CP16" i="2"/>
  <c r="CP17" i="2" s="1"/>
  <c r="BC17" i="2"/>
  <c r="BQ17" i="2"/>
  <c r="BQ18" i="2" s="1"/>
  <c r="BK17" i="2"/>
  <c r="I16" i="2"/>
  <c r="CZ16" i="2"/>
  <c r="DR18" i="2"/>
  <c r="DR19" i="2" s="1"/>
  <c r="DO20" i="2"/>
  <c r="DO21" i="2" s="1"/>
  <c r="DO22" i="2" s="1"/>
  <c r="AS16" i="2"/>
  <c r="AD18" i="2"/>
  <c r="CV17" i="2"/>
  <c r="DD16" i="2"/>
  <c r="CL18" i="2"/>
  <c r="DF18" i="2"/>
  <c r="BX16" i="2"/>
  <c r="BX17" i="2" s="1"/>
  <c r="DC17" i="2"/>
  <c r="BH19" i="2"/>
  <c r="BH20" i="2" s="1"/>
  <c r="J10" i="13"/>
  <c r="P10" i="13"/>
  <c r="O10" i="13"/>
  <c r="L10" i="13"/>
  <c r="K10" i="13"/>
  <c r="Q10" i="13"/>
  <c r="R10" i="13"/>
  <c r="F10" i="13"/>
  <c r="M10" i="13"/>
  <c r="N10" i="13"/>
  <c r="CU16" i="2"/>
  <c r="AU17" i="2"/>
  <c r="AU18" i="2" s="1"/>
  <c r="AW17" i="2"/>
  <c r="AW18" i="2" s="1"/>
  <c r="J19" i="2"/>
  <c r="AA17" i="2"/>
  <c r="AR18" i="2"/>
  <c r="AR19" i="2" s="1"/>
  <c r="DH18" i="2"/>
  <c r="EA16" i="2"/>
  <c r="Q18" i="2"/>
  <c r="P16" i="2"/>
  <c r="DU17" i="2"/>
  <c r="S9" i="13"/>
  <c r="K18" i="2"/>
  <c r="BU17" i="2"/>
  <c r="AV19" i="2"/>
  <c r="O19" i="2"/>
  <c r="BB18" i="2"/>
  <c r="BB19" i="2" s="1"/>
  <c r="DV18" i="2"/>
  <c r="DV19" i="2" s="1"/>
  <c r="DE19" i="2"/>
  <c r="EB18" i="2"/>
  <c r="EB19" i="2" s="1"/>
  <c r="S17" i="2"/>
  <c r="S18" i="2" s="1"/>
  <c r="AL18" i="2"/>
  <c r="CX17" i="2"/>
  <c r="AK19" i="2"/>
  <c r="AK20" i="2" s="1"/>
  <c r="U20" i="2"/>
  <c r="BJ19" i="2"/>
  <c r="BM18" i="2"/>
  <c r="Z17" i="2"/>
  <c r="Z18" i="2" s="1"/>
  <c r="BG19" i="2"/>
  <c r="AI17" i="2"/>
  <c r="AI18" i="2" s="1"/>
  <c r="DZ16" i="2"/>
  <c r="AB16" i="2"/>
  <c r="DK16" i="2"/>
  <c r="AT17" i="2"/>
  <c r="AT18" i="2" s="1"/>
  <c r="DJ16" i="2"/>
  <c r="DJ17" i="2" s="1"/>
  <c r="DA17" i="2"/>
  <c r="BW17" i="2"/>
  <c r="BW18" i="2" s="1"/>
  <c r="BA18" i="2"/>
  <c r="BA19" i="2" s="1"/>
  <c r="DB17" i="2"/>
  <c r="DB18" i="2" s="1"/>
  <c r="AQ18" i="2"/>
  <c r="CC18" i="2"/>
  <c r="AM17" i="2"/>
  <c r="AM18" i="2" s="1"/>
  <c r="DM17" i="2"/>
  <c r="CF20" i="2"/>
  <c r="CN19" i="2"/>
  <c r="BL17" i="2"/>
  <c r="CM18" i="2"/>
  <c r="BF18" i="2"/>
  <c r="DX18" i="2"/>
  <c r="DX19" i="2" s="1"/>
  <c r="CD19" i="2"/>
  <c r="AC18" i="2"/>
  <c r="BZ17" i="2"/>
  <c r="BP17" i="2"/>
  <c r="M17" i="2"/>
  <c r="DG18" i="2"/>
  <c r="BO17" i="2"/>
  <c r="CY19" i="2"/>
  <c r="CY20" i="2" s="1"/>
  <c r="X20" i="2"/>
  <c r="CS17" i="2"/>
  <c r="L18" i="2"/>
  <c r="DS17" i="2"/>
  <c r="R19" i="2"/>
  <c r="AA24" i="12" l="1"/>
  <c r="AA25" i="12" s="1"/>
  <c r="AA26" i="12" s="1"/>
  <c r="AA27" i="12" s="1"/>
  <c r="AA28" i="12" s="1"/>
  <c r="AA29" i="12" s="1"/>
  <c r="AA30" i="12" s="1"/>
  <c r="AA31" i="12" s="1"/>
  <c r="AZ19" i="2"/>
  <c r="AZ20" i="2" s="1"/>
  <c r="BI18" i="2"/>
  <c r="BI19" i="2" s="1"/>
  <c r="BR19" i="2"/>
  <c r="BR20" i="2" s="1"/>
  <c r="BR21" i="2" s="1"/>
  <c r="BN21" i="2"/>
  <c r="BN22" i="2" s="1"/>
  <c r="BN23" i="2" s="1"/>
  <c r="BN24" i="2" s="1"/>
  <c r="CH18" i="2"/>
  <c r="CH19" i="2" s="1"/>
  <c r="AF21" i="2"/>
  <c r="AF22" i="2" s="1"/>
  <c r="CG21" i="2"/>
  <c r="CG22" i="2" s="1"/>
  <c r="EC22" i="2"/>
  <c r="EC23" i="2" s="1"/>
  <c r="EC24" i="2" s="1"/>
  <c r="EC25" i="2" s="1"/>
  <c r="DN18" i="2"/>
  <c r="DN19" i="2" s="1"/>
  <c r="AN19" i="2"/>
  <c r="DB19" i="2"/>
  <c r="CE22" i="2"/>
  <c r="CE23" i="2" s="1"/>
  <c r="BZ18" i="2"/>
  <c r="BZ19" i="2" s="1"/>
  <c r="BZ20" i="2" s="1"/>
  <c r="DJ18" i="2"/>
  <c r="DJ19" i="2" s="1"/>
  <c r="DM18" i="2"/>
  <c r="DM19" i="2" s="1"/>
  <c r="AP20" i="2"/>
  <c r="AP21" i="2" s="1"/>
  <c r="L19" i="2"/>
  <c r="CQ20" i="2"/>
  <c r="BB20" i="2"/>
  <c r="AV20" i="2"/>
  <c r="AV21" i="2" s="1"/>
  <c r="CM19" i="2"/>
  <c r="CM20" i="2" s="1"/>
  <c r="CM21" i="2" s="1"/>
  <c r="CD20" i="2"/>
  <c r="CD21" i="2" s="1"/>
  <c r="W20" i="2"/>
  <c r="W21" i="2" s="1"/>
  <c r="W22" i="2" s="1"/>
  <c r="P17" i="2"/>
  <c r="R20" i="2"/>
  <c r="R21" i="2" s="1"/>
  <c r="R22" i="2" s="1"/>
  <c r="AR20" i="2"/>
  <c r="AR21" i="2" s="1"/>
  <c r="AA18" i="2"/>
  <c r="BX18" i="2"/>
  <c r="AW19" i="2"/>
  <c r="AW20" i="2" s="1"/>
  <c r="DE20" i="2"/>
  <c r="CU17" i="2"/>
  <c r="CU18" i="2" s="1"/>
  <c r="CU19" i="2" s="1"/>
  <c r="S10" i="13"/>
  <c r="DC18" i="2"/>
  <c r="DC19" i="2" s="1"/>
  <c r="CV18" i="2"/>
  <c r="CV19" i="2" s="1"/>
  <c r="CC19" i="2"/>
  <c r="T20" i="2"/>
  <c r="T21" i="2" s="1"/>
  <c r="T22" i="2" s="1"/>
  <c r="AD19" i="2"/>
  <c r="AD20" i="2" s="1"/>
  <c r="AD21" i="2" s="1"/>
  <c r="DK17" i="2"/>
  <c r="DK18" i="2" s="1"/>
  <c r="DK19" i="2" s="1"/>
  <c r="Y19" i="2"/>
  <c r="Y20" i="2" s="1"/>
  <c r="CW18" i="2"/>
  <c r="CW19" i="2" s="1"/>
  <c r="BH21" i="2"/>
  <c r="O11" i="13"/>
  <c r="K11" i="13"/>
  <c r="J11" i="13"/>
  <c r="Q11" i="13"/>
  <c r="F11" i="13"/>
  <c r="R11" i="13"/>
  <c r="M11" i="13"/>
  <c r="L11" i="13"/>
  <c r="N11" i="13"/>
  <c r="P11" i="13"/>
  <c r="BC18" i="2"/>
  <c r="DQ18" i="2"/>
  <c r="DP19" i="2"/>
  <c r="DP20" i="2" s="1"/>
  <c r="EB20" i="2"/>
  <c r="EB21" i="2" s="1"/>
  <c r="DY19" i="2"/>
  <c r="DY20" i="2" s="1"/>
  <c r="DY21" i="2" s="1"/>
  <c r="I17" i="2"/>
  <c r="N20" i="2"/>
  <c r="AE21" i="2"/>
  <c r="AE22" i="2" s="1"/>
  <c r="BG20" i="2"/>
  <c r="CA22" i="2"/>
  <c r="BM19" i="2"/>
  <c r="BM20" i="2" s="1"/>
  <c r="BP18" i="2"/>
  <c r="BS20" i="2"/>
  <c r="O20" i="2"/>
  <c r="O21" i="2" s="1"/>
  <c r="O22" i="2" s="1"/>
  <c r="K19" i="2"/>
  <c r="K20" i="2" s="1"/>
  <c r="M18" i="2"/>
  <c r="M19" i="2" s="1"/>
  <c r="DV20" i="2"/>
  <c r="CF21" i="2"/>
  <c r="CF22" i="2" s="1"/>
  <c r="CF23" i="2" s="1"/>
  <c r="CF24" i="2" s="1"/>
  <c r="CF25" i="2" s="1"/>
  <c r="CF26" i="2" s="1"/>
  <c r="BL18" i="2"/>
  <c r="DU18" i="2"/>
  <c r="DU19" i="2" s="1"/>
  <c r="BW19" i="2"/>
  <c r="CP18" i="2"/>
  <c r="V20" i="2"/>
  <c r="DI20" i="2"/>
  <c r="BT21" i="2"/>
  <c r="DR20" i="2"/>
  <c r="DT20" i="2"/>
  <c r="DT21" i="2" s="1"/>
  <c r="CN20" i="2"/>
  <c r="BU18" i="2"/>
  <c r="BV19" i="2"/>
  <c r="CO21" i="2"/>
  <c r="Z19" i="2"/>
  <c r="DG19" i="2"/>
  <c r="DG20" i="2" s="1"/>
  <c r="CS18" i="2"/>
  <c r="CY21" i="2"/>
  <c r="BE18" i="2"/>
  <c r="AQ19" i="2"/>
  <c r="DL20" i="2"/>
  <c r="AB17" i="2"/>
  <c r="AB18" i="2" s="1"/>
  <c r="DZ17" i="2"/>
  <c r="DX20" i="2"/>
  <c r="CJ23" i="2"/>
  <c r="CJ24" i="2" s="1"/>
  <c r="CJ25" i="2" s="1"/>
  <c r="CJ26" i="2" s="1"/>
  <c r="CJ27" i="2" s="1"/>
  <c r="BJ20" i="2"/>
  <c r="Q19" i="2"/>
  <c r="EA17" i="2"/>
  <c r="DH19" i="2"/>
  <c r="S19" i="2"/>
  <c r="BF19" i="2"/>
  <c r="AJ22" i="2"/>
  <c r="AG18" i="2"/>
  <c r="DA18" i="2"/>
  <c r="DA19" i="2" s="1"/>
  <c r="AS17" i="2"/>
  <c r="DD17" i="2"/>
  <c r="CT20" i="2"/>
  <c r="H20" i="2"/>
  <c r="CK23" i="2"/>
  <c r="AO19" i="2"/>
  <c r="DO23" i="2"/>
  <c r="CB20" i="2"/>
  <c r="AM19" i="2"/>
  <c r="DS18" i="2"/>
  <c r="DS19" i="2" s="1"/>
  <c r="X21" i="2"/>
  <c r="X22" i="2" s="1"/>
  <c r="BO18" i="2"/>
  <c r="AC19" i="2"/>
  <c r="AT19" i="2"/>
  <c r="U21" i="2"/>
  <c r="AK21" i="2"/>
  <c r="CX18" i="2"/>
  <c r="AL19" i="2"/>
  <c r="AY21" i="2"/>
  <c r="AY22" i="2" s="1"/>
  <c r="BQ19" i="2"/>
  <c r="AU19" i="2"/>
  <c r="J20" i="2"/>
  <c r="DF19" i="2"/>
  <c r="CL19" i="2"/>
  <c r="CL20" i="2" s="1"/>
  <c r="CL21" i="2" s="1"/>
  <c r="CZ17" i="2"/>
  <c r="CZ18" i="2" s="1"/>
  <c r="CR18" i="2"/>
  <c r="AI19" i="2"/>
  <c r="AX20" i="2"/>
  <c r="BY18" i="2"/>
  <c r="BA20" i="2"/>
  <c r="I13" i="11"/>
  <c r="D12" i="13"/>
  <c r="C12" i="13"/>
  <c r="E12" i="13" s="1"/>
  <c r="AH18" i="2"/>
  <c r="DW18" i="2"/>
  <c r="BK18" i="2"/>
  <c r="BK19" i="2" s="1"/>
  <c r="CI19" i="2"/>
  <c r="CI20" i="2" s="1"/>
  <c r="BD19" i="2"/>
  <c r="R23" i="2" l="1"/>
  <c r="R24" i="2" s="1"/>
  <c r="R25" i="2" s="1"/>
  <c r="R26" i="2" s="1"/>
  <c r="CH20" i="2"/>
  <c r="CH21" i="2" s="1"/>
  <c r="CH22" i="2" s="1"/>
  <c r="CH23" i="2" s="1"/>
  <c r="CH24" i="2" s="1"/>
  <c r="CH25" i="2" s="1"/>
  <c r="CH26" i="2" s="1"/>
  <c r="CH27" i="2" s="1"/>
  <c r="CH28" i="2" s="1"/>
  <c r="CG23" i="2"/>
  <c r="CG24" i="2" s="1"/>
  <c r="DY22" i="2"/>
  <c r="DY23" i="2" s="1"/>
  <c r="DY24" i="2" s="1"/>
  <c r="DY25" i="2" s="1"/>
  <c r="DY26" i="2" s="1"/>
  <c r="DY27" i="2" s="1"/>
  <c r="AF23" i="2"/>
  <c r="AZ21" i="2"/>
  <c r="AZ22" i="2" s="1"/>
  <c r="DN20" i="2"/>
  <c r="DN21" i="2" s="1"/>
  <c r="DN22" i="2" s="1"/>
  <c r="DN23" i="2" s="1"/>
  <c r="DN24" i="2" s="1"/>
  <c r="DN25" i="2" s="1"/>
  <c r="DN26" i="2" s="1"/>
  <c r="AN20" i="2"/>
  <c r="AN21" i="2" s="1"/>
  <c r="DE21" i="2"/>
  <c r="DE22" i="2" s="1"/>
  <c r="N21" i="2"/>
  <c r="N22" i="2" s="1"/>
  <c r="N23" i="2" s="1"/>
  <c r="N24" i="2" s="1"/>
  <c r="DG21" i="2"/>
  <c r="DG22" i="2" s="1"/>
  <c r="DG23" i="2" s="1"/>
  <c r="DG24" i="2" s="1"/>
  <c r="DG25" i="2" s="1"/>
  <c r="DG26" i="2" s="1"/>
  <c r="DG27" i="2" s="1"/>
  <c r="DG28" i="2" s="1"/>
  <c r="DG29" i="2" s="1"/>
  <c r="DG30" i="2" s="1"/>
  <c r="DG31" i="2" s="1"/>
  <c r="DG32" i="2" s="1"/>
  <c r="DG33" i="2" s="1"/>
  <c r="DG34" i="2" s="1"/>
  <c r="DG35" i="2" s="1"/>
  <c r="DG36" i="2" s="1"/>
  <c r="DG37" i="2" s="1"/>
  <c r="DG38" i="2" s="1"/>
  <c r="DG39" i="2" s="1"/>
  <c r="DG40" i="2" s="1"/>
  <c r="DG41" i="2" s="1"/>
  <c r="CD22" i="2"/>
  <c r="CD23" i="2" s="1"/>
  <c r="CD24" i="2" s="1"/>
  <c r="CD25" i="2" s="1"/>
  <c r="CD26" i="2" s="1"/>
  <c r="CD27" i="2" s="1"/>
  <c r="CD28" i="2" s="1"/>
  <c r="CD29" i="2" s="1"/>
  <c r="CD30" i="2" s="1"/>
  <c r="CD31" i="2" s="1"/>
  <c r="CD32" i="2" s="1"/>
  <c r="CD33" i="2" s="1"/>
  <c r="CD34" i="2" s="1"/>
  <c r="CD35" i="2" s="1"/>
  <c r="CD36" i="2" s="1"/>
  <c r="CD37" i="2" s="1"/>
  <c r="CD38" i="2" s="1"/>
  <c r="CD39" i="2" s="1"/>
  <c r="CD40" i="2" s="1"/>
  <c r="CD41" i="2" s="1"/>
  <c r="CJ28" i="2"/>
  <c r="CJ29" i="2" s="1"/>
  <c r="CJ30" i="2" s="1"/>
  <c r="CJ31" i="2" s="1"/>
  <c r="CJ32" i="2" s="1"/>
  <c r="CJ33" i="2" s="1"/>
  <c r="EB22" i="2"/>
  <c r="X23" i="2"/>
  <c r="CR19" i="2"/>
  <c r="CR20" i="2" s="1"/>
  <c r="BK20" i="2"/>
  <c r="BK21" i="2" s="1"/>
  <c r="BK22" i="2" s="1"/>
  <c r="BK23" i="2" s="1"/>
  <c r="BK24" i="2" s="1"/>
  <c r="BK25" i="2" s="1"/>
  <c r="BK26" i="2" s="1"/>
  <c r="BK27" i="2" s="1"/>
  <c r="BK28" i="2" s="1"/>
  <c r="BK29" i="2" s="1"/>
  <c r="BK30" i="2" s="1"/>
  <c r="BK31" i="2" s="1"/>
  <c r="BK32" i="2" s="1"/>
  <c r="BK33" i="2" s="1"/>
  <c r="BK34" i="2" s="1"/>
  <c r="BK35" i="2" s="1"/>
  <c r="BK36" i="2" s="1"/>
  <c r="BK37" i="2" s="1"/>
  <c r="BK38" i="2" s="1"/>
  <c r="BK39" i="2" s="1"/>
  <c r="BK40" i="2" s="1"/>
  <c r="BK41" i="2" s="1"/>
  <c r="DW19" i="2"/>
  <c r="CZ19" i="2"/>
  <c r="CL22" i="2"/>
  <c r="CX19" i="2"/>
  <c r="U22" i="2"/>
  <c r="U23" i="2" s="1"/>
  <c r="U24" i="2" s="1"/>
  <c r="U25" i="2" s="1"/>
  <c r="CK24" i="2"/>
  <c r="CK25" i="2" s="1"/>
  <c r="AU20" i="2"/>
  <c r="AU21" i="2" s="1"/>
  <c r="BJ21" i="2"/>
  <c r="BU19" i="2"/>
  <c r="BU20" i="2" s="1"/>
  <c r="BU21" i="2" s="1"/>
  <c r="BU22" i="2" s="1"/>
  <c r="BU23" i="2" s="1"/>
  <c r="BU24" i="2" s="1"/>
  <c r="BU25" i="2" s="1"/>
  <c r="BU26" i="2" s="1"/>
  <c r="BU27" i="2" s="1"/>
  <c r="BU28" i="2" s="1"/>
  <c r="BU29" i="2" s="1"/>
  <c r="BU30" i="2" s="1"/>
  <c r="BU31" i="2" s="1"/>
  <c r="BU32" i="2" s="1"/>
  <c r="BU33" i="2" s="1"/>
  <c r="BU34" i="2" s="1"/>
  <c r="BU35" i="2" s="1"/>
  <c r="BU36" i="2" s="1"/>
  <c r="BU37" i="2" s="1"/>
  <c r="BU38" i="2" s="1"/>
  <c r="BU39" i="2" s="1"/>
  <c r="BU40" i="2" s="1"/>
  <c r="BU41" i="2" s="1"/>
  <c r="DR21" i="2"/>
  <c r="BP19" i="2"/>
  <c r="V21" i="2"/>
  <c r="AP22" i="2"/>
  <c r="AP23" i="2" s="1"/>
  <c r="AB19" i="2"/>
  <c r="AB20" i="2" s="1"/>
  <c r="BR22" i="2"/>
  <c r="CA23" i="2"/>
  <c r="AI20" i="2"/>
  <c r="AI21" i="2" s="1"/>
  <c r="AI22" i="2" s="1"/>
  <c r="AI23" i="2" s="1"/>
  <c r="AI24" i="2" s="1"/>
  <c r="AI25" i="2" s="1"/>
  <c r="AI26" i="2" s="1"/>
  <c r="AI27" i="2" s="1"/>
  <c r="AI28" i="2" s="1"/>
  <c r="AI29" i="2" s="1"/>
  <c r="AI30" i="2" s="1"/>
  <c r="AI31" i="2" s="1"/>
  <c r="AI32" i="2" s="1"/>
  <c r="AI33" i="2" s="1"/>
  <c r="AI34" i="2" s="1"/>
  <c r="AI35" i="2" s="1"/>
  <c r="AI36" i="2" s="1"/>
  <c r="AI37" i="2" s="1"/>
  <c r="AI38" i="2" s="1"/>
  <c r="AI39" i="2" s="1"/>
  <c r="AI40" i="2" s="1"/>
  <c r="AI41" i="2" s="1"/>
  <c r="DV21" i="2"/>
  <c r="CY22" i="2"/>
  <c r="S11" i="13"/>
  <c r="BH22" i="2"/>
  <c r="BH23" i="2" s="1"/>
  <c r="BH24" i="2" s="1"/>
  <c r="BH25" i="2" s="1"/>
  <c r="BH26" i="2" s="1"/>
  <c r="BH27" i="2" s="1"/>
  <c r="CW20" i="2"/>
  <c r="AW21" i="2"/>
  <c r="DK20" i="2"/>
  <c r="DK21" i="2" s="1"/>
  <c r="AA19" i="2"/>
  <c r="AA20" i="2" s="1"/>
  <c r="AV22" i="2"/>
  <c r="DM20" i="2"/>
  <c r="DM21" i="2" s="1"/>
  <c r="DM22" i="2" s="1"/>
  <c r="M20" i="2"/>
  <c r="M21" i="2" s="1"/>
  <c r="DB20" i="2"/>
  <c r="CS19" i="2"/>
  <c r="CS20" i="2" s="1"/>
  <c r="CS21" i="2" s="1"/>
  <c r="I14" i="11"/>
  <c r="D13" i="13"/>
  <c r="C13" i="13"/>
  <c r="E13" i="13" s="1"/>
  <c r="O12" i="13"/>
  <c r="L12" i="13"/>
  <c r="J12" i="13"/>
  <c r="K12" i="13"/>
  <c r="P12" i="13"/>
  <c r="Q12" i="13"/>
  <c r="F12" i="13"/>
  <c r="M12" i="13"/>
  <c r="N12" i="13"/>
  <c r="R12" i="13"/>
  <c r="AX21" i="2"/>
  <c r="AY23" i="2"/>
  <c r="AL20" i="2"/>
  <c r="AK22" i="2"/>
  <c r="AC20" i="2"/>
  <c r="DS20" i="2"/>
  <c r="CB21" i="2"/>
  <c r="CB22" i="2" s="1"/>
  <c r="CB23" i="2" s="1"/>
  <c r="CB24" i="2" s="1"/>
  <c r="CB25" i="2" s="1"/>
  <c r="CB26" i="2" s="1"/>
  <c r="CB27" i="2" s="1"/>
  <c r="CB28" i="2" s="1"/>
  <c r="CB29" i="2" s="1"/>
  <c r="CB30" i="2" s="1"/>
  <c r="CB31" i="2" s="1"/>
  <c r="CB32" i="2" s="1"/>
  <c r="CB33" i="2" s="1"/>
  <c r="CB34" i="2" s="1"/>
  <c r="CB35" i="2" s="1"/>
  <c r="CB36" i="2" s="1"/>
  <c r="CB37" i="2" s="1"/>
  <c r="CB38" i="2" s="1"/>
  <c r="CB39" i="2" s="1"/>
  <c r="CB40" i="2" s="1"/>
  <c r="CB41" i="2" s="1"/>
  <c r="AE23" i="2"/>
  <c r="AE24" i="2" s="1"/>
  <c r="AE25" i="2" s="1"/>
  <c r="DA20" i="2"/>
  <c r="CM22" i="2"/>
  <c r="CM23" i="2" s="1"/>
  <c r="CM24" i="2" s="1"/>
  <c r="CM25" i="2" s="1"/>
  <c r="CM26" i="2" s="1"/>
  <c r="CM27" i="2" s="1"/>
  <c r="CM28" i="2" s="1"/>
  <c r="CM29" i="2" s="1"/>
  <c r="CM30" i="2" s="1"/>
  <c r="CM31" i="2" s="1"/>
  <c r="CM32" i="2" s="1"/>
  <c r="CM33" i="2" s="1"/>
  <c r="CM34" i="2" s="1"/>
  <c r="CM35" i="2" s="1"/>
  <c r="CM36" i="2" s="1"/>
  <c r="CM37" i="2" s="1"/>
  <c r="CM38" i="2" s="1"/>
  <c r="CM39" i="2" s="1"/>
  <c r="CM40" i="2" s="1"/>
  <c r="CM41" i="2" s="1"/>
  <c r="DL21" i="2"/>
  <c r="AQ20" i="2"/>
  <c r="AQ21" i="2" s="1"/>
  <c r="AQ22" i="2" s="1"/>
  <c r="AQ23" i="2" s="1"/>
  <c r="AQ24" i="2" s="1"/>
  <c r="AQ25" i="2" s="1"/>
  <c r="T23" i="2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T36" i="2" s="1"/>
  <c r="T37" i="2" s="1"/>
  <c r="T38" i="2" s="1"/>
  <c r="T39" i="2" s="1"/>
  <c r="T40" i="2" s="1"/>
  <c r="T41" i="2" s="1"/>
  <c r="BT22" i="2"/>
  <c r="BT23" i="2" s="1"/>
  <c r="BT24" i="2" s="1"/>
  <c r="BT25" i="2" s="1"/>
  <c r="BT26" i="2" s="1"/>
  <c r="BT27" i="2" s="1"/>
  <c r="BT28" i="2" s="1"/>
  <c r="BT29" i="2" s="1"/>
  <c r="BT30" i="2" s="1"/>
  <c r="BT31" i="2" s="1"/>
  <c r="BT32" i="2" s="1"/>
  <c r="BT33" i="2" s="1"/>
  <c r="BT34" i="2" s="1"/>
  <c r="BT35" i="2" s="1"/>
  <c r="BT36" i="2" s="1"/>
  <c r="BT37" i="2" s="1"/>
  <c r="BT38" i="2" s="1"/>
  <c r="BT39" i="2" s="1"/>
  <c r="BT40" i="2" s="1"/>
  <c r="BT41" i="2" s="1"/>
  <c r="DP21" i="2"/>
  <c r="DP22" i="2" s="1"/>
  <c r="EC26" i="2"/>
  <c r="EC27" i="2" s="1"/>
  <c r="DD18" i="2"/>
  <c r="BL19" i="2"/>
  <c r="K21" i="2"/>
  <c r="O23" i="2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DJ20" i="2"/>
  <c r="BM21" i="2"/>
  <c r="BM22" i="2" s="1"/>
  <c r="BM23" i="2" s="1"/>
  <c r="BM24" i="2" s="1"/>
  <c r="BM25" i="2" s="1"/>
  <c r="BM26" i="2" s="1"/>
  <c r="BM27" i="2" s="1"/>
  <c r="BM28" i="2" s="1"/>
  <c r="BM29" i="2" s="1"/>
  <c r="BM30" i="2" s="1"/>
  <c r="BM31" i="2" s="1"/>
  <c r="BS21" i="2"/>
  <c r="W23" i="2"/>
  <c r="BW20" i="2"/>
  <c r="AS18" i="2"/>
  <c r="AD22" i="2"/>
  <c r="BF20" i="2"/>
  <c r="DC20" i="2"/>
  <c r="R27" i="2"/>
  <c r="R28" i="2" s="1"/>
  <c r="R29" i="2" s="1"/>
  <c r="R30" i="2" s="1"/>
  <c r="R31" i="2" s="1"/>
  <c r="R32" i="2" s="1"/>
  <c r="DO24" i="2"/>
  <c r="AT20" i="2"/>
  <c r="AT21" i="2" s="1"/>
  <c r="AT22" i="2" s="1"/>
  <c r="CT21" i="2"/>
  <c r="CT22" i="2" s="1"/>
  <c r="CT23" i="2" s="1"/>
  <c r="CT24" i="2" s="1"/>
  <c r="CT25" i="2" s="1"/>
  <c r="CT26" i="2" s="1"/>
  <c r="CT27" i="2" s="1"/>
  <c r="CT28" i="2" s="1"/>
  <c r="CT29" i="2" s="1"/>
  <c r="CT30" i="2" s="1"/>
  <c r="EA18" i="2"/>
  <c r="DU20" i="2"/>
  <c r="DT22" i="2"/>
  <c r="DT23" i="2" s="1"/>
  <c r="DT24" i="2" s="1"/>
  <c r="DT25" i="2" s="1"/>
  <c r="DT26" i="2" s="1"/>
  <c r="DT27" i="2" s="1"/>
  <c r="AM20" i="2"/>
  <c r="Z20" i="2"/>
  <c r="CP19" i="2"/>
  <c r="CF27" i="2"/>
  <c r="CF28" i="2" s="1"/>
  <c r="CF29" i="2" s="1"/>
  <c r="CF30" i="2" s="1"/>
  <c r="CF31" i="2" s="1"/>
  <c r="CF32" i="2" s="1"/>
  <c r="CF33" i="2" s="1"/>
  <c r="CF34" i="2" s="1"/>
  <c r="CF35" i="2" s="1"/>
  <c r="CF36" i="2" s="1"/>
  <c r="CF37" i="2" s="1"/>
  <c r="CF38" i="2" s="1"/>
  <c r="CF39" i="2" s="1"/>
  <c r="CF40" i="2" s="1"/>
  <c r="CF41" i="2" s="1"/>
  <c r="DH20" i="2"/>
  <c r="AG19" i="2"/>
  <c r="BD20" i="2"/>
  <c r="BD21" i="2" s="1"/>
  <c r="BD22" i="2" s="1"/>
  <c r="BD23" i="2" s="1"/>
  <c r="BD24" i="2" s="1"/>
  <c r="I18" i="2"/>
  <c r="AH19" i="2"/>
  <c r="BC19" i="2"/>
  <c r="Y21" i="2"/>
  <c r="Y22" i="2" s="1"/>
  <c r="CV20" i="2"/>
  <c r="CV21" i="2" s="1"/>
  <c r="CU20" i="2"/>
  <c r="CU21" i="2" s="1"/>
  <c r="CU22" i="2" s="1"/>
  <c r="CU23" i="2" s="1"/>
  <c r="CU24" i="2" s="1"/>
  <c r="CN21" i="2"/>
  <c r="BB21" i="2"/>
  <c r="BZ21" i="2"/>
  <c r="BZ22" i="2" s="1"/>
  <c r="CE24" i="2"/>
  <c r="CE25" i="2" s="1"/>
  <c r="CE26" i="2" s="1"/>
  <c r="CE27" i="2" s="1"/>
  <c r="CE28" i="2" s="1"/>
  <c r="CE29" i="2" s="1"/>
  <c r="CE30" i="2" s="1"/>
  <c r="CE31" i="2" s="1"/>
  <c r="CE32" i="2" s="1"/>
  <c r="L20" i="2"/>
  <c r="CI21" i="2"/>
  <c r="CI22" i="2" s="1"/>
  <c r="CI23" i="2" s="1"/>
  <c r="DF20" i="2"/>
  <c r="DF21" i="2" s="1"/>
  <c r="DF22" i="2" s="1"/>
  <c r="DF23" i="2" s="1"/>
  <c r="DF24" i="2" s="1"/>
  <c r="DF25" i="2" s="1"/>
  <c r="DF26" i="2" s="1"/>
  <c r="DF27" i="2" s="1"/>
  <c r="DF28" i="2" s="1"/>
  <c r="DF29" i="2" s="1"/>
  <c r="DF30" i="2" s="1"/>
  <c r="DF31" i="2" s="1"/>
  <c r="DF32" i="2" s="1"/>
  <c r="DF33" i="2" s="1"/>
  <c r="DF34" i="2" s="1"/>
  <c r="DF35" i="2" s="1"/>
  <c r="DF36" i="2" s="1"/>
  <c r="DF37" i="2" s="1"/>
  <c r="DF38" i="2" s="1"/>
  <c r="DF39" i="2" s="1"/>
  <c r="DF40" i="2" s="1"/>
  <c r="DF41" i="2" s="1"/>
  <c r="J21" i="2"/>
  <c r="J22" i="2" s="1"/>
  <c r="J23" i="2" s="1"/>
  <c r="BI20" i="2"/>
  <c r="AO20" i="2"/>
  <c r="AO21" i="2" s="1"/>
  <c r="S20" i="2"/>
  <c r="S21" i="2" s="1"/>
  <c r="Q20" i="2"/>
  <c r="DX21" i="2"/>
  <c r="DX22" i="2" s="1"/>
  <c r="DX23" i="2" s="1"/>
  <c r="DX24" i="2" s="1"/>
  <c r="DX25" i="2" s="1"/>
  <c r="DX26" i="2" s="1"/>
  <c r="DX27" i="2" s="1"/>
  <c r="DX28" i="2" s="1"/>
  <c r="DX29" i="2" s="1"/>
  <c r="DX30" i="2" s="1"/>
  <c r="DX31" i="2" s="1"/>
  <c r="DX32" i="2" s="1"/>
  <c r="DX33" i="2" s="1"/>
  <c r="DX34" i="2" s="1"/>
  <c r="DX35" i="2" s="1"/>
  <c r="DX36" i="2" s="1"/>
  <c r="DX37" i="2" s="1"/>
  <c r="DX38" i="2" s="1"/>
  <c r="DX39" i="2" s="1"/>
  <c r="DX40" i="2" s="1"/>
  <c r="DX41" i="2" s="1"/>
  <c r="BO19" i="2"/>
  <c r="CO22" i="2"/>
  <c r="CO23" i="2" s="1"/>
  <c r="BV20" i="2"/>
  <c r="BV21" i="2" s="1"/>
  <c r="BV22" i="2" s="1"/>
  <c r="BV23" i="2" s="1"/>
  <c r="BV24" i="2" s="1"/>
  <c r="BV25" i="2" s="1"/>
  <c r="BQ20" i="2"/>
  <c r="BQ21" i="2" s="1"/>
  <c r="BQ22" i="2" s="1"/>
  <c r="BQ23" i="2" s="1"/>
  <c r="BQ24" i="2" s="1"/>
  <c r="BQ25" i="2" s="1"/>
  <c r="BQ26" i="2" s="1"/>
  <c r="BQ27" i="2" s="1"/>
  <c r="BY19" i="2"/>
  <c r="DI21" i="2"/>
  <c r="AJ23" i="2"/>
  <c r="BG21" i="2"/>
  <c r="BN25" i="2"/>
  <c r="BN26" i="2" s="1"/>
  <c r="BN27" i="2" s="1"/>
  <c r="BN28" i="2" s="1"/>
  <c r="BN29" i="2" s="1"/>
  <c r="DQ19" i="2"/>
  <c r="H21" i="2"/>
  <c r="BE19" i="2"/>
  <c r="CC20" i="2"/>
  <c r="BX19" i="2"/>
  <c r="AR22" i="2"/>
  <c r="P18" i="2"/>
  <c r="P19" i="2" s="1"/>
  <c r="P20" i="2" s="1"/>
  <c r="DZ18" i="2"/>
  <c r="CQ21" i="2"/>
  <c r="BA21" i="2"/>
  <c r="BA22" i="2" s="1"/>
  <c r="BA23" i="2" s="1"/>
  <c r="BA24" i="2" s="1"/>
  <c r="BA25" i="2" s="1"/>
  <c r="BA26" i="2" s="1"/>
  <c r="BA27" i="2" s="1"/>
  <c r="BA28" i="2" s="1"/>
  <c r="BA29" i="2" s="1"/>
  <c r="BA30" i="2" s="1"/>
  <c r="BA31" i="2" s="1"/>
  <c r="BA32" i="2" s="1"/>
  <c r="BA33" i="2" s="1"/>
  <c r="BA34" i="2" s="1"/>
  <c r="BA35" i="2" s="1"/>
  <c r="BA36" i="2" s="1"/>
  <c r="BA37" i="2" s="1"/>
  <c r="BA38" i="2" s="1"/>
  <c r="BA39" i="2" s="1"/>
  <c r="BA40" i="2" s="1"/>
  <c r="BA41" i="2" s="1"/>
  <c r="CJ34" i="2" l="1"/>
  <c r="CJ35" i="2" s="1"/>
  <c r="CJ36" i="2" s="1"/>
  <c r="CJ37" i="2" s="1"/>
  <c r="CJ38" i="2" s="1"/>
  <c r="CJ39" i="2" s="1"/>
  <c r="CJ40" i="2" s="1"/>
  <c r="CJ41" i="2" s="1"/>
  <c r="CH29" i="2"/>
  <c r="CH30" i="2" s="1"/>
  <c r="CH31" i="2" s="1"/>
  <c r="CH32" i="2" s="1"/>
  <c r="CH33" i="2" s="1"/>
  <c r="CH34" i="2" s="1"/>
  <c r="CH35" i="2" s="1"/>
  <c r="CH36" i="2" s="1"/>
  <c r="CH37" i="2" s="1"/>
  <c r="CH38" i="2" s="1"/>
  <c r="CH39" i="2" s="1"/>
  <c r="CH40" i="2" s="1"/>
  <c r="CH41" i="2" s="1"/>
  <c r="M22" i="2"/>
  <c r="M23" i="2" s="1"/>
  <c r="M24" i="2" s="1"/>
  <c r="DK22" i="2"/>
  <c r="DK23" i="2" s="1"/>
  <c r="CG25" i="2"/>
  <c r="CG26" i="2" s="1"/>
  <c r="EC28" i="2"/>
  <c r="EC29" i="2" s="1"/>
  <c r="EC30" i="2" s="1"/>
  <c r="EC31" i="2" s="1"/>
  <c r="EC32" i="2" s="1"/>
  <c r="EC33" i="2" s="1"/>
  <c r="EC34" i="2" s="1"/>
  <c r="EC35" i="2" s="1"/>
  <c r="EC36" i="2" s="1"/>
  <c r="EC37" i="2" s="1"/>
  <c r="EC38" i="2" s="1"/>
  <c r="EC39" i="2" s="1"/>
  <c r="EC40" i="2" s="1"/>
  <c r="EC41" i="2" s="1"/>
  <c r="AU22" i="2"/>
  <c r="AU23" i="2" s="1"/>
  <c r="AP24" i="2"/>
  <c r="AP25" i="2" s="1"/>
  <c r="AP26" i="2" s="1"/>
  <c r="AP27" i="2" s="1"/>
  <c r="AP28" i="2" s="1"/>
  <c r="AP29" i="2" s="1"/>
  <c r="AP30" i="2" s="1"/>
  <c r="AP31" i="2" s="1"/>
  <c r="AP32" i="2" s="1"/>
  <c r="AP33" i="2" s="1"/>
  <c r="AP34" i="2" s="1"/>
  <c r="AP35" i="2" s="1"/>
  <c r="AP36" i="2" s="1"/>
  <c r="AP37" i="2" s="1"/>
  <c r="AP38" i="2" s="1"/>
  <c r="AP39" i="2" s="1"/>
  <c r="AP40" i="2" s="1"/>
  <c r="AP41" i="2" s="1"/>
  <c r="AF24" i="2"/>
  <c r="AF25" i="2" s="1"/>
  <c r="AF26" i="2" s="1"/>
  <c r="AF27" i="2" s="1"/>
  <c r="AF28" i="2" s="1"/>
  <c r="AF29" i="2" s="1"/>
  <c r="AF30" i="2" s="1"/>
  <c r="AF31" i="2" s="1"/>
  <c r="AF32" i="2" s="1"/>
  <c r="AF33" i="2" s="1"/>
  <c r="AF34" i="2" s="1"/>
  <c r="AF35" i="2" s="1"/>
  <c r="AF36" i="2" s="1"/>
  <c r="AF37" i="2" s="1"/>
  <c r="AF38" i="2" s="1"/>
  <c r="AF39" i="2" s="1"/>
  <c r="AF40" i="2" s="1"/>
  <c r="AF41" i="2" s="1"/>
  <c r="BS22" i="2"/>
  <c r="BS23" i="2" s="1"/>
  <c r="BS24" i="2" s="1"/>
  <c r="BS25" i="2" s="1"/>
  <c r="BS26" i="2" s="1"/>
  <c r="BS27" i="2" s="1"/>
  <c r="BS28" i="2" s="1"/>
  <c r="BS29" i="2" s="1"/>
  <c r="BS30" i="2" s="1"/>
  <c r="BS31" i="2" s="1"/>
  <c r="BS32" i="2" s="1"/>
  <c r="BS33" i="2" s="1"/>
  <c r="BS34" i="2" s="1"/>
  <c r="BS35" i="2" s="1"/>
  <c r="BS36" i="2" s="1"/>
  <c r="BS37" i="2" s="1"/>
  <c r="BS38" i="2" s="1"/>
  <c r="BS39" i="2" s="1"/>
  <c r="BS40" i="2" s="1"/>
  <c r="BS41" i="2" s="1"/>
  <c r="AQ26" i="2"/>
  <c r="R33" i="2"/>
  <c r="R34" i="2" s="1"/>
  <c r="R35" i="2" s="1"/>
  <c r="R36" i="2" s="1"/>
  <c r="R37" i="2" s="1"/>
  <c r="R38" i="2" s="1"/>
  <c r="R39" i="2" s="1"/>
  <c r="R40" i="2" s="1"/>
  <c r="R41" i="2" s="1"/>
  <c r="BR23" i="2"/>
  <c r="BD25" i="2"/>
  <c r="BD26" i="2" s="1"/>
  <c r="BD27" i="2" s="1"/>
  <c r="DE23" i="2"/>
  <c r="DE24" i="2" s="1"/>
  <c r="DE25" i="2" s="1"/>
  <c r="BZ23" i="2"/>
  <c r="BZ24" i="2" s="1"/>
  <c r="BZ25" i="2" s="1"/>
  <c r="BZ26" i="2" s="1"/>
  <c r="BZ27" i="2" s="1"/>
  <c r="BZ28" i="2" s="1"/>
  <c r="BZ29" i="2" s="1"/>
  <c r="BZ30" i="2" s="1"/>
  <c r="BZ31" i="2" s="1"/>
  <c r="BZ32" i="2" s="1"/>
  <c r="BZ33" i="2" s="1"/>
  <c r="BZ34" i="2" s="1"/>
  <c r="BZ35" i="2" s="1"/>
  <c r="BZ36" i="2" s="1"/>
  <c r="BZ37" i="2" s="1"/>
  <c r="BZ38" i="2" s="1"/>
  <c r="BZ39" i="2" s="1"/>
  <c r="BZ40" i="2" s="1"/>
  <c r="BZ41" i="2" s="1"/>
  <c r="CS22" i="2"/>
  <c r="CS23" i="2" s="1"/>
  <c r="N25" i="2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U26" i="2"/>
  <c r="U27" i="2" s="1"/>
  <c r="AN22" i="2"/>
  <c r="AN23" i="2" s="1"/>
  <c r="AN24" i="2" s="1"/>
  <c r="P21" i="2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S22" i="2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S37" i="2" s="1"/>
  <c r="S38" i="2" s="1"/>
  <c r="S39" i="2" s="1"/>
  <c r="S40" i="2" s="1"/>
  <c r="S41" i="2" s="1"/>
  <c r="Y23" i="2"/>
  <c r="Y24" i="2" s="1"/>
  <c r="BH28" i="2"/>
  <c r="BH29" i="2" s="1"/>
  <c r="BH30" i="2" s="1"/>
  <c r="BH31" i="2" s="1"/>
  <c r="BH32" i="2" s="1"/>
  <c r="BH33" i="2" s="1"/>
  <c r="BH34" i="2" s="1"/>
  <c r="BH35" i="2" s="1"/>
  <c r="BH36" i="2" s="1"/>
  <c r="BH37" i="2" s="1"/>
  <c r="BH38" i="2" s="1"/>
  <c r="BH39" i="2" s="1"/>
  <c r="BH40" i="2" s="1"/>
  <c r="BH41" i="2" s="1"/>
  <c r="CR21" i="2"/>
  <c r="CR22" i="2" s="1"/>
  <c r="CR23" i="2" s="1"/>
  <c r="CR24" i="2" s="1"/>
  <c r="CR25" i="2" s="1"/>
  <c r="CR26" i="2" s="1"/>
  <c r="CR27" i="2" s="1"/>
  <c r="CR28" i="2" s="1"/>
  <c r="CR29" i="2" s="1"/>
  <c r="CR30" i="2" s="1"/>
  <c r="CR31" i="2" s="1"/>
  <c r="CR32" i="2" s="1"/>
  <c r="CR33" i="2" s="1"/>
  <c r="CR34" i="2" s="1"/>
  <c r="CR35" i="2" s="1"/>
  <c r="CR36" i="2" s="1"/>
  <c r="CR37" i="2" s="1"/>
  <c r="CR38" i="2" s="1"/>
  <c r="CR39" i="2" s="1"/>
  <c r="CR40" i="2" s="1"/>
  <c r="CR41" i="2" s="1"/>
  <c r="DN27" i="2"/>
  <c r="DN28" i="2" s="1"/>
  <c r="DN29" i="2" s="1"/>
  <c r="DN30" i="2" s="1"/>
  <c r="DN31" i="2" s="1"/>
  <c r="DN32" i="2" s="1"/>
  <c r="DN33" i="2" s="1"/>
  <c r="DN34" i="2" s="1"/>
  <c r="DN35" i="2" s="1"/>
  <c r="DN36" i="2" s="1"/>
  <c r="DN37" i="2" s="1"/>
  <c r="DN38" i="2" s="1"/>
  <c r="DN39" i="2" s="1"/>
  <c r="DN40" i="2" s="1"/>
  <c r="DN41" i="2" s="1"/>
  <c r="AE26" i="2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E37" i="2" s="1"/>
  <c r="AE38" i="2" s="1"/>
  <c r="AE39" i="2" s="1"/>
  <c r="AE40" i="2" s="1"/>
  <c r="AE41" i="2" s="1"/>
  <c r="DK24" i="2"/>
  <c r="DK25" i="2" s="1"/>
  <c r="DK26" i="2" s="1"/>
  <c r="DK27" i="2" s="1"/>
  <c r="DK28" i="2" s="1"/>
  <c r="CI24" i="2"/>
  <c r="CI25" i="2" s="1"/>
  <c r="AA21" i="2"/>
  <c r="AA22" i="2" s="1"/>
  <c r="AA23" i="2" s="1"/>
  <c r="AA24" i="2" s="1"/>
  <c r="CQ22" i="2"/>
  <c r="CQ23" i="2" s="1"/>
  <c r="CQ24" i="2" s="1"/>
  <c r="CQ25" i="2" s="1"/>
  <c r="CQ26" i="2" s="1"/>
  <c r="CQ27" i="2" s="1"/>
  <c r="CQ28" i="2" s="1"/>
  <c r="CQ29" i="2" s="1"/>
  <c r="CQ30" i="2" s="1"/>
  <c r="CQ31" i="2" s="1"/>
  <c r="CQ32" i="2" s="1"/>
  <c r="CQ33" i="2" s="1"/>
  <c r="CQ34" i="2" s="1"/>
  <c r="CQ35" i="2" s="1"/>
  <c r="CQ36" i="2" s="1"/>
  <c r="CQ37" i="2" s="1"/>
  <c r="CQ38" i="2" s="1"/>
  <c r="CQ39" i="2" s="1"/>
  <c r="CQ40" i="2" s="1"/>
  <c r="CQ41" i="2" s="1"/>
  <c r="BX20" i="2"/>
  <c r="BX21" i="2" s="1"/>
  <c r="BX22" i="2" s="1"/>
  <c r="BX23" i="2" s="1"/>
  <c r="BX24" i="2" s="1"/>
  <c r="BX25" i="2" s="1"/>
  <c r="BX26" i="2" s="1"/>
  <c r="BX27" i="2" s="1"/>
  <c r="BX28" i="2" s="1"/>
  <c r="BX29" i="2" s="1"/>
  <c r="BX30" i="2" s="1"/>
  <c r="BX31" i="2" s="1"/>
  <c r="BX32" i="2" s="1"/>
  <c r="BX33" i="2" s="1"/>
  <c r="BX34" i="2" s="1"/>
  <c r="BX35" i="2" s="1"/>
  <c r="BX36" i="2" s="1"/>
  <c r="BX37" i="2" s="1"/>
  <c r="BX38" i="2" s="1"/>
  <c r="BX39" i="2" s="1"/>
  <c r="BX40" i="2" s="1"/>
  <c r="BX41" i="2" s="1"/>
  <c r="CN22" i="2"/>
  <c r="CN23" i="2" s="1"/>
  <c r="CN24" i="2" s="1"/>
  <c r="CV22" i="2"/>
  <c r="BJ22" i="2"/>
  <c r="DQ20" i="2"/>
  <c r="AO22" i="2"/>
  <c r="DM23" i="2"/>
  <c r="AG20" i="2"/>
  <c r="AG21" i="2" s="1"/>
  <c r="AG22" i="2" s="1"/>
  <c r="AG23" i="2" s="1"/>
  <c r="AG24" i="2" s="1"/>
  <c r="AG25" i="2" s="1"/>
  <c r="AG26" i="2" s="1"/>
  <c r="AG27" i="2" s="1"/>
  <c r="AG28" i="2" s="1"/>
  <c r="AG29" i="2" s="1"/>
  <c r="AG30" i="2" s="1"/>
  <c r="AG31" i="2" s="1"/>
  <c r="AG32" i="2" s="1"/>
  <c r="AG33" i="2" s="1"/>
  <c r="AG34" i="2" s="1"/>
  <c r="AG35" i="2" s="1"/>
  <c r="AG36" i="2" s="1"/>
  <c r="AG37" i="2" s="1"/>
  <c r="AG38" i="2" s="1"/>
  <c r="AG39" i="2" s="1"/>
  <c r="AG40" i="2" s="1"/>
  <c r="AG41" i="2" s="1"/>
  <c r="EA19" i="2"/>
  <c r="CT31" i="2"/>
  <c r="CT32" i="2" s="1"/>
  <c r="CT33" i="2" s="1"/>
  <c r="CT34" i="2" s="1"/>
  <c r="CT35" i="2" s="1"/>
  <c r="CT36" i="2" s="1"/>
  <c r="CT37" i="2" s="1"/>
  <c r="CT38" i="2" s="1"/>
  <c r="CT39" i="2" s="1"/>
  <c r="CT40" i="2" s="1"/>
  <c r="CT41" i="2" s="1"/>
  <c r="AX22" i="2"/>
  <c r="DJ21" i="2"/>
  <c r="DJ22" i="2" s="1"/>
  <c r="DJ23" i="2" s="1"/>
  <c r="DJ24" i="2" s="1"/>
  <c r="DJ25" i="2" s="1"/>
  <c r="DJ26" i="2" s="1"/>
  <c r="DJ27" i="2" s="1"/>
  <c r="DJ28" i="2" s="1"/>
  <c r="DJ29" i="2" s="1"/>
  <c r="DJ30" i="2" s="1"/>
  <c r="DJ31" i="2" s="1"/>
  <c r="DJ32" i="2" s="1"/>
  <c r="DJ33" i="2" s="1"/>
  <c r="DJ34" i="2" s="1"/>
  <c r="DJ35" i="2" s="1"/>
  <c r="DJ36" i="2" s="1"/>
  <c r="DJ37" i="2" s="1"/>
  <c r="DJ38" i="2" s="1"/>
  <c r="DJ39" i="2" s="1"/>
  <c r="DJ40" i="2" s="1"/>
  <c r="DJ41" i="2" s="1"/>
  <c r="AB21" i="2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AB34" i="2" s="1"/>
  <c r="AB35" i="2" s="1"/>
  <c r="AB36" i="2" s="1"/>
  <c r="AB37" i="2" s="1"/>
  <c r="AB38" i="2" s="1"/>
  <c r="AB39" i="2" s="1"/>
  <c r="AB40" i="2" s="1"/>
  <c r="AB41" i="2" s="1"/>
  <c r="AH20" i="2"/>
  <c r="M13" i="13"/>
  <c r="L13" i="13"/>
  <c r="O13" i="13"/>
  <c r="R13" i="13"/>
  <c r="N13" i="13"/>
  <c r="P13" i="13"/>
  <c r="J13" i="13"/>
  <c r="K13" i="13"/>
  <c r="Q13" i="13"/>
  <c r="F13" i="13"/>
  <c r="DB21" i="2"/>
  <c r="DB22" i="2" s="1"/>
  <c r="DB23" i="2" s="1"/>
  <c r="DB24" i="2" s="1"/>
  <c r="DB25" i="2" s="1"/>
  <c r="DB26" i="2" s="1"/>
  <c r="DB27" i="2" s="1"/>
  <c r="CU25" i="2"/>
  <c r="CU26" i="2" s="1"/>
  <c r="CU27" i="2" s="1"/>
  <c r="CU28" i="2" s="1"/>
  <c r="CU29" i="2" s="1"/>
  <c r="CU30" i="2" s="1"/>
  <c r="CU31" i="2" s="1"/>
  <c r="CU32" i="2" s="1"/>
  <c r="CU33" i="2" s="1"/>
  <c r="CU34" i="2" s="1"/>
  <c r="CU35" i="2" s="1"/>
  <c r="CU36" i="2" s="1"/>
  <c r="CU37" i="2" s="1"/>
  <c r="CU38" i="2" s="1"/>
  <c r="CU39" i="2" s="1"/>
  <c r="CU40" i="2" s="1"/>
  <c r="CU41" i="2" s="1"/>
  <c r="CW21" i="2"/>
  <c r="DV22" i="2"/>
  <c r="AZ23" i="2"/>
  <c r="AZ24" i="2" s="1"/>
  <c r="AZ25" i="2" s="1"/>
  <c r="AZ26" i="2" s="1"/>
  <c r="AZ27" i="2" s="1"/>
  <c r="AZ28" i="2" s="1"/>
  <c r="AZ29" i="2" s="1"/>
  <c r="AZ30" i="2" s="1"/>
  <c r="AZ31" i="2" s="1"/>
  <c r="AZ32" i="2" s="1"/>
  <c r="AZ33" i="2" s="1"/>
  <c r="AZ34" i="2" s="1"/>
  <c r="AZ35" i="2" s="1"/>
  <c r="AZ36" i="2" s="1"/>
  <c r="AZ37" i="2" s="1"/>
  <c r="AZ38" i="2" s="1"/>
  <c r="AZ39" i="2" s="1"/>
  <c r="AZ40" i="2" s="1"/>
  <c r="AZ41" i="2" s="1"/>
  <c r="DU21" i="2"/>
  <c r="BO20" i="2"/>
  <c r="BO21" i="2" s="1"/>
  <c r="BO22" i="2" s="1"/>
  <c r="BO23" i="2" s="1"/>
  <c r="BO24" i="2" s="1"/>
  <c r="BO25" i="2" s="1"/>
  <c r="BO26" i="2" s="1"/>
  <c r="BO27" i="2" s="1"/>
  <c r="BO28" i="2" s="1"/>
  <c r="BO29" i="2" s="1"/>
  <c r="BO30" i="2" s="1"/>
  <c r="BO31" i="2" s="1"/>
  <c r="BO32" i="2" s="1"/>
  <c r="BO33" i="2" s="1"/>
  <c r="BO34" i="2" s="1"/>
  <c r="BO35" i="2" s="1"/>
  <c r="BO36" i="2" s="1"/>
  <c r="BO37" i="2" s="1"/>
  <c r="BO38" i="2" s="1"/>
  <c r="BO39" i="2" s="1"/>
  <c r="BO40" i="2" s="1"/>
  <c r="BO41" i="2" s="1"/>
  <c r="AU24" i="2"/>
  <c r="AU25" i="2" s="1"/>
  <c r="AU26" i="2" s="1"/>
  <c r="CX20" i="2"/>
  <c r="DW20" i="2"/>
  <c r="DW21" i="2" s="1"/>
  <c r="AD23" i="2"/>
  <c r="BW21" i="2"/>
  <c r="BW22" i="2" s="1"/>
  <c r="BG22" i="2"/>
  <c r="BG23" i="2" s="1"/>
  <c r="BG24" i="2" s="1"/>
  <c r="BG25" i="2" s="1"/>
  <c r="BG26" i="2" s="1"/>
  <c r="BG27" i="2" s="1"/>
  <c r="BG28" i="2" s="1"/>
  <c r="BG29" i="2" s="1"/>
  <c r="BG30" i="2" s="1"/>
  <c r="BG31" i="2" s="1"/>
  <c r="BG32" i="2" s="1"/>
  <c r="BG33" i="2" s="1"/>
  <c r="BG34" i="2" s="1"/>
  <c r="BG35" i="2" s="1"/>
  <c r="BG36" i="2" s="1"/>
  <c r="BG37" i="2" s="1"/>
  <c r="BG38" i="2" s="1"/>
  <c r="BG39" i="2" s="1"/>
  <c r="BG40" i="2" s="1"/>
  <c r="BG41" i="2" s="1"/>
  <c r="J24" i="2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BL20" i="2"/>
  <c r="BL21" i="2" s="1"/>
  <c r="BL22" i="2" s="1"/>
  <c r="BL23" i="2" s="1"/>
  <c r="BL24" i="2" s="1"/>
  <c r="BL25" i="2" s="1"/>
  <c r="BL26" i="2" s="1"/>
  <c r="BL27" i="2" s="1"/>
  <c r="BL28" i="2" s="1"/>
  <c r="BL29" i="2" s="1"/>
  <c r="BL30" i="2" s="1"/>
  <c r="BL31" i="2" s="1"/>
  <c r="BL32" i="2" s="1"/>
  <c r="BL33" i="2" s="1"/>
  <c r="BL34" i="2" s="1"/>
  <c r="BL35" i="2" s="1"/>
  <c r="BL36" i="2" s="1"/>
  <c r="BL37" i="2" s="1"/>
  <c r="BL38" i="2" s="1"/>
  <c r="BL39" i="2" s="1"/>
  <c r="BL40" i="2" s="1"/>
  <c r="BL41" i="2" s="1"/>
  <c r="BE20" i="2"/>
  <c r="BE21" i="2" s="1"/>
  <c r="BE22" i="2" s="1"/>
  <c r="BE23" i="2" s="1"/>
  <c r="BE24" i="2" s="1"/>
  <c r="BE25" i="2" s="1"/>
  <c r="BE26" i="2" s="1"/>
  <c r="BE27" i="2" s="1"/>
  <c r="DI22" i="2"/>
  <c r="DI23" i="2" s="1"/>
  <c r="DI24" i="2" s="1"/>
  <c r="DI25" i="2" s="1"/>
  <c r="DI26" i="2" s="1"/>
  <c r="DI27" i="2" s="1"/>
  <c r="DI28" i="2" s="1"/>
  <c r="DI29" i="2" s="1"/>
  <c r="DI30" i="2" s="1"/>
  <c r="DI31" i="2" s="1"/>
  <c r="DI32" i="2" s="1"/>
  <c r="DI33" i="2" s="1"/>
  <c r="DI34" i="2" s="1"/>
  <c r="DI35" i="2" s="1"/>
  <c r="DI36" i="2" s="1"/>
  <c r="DI37" i="2" s="1"/>
  <c r="DI38" i="2" s="1"/>
  <c r="DI39" i="2" s="1"/>
  <c r="DI40" i="2" s="1"/>
  <c r="DI41" i="2" s="1"/>
  <c r="BV26" i="2"/>
  <c r="BV27" i="2" s="1"/>
  <c r="BV28" i="2" s="1"/>
  <c r="BV29" i="2" s="1"/>
  <c r="BV30" i="2" s="1"/>
  <c r="BV31" i="2" s="1"/>
  <c r="BV32" i="2" s="1"/>
  <c r="BV33" i="2" s="1"/>
  <c r="BV34" i="2" s="1"/>
  <c r="BV35" i="2" s="1"/>
  <c r="BV36" i="2" s="1"/>
  <c r="BV37" i="2" s="1"/>
  <c r="BV38" i="2" s="1"/>
  <c r="BV39" i="2" s="1"/>
  <c r="BV40" i="2" s="1"/>
  <c r="BV41" i="2" s="1"/>
  <c r="L21" i="2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CE33" i="2"/>
  <c r="CE34" i="2" s="1"/>
  <c r="CE35" i="2" s="1"/>
  <c r="CE36" i="2" s="1"/>
  <c r="CE37" i="2" s="1"/>
  <c r="CE38" i="2" s="1"/>
  <c r="CE39" i="2" s="1"/>
  <c r="CE40" i="2" s="1"/>
  <c r="CE41" i="2" s="1"/>
  <c r="BF21" i="2"/>
  <c r="K22" i="2"/>
  <c r="K23" i="2" s="1"/>
  <c r="K24" i="2" s="1"/>
  <c r="DL22" i="2"/>
  <c r="DL23" i="2" s="1"/>
  <c r="DL24" i="2" s="1"/>
  <c r="DA21" i="2"/>
  <c r="DA22" i="2" s="1"/>
  <c r="DA23" i="2" s="1"/>
  <c r="DA24" i="2" s="1"/>
  <c r="DA25" i="2" s="1"/>
  <c r="DA26" i="2" s="1"/>
  <c r="DA27" i="2" s="1"/>
  <c r="DA28" i="2" s="1"/>
  <c r="DA29" i="2" s="1"/>
  <c r="DA30" i="2" s="1"/>
  <c r="DA31" i="2" s="1"/>
  <c r="DA32" i="2" s="1"/>
  <c r="DA33" i="2" s="1"/>
  <c r="DA34" i="2" s="1"/>
  <c r="DA35" i="2" s="1"/>
  <c r="DA36" i="2" s="1"/>
  <c r="DA37" i="2" s="1"/>
  <c r="DA38" i="2" s="1"/>
  <c r="DA39" i="2" s="1"/>
  <c r="DA40" i="2" s="1"/>
  <c r="DA41" i="2" s="1"/>
  <c r="CK26" i="2"/>
  <c r="CK27" i="2" s="1"/>
  <c r="DS21" i="2"/>
  <c r="AC21" i="2"/>
  <c r="AY24" i="2"/>
  <c r="AY25" i="2" s="1"/>
  <c r="AY26" i="2" s="1"/>
  <c r="AY27" i="2" s="1"/>
  <c r="AY28" i="2" s="1"/>
  <c r="AY29" i="2" s="1"/>
  <c r="CZ20" i="2"/>
  <c r="S12" i="13"/>
  <c r="D14" i="13"/>
  <c r="I15" i="11"/>
  <c r="C14" i="13"/>
  <c r="E14" i="13" s="1"/>
  <c r="AV23" i="2"/>
  <c r="AV24" i="2" s="1"/>
  <c r="AV25" i="2" s="1"/>
  <c r="AV26" i="2" s="1"/>
  <c r="AV27" i="2" s="1"/>
  <c r="AV28" i="2" s="1"/>
  <c r="AV29" i="2" s="1"/>
  <c r="AV30" i="2" s="1"/>
  <c r="AV31" i="2" s="1"/>
  <c r="AV32" i="2" s="1"/>
  <c r="AV33" i="2" s="1"/>
  <c r="AV34" i="2" s="1"/>
  <c r="AV35" i="2" s="1"/>
  <c r="AV36" i="2" s="1"/>
  <c r="AV37" i="2" s="1"/>
  <c r="AV38" i="2" s="1"/>
  <c r="AV39" i="2" s="1"/>
  <c r="AV40" i="2" s="1"/>
  <c r="AV41" i="2" s="1"/>
  <c r="AW22" i="2"/>
  <c r="AW23" i="2" s="1"/>
  <c r="CY23" i="2"/>
  <c r="CY24" i="2" s="1"/>
  <c r="CY25" i="2" s="1"/>
  <c r="CY26" i="2" s="1"/>
  <c r="CY27" i="2" s="1"/>
  <c r="CY28" i="2" s="1"/>
  <c r="CY29" i="2" s="1"/>
  <c r="CY30" i="2" s="1"/>
  <c r="CY31" i="2" s="1"/>
  <c r="CY32" i="2" s="1"/>
  <c r="CY33" i="2" s="1"/>
  <c r="CY34" i="2" s="1"/>
  <c r="CY35" i="2" s="1"/>
  <c r="CA24" i="2"/>
  <c r="CA25" i="2" s="1"/>
  <c r="CA26" i="2" s="1"/>
  <c r="CA27" i="2" s="1"/>
  <c r="CA28" i="2" s="1"/>
  <c r="V22" i="2"/>
  <c r="AS19" i="2"/>
  <c r="BI21" i="2"/>
  <c r="BI22" i="2" s="1"/>
  <c r="BI23" i="2" s="1"/>
  <c r="BI24" i="2" s="1"/>
  <c r="BI25" i="2" s="1"/>
  <c r="BI26" i="2" s="1"/>
  <c r="BI27" i="2" s="1"/>
  <c r="BI28" i="2" s="1"/>
  <c r="BI29" i="2" s="1"/>
  <c r="BI30" i="2" s="1"/>
  <c r="BI31" i="2" s="1"/>
  <c r="BI32" i="2" s="1"/>
  <c r="BI33" i="2" s="1"/>
  <c r="BI34" i="2" s="1"/>
  <c r="BI35" i="2" s="1"/>
  <c r="BI36" i="2" s="1"/>
  <c r="BI37" i="2" s="1"/>
  <c r="BI38" i="2" s="1"/>
  <c r="BI39" i="2" s="1"/>
  <c r="BI40" i="2" s="1"/>
  <c r="BI41" i="2" s="1"/>
  <c r="X24" i="2"/>
  <c r="EB23" i="2"/>
  <c r="AR23" i="2"/>
  <c r="AR24" i="2" s="1"/>
  <c r="AR25" i="2" s="1"/>
  <c r="AR26" i="2" s="1"/>
  <c r="AR27" i="2" s="1"/>
  <c r="AR28" i="2" s="1"/>
  <c r="AR29" i="2" s="1"/>
  <c r="AR30" i="2" s="1"/>
  <c r="AR31" i="2" s="1"/>
  <c r="AR32" i="2" s="1"/>
  <c r="AR33" i="2" s="1"/>
  <c r="AR34" i="2" s="1"/>
  <c r="AR35" i="2" s="1"/>
  <c r="AR36" i="2" s="1"/>
  <c r="AR37" i="2" s="1"/>
  <c r="AR38" i="2" s="1"/>
  <c r="AR39" i="2" s="1"/>
  <c r="AR40" i="2" s="1"/>
  <c r="AR41" i="2" s="1"/>
  <c r="H22" i="2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CO24" i="2"/>
  <c r="CO25" i="2" s="1"/>
  <c r="CO26" i="2" s="1"/>
  <c r="CO27" i="2" s="1"/>
  <c r="CO28" i="2" s="1"/>
  <c r="CO29" i="2" s="1"/>
  <c r="CO30" i="2" s="1"/>
  <c r="CO31" i="2" s="1"/>
  <c r="CO32" i="2" s="1"/>
  <c r="CO33" i="2" s="1"/>
  <c r="CO34" i="2" s="1"/>
  <c r="CO35" i="2" s="1"/>
  <c r="CO36" i="2" s="1"/>
  <c r="CO37" i="2" s="1"/>
  <c r="CO38" i="2" s="1"/>
  <c r="CO39" i="2" s="1"/>
  <c r="CO40" i="2" s="1"/>
  <c r="CO41" i="2" s="1"/>
  <c r="BB22" i="2"/>
  <c r="BB23" i="2" s="1"/>
  <c r="BB24" i="2" s="1"/>
  <c r="BB25" i="2" s="1"/>
  <c r="BB26" i="2" s="1"/>
  <c r="BB27" i="2" s="1"/>
  <c r="BB28" i="2" s="1"/>
  <c r="BB29" i="2" s="1"/>
  <c r="BB30" i="2" s="1"/>
  <c r="BB31" i="2" s="1"/>
  <c r="BB32" i="2" s="1"/>
  <c r="BB33" i="2" s="1"/>
  <c r="BB34" i="2" s="1"/>
  <c r="BB35" i="2" s="1"/>
  <c r="BB36" i="2" s="1"/>
  <c r="BB37" i="2" s="1"/>
  <c r="BB38" i="2" s="1"/>
  <c r="BB39" i="2" s="1"/>
  <c r="BB40" i="2" s="1"/>
  <c r="BB41" i="2" s="1"/>
  <c r="CP20" i="2"/>
  <c r="CP21" i="2" s="1"/>
  <c r="CP22" i="2" s="1"/>
  <c r="DT28" i="2"/>
  <c r="DT29" i="2" s="1"/>
  <c r="DT30" i="2" s="1"/>
  <c r="DT31" i="2" s="1"/>
  <c r="DT32" i="2" s="1"/>
  <c r="DT33" i="2" s="1"/>
  <c r="DT34" i="2" s="1"/>
  <c r="DT35" i="2" s="1"/>
  <c r="DT36" i="2" s="1"/>
  <c r="DT37" i="2" s="1"/>
  <c r="DT38" i="2" s="1"/>
  <c r="DT39" i="2" s="1"/>
  <c r="DT40" i="2" s="1"/>
  <c r="DT41" i="2" s="1"/>
  <c r="DC21" i="2"/>
  <c r="DC22" i="2" s="1"/>
  <c r="DC23" i="2" s="1"/>
  <c r="DC24" i="2" s="1"/>
  <c r="DC25" i="2" s="1"/>
  <c r="DC26" i="2" s="1"/>
  <c r="DC27" i="2" s="1"/>
  <c r="DC28" i="2" s="1"/>
  <c r="DC29" i="2" s="1"/>
  <c r="DC30" i="2" s="1"/>
  <c r="DC31" i="2" s="1"/>
  <c r="DC32" i="2" s="1"/>
  <c r="DC33" i="2" s="1"/>
  <c r="DC34" i="2" s="1"/>
  <c r="DC35" i="2" s="1"/>
  <c r="DC36" i="2" s="1"/>
  <c r="DC37" i="2" s="1"/>
  <c r="DC38" i="2" s="1"/>
  <c r="DC39" i="2" s="1"/>
  <c r="DC40" i="2" s="1"/>
  <c r="DC41" i="2" s="1"/>
  <c r="W24" i="2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DZ19" i="2"/>
  <c r="DZ20" i="2" s="1"/>
  <c r="DZ21" i="2" s="1"/>
  <c r="DZ22" i="2" s="1"/>
  <c r="DZ23" i="2" s="1"/>
  <c r="DZ24" i="2" s="1"/>
  <c r="DZ25" i="2" s="1"/>
  <c r="DZ26" i="2" s="1"/>
  <c r="DZ27" i="2" s="1"/>
  <c r="DZ28" i="2" s="1"/>
  <c r="DZ29" i="2" s="1"/>
  <c r="DZ30" i="2" s="1"/>
  <c r="DZ31" i="2" s="1"/>
  <c r="DZ32" i="2" s="1"/>
  <c r="DZ33" i="2" s="1"/>
  <c r="DZ34" i="2" s="1"/>
  <c r="DZ35" i="2" s="1"/>
  <c r="DZ36" i="2" s="1"/>
  <c r="DZ37" i="2" s="1"/>
  <c r="DZ38" i="2" s="1"/>
  <c r="DZ39" i="2" s="1"/>
  <c r="DZ40" i="2" s="1"/>
  <c r="DZ41" i="2" s="1"/>
  <c r="AL21" i="2"/>
  <c r="AL22" i="2" s="1"/>
  <c r="AJ24" i="2"/>
  <c r="AJ25" i="2" s="1"/>
  <c r="AJ26" i="2" s="1"/>
  <c r="AJ27" i="2" s="1"/>
  <c r="AJ28" i="2" s="1"/>
  <c r="AJ29" i="2" s="1"/>
  <c r="AJ30" i="2" s="1"/>
  <c r="AJ31" i="2" s="1"/>
  <c r="AJ32" i="2" s="1"/>
  <c r="AJ33" i="2" s="1"/>
  <c r="AJ34" i="2" s="1"/>
  <c r="AJ35" i="2" s="1"/>
  <c r="AJ36" i="2" s="1"/>
  <c r="AJ37" i="2" s="1"/>
  <c r="AJ38" i="2" s="1"/>
  <c r="AJ39" i="2" s="1"/>
  <c r="AJ40" i="2" s="1"/>
  <c r="AJ41" i="2" s="1"/>
  <c r="DO25" i="2"/>
  <c r="DO26" i="2" s="1"/>
  <c r="DO27" i="2" s="1"/>
  <c r="DO28" i="2" s="1"/>
  <c r="DO29" i="2" s="1"/>
  <c r="DO30" i="2" s="1"/>
  <c r="DO31" i="2" s="1"/>
  <c r="DO32" i="2" s="1"/>
  <c r="DO33" i="2" s="1"/>
  <c r="DO34" i="2" s="1"/>
  <c r="DO35" i="2" s="1"/>
  <c r="DO36" i="2" s="1"/>
  <c r="DO37" i="2" s="1"/>
  <c r="DO38" i="2" s="1"/>
  <c r="DO39" i="2" s="1"/>
  <c r="DO40" i="2" s="1"/>
  <c r="DO41" i="2" s="1"/>
  <c r="CC21" i="2"/>
  <c r="CC22" i="2" s="1"/>
  <c r="CC23" i="2" s="1"/>
  <c r="CC24" i="2" s="1"/>
  <c r="CC25" i="2" s="1"/>
  <c r="CC26" i="2" s="1"/>
  <c r="CC27" i="2" s="1"/>
  <c r="CC28" i="2" s="1"/>
  <c r="CC29" i="2" s="1"/>
  <c r="CC30" i="2" s="1"/>
  <c r="CC31" i="2" s="1"/>
  <c r="CC32" i="2" s="1"/>
  <c r="CC33" i="2" s="1"/>
  <c r="CC34" i="2" s="1"/>
  <c r="CC35" i="2" s="1"/>
  <c r="CC36" i="2" s="1"/>
  <c r="CC37" i="2" s="1"/>
  <c r="CC38" i="2" s="1"/>
  <c r="CC39" i="2" s="1"/>
  <c r="CC40" i="2" s="1"/>
  <c r="CC41" i="2" s="1"/>
  <c r="BN30" i="2"/>
  <c r="BN31" i="2" s="1"/>
  <c r="BN32" i="2" s="1"/>
  <c r="BN33" i="2" s="1"/>
  <c r="BN34" i="2" s="1"/>
  <c r="BN35" i="2" s="1"/>
  <c r="BN36" i="2" s="1"/>
  <c r="BN37" i="2" s="1"/>
  <c r="BN38" i="2" s="1"/>
  <c r="BN39" i="2" s="1"/>
  <c r="BN40" i="2" s="1"/>
  <c r="BN41" i="2" s="1"/>
  <c r="BQ28" i="2"/>
  <c r="BQ29" i="2" s="1"/>
  <c r="BQ30" i="2" s="1"/>
  <c r="BQ31" i="2" s="1"/>
  <c r="BQ32" i="2" s="1"/>
  <c r="BQ33" i="2" s="1"/>
  <c r="BQ34" i="2" s="1"/>
  <c r="BQ35" i="2" s="1"/>
  <c r="BQ36" i="2" s="1"/>
  <c r="BQ37" i="2" s="1"/>
  <c r="BQ38" i="2" s="1"/>
  <c r="BQ39" i="2" s="1"/>
  <c r="BQ40" i="2" s="1"/>
  <c r="BQ41" i="2" s="1"/>
  <c r="Q21" i="2"/>
  <c r="BC20" i="2"/>
  <c r="BC21" i="2" s="1"/>
  <c r="BC22" i="2" s="1"/>
  <c r="BC23" i="2" s="1"/>
  <c r="BC24" i="2" s="1"/>
  <c r="BC25" i="2" s="1"/>
  <c r="BC26" i="2" s="1"/>
  <c r="BC27" i="2" s="1"/>
  <c r="BC28" i="2" s="1"/>
  <c r="BC29" i="2" s="1"/>
  <c r="BC30" i="2" s="1"/>
  <c r="BC31" i="2" s="1"/>
  <c r="BC32" i="2" s="1"/>
  <c r="BC33" i="2" s="1"/>
  <c r="BC34" i="2" s="1"/>
  <c r="BC35" i="2" s="1"/>
  <c r="BC36" i="2" s="1"/>
  <c r="BC37" i="2" s="1"/>
  <c r="BC38" i="2" s="1"/>
  <c r="BC39" i="2" s="1"/>
  <c r="BC40" i="2" s="1"/>
  <c r="BC41" i="2" s="1"/>
  <c r="I19" i="2"/>
  <c r="Z21" i="2"/>
  <c r="Z22" i="2" s="1"/>
  <c r="Z23" i="2" s="1"/>
  <c r="Z24" i="2" s="1"/>
  <c r="Z25" i="2" s="1"/>
  <c r="Z26" i="2" s="1"/>
  <c r="AM21" i="2"/>
  <c r="AM22" i="2" s="1"/>
  <c r="AM23" i="2" s="1"/>
  <c r="AM24" i="2" s="1"/>
  <c r="AT23" i="2"/>
  <c r="AT24" i="2" s="1"/>
  <c r="AT25" i="2" s="1"/>
  <c r="AT26" i="2" s="1"/>
  <c r="AT27" i="2" s="1"/>
  <c r="AT28" i="2" s="1"/>
  <c r="AT29" i="2" s="1"/>
  <c r="AT30" i="2" s="1"/>
  <c r="AT31" i="2" s="1"/>
  <c r="AT32" i="2" s="1"/>
  <c r="AT33" i="2" s="1"/>
  <c r="AT34" i="2" s="1"/>
  <c r="AT35" i="2" s="1"/>
  <c r="AT36" i="2" s="1"/>
  <c r="AT37" i="2" s="1"/>
  <c r="AT38" i="2" s="1"/>
  <c r="AT39" i="2" s="1"/>
  <c r="AT40" i="2" s="1"/>
  <c r="AT41" i="2" s="1"/>
  <c r="BM32" i="2"/>
  <c r="BM33" i="2" s="1"/>
  <c r="BM34" i="2" s="1"/>
  <c r="BM35" i="2" s="1"/>
  <c r="BM36" i="2" s="1"/>
  <c r="BM37" i="2" s="1"/>
  <c r="BM38" i="2" s="1"/>
  <c r="BM39" i="2" s="1"/>
  <c r="DD19" i="2"/>
  <c r="DD20" i="2" s="1"/>
  <c r="DD21" i="2" s="1"/>
  <c r="DD22" i="2" s="1"/>
  <c r="DD23" i="2" s="1"/>
  <c r="DD24" i="2" s="1"/>
  <c r="DD25" i="2" s="1"/>
  <c r="DD26" i="2" s="1"/>
  <c r="DP23" i="2"/>
  <c r="DP24" i="2" s="1"/>
  <c r="DP25" i="2" s="1"/>
  <c r="DY28" i="2"/>
  <c r="DY29" i="2" s="1"/>
  <c r="DY30" i="2" s="1"/>
  <c r="DY31" i="2" s="1"/>
  <c r="DY32" i="2" s="1"/>
  <c r="DY33" i="2" s="1"/>
  <c r="DY34" i="2" s="1"/>
  <c r="DY35" i="2" s="1"/>
  <c r="DY36" i="2" s="1"/>
  <c r="DY37" i="2" s="1"/>
  <c r="DY38" i="2" s="1"/>
  <c r="DY39" i="2" s="1"/>
  <c r="DY40" i="2" s="1"/>
  <c r="DY41" i="2" s="1"/>
  <c r="AK23" i="2"/>
  <c r="AK24" i="2" s="1"/>
  <c r="AK25" i="2" s="1"/>
  <c r="AK26" i="2" s="1"/>
  <c r="AK27" i="2" s="1"/>
  <c r="AK28" i="2" s="1"/>
  <c r="AK29" i="2" s="1"/>
  <c r="AK30" i="2" s="1"/>
  <c r="AK31" i="2" s="1"/>
  <c r="AK32" i="2" s="1"/>
  <c r="AK33" i="2" s="1"/>
  <c r="AK34" i="2" s="1"/>
  <c r="AK35" i="2" s="1"/>
  <c r="AK36" i="2" s="1"/>
  <c r="AK37" i="2" s="1"/>
  <c r="AK38" i="2" s="1"/>
  <c r="AK39" i="2" s="1"/>
  <c r="AK40" i="2" s="1"/>
  <c r="AK41" i="2" s="1"/>
  <c r="CL23" i="2"/>
  <c r="CL24" i="2" s="1"/>
  <c r="CL25" i="2" s="1"/>
  <c r="CL26" i="2" s="1"/>
  <c r="CL27" i="2" s="1"/>
  <c r="CL28" i="2" s="1"/>
  <c r="CL29" i="2" s="1"/>
  <c r="CL30" i="2" s="1"/>
  <c r="CL31" i="2" s="1"/>
  <c r="CL32" i="2" s="1"/>
  <c r="CL33" i="2" s="1"/>
  <c r="CL34" i="2" s="1"/>
  <c r="CL35" i="2" s="1"/>
  <c r="CL36" i="2" s="1"/>
  <c r="CL37" i="2" s="1"/>
  <c r="CL38" i="2" s="1"/>
  <c r="CL39" i="2" s="1"/>
  <c r="CL40" i="2" s="1"/>
  <c r="CL41" i="2" s="1"/>
  <c r="DH21" i="2"/>
  <c r="DH22" i="2" s="1"/>
  <c r="DH23" i="2" s="1"/>
  <c r="DH24" i="2" s="1"/>
  <c r="DH25" i="2" s="1"/>
  <c r="DH26" i="2" s="1"/>
  <c r="DH27" i="2" s="1"/>
  <c r="DH28" i="2" s="1"/>
  <c r="DH29" i="2" s="1"/>
  <c r="DH30" i="2" s="1"/>
  <c r="DH31" i="2" s="1"/>
  <c r="DH32" i="2" s="1"/>
  <c r="DH33" i="2" s="1"/>
  <c r="DH34" i="2" s="1"/>
  <c r="DH35" i="2" s="1"/>
  <c r="DH36" i="2" s="1"/>
  <c r="DH37" i="2" s="1"/>
  <c r="DH38" i="2" s="1"/>
  <c r="DH39" i="2" s="1"/>
  <c r="DH40" i="2" s="1"/>
  <c r="DH41" i="2" s="1"/>
  <c r="BP20" i="2"/>
  <c r="BP21" i="2" s="1"/>
  <c r="DR22" i="2"/>
  <c r="BY20" i="2"/>
  <c r="BY21" i="2" s="1"/>
  <c r="BY22" i="2" s="1"/>
  <c r="BY23" i="2" s="1"/>
  <c r="BY24" i="2" s="1"/>
  <c r="BY25" i="2" s="1"/>
  <c r="BY26" i="2" s="1"/>
  <c r="BY27" i="2" s="1"/>
  <c r="BY28" i="2" s="1"/>
  <c r="BY29" i="2" s="1"/>
  <c r="BY30" i="2" s="1"/>
  <c r="BY31" i="2" s="1"/>
  <c r="BY32" i="2" s="1"/>
  <c r="BY33" i="2" s="1"/>
  <c r="BY34" i="2" s="1"/>
  <c r="BY35" i="2" s="1"/>
  <c r="BY36" i="2" s="1"/>
  <c r="BY37" i="2" s="1"/>
  <c r="BY38" i="2" s="1"/>
  <c r="BY39" i="2" s="1"/>
  <c r="BY40" i="2" s="1"/>
  <c r="BY41" i="2" s="1"/>
  <c r="DK29" i="2" l="1"/>
  <c r="DK30" i="2" s="1"/>
  <c r="DK31" i="2" s="1"/>
  <c r="DK32" i="2" s="1"/>
  <c r="DK33" i="2" s="1"/>
  <c r="DK34" i="2" s="1"/>
  <c r="DK35" i="2" s="1"/>
  <c r="DK36" i="2" s="1"/>
  <c r="DK37" i="2" s="1"/>
  <c r="DK38" i="2" s="1"/>
  <c r="DK39" i="2" s="1"/>
  <c r="DK40" i="2" s="1"/>
  <c r="DK41" i="2" s="1"/>
  <c r="CA29" i="2"/>
  <c r="CA30" i="2" s="1"/>
  <c r="CA31" i="2" s="1"/>
  <c r="CA32" i="2" s="1"/>
  <c r="CA33" i="2" s="1"/>
  <c r="CA34" i="2" s="1"/>
  <c r="CA35" i="2" s="1"/>
  <c r="CA36" i="2" s="1"/>
  <c r="CA37" i="2" s="1"/>
  <c r="CA38" i="2" s="1"/>
  <c r="CA39" i="2" s="1"/>
  <c r="CA40" i="2" s="1"/>
  <c r="CA41" i="2" s="1"/>
  <c r="M25" i="2"/>
  <c r="CP23" i="2"/>
  <c r="CP24" i="2" s="1"/>
  <c r="CP25" i="2" s="1"/>
  <c r="CP26" i="2" s="1"/>
  <c r="CP27" i="2" s="1"/>
  <c r="CP28" i="2" s="1"/>
  <c r="CP29" i="2" s="1"/>
  <c r="CP30" i="2" s="1"/>
  <c r="CP31" i="2" s="1"/>
  <c r="CP32" i="2" s="1"/>
  <c r="CP33" i="2" s="1"/>
  <c r="CP34" i="2" s="1"/>
  <c r="CP35" i="2" s="1"/>
  <c r="CP36" i="2" s="1"/>
  <c r="CP37" i="2" s="1"/>
  <c r="CP38" i="2" s="1"/>
  <c r="CP39" i="2" s="1"/>
  <c r="CP40" i="2" s="1"/>
  <c r="CP41" i="2" s="1"/>
  <c r="AU27" i="2"/>
  <c r="AU28" i="2" s="1"/>
  <c r="AU29" i="2" s="1"/>
  <c r="AA25" i="2"/>
  <c r="AA26" i="2" s="1"/>
  <c r="S13" i="13"/>
  <c r="CI26" i="2"/>
  <c r="CI27" i="2" s="1"/>
  <c r="CI28" i="2" s="1"/>
  <c r="CI29" i="2" s="1"/>
  <c r="CI30" i="2" s="1"/>
  <c r="CI31" i="2" s="1"/>
  <c r="CI32" i="2" s="1"/>
  <c r="CI33" i="2" s="1"/>
  <c r="CI34" i="2" s="1"/>
  <c r="CI35" i="2" s="1"/>
  <c r="CI36" i="2" s="1"/>
  <c r="CI37" i="2" s="1"/>
  <c r="CI38" i="2" s="1"/>
  <c r="CI39" i="2" s="1"/>
  <c r="CI40" i="2" s="1"/>
  <c r="CI41" i="2" s="1"/>
  <c r="DP26" i="2"/>
  <c r="DP27" i="2" s="1"/>
  <c r="DP28" i="2" s="1"/>
  <c r="DP29" i="2" s="1"/>
  <c r="DP30" i="2" s="1"/>
  <c r="DP31" i="2" s="1"/>
  <c r="DP32" i="2" s="1"/>
  <c r="DP33" i="2" s="1"/>
  <c r="DP34" i="2" s="1"/>
  <c r="DP35" i="2" s="1"/>
  <c r="DP36" i="2" s="1"/>
  <c r="DP37" i="2" s="1"/>
  <c r="DP38" i="2" s="1"/>
  <c r="DP39" i="2" s="1"/>
  <c r="DP40" i="2" s="1"/>
  <c r="DP41" i="2" s="1"/>
  <c r="AW24" i="2"/>
  <c r="AW25" i="2" s="1"/>
  <c r="AW26" i="2" s="1"/>
  <c r="AW27" i="2" s="1"/>
  <c r="AW28" i="2" s="1"/>
  <c r="AW29" i="2" s="1"/>
  <c r="AW30" i="2" s="1"/>
  <c r="AW31" i="2" s="1"/>
  <c r="AW32" i="2" s="1"/>
  <c r="AW33" i="2" s="1"/>
  <c r="AW34" i="2" s="1"/>
  <c r="AW35" i="2" s="1"/>
  <c r="AW36" i="2" s="1"/>
  <c r="AW37" i="2" s="1"/>
  <c r="AW38" i="2" s="1"/>
  <c r="AW39" i="2" s="1"/>
  <c r="AW40" i="2" s="1"/>
  <c r="AW41" i="2" s="1"/>
  <c r="BP22" i="2"/>
  <c r="BP23" i="2" s="1"/>
  <c r="BP24" i="2" s="1"/>
  <c r="BP25" i="2" s="1"/>
  <c r="BP26" i="2" s="1"/>
  <c r="BP27" i="2" s="1"/>
  <c r="DL25" i="2"/>
  <c r="DL26" i="2" s="1"/>
  <c r="DL27" i="2" s="1"/>
  <c r="DL28" i="2" s="1"/>
  <c r="DL29" i="2" s="1"/>
  <c r="DL30" i="2" s="1"/>
  <c r="DL31" i="2" s="1"/>
  <c r="DL32" i="2" s="1"/>
  <c r="DL33" i="2" s="1"/>
  <c r="DL34" i="2" s="1"/>
  <c r="DL35" i="2" s="1"/>
  <c r="DL36" i="2" s="1"/>
  <c r="DL37" i="2" s="1"/>
  <c r="DL38" i="2" s="1"/>
  <c r="DL39" i="2" s="1"/>
  <c r="DL40" i="2" s="1"/>
  <c r="DL41" i="2" s="1"/>
  <c r="DD27" i="2"/>
  <c r="DD28" i="2" s="1"/>
  <c r="DD29" i="2" s="1"/>
  <c r="DD30" i="2" s="1"/>
  <c r="DD31" i="2" s="1"/>
  <c r="DD32" i="2" s="1"/>
  <c r="DD33" i="2" s="1"/>
  <c r="CY36" i="2"/>
  <c r="CY37" i="2" s="1"/>
  <c r="CY38" i="2" s="1"/>
  <c r="CY39" i="2" s="1"/>
  <c r="CY40" i="2" s="1"/>
  <c r="CY41" i="2" s="1"/>
  <c r="AQ27" i="2"/>
  <c r="AQ28" i="2" s="1"/>
  <c r="AQ29" i="2" s="1"/>
  <c r="AQ30" i="2" s="1"/>
  <c r="AQ31" i="2" s="1"/>
  <c r="AQ32" i="2" s="1"/>
  <c r="AQ33" i="2" s="1"/>
  <c r="AQ34" i="2" s="1"/>
  <c r="AQ35" i="2" s="1"/>
  <c r="AQ36" i="2" s="1"/>
  <c r="AQ37" i="2" s="1"/>
  <c r="AQ38" i="2" s="1"/>
  <c r="AQ39" i="2" s="1"/>
  <c r="AQ40" i="2" s="1"/>
  <c r="AQ41" i="2" s="1"/>
  <c r="CG27" i="2"/>
  <c r="CG28" i="2" s="1"/>
  <c r="CG29" i="2" s="1"/>
  <c r="CG30" i="2" s="1"/>
  <c r="CG31" i="2" s="1"/>
  <c r="CG32" i="2" s="1"/>
  <c r="CG33" i="2" s="1"/>
  <c r="CG34" i="2" s="1"/>
  <c r="CG35" i="2" s="1"/>
  <c r="CG36" i="2" s="1"/>
  <c r="CG37" i="2" s="1"/>
  <c r="CG38" i="2" s="1"/>
  <c r="CG39" i="2" s="1"/>
  <c r="CG40" i="2" s="1"/>
  <c r="CG41" i="2" s="1"/>
  <c r="BM40" i="2"/>
  <c r="BM41" i="2" s="1"/>
  <c r="CN25" i="2"/>
  <c r="CN26" i="2" s="1"/>
  <c r="CN27" i="2" s="1"/>
  <c r="CN28" i="2" s="1"/>
  <c r="CN29" i="2" s="1"/>
  <c r="CN30" i="2" s="1"/>
  <c r="CN31" i="2" s="1"/>
  <c r="CN32" i="2" s="1"/>
  <c r="CN33" i="2" s="1"/>
  <c r="CN34" i="2" s="1"/>
  <c r="CN35" i="2" s="1"/>
  <c r="CN36" i="2" s="1"/>
  <c r="CN37" i="2" s="1"/>
  <c r="CN38" i="2" s="1"/>
  <c r="CN39" i="2" s="1"/>
  <c r="CN40" i="2" s="1"/>
  <c r="CN41" i="2" s="1"/>
  <c r="BD28" i="2"/>
  <c r="CK28" i="2"/>
  <c r="CK29" i="2" s="1"/>
  <c r="DW22" i="2"/>
  <c r="DW23" i="2" s="1"/>
  <c r="DW24" i="2" s="1"/>
  <c r="DW25" i="2" s="1"/>
  <c r="DW26" i="2" s="1"/>
  <c r="DW27" i="2" s="1"/>
  <c r="DW28" i="2" s="1"/>
  <c r="DW29" i="2" s="1"/>
  <c r="DW30" i="2" s="1"/>
  <c r="DW31" i="2" s="1"/>
  <c r="DW32" i="2" s="1"/>
  <c r="DW33" i="2" s="1"/>
  <c r="DW34" i="2" s="1"/>
  <c r="DW35" i="2" s="1"/>
  <c r="DW36" i="2" s="1"/>
  <c r="DW37" i="2" s="1"/>
  <c r="DW38" i="2" s="1"/>
  <c r="DW39" i="2" s="1"/>
  <c r="AN25" i="2"/>
  <c r="AN26" i="2" s="1"/>
  <c r="AN27" i="2" s="1"/>
  <c r="AN28" i="2" s="1"/>
  <c r="AN29" i="2" s="1"/>
  <c r="AM25" i="2"/>
  <c r="AL23" i="2"/>
  <c r="AL24" i="2" s="1"/>
  <c r="AL25" i="2" s="1"/>
  <c r="AL26" i="2" s="1"/>
  <c r="AL27" i="2" s="1"/>
  <c r="AL28" i="2" s="1"/>
  <c r="AL29" i="2" s="1"/>
  <c r="AL30" i="2" s="1"/>
  <c r="AL31" i="2" s="1"/>
  <c r="AL32" i="2" s="1"/>
  <c r="AL33" i="2" s="1"/>
  <c r="AL34" i="2" s="1"/>
  <c r="AL35" i="2" s="1"/>
  <c r="AL36" i="2" s="1"/>
  <c r="AL37" i="2" s="1"/>
  <c r="AL38" i="2" s="1"/>
  <c r="AL39" i="2" s="1"/>
  <c r="AL40" i="2" s="1"/>
  <c r="AL41" i="2" s="1"/>
  <c r="DE26" i="2"/>
  <c r="DE27" i="2" s="1"/>
  <c r="Y25" i="2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Y36" i="2" s="1"/>
  <c r="Y37" i="2" s="1"/>
  <c r="Y38" i="2" s="1"/>
  <c r="Y39" i="2" s="1"/>
  <c r="Y40" i="2" s="1"/>
  <c r="Y41" i="2" s="1"/>
  <c r="U28" i="2"/>
  <c r="U29" i="2" s="1"/>
  <c r="U30" i="2" s="1"/>
  <c r="U31" i="2" s="1"/>
  <c r="U32" i="2" s="1"/>
  <c r="U33" i="2" s="1"/>
  <c r="BR24" i="2"/>
  <c r="BR25" i="2" s="1"/>
  <c r="BR26" i="2" s="1"/>
  <c r="BR27" i="2" s="1"/>
  <c r="BW23" i="2"/>
  <c r="BW24" i="2" s="1"/>
  <c r="BW25" i="2" s="1"/>
  <c r="BW26" i="2" s="1"/>
  <c r="BW27" i="2" s="1"/>
  <c r="BW28" i="2" s="1"/>
  <c r="BW29" i="2" s="1"/>
  <c r="BW30" i="2" s="1"/>
  <c r="BW31" i="2" s="1"/>
  <c r="BW32" i="2" s="1"/>
  <c r="AX23" i="2"/>
  <c r="AX24" i="2" s="1"/>
  <c r="AX25" i="2" s="1"/>
  <c r="AX26" i="2" s="1"/>
  <c r="AX27" i="2" s="1"/>
  <c r="AX28" i="2" s="1"/>
  <c r="AX29" i="2" s="1"/>
  <c r="AX30" i="2" s="1"/>
  <c r="AX31" i="2" s="1"/>
  <c r="AX32" i="2" s="1"/>
  <c r="AX33" i="2" s="1"/>
  <c r="AX34" i="2" s="1"/>
  <c r="AX35" i="2" s="1"/>
  <c r="AX36" i="2" s="1"/>
  <c r="AX37" i="2" s="1"/>
  <c r="AX38" i="2" s="1"/>
  <c r="AX39" i="2" s="1"/>
  <c r="AX40" i="2" s="1"/>
  <c r="AX41" i="2" s="1"/>
  <c r="DM24" i="2"/>
  <c r="DM25" i="2" s="1"/>
  <c r="DM26" i="2" s="1"/>
  <c r="BJ23" i="2"/>
  <c r="BJ24" i="2" s="1"/>
  <c r="BJ25" i="2" s="1"/>
  <c r="BJ26" i="2" s="1"/>
  <c r="BJ27" i="2" s="1"/>
  <c r="BJ28" i="2" s="1"/>
  <c r="BJ29" i="2" s="1"/>
  <c r="BJ30" i="2" s="1"/>
  <c r="BJ31" i="2" s="1"/>
  <c r="BJ32" i="2" s="1"/>
  <c r="BJ33" i="2" s="1"/>
  <c r="BJ34" i="2" s="1"/>
  <c r="BJ35" i="2" s="1"/>
  <c r="BJ36" i="2" s="1"/>
  <c r="BJ37" i="2" s="1"/>
  <c r="BJ38" i="2" s="1"/>
  <c r="BJ39" i="2" s="1"/>
  <c r="BJ40" i="2" s="1"/>
  <c r="BJ41" i="2" s="1"/>
  <c r="DV23" i="2"/>
  <c r="DV24" i="2" s="1"/>
  <c r="DV25" i="2" s="1"/>
  <c r="DV26" i="2" s="1"/>
  <c r="DV27" i="2" s="1"/>
  <c r="DV28" i="2" s="1"/>
  <c r="DV29" i="2" s="1"/>
  <c r="DV30" i="2" s="1"/>
  <c r="DV31" i="2" s="1"/>
  <c r="DV32" i="2" s="1"/>
  <c r="DV33" i="2" s="1"/>
  <c r="DV34" i="2" s="1"/>
  <c r="DV35" i="2" s="1"/>
  <c r="DV36" i="2" s="1"/>
  <c r="DV37" i="2" s="1"/>
  <c r="DV38" i="2" s="1"/>
  <c r="DV39" i="2" s="1"/>
  <c r="DV40" i="2" s="1"/>
  <c r="DV41" i="2" s="1"/>
  <c r="V23" i="2"/>
  <c r="D15" i="13"/>
  <c r="I16" i="11"/>
  <c r="C15" i="13"/>
  <c r="E15" i="13" s="1"/>
  <c r="CZ21" i="2"/>
  <c r="CZ22" i="2" s="1"/>
  <c r="CZ23" i="2" s="1"/>
  <c r="CZ24" i="2" s="1"/>
  <c r="CZ25" i="2" s="1"/>
  <c r="CZ26" i="2" s="1"/>
  <c r="CZ27" i="2" s="1"/>
  <c r="CZ28" i="2" s="1"/>
  <c r="CZ29" i="2" s="1"/>
  <c r="CZ30" i="2" s="1"/>
  <c r="CZ31" i="2" s="1"/>
  <c r="CZ32" i="2" s="1"/>
  <c r="CZ33" i="2" s="1"/>
  <c r="CZ34" i="2" s="1"/>
  <c r="CZ35" i="2" s="1"/>
  <c r="CZ36" i="2" s="1"/>
  <c r="CZ37" i="2" s="1"/>
  <c r="CZ38" i="2" s="1"/>
  <c r="CZ39" i="2" s="1"/>
  <c r="CZ40" i="2" s="1"/>
  <c r="CZ41" i="2" s="1"/>
  <c r="BF22" i="2"/>
  <c r="BF23" i="2" s="1"/>
  <c r="BF24" i="2" s="1"/>
  <c r="BF25" i="2" s="1"/>
  <c r="BF26" i="2" s="1"/>
  <c r="BF27" i="2" s="1"/>
  <c r="BF28" i="2" s="1"/>
  <c r="BF29" i="2" s="1"/>
  <c r="BF30" i="2" s="1"/>
  <c r="BF31" i="2" s="1"/>
  <c r="BF32" i="2" s="1"/>
  <c r="BF33" i="2" s="1"/>
  <c r="BF34" i="2" s="1"/>
  <c r="BF35" i="2" s="1"/>
  <c r="BF36" i="2" s="1"/>
  <c r="BF37" i="2" s="1"/>
  <c r="DU22" i="2"/>
  <c r="DU23" i="2" s="1"/>
  <c r="DU24" i="2" s="1"/>
  <c r="DU25" i="2" s="1"/>
  <c r="DU26" i="2" s="1"/>
  <c r="DU27" i="2" s="1"/>
  <c r="DU28" i="2" s="1"/>
  <c r="DU29" i="2" s="1"/>
  <c r="DU30" i="2" s="1"/>
  <c r="DU31" i="2" s="1"/>
  <c r="DU32" i="2" s="1"/>
  <c r="DU33" i="2" s="1"/>
  <c r="DU34" i="2" s="1"/>
  <c r="DU35" i="2" s="1"/>
  <c r="DU36" i="2" s="1"/>
  <c r="DU37" i="2" s="1"/>
  <c r="DU38" i="2" s="1"/>
  <c r="DU39" i="2" s="1"/>
  <c r="DU40" i="2" s="1"/>
  <c r="DU41" i="2" s="1"/>
  <c r="CW22" i="2"/>
  <c r="CW23" i="2" s="1"/>
  <c r="CW24" i="2" s="1"/>
  <c r="CW25" i="2" s="1"/>
  <c r="CW26" i="2" s="1"/>
  <c r="CW27" i="2" s="1"/>
  <c r="CW28" i="2" s="1"/>
  <c r="CW29" i="2" s="1"/>
  <c r="CW30" i="2" s="1"/>
  <c r="CW31" i="2" s="1"/>
  <c r="CW32" i="2" s="1"/>
  <c r="CW33" i="2" s="1"/>
  <c r="CW34" i="2" s="1"/>
  <c r="CW35" i="2" s="1"/>
  <c r="CW36" i="2" s="1"/>
  <c r="CW37" i="2" s="1"/>
  <c r="DB28" i="2"/>
  <c r="DB29" i="2" s="1"/>
  <c r="DB30" i="2" s="1"/>
  <c r="DB31" i="2" s="1"/>
  <c r="DB32" i="2" s="1"/>
  <c r="DB33" i="2" s="1"/>
  <c r="DB34" i="2" s="1"/>
  <c r="DB35" i="2" s="1"/>
  <c r="DB36" i="2" s="1"/>
  <c r="DB37" i="2" s="1"/>
  <c r="DB38" i="2" s="1"/>
  <c r="DB39" i="2" s="1"/>
  <c r="DB40" i="2" s="1"/>
  <c r="DB41" i="2" s="1"/>
  <c r="DR23" i="2"/>
  <c r="DR24" i="2" s="1"/>
  <c r="DR25" i="2" s="1"/>
  <c r="DR26" i="2" s="1"/>
  <c r="DR27" i="2" s="1"/>
  <c r="DR28" i="2" s="1"/>
  <c r="DR29" i="2" s="1"/>
  <c r="DR30" i="2" s="1"/>
  <c r="DR31" i="2" s="1"/>
  <c r="DR32" i="2" s="1"/>
  <c r="DR33" i="2" s="1"/>
  <c r="DR34" i="2" s="1"/>
  <c r="DR35" i="2" s="1"/>
  <c r="DR36" i="2" s="1"/>
  <c r="DR37" i="2" s="1"/>
  <c r="DR38" i="2" s="1"/>
  <c r="DR39" i="2" s="1"/>
  <c r="DR40" i="2" s="1"/>
  <c r="DR41" i="2" s="1"/>
  <c r="X25" i="2"/>
  <c r="X26" i="2" s="1"/>
  <c r="X27" i="2" s="1"/>
  <c r="X28" i="2" s="1"/>
  <c r="X29" i="2" s="1"/>
  <c r="X30" i="2" s="1"/>
  <c r="X31" i="2" s="1"/>
  <c r="X32" i="2" s="1"/>
  <c r="Q22" i="2"/>
  <c r="N14" i="13"/>
  <c r="Q14" i="13"/>
  <c r="L14" i="13"/>
  <c r="K14" i="13"/>
  <c r="R14" i="13"/>
  <c r="J14" i="13"/>
  <c r="P14" i="13"/>
  <c r="F14" i="13"/>
  <c r="O14" i="13"/>
  <c r="M14" i="13"/>
  <c r="AY30" i="2"/>
  <c r="AY31" i="2" s="1"/>
  <c r="AY32" i="2" s="1"/>
  <c r="AY33" i="2" s="1"/>
  <c r="AY34" i="2" s="1"/>
  <c r="AY35" i="2" s="1"/>
  <c r="AY36" i="2" s="1"/>
  <c r="AY37" i="2" s="1"/>
  <c r="AY38" i="2" s="1"/>
  <c r="AY39" i="2" s="1"/>
  <c r="AY40" i="2" s="1"/>
  <c r="AY41" i="2" s="1"/>
  <c r="AC22" i="2"/>
  <c r="AC23" i="2" s="1"/>
  <c r="AC24" i="2" s="1"/>
  <c r="AC25" i="2" s="1"/>
  <c r="AC26" i="2" s="1"/>
  <c r="AC27" i="2" s="1"/>
  <c r="AC28" i="2" s="1"/>
  <c r="AC29" i="2" s="1"/>
  <c r="AC30" i="2" s="1"/>
  <c r="AC31" i="2" s="1"/>
  <c r="AC32" i="2" s="1"/>
  <c r="DS22" i="2"/>
  <c r="DS23" i="2" s="1"/>
  <c r="K25" i="2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BE28" i="2"/>
  <c r="BE29" i="2" s="1"/>
  <c r="BE30" i="2" s="1"/>
  <c r="BE31" i="2" s="1"/>
  <c r="BE32" i="2" s="1"/>
  <c r="BE33" i="2" s="1"/>
  <c r="BE34" i="2" s="1"/>
  <c r="BE35" i="2" s="1"/>
  <c r="BE36" i="2" s="1"/>
  <c r="BE37" i="2" s="1"/>
  <c r="BE38" i="2" s="1"/>
  <c r="BE39" i="2" s="1"/>
  <c r="BE40" i="2" s="1"/>
  <c r="BE41" i="2" s="1"/>
  <c r="CX21" i="2"/>
  <c r="CX22" i="2" s="1"/>
  <c r="EA20" i="2"/>
  <c r="EA21" i="2" s="1"/>
  <c r="EA22" i="2" s="1"/>
  <c r="EA23" i="2" s="1"/>
  <c r="EA24" i="2" s="1"/>
  <c r="EA25" i="2" s="1"/>
  <c r="EA26" i="2" s="1"/>
  <c r="EA27" i="2" s="1"/>
  <c r="EA28" i="2" s="1"/>
  <c r="EA29" i="2" s="1"/>
  <c r="EA30" i="2" s="1"/>
  <c r="EA31" i="2" s="1"/>
  <c r="EA32" i="2" s="1"/>
  <c r="EA33" i="2" s="1"/>
  <c r="EA34" i="2" s="1"/>
  <c r="EA35" i="2" s="1"/>
  <c r="EA36" i="2" s="1"/>
  <c r="EA37" i="2" s="1"/>
  <c r="EA38" i="2" s="1"/>
  <c r="EA39" i="2" s="1"/>
  <c r="EA40" i="2" s="1"/>
  <c r="EA41" i="2" s="1"/>
  <c r="Z27" i="2"/>
  <c r="Z28" i="2" s="1"/>
  <c r="Z29" i="2" s="1"/>
  <c r="Z30" i="2" s="1"/>
  <c r="Z31" i="2" s="1"/>
  <c r="Z32" i="2" s="1"/>
  <c r="Z33" i="2" s="1"/>
  <c r="Z34" i="2" s="1"/>
  <c r="Z35" i="2" s="1"/>
  <c r="Z36" i="2" s="1"/>
  <c r="Z37" i="2" s="1"/>
  <c r="Z38" i="2" s="1"/>
  <c r="Z39" i="2" s="1"/>
  <c r="Z40" i="2" s="1"/>
  <c r="Z41" i="2" s="1"/>
  <c r="I20" i="2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EB24" i="2"/>
  <c r="EB25" i="2" s="1"/>
  <c r="EB26" i="2" s="1"/>
  <c r="EB27" i="2" s="1"/>
  <c r="EB28" i="2" s="1"/>
  <c r="EB29" i="2" s="1"/>
  <c r="EB30" i="2" s="1"/>
  <c r="EB31" i="2" s="1"/>
  <c r="EB32" i="2" s="1"/>
  <c r="EB33" i="2" s="1"/>
  <c r="EB34" i="2" s="1"/>
  <c r="EB35" i="2" s="1"/>
  <c r="EB36" i="2" s="1"/>
  <c r="EB37" i="2" s="1"/>
  <c r="EB38" i="2" s="1"/>
  <c r="EB39" i="2" s="1"/>
  <c r="EB40" i="2" s="1"/>
  <c r="EB41" i="2" s="1"/>
  <c r="AS20" i="2"/>
  <c r="AS21" i="2" s="1"/>
  <c r="AS22" i="2" s="1"/>
  <c r="AS23" i="2" s="1"/>
  <c r="AS24" i="2" s="1"/>
  <c r="AS25" i="2" s="1"/>
  <c r="AS26" i="2" s="1"/>
  <c r="AS27" i="2" s="1"/>
  <c r="AD24" i="2"/>
  <c r="AD25" i="2" s="1"/>
  <c r="AD26" i="2" s="1"/>
  <c r="AD27" i="2" s="1"/>
  <c r="AD28" i="2" s="1"/>
  <c r="AD29" i="2" s="1"/>
  <c r="AD30" i="2" s="1"/>
  <c r="AD31" i="2" s="1"/>
  <c r="AD32" i="2" s="1"/>
  <c r="AD33" i="2" s="1"/>
  <c r="AD34" i="2" s="1"/>
  <c r="AD35" i="2" s="1"/>
  <c r="AD36" i="2" s="1"/>
  <c r="AD37" i="2" s="1"/>
  <c r="AD38" i="2" s="1"/>
  <c r="AD39" i="2" s="1"/>
  <c r="AD40" i="2" s="1"/>
  <c r="AD41" i="2" s="1"/>
  <c r="AH21" i="2"/>
  <c r="AH22" i="2" s="1"/>
  <c r="AO23" i="2"/>
  <c r="AO24" i="2" s="1"/>
  <c r="AO25" i="2" s="1"/>
  <c r="AO26" i="2" s="1"/>
  <c r="AO27" i="2" s="1"/>
  <c r="AO28" i="2" s="1"/>
  <c r="AO29" i="2" s="1"/>
  <c r="AO30" i="2" s="1"/>
  <c r="AO31" i="2" s="1"/>
  <c r="AO32" i="2" s="1"/>
  <c r="AO33" i="2" s="1"/>
  <c r="AO34" i="2" s="1"/>
  <c r="AO35" i="2" s="1"/>
  <c r="AO36" i="2" s="1"/>
  <c r="AO37" i="2" s="1"/>
  <c r="AO38" i="2" s="1"/>
  <c r="AO39" i="2" s="1"/>
  <c r="AO40" i="2" s="1"/>
  <c r="AO41" i="2" s="1"/>
  <c r="DQ21" i="2"/>
  <c r="DQ22" i="2" s="1"/>
  <c r="DQ23" i="2" s="1"/>
  <c r="CS24" i="2"/>
  <c r="CV23" i="2"/>
  <c r="CV24" i="2" s="1"/>
  <c r="CV25" i="2" s="1"/>
  <c r="CV26" i="2" s="1"/>
  <c r="CV27" i="2" s="1"/>
  <c r="CV28" i="2" s="1"/>
  <c r="CV29" i="2" s="1"/>
  <c r="CV30" i="2" s="1"/>
  <c r="CV31" i="2" s="1"/>
  <c r="CV32" i="2" s="1"/>
  <c r="CV33" i="2" s="1"/>
  <c r="CV34" i="2" s="1"/>
  <c r="CV35" i="2" s="1"/>
  <c r="CV36" i="2" s="1"/>
  <c r="CV37" i="2" s="1"/>
  <c r="CV38" i="2" s="1"/>
  <c r="CV39" i="2" s="1"/>
  <c r="BP28" i="2" l="1"/>
  <c r="BP29" i="2" s="1"/>
  <c r="BP30" i="2" s="1"/>
  <c r="BP31" i="2" s="1"/>
  <c r="BP32" i="2" s="1"/>
  <c r="BP33" i="2" s="1"/>
  <c r="DD34" i="2"/>
  <c r="DD35" i="2" s="1"/>
  <c r="DD36" i="2" s="1"/>
  <c r="DD37" i="2" s="1"/>
  <c r="DD38" i="2" s="1"/>
  <c r="DD39" i="2" s="1"/>
  <c r="DD40" i="2" s="1"/>
  <c r="DD41" i="2" s="1"/>
  <c r="AA27" i="2"/>
  <c r="AA28" i="2" s="1"/>
  <c r="AA29" i="2" s="1"/>
  <c r="AA30" i="2" s="1"/>
  <c r="AA31" i="2" s="1"/>
  <c r="AA32" i="2" s="1"/>
  <c r="AA33" i="2" s="1"/>
  <c r="AA34" i="2" s="1"/>
  <c r="AA35" i="2" s="1"/>
  <c r="AA36" i="2" s="1"/>
  <c r="DE28" i="2"/>
  <c r="DE29" i="2" s="1"/>
  <c r="DE30" i="2" s="1"/>
  <c r="DE31" i="2" s="1"/>
  <c r="DE32" i="2" s="1"/>
  <c r="DE33" i="2" s="1"/>
  <c r="DE34" i="2" s="1"/>
  <c r="DE35" i="2" s="1"/>
  <c r="DE36" i="2" s="1"/>
  <c r="DE37" i="2" s="1"/>
  <c r="DE38" i="2" s="1"/>
  <c r="DE39" i="2" s="1"/>
  <c r="DE40" i="2" s="1"/>
  <c r="DE41" i="2" s="1"/>
  <c r="AU30" i="2"/>
  <c r="AU31" i="2" s="1"/>
  <c r="AU32" i="2" s="1"/>
  <c r="AU33" i="2" s="1"/>
  <c r="AU34" i="2" s="1"/>
  <c r="AU35" i="2" s="1"/>
  <c r="AU36" i="2" s="1"/>
  <c r="AU37" i="2" s="1"/>
  <c r="AU38" i="2" s="1"/>
  <c r="AU39" i="2" s="1"/>
  <c r="AU40" i="2" s="1"/>
  <c r="AU41" i="2" s="1"/>
  <c r="BW33" i="2"/>
  <c r="BW34" i="2" s="1"/>
  <c r="BW35" i="2" s="1"/>
  <c r="BW36" i="2" s="1"/>
  <c r="BW37" i="2" s="1"/>
  <c r="BW38" i="2" s="1"/>
  <c r="BW39" i="2" s="1"/>
  <c r="BW40" i="2" s="1"/>
  <c r="BW41" i="2" s="1"/>
  <c r="CK30" i="2"/>
  <c r="CK31" i="2" s="1"/>
  <c r="M26" i="2"/>
  <c r="M27" i="2" s="1"/>
  <c r="M28" i="2" s="1"/>
  <c r="AH23" i="2"/>
  <c r="AH24" i="2" s="1"/>
  <c r="AH25" i="2" s="1"/>
  <c r="AH26" i="2" s="1"/>
  <c r="AH27" i="2" s="1"/>
  <c r="AH28" i="2" s="1"/>
  <c r="AH29" i="2" s="1"/>
  <c r="AH30" i="2" s="1"/>
  <c r="AH31" i="2" s="1"/>
  <c r="AH32" i="2" s="1"/>
  <c r="AH33" i="2" s="1"/>
  <c r="AH34" i="2" s="1"/>
  <c r="AH35" i="2" s="1"/>
  <c r="AH36" i="2" s="1"/>
  <c r="AH37" i="2" s="1"/>
  <c r="AH38" i="2" s="1"/>
  <c r="AH39" i="2" s="1"/>
  <c r="AH40" i="2" s="1"/>
  <c r="AH41" i="2" s="1"/>
  <c r="AC33" i="2"/>
  <c r="AC34" i="2" s="1"/>
  <c r="AC35" i="2" s="1"/>
  <c r="AC36" i="2" s="1"/>
  <c r="AC37" i="2" s="1"/>
  <c r="AC38" i="2" s="1"/>
  <c r="AC39" i="2" s="1"/>
  <c r="AC40" i="2" s="1"/>
  <c r="AC41" i="2" s="1"/>
  <c r="DW40" i="2"/>
  <c r="DW41" i="2" s="1"/>
  <c r="U34" i="2"/>
  <c r="U35" i="2" s="1"/>
  <c r="U36" i="2" s="1"/>
  <c r="U37" i="2" s="1"/>
  <c r="U38" i="2" s="1"/>
  <c r="U39" i="2" s="1"/>
  <c r="U40" i="2" s="1"/>
  <c r="U41" i="2" s="1"/>
  <c r="BD29" i="2"/>
  <c r="BD30" i="2" s="1"/>
  <c r="BD31" i="2" s="1"/>
  <c r="X33" i="2"/>
  <c r="X34" i="2" s="1"/>
  <c r="X35" i="2" s="1"/>
  <c r="X36" i="2" s="1"/>
  <c r="X37" i="2" s="1"/>
  <c r="X38" i="2" s="1"/>
  <c r="X39" i="2" s="1"/>
  <c r="X40" i="2" s="1"/>
  <c r="X41" i="2" s="1"/>
  <c r="CW38" i="2"/>
  <c r="CW39" i="2" s="1"/>
  <c r="CW40" i="2" s="1"/>
  <c r="DM27" i="2"/>
  <c r="DM28" i="2" s="1"/>
  <c r="DM29" i="2" s="1"/>
  <c r="DM30" i="2" s="1"/>
  <c r="DM31" i="2" s="1"/>
  <c r="DM32" i="2" s="1"/>
  <c r="DM33" i="2" s="1"/>
  <c r="DM34" i="2" s="1"/>
  <c r="DM35" i="2" s="1"/>
  <c r="DM36" i="2" s="1"/>
  <c r="DM37" i="2" s="1"/>
  <c r="DM38" i="2" s="1"/>
  <c r="DM39" i="2" s="1"/>
  <c r="DM40" i="2" s="1"/>
  <c r="DM41" i="2" s="1"/>
  <c r="BR28" i="2"/>
  <c r="BR29" i="2" s="1"/>
  <c r="BR30" i="2" s="1"/>
  <c r="BR31" i="2" s="1"/>
  <c r="BR32" i="2" s="1"/>
  <c r="BR33" i="2" s="1"/>
  <c r="BR34" i="2" s="1"/>
  <c r="BR35" i="2" s="1"/>
  <c r="BR36" i="2" s="1"/>
  <c r="BR37" i="2" s="1"/>
  <c r="BR38" i="2" s="1"/>
  <c r="BR39" i="2" s="1"/>
  <c r="BR40" i="2" s="1"/>
  <c r="BR41" i="2" s="1"/>
  <c r="BF38" i="2"/>
  <c r="BF39" i="2" s="1"/>
  <c r="BF40" i="2" s="1"/>
  <c r="BF41" i="2" s="1"/>
  <c r="AM26" i="2"/>
  <c r="AM27" i="2" s="1"/>
  <c r="AM28" i="2" s="1"/>
  <c r="AM29" i="2" s="1"/>
  <c r="AM30" i="2" s="1"/>
  <c r="AM31" i="2" s="1"/>
  <c r="AM32" i="2" s="1"/>
  <c r="AM33" i="2" s="1"/>
  <c r="AM34" i="2" s="1"/>
  <c r="AM35" i="2" s="1"/>
  <c r="AM36" i="2" s="1"/>
  <c r="AM37" i="2" s="1"/>
  <c r="AM38" i="2" s="1"/>
  <c r="AM39" i="2" s="1"/>
  <c r="AN30" i="2"/>
  <c r="AN31" i="2" s="1"/>
  <c r="AN32" i="2" s="1"/>
  <c r="AN33" i="2" s="1"/>
  <c r="AN34" i="2" s="1"/>
  <c r="AN35" i="2" s="1"/>
  <c r="AN36" i="2" s="1"/>
  <c r="AN37" i="2" s="1"/>
  <c r="AN38" i="2" s="1"/>
  <c r="AN39" i="2" s="1"/>
  <c r="AN40" i="2" s="1"/>
  <c r="AN41" i="2" s="1"/>
  <c r="CV40" i="2"/>
  <c r="CV41" i="2" s="1"/>
  <c r="DQ24" i="2"/>
  <c r="AS28" i="2"/>
  <c r="AS29" i="2" s="1"/>
  <c r="AS30" i="2" s="1"/>
  <c r="AS31" i="2" s="1"/>
  <c r="AS32" i="2" s="1"/>
  <c r="AS33" i="2" s="1"/>
  <c r="AS34" i="2" s="1"/>
  <c r="AS35" i="2" s="1"/>
  <c r="AS36" i="2" s="1"/>
  <c r="AS37" i="2" s="1"/>
  <c r="AS38" i="2" s="1"/>
  <c r="AS39" i="2" s="1"/>
  <c r="AS40" i="2" s="1"/>
  <c r="AS41" i="2" s="1"/>
  <c r="CX23" i="2"/>
  <c r="CX24" i="2" s="1"/>
  <c r="CX25" i="2" s="1"/>
  <c r="CX26" i="2" s="1"/>
  <c r="CX27" i="2" s="1"/>
  <c r="CX28" i="2" s="1"/>
  <c r="CX29" i="2" s="1"/>
  <c r="CX30" i="2" s="1"/>
  <c r="CX31" i="2" s="1"/>
  <c r="CX32" i="2" s="1"/>
  <c r="CX33" i="2" s="1"/>
  <c r="CX34" i="2" s="1"/>
  <c r="DS24" i="2"/>
  <c r="DS25" i="2" s="1"/>
  <c r="DS26" i="2" s="1"/>
  <c r="DS27" i="2" s="1"/>
  <c r="DS28" i="2" s="1"/>
  <c r="DS29" i="2" s="1"/>
  <c r="DS30" i="2" s="1"/>
  <c r="DS31" i="2" s="1"/>
  <c r="DS32" i="2" s="1"/>
  <c r="DS33" i="2" s="1"/>
  <c r="DS34" i="2" s="1"/>
  <c r="DS35" i="2" s="1"/>
  <c r="DS36" i="2" s="1"/>
  <c r="DS37" i="2" s="1"/>
  <c r="DS38" i="2" s="1"/>
  <c r="DS39" i="2" s="1"/>
  <c r="DS40" i="2" s="1"/>
  <c r="DS41" i="2" s="1"/>
  <c r="R15" i="13"/>
  <c r="M15" i="13"/>
  <c r="Q15" i="13"/>
  <c r="O15" i="13"/>
  <c r="L15" i="13"/>
  <c r="K15" i="13"/>
  <c r="P15" i="13"/>
  <c r="N15" i="13"/>
  <c r="F15" i="13"/>
  <c r="J15" i="13"/>
  <c r="CS25" i="2"/>
  <c r="CS26" i="2" s="1"/>
  <c r="CS27" i="2" s="1"/>
  <c r="CS28" i="2" s="1"/>
  <c r="CS29" i="2" s="1"/>
  <c r="CS30" i="2" s="1"/>
  <c r="CS31" i="2" s="1"/>
  <c r="CS32" i="2" s="1"/>
  <c r="CS33" i="2" s="1"/>
  <c r="CS34" i="2" s="1"/>
  <c r="CS35" i="2" s="1"/>
  <c r="CS36" i="2" s="1"/>
  <c r="CS37" i="2" s="1"/>
  <c r="CS38" i="2" s="1"/>
  <c r="CS39" i="2" s="1"/>
  <c r="CS40" i="2" s="1"/>
  <c r="CS41" i="2" s="1"/>
  <c r="Q23" i="2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S14" i="13"/>
  <c r="I17" i="11"/>
  <c r="D16" i="13"/>
  <c r="C16" i="13"/>
  <c r="E16" i="13" s="1"/>
  <c r="V24" i="2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V36" i="2" s="1"/>
  <c r="V37" i="2" s="1"/>
  <c r="V38" i="2" s="1"/>
  <c r="V39" i="2" s="1"/>
  <c r="V40" i="2" s="1"/>
  <c r="V41" i="2" s="1"/>
  <c r="BP34" i="2" l="1"/>
  <c r="BP35" i="2" s="1"/>
  <c r="BP36" i="2" s="1"/>
  <c r="BP37" i="2" s="1"/>
  <c r="BP38" i="2" s="1"/>
  <c r="BP39" i="2" s="1"/>
  <c r="BP40" i="2" s="1"/>
  <c r="BP41" i="2" s="1"/>
  <c r="AA37" i="2"/>
  <c r="AA38" i="2" s="1"/>
  <c r="AA39" i="2" s="1"/>
  <c r="AA40" i="2" s="1"/>
  <c r="AA41" i="2" s="1"/>
  <c r="CK32" i="2"/>
  <c r="CK33" i="2" s="1"/>
  <c r="AM40" i="2"/>
  <c r="AM41" i="2" s="1"/>
  <c r="M29" i="2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CX35" i="2"/>
  <c r="CX36" i="2" s="1"/>
  <c r="CX37" i="2" s="1"/>
  <c r="CX38" i="2" s="1"/>
  <c r="CX39" i="2" s="1"/>
  <c r="CX40" i="2" s="1"/>
  <c r="CX41" i="2" s="1"/>
  <c r="S15" i="13"/>
  <c r="BD32" i="2"/>
  <c r="BD33" i="2" s="1"/>
  <c r="BD34" i="2" s="1"/>
  <c r="BD35" i="2" s="1"/>
  <c r="BD36" i="2" s="1"/>
  <c r="BD37" i="2" s="1"/>
  <c r="BD38" i="2" s="1"/>
  <c r="BD39" i="2" s="1"/>
  <c r="BD40" i="2" s="1"/>
  <c r="BD41" i="2" s="1"/>
  <c r="CW41" i="2"/>
  <c r="DQ25" i="2"/>
  <c r="DQ26" i="2" s="1"/>
  <c r="DQ27" i="2" s="1"/>
  <c r="DQ28" i="2" s="1"/>
  <c r="P16" i="13"/>
  <c r="R16" i="13"/>
  <c r="Q16" i="13"/>
  <c r="K16" i="13"/>
  <c r="L16" i="13"/>
  <c r="F16" i="13"/>
  <c r="M16" i="13"/>
  <c r="O16" i="13"/>
  <c r="J16" i="13"/>
  <c r="N16" i="13"/>
  <c r="D17" i="13"/>
  <c r="I18" i="11"/>
  <c r="C17" i="13"/>
  <c r="E17" i="13" s="1"/>
  <c r="CK34" i="2" l="1"/>
  <c r="CK35" i="2" s="1"/>
  <c r="CK36" i="2" s="1"/>
  <c r="CK37" i="2" s="1"/>
  <c r="CK38" i="2" s="1"/>
  <c r="CK39" i="2" s="1"/>
  <c r="CK40" i="2" s="1"/>
  <c r="CK41" i="2" s="1"/>
  <c r="DQ29" i="2"/>
  <c r="DQ30" i="2" s="1"/>
  <c r="DQ31" i="2" s="1"/>
  <c r="DQ32" i="2" s="1"/>
  <c r="DQ33" i="2" s="1"/>
  <c r="DQ34" i="2" s="1"/>
  <c r="DQ35" i="2" s="1"/>
  <c r="DQ36" i="2" s="1"/>
  <c r="DQ37" i="2" s="1"/>
  <c r="DQ38" i="2" s="1"/>
  <c r="DQ39" i="2" s="1"/>
  <c r="DQ40" i="2" s="1"/>
  <c r="DQ41" i="2" s="1"/>
  <c r="S16" i="13"/>
  <c r="D18" i="13"/>
  <c r="I19" i="11"/>
  <c r="C18" i="13"/>
  <c r="E18" i="13" s="1"/>
  <c r="M17" i="13"/>
  <c r="O17" i="13"/>
  <c r="Q17" i="13"/>
  <c r="P17" i="13"/>
  <c r="K17" i="13"/>
  <c r="L17" i="13"/>
  <c r="N17" i="13"/>
  <c r="J17" i="13"/>
  <c r="F17" i="13"/>
  <c r="R17" i="13"/>
  <c r="I20" i="11" l="1"/>
  <c r="D19" i="13"/>
  <c r="C19" i="13"/>
  <c r="E19" i="13" s="1"/>
  <c r="S17" i="13"/>
  <c r="L18" i="13"/>
  <c r="K18" i="13"/>
  <c r="M18" i="13"/>
  <c r="R18" i="13"/>
  <c r="N18" i="13"/>
  <c r="O18" i="13"/>
  <c r="J18" i="13"/>
  <c r="P18" i="13"/>
  <c r="Q18" i="13"/>
  <c r="F18" i="13"/>
  <c r="S18" i="13" l="1"/>
  <c r="O19" i="13"/>
  <c r="M19" i="13"/>
  <c r="P19" i="13"/>
  <c r="Q19" i="13"/>
  <c r="J19" i="13"/>
  <c r="N19" i="13"/>
  <c r="F19" i="13"/>
  <c r="L19" i="13"/>
  <c r="R19" i="13"/>
  <c r="K19" i="13"/>
  <c r="I21" i="11"/>
  <c r="D20" i="13"/>
  <c r="C20" i="13"/>
  <c r="E20" i="13" s="1"/>
  <c r="I22" i="11" l="1"/>
  <c r="D21" i="13"/>
  <c r="C21" i="13"/>
  <c r="E21" i="13" s="1"/>
  <c r="F20" i="13"/>
  <c r="N20" i="13"/>
  <c r="P20" i="13"/>
  <c r="L20" i="13"/>
  <c r="R20" i="13"/>
  <c r="O20" i="13"/>
  <c r="J20" i="13"/>
  <c r="M20" i="13"/>
  <c r="Q20" i="13"/>
  <c r="K20" i="13"/>
  <c r="S19" i="13"/>
  <c r="S20" i="13" l="1"/>
  <c r="O21" i="13"/>
  <c r="Q21" i="13"/>
  <c r="R21" i="13"/>
  <c r="L21" i="13"/>
  <c r="J21" i="13"/>
  <c r="K21" i="13"/>
  <c r="N21" i="13"/>
  <c r="F21" i="13"/>
  <c r="M21" i="13"/>
  <c r="P21" i="13"/>
  <c r="I23" i="11"/>
  <c r="D22" i="13"/>
  <c r="C22" i="13"/>
  <c r="E22" i="13" s="1"/>
  <c r="F22" i="13" l="1"/>
  <c r="O22" i="13"/>
  <c r="L22" i="13"/>
  <c r="M22" i="13"/>
  <c r="Q22" i="13"/>
  <c r="J22" i="13"/>
  <c r="K22" i="13"/>
  <c r="N22" i="13"/>
  <c r="R22" i="13"/>
  <c r="P22" i="13"/>
  <c r="D23" i="13"/>
  <c r="I24" i="11"/>
  <c r="C23" i="13"/>
  <c r="E23" i="13" s="1"/>
  <c r="S21" i="13"/>
  <c r="D24" i="13" l="1"/>
  <c r="I25" i="11"/>
  <c r="C24" i="13"/>
  <c r="E24" i="13" s="1"/>
  <c r="R23" i="13"/>
  <c r="O23" i="13"/>
  <c r="J23" i="13"/>
  <c r="F23" i="13"/>
  <c r="N23" i="13"/>
  <c r="P23" i="13"/>
  <c r="L23" i="13"/>
  <c r="Q23" i="13"/>
  <c r="M23" i="13"/>
  <c r="K23" i="13"/>
  <c r="S22" i="13"/>
  <c r="D25" i="13" l="1"/>
  <c r="I26" i="11"/>
  <c r="C25" i="13"/>
  <c r="E25" i="13" s="1"/>
  <c r="L24" i="13"/>
  <c r="J24" i="13"/>
  <c r="M24" i="13"/>
  <c r="Q24" i="13"/>
  <c r="O24" i="13"/>
  <c r="K24" i="13"/>
  <c r="N24" i="13"/>
  <c r="R24" i="13"/>
  <c r="F24" i="13"/>
  <c r="P24" i="13"/>
  <c r="S23" i="13"/>
  <c r="S24" i="13" l="1"/>
  <c r="D26" i="13"/>
  <c r="I27" i="11"/>
  <c r="C26" i="13"/>
  <c r="E26" i="13" s="1"/>
  <c r="F25" i="13"/>
  <c r="M25" i="13"/>
  <c r="O25" i="13"/>
  <c r="N25" i="13"/>
  <c r="J25" i="13"/>
  <c r="R25" i="13"/>
  <c r="K25" i="13"/>
  <c r="Q25" i="13"/>
  <c r="P25" i="13"/>
  <c r="L25" i="13"/>
  <c r="P26" i="13" l="1"/>
  <c r="F26" i="13"/>
  <c r="J26" i="13"/>
  <c r="K26" i="13"/>
  <c r="L26" i="13"/>
  <c r="M26" i="13"/>
  <c r="N26" i="13"/>
  <c r="Q26" i="13"/>
  <c r="O26" i="13"/>
  <c r="R26" i="13"/>
  <c r="S25" i="13"/>
  <c r="D27" i="13"/>
  <c r="I28" i="11"/>
  <c r="C27" i="13"/>
  <c r="E27" i="13" s="1"/>
  <c r="N27" i="13" l="1"/>
  <c r="O27" i="13"/>
  <c r="F27" i="13"/>
  <c r="J27" i="13"/>
  <c r="K27" i="13"/>
  <c r="M27" i="13"/>
  <c r="R27" i="13"/>
  <c r="P27" i="13"/>
  <c r="Q27" i="13"/>
  <c r="L27" i="13"/>
  <c r="S26" i="13"/>
  <c r="D28" i="13"/>
  <c r="I29" i="11"/>
  <c r="C28" i="13"/>
  <c r="E28" i="13" s="1"/>
  <c r="S27" i="13" l="1"/>
  <c r="D29" i="13"/>
  <c r="I30" i="11"/>
  <c r="C29" i="13"/>
  <c r="E29" i="13" s="1"/>
  <c r="O28" i="13"/>
  <c r="K28" i="13"/>
  <c r="R28" i="13"/>
  <c r="F28" i="13"/>
  <c r="J28" i="13"/>
  <c r="L28" i="13"/>
  <c r="P28" i="13"/>
  <c r="Q28" i="13"/>
  <c r="N28" i="13"/>
  <c r="M28" i="13"/>
  <c r="D30" i="13" l="1"/>
  <c r="I31" i="11"/>
  <c r="C30" i="13"/>
  <c r="E30" i="13" s="1"/>
  <c r="L29" i="13"/>
  <c r="P29" i="13"/>
  <c r="K29" i="13"/>
  <c r="M29" i="13"/>
  <c r="Q29" i="13"/>
  <c r="O29" i="13"/>
  <c r="J29" i="13"/>
  <c r="N29" i="13"/>
  <c r="R29" i="13"/>
  <c r="F29" i="13"/>
  <c r="S28" i="13"/>
  <c r="S29" i="13" l="1"/>
  <c r="I32" i="11"/>
  <c r="D31" i="13"/>
  <c r="C31" i="13"/>
  <c r="E31" i="13" s="1"/>
  <c r="N30" i="13"/>
  <c r="M30" i="13"/>
  <c r="R30" i="13"/>
  <c r="P30" i="13"/>
  <c r="O30" i="13"/>
  <c r="Q30" i="13"/>
  <c r="K30" i="13"/>
  <c r="F30" i="13"/>
  <c r="L30" i="13"/>
  <c r="J30" i="13"/>
  <c r="S30" i="13" l="1"/>
  <c r="K31" i="13"/>
  <c r="L31" i="13"/>
  <c r="N31" i="13"/>
  <c r="P31" i="13"/>
  <c r="O31" i="13"/>
  <c r="F31" i="13"/>
  <c r="J31" i="13"/>
  <c r="M31" i="13"/>
  <c r="Q31" i="13"/>
  <c r="R31" i="13"/>
  <c r="D32" i="13"/>
  <c r="I33" i="11"/>
  <c r="C32" i="13"/>
  <c r="E32" i="13" s="1"/>
  <c r="M32" i="13" l="1"/>
  <c r="F32" i="13"/>
  <c r="J32" i="13"/>
  <c r="N32" i="13"/>
  <c r="P32" i="13"/>
  <c r="K32" i="13"/>
  <c r="L32" i="13"/>
  <c r="O32" i="13"/>
  <c r="R32" i="13"/>
  <c r="Q32" i="13"/>
  <c r="S31" i="13"/>
  <c r="I34" i="11"/>
  <c r="D33" i="13"/>
  <c r="C33" i="13"/>
  <c r="E33" i="13" s="1"/>
  <c r="S32" i="13" l="1"/>
  <c r="K33" i="13"/>
  <c r="Q33" i="13"/>
  <c r="L33" i="13"/>
  <c r="F33" i="13"/>
  <c r="M33" i="13"/>
  <c r="N33" i="13"/>
  <c r="J33" i="13"/>
  <c r="O33" i="13"/>
  <c r="P33" i="13"/>
  <c r="R33" i="13"/>
  <c r="D34" i="13"/>
  <c r="I35" i="11"/>
  <c r="C34" i="13"/>
  <c r="E34" i="13" s="1"/>
  <c r="I36" i="11" l="1"/>
  <c r="D35" i="13"/>
  <c r="C35" i="13"/>
  <c r="E35" i="13" s="1"/>
  <c r="F34" i="13"/>
  <c r="O34" i="13"/>
  <c r="R34" i="13"/>
  <c r="J34" i="13"/>
  <c r="L34" i="13"/>
  <c r="P34" i="13"/>
  <c r="N34" i="13"/>
  <c r="K34" i="13"/>
  <c r="M34" i="13"/>
  <c r="Q34" i="13"/>
  <c r="S33" i="13"/>
  <c r="D36" i="13" l="1"/>
  <c r="I37" i="11"/>
  <c r="C36" i="13"/>
  <c r="E36" i="13" s="1"/>
  <c r="S34" i="13"/>
  <c r="Q35" i="13"/>
  <c r="N35" i="13"/>
  <c r="O35" i="13"/>
  <c r="R35" i="13"/>
  <c r="M35" i="13"/>
  <c r="J35" i="13"/>
  <c r="P35" i="13"/>
  <c r="L35" i="13"/>
  <c r="K35" i="13"/>
  <c r="F35" i="13"/>
  <c r="I38" i="11" l="1"/>
  <c r="D37" i="13"/>
  <c r="C37" i="13"/>
  <c r="E37" i="13" s="1"/>
  <c r="S35" i="13"/>
  <c r="O36" i="13"/>
  <c r="L36" i="13"/>
  <c r="R36" i="13"/>
  <c r="N36" i="13"/>
  <c r="M36" i="13"/>
  <c r="J36" i="13"/>
  <c r="F36" i="13"/>
  <c r="K36" i="13"/>
  <c r="P36" i="13"/>
  <c r="Q36" i="13"/>
  <c r="S36" i="13" l="1"/>
  <c r="K37" i="13"/>
  <c r="N37" i="13"/>
  <c r="O37" i="13"/>
  <c r="Q37" i="13"/>
  <c r="L37" i="13"/>
  <c r="P37" i="13"/>
  <c r="J37" i="13"/>
  <c r="M37" i="13"/>
  <c r="R37" i="13"/>
  <c r="F37" i="13"/>
  <c r="I39" i="11"/>
  <c r="D38" i="13"/>
  <c r="C38" i="13"/>
  <c r="E38" i="13" s="1"/>
  <c r="D39" i="13" l="1"/>
  <c r="I40" i="11"/>
  <c r="C39" i="13"/>
  <c r="E39" i="13" s="1"/>
  <c r="O38" i="13"/>
  <c r="P38" i="13"/>
  <c r="M38" i="13"/>
  <c r="R38" i="13"/>
  <c r="K38" i="13"/>
  <c r="F38" i="13"/>
  <c r="N38" i="13"/>
  <c r="Q38" i="13"/>
  <c r="J38" i="13"/>
  <c r="L38" i="13"/>
  <c r="S37" i="13"/>
  <c r="S38" i="13" l="1"/>
  <c r="I41" i="11"/>
  <c r="D40" i="13"/>
  <c r="C40" i="13"/>
  <c r="E40" i="13" s="1"/>
  <c r="R39" i="13"/>
  <c r="N39" i="13"/>
  <c r="O39" i="13"/>
  <c r="M39" i="13"/>
  <c r="L39" i="13"/>
  <c r="J39" i="13"/>
  <c r="P39" i="13"/>
  <c r="K39" i="13"/>
  <c r="F39" i="13"/>
  <c r="Q39" i="13"/>
  <c r="S39" i="13" l="1"/>
  <c r="P40" i="13"/>
  <c r="K40" i="13"/>
  <c r="L40" i="13"/>
  <c r="O40" i="13"/>
  <c r="Q40" i="13"/>
  <c r="J40" i="13"/>
  <c r="N40" i="13"/>
  <c r="R40" i="13"/>
  <c r="M40" i="13"/>
  <c r="F40" i="13"/>
  <c r="I42" i="11"/>
  <c r="D41" i="13"/>
  <c r="C41" i="13"/>
  <c r="E41" i="13" s="1"/>
  <c r="S40" i="13" l="1"/>
  <c r="Q41" i="13"/>
  <c r="M41" i="13"/>
  <c r="L41" i="13"/>
  <c r="J41" i="13"/>
  <c r="K41" i="13"/>
  <c r="F41" i="13"/>
  <c r="N41" i="13"/>
  <c r="R41" i="13"/>
  <c r="P41" i="13"/>
  <c r="O41" i="13"/>
  <c r="I43" i="11"/>
  <c r="D42" i="13"/>
  <c r="C42" i="13"/>
  <c r="E42" i="13" s="1"/>
  <c r="S41" i="13" l="1"/>
  <c r="O42" i="13"/>
  <c r="N42" i="13"/>
  <c r="R42" i="13"/>
  <c r="P42" i="13"/>
  <c r="F42" i="13"/>
  <c r="L42" i="13"/>
  <c r="M42" i="13"/>
  <c r="K42" i="13"/>
  <c r="J42" i="13"/>
  <c r="Q42" i="13"/>
  <c r="I44" i="11"/>
  <c r="D43" i="13"/>
  <c r="C43" i="13"/>
  <c r="E43" i="13" s="1"/>
  <c r="S42" i="13" l="1"/>
  <c r="K43" i="13"/>
  <c r="F43" i="13"/>
  <c r="L43" i="13"/>
  <c r="M43" i="13"/>
  <c r="Q43" i="13"/>
  <c r="R43" i="13"/>
  <c r="N43" i="13"/>
  <c r="O43" i="13"/>
  <c r="J43" i="13"/>
  <c r="P43" i="13"/>
  <c r="I45" i="11"/>
  <c r="D44" i="13"/>
  <c r="C44" i="13"/>
  <c r="E44" i="13" s="1"/>
  <c r="S43" i="13" l="1"/>
  <c r="F44" i="13"/>
  <c r="L44" i="13"/>
  <c r="O44" i="13"/>
  <c r="N44" i="13"/>
  <c r="R44" i="13"/>
  <c r="P44" i="13"/>
  <c r="K44" i="13"/>
  <c r="J44" i="13"/>
  <c r="Q44" i="13"/>
  <c r="M44" i="13"/>
  <c r="I46" i="11"/>
  <c r="D45" i="13"/>
  <c r="C45" i="13"/>
  <c r="E45" i="13" s="1"/>
  <c r="I47" i="11" l="1"/>
  <c r="D46" i="13"/>
  <c r="C46" i="13"/>
  <c r="E46" i="13" s="1"/>
  <c r="S44" i="13"/>
  <c r="M45" i="13"/>
  <c r="N45" i="13"/>
  <c r="O45" i="13"/>
  <c r="Q45" i="13"/>
  <c r="L45" i="13"/>
  <c r="K45" i="13"/>
  <c r="F45" i="13"/>
  <c r="J45" i="13"/>
  <c r="P45" i="13"/>
  <c r="R45" i="13"/>
  <c r="K46" i="13" l="1"/>
  <c r="M46" i="13"/>
  <c r="P46" i="13"/>
  <c r="N46" i="13"/>
  <c r="J46" i="13"/>
  <c r="R46" i="13"/>
  <c r="O46" i="13"/>
  <c r="F46" i="13"/>
  <c r="L46" i="13"/>
  <c r="Q46" i="13"/>
  <c r="I48" i="11"/>
  <c r="D47" i="13"/>
  <c r="C47" i="13"/>
  <c r="E47" i="13" s="1"/>
  <c r="S45" i="13"/>
  <c r="Q47" i="13" l="1"/>
  <c r="O47" i="13"/>
  <c r="F47" i="13"/>
  <c r="J47" i="13"/>
  <c r="P47" i="13"/>
  <c r="M47" i="13"/>
  <c r="N47" i="13"/>
  <c r="R47" i="13"/>
  <c r="K47" i="13"/>
  <c r="L47" i="13"/>
  <c r="S46" i="13"/>
  <c r="D48" i="13"/>
  <c r="I49" i="11"/>
  <c r="C48" i="13"/>
  <c r="E48" i="13" s="1"/>
  <c r="S47" i="13" l="1"/>
  <c r="D49" i="13"/>
  <c r="I50" i="11"/>
  <c r="C49" i="13"/>
  <c r="E49" i="13" s="1"/>
  <c r="R48" i="13"/>
  <c r="O48" i="13"/>
  <c r="K48" i="13"/>
  <c r="J48" i="13"/>
  <c r="F48" i="13"/>
  <c r="N48" i="13"/>
  <c r="P48" i="13"/>
  <c r="L48" i="13"/>
  <c r="Q48" i="13"/>
  <c r="M48" i="13"/>
  <c r="L49" i="13" l="1"/>
  <c r="O49" i="13"/>
  <c r="F49" i="13"/>
  <c r="M49" i="13"/>
  <c r="P49" i="13"/>
  <c r="Q49" i="13"/>
  <c r="N49" i="13"/>
  <c r="J49" i="13"/>
  <c r="R49" i="13"/>
  <c r="K49" i="13"/>
  <c r="S48" i="13"/>
  <c r="D50" i="13"/>
  <c r="I51" i="11"/>
  <c r="C50" i="13"/>
  <c r="E50" i="13" s="1"/>
  <c r="S49" i="13" l="1"/>
  <c r="I52" i="11"/>
  <c r="D51" i="13"/>
  <c r="C51" i="13"/>
  <c r="E51" i="13" s="1"/>
  <c r="N50" i="13"/>
  <c r="R50" i="13"/>
  <c r="O50" i="13"/>
  <c r="L50" i="13"/>
  <c r="M50" i="13"/>
  <c r="P50" i="13"/>
  <c r="K50" i="13"/>
  <c r="Q50" i="13"/>
  <c r="J50" i="13"/>
  <c r="F50" i="13"/>
  <c r="I53" i="11" l="1"/>
  <c r="D52" i="13"/>
  <c r="C52" i="13"/>
  <c r="E52" i="13" s="1"/>
  <c r="S50" i="13"/>
  <c r="R51" i="13"/>
  <c r="P51" i="13"/>
  <c r="N51" i="13"/>
  <c r="L51" i="13"/>
  <c r="F51" i="13"/>
  <c r="Q51" i="13"/>
  <c r="J51" i="13"/>
  <c r="O51" i="13"/>
  <c r="K51" i="13"/>
  <c r="M51" i="13"/>
  <c r="R52" i="13" l="1"/>
  <c r="P52" i="13"/>
  <c r="F52" i="13"/>
  <c r="K52" i="13"/>
  <c r="N52" i="13"/>
  <c r="M52" i="13"/>
  <c r="L52" i="13"/>
  <c r="Q52" i="13"/>
  <c r="J52" i="13"/>
  <c r="O52" i="13"/>
  <c r="S51" i="13"/>
  <c r="I54" i="11"/>
  <c r="D53" i="13"/>
  <c r="C53" i="13"/>
  <c r="E53" i="13" s="1"/>
  <c r="S52" i="13" l="1"/>
  <c r="K53" i="13"/>
  <c r="N53" i="13"/>
  <c r="J53" i="13"/>
  <c r="F53" i="13"/>
  <c r="L53" i="13"/>
  <c r="P53" i="13"/>
  <c r="O53" i="13"/>
  <c r="R53" i="13"/>
  <c r="Q53" i="13"/>
  <c r="M53" i="13"/>
  <c r="I55" i="11"/>
  <c r="D54" i="13"/>
  <c r="C54" i="13"/>
  <c r="E54" i="13" s="1"/>
  <c r="D55" i="13" l="1"/>
  <c r="I56" i="11"/>
  <c r="C55" i="13"/>
  <c r="E55" i="13" s="1"/>
  <c r="S53" i="13"/>
  <c r="N54" i="13"/>
  <c r="Q54" i="13"/>
  <c r="O54" i="13"/>
  <c r="J54" i="13"/>
  <c r="F54" i="13"/>
  <c r="L54" i="13"/>
  <c r="R54" i="13"/>
  <c r="K54" i="13"/>
  <c r="M54" i="13"/>
  <c r="P54" i="13"/>
  <c r="I57" i="11" l="1"/>
  <c r="D56" i="13"/>
  <c r="C56" i="13"/>
  <c r="E56" i="13" s="1"/>
  <c r="J55" i="13"/>
  <c r="L55" i="13"/>
  <c r="Q55" i="13"/>
  <c r="R55" i="13"/>
  <c r="M55" i="13"/>
  <c r="K55" i="13"/>
  <c r="N55" i="13"/>
  <c r="O55" i="13"/>
  <c r="F55" i="13"/>
  <c r="P55" i="13"/>
  <c r="S54" i="13"/>
  <c r="S55" i="13" l="1"/>
  <c r="O56" i="13"/>
  <c r="J56" i="13"/>
  <c r="K56" i="13"/>
  <c r="L56" i="13"/>
  <c r="P56" i="13"/>
  <c r="M56" i="13"/>
  <c r="F56" i="13"/>
  <c r="R56" i="13"/>
  <c r="Q56" i="13"/>
  <c r="N56" i="13"/>
  <c r="I58" i="11"/>
  <c r="D57" i="13"/>
  <c r="C57" i="13"/>
  <c r="E57" i="13" s="1"/>
  <c r="I59" i="11" l="1"/>
  <c r="D58" i="13"/>
  <c r="C58" i="13"/>
  <c r="E58" i="13" s="1"/>
  <c r="M57" i="13"/>
  <c r="Q57" i="13"/>
  <c r="J57" i="13"/>
  <c r="R57" i="13"/>
  <c r="O57" i="13"/>
  <c r="L57" i="13"/>
  <c r="P57" i="13"/>
  <c r="K57" i="13"/>
  <c r="F57" i="13"/>
  <c r="N57" i="13"/>
  <c r="S56" i="13"/>
  <c r="N58" i="13" l="1"/>
  <c r="K58" i="13"/>
  <c r="O58" i="13"/>
  <c r="J58" i="13"/>
  <c r="Q58" i="13"/>
  <c r="R58" i="13"/>
  <c r="F58" i="13"/>
  <c r="M58" i="13"/>
  <c r="L58" i="13"/>
  <c r="P58" i="13"/>
  <c r="S57" i="13"/>
  <c r="D59" i="13"/>
  <c r="I60" i="11"/>
  <c r="C59" i="13"/>
  <c r="E59" i="13" s="1"/>
  <c r="M59" i="13" l="1"/>
  <c r="Q59" i="13"/>
  <c r="L59" i="13"/>
  <c r="N59" i="13"/>
  <c r="F59" i="13"/>
  <c r="J59" i="13"/>
  <c r="P59" i="13"/>
  <c r="R59" i="13"/>
  <c r="O59" i="13"/>
  <c r="K59" i="13"/>
  <c r="S58" i="13"/>
  <c r="D60" i="13"/>
  <c r="I61" i="11"/>
  <c r="C60" i="13"/>
  <c r="E60" i="13" s="1"/>
  <c r="D61" i="13" l="1"/>
  <c r="I62" i="11"/>
  <c r="C61" i="13"/>
  <c r="E61" i="13" s="1"/>
  <c r="Q60" i="13"/>
  <c r="J60" i="13"/>
  <c r="N60" i="13"/>
  <c r="F60" i="13"/>
  <c r="R60" i="13"/>
  <c r="M60" i="13"/>
  <c r="K60" i="13"/>
  <c r="L60" i="13"/>
  <c r="P60" i="13"/>
  <c r="O60" i="13"/>
  <c r="S59" i="13"/>
  <c r="J61" i="13" l="1"/>
  <c r="O61" i="13"/>
  <c r="Q61" i="13"/>
  <c r="N61" i="13"/>
  <c r="K61" i="13"/>
  <c r="F61" i="13"/>
  <c r="M61" i="13"/>
  <c r="L61" i="13"/>
  <c r="P61" i="13"/>
  <c r="R61" i="13"/>
  <c r="S60" i="13"/>
  <c r="I63" i="11"/>
  <c r="D62" i="13"/>
  <c r="C62" i="13"/>
  <c r="E62" i="13" s="1"/>
  <c r="I64" i="11" l="1"/>
  <c r="D63" i="13"/>
  <c r="C63" i="13"/>
  <c r="E63" i="13" s="1"/>
  <c r="S61" i="13"/>
  <c r="K62" i="13"/>
  <c r="O62" i="13"/>
  <c r="L62" i="13"/>
  <c r="M62" i="13"/>
  <c r="Q62" i="13"/>
  <c r="P62" i="13"/>
  <c r="F62" i="13"/>
  <c r="N62" i="13"/>
  <c r="J62" i="13"/>
  <c r="R62" i="13"/>
  <c r="S62" i="13" l="1"/>
  <c r="K63" i="13"/>
  <c r="P63" i="13"/>
  <c r="R63" i="13"/>
  <c r="N63" i="13"/>
  <c r="M63" i="13"/>
  <c r="O63" i="13"/>
  <c r="J63" i="13"/>
  <c r="F63" i="13"/>
  <c r="L63" i="13"/>
  <c r="Q63" i="13"/>
  <c r="D64" i="13"/>
  <c r="I65" i="11"/>
  <c r="C64" i="13"/>
  <c r="E64" i="13" s="1"/>
  <c r="D65" i="13" l="1"/>
  <c r="I66" i="11"/>
  <c r="C65" i="13"/>
  <c r="E65" i="13" s="1"/>
  <c r="P64" i="13"/>
  <c r="R64" i="13"/>
  <c r="O64" i="13"/>
  <c r="Q64" i="13"/>
  <c r="J64" i="13"/>
  <c r="F64" i="13"/>
  <c r="K64" i="13"/>
  <c r="M64" i="13"/>
  <c r="N64" i="13"/>
  <c r="L64" i="13"/>
  <c r="S63" i="13"/>
  <c r="S64" i="13" l="1"/>
  <c r="D66" i="13"/>
  <c r="I67" i="11"/>
  <c r="C66" i="13"/>
  <c r="E66" i="13" s="1"/>
  <c r="P65" i="13"/>
  <c r="K65" i="13"/>
  <c r="M65" i="13"/>
  <c r="Q65" i="13"/>
  <c r="O65" i="13"/>
  <c r="L65" i="13"/>
  <c r="J65" i="13"/>
  <c r="F65" i="13"/>
  <c r="N65" i="13"/>
  <c r="R65" i="13"/>
  <c r="I68" i="11" l="1"/>
  <c r="D67" i="13"/>
  <c r="C67" i="13"/>
  <c r="E67" i="13" s="1"/>
  <c r="J66" i="13"/>
  <c r="F66" i="13"/>
  <c r="N66" i="13"/>
  <c r="P66" i="13"/>
  <c r="K66" i="13"/>
  <c r="L66" i="13"/>
  <c r="Q66" i="13"/>
  <c r="R66" i="13"/>
  <c r="O66" i="13"/>
  <c r="M66" i="13"/>
  <c r="S65" i="13"/>
  <c r="S66" i="13" l="1"/>
  <c r="L67" i="13"/>
  <c r="K67" i="13"/>
  <c r="O67" i="13"/>
  <c r="M67" i="13"/>
  <c r="P67" i="13"/>
  <c r="J67" i="13"/>
  <c r="R67" i="13"/>
  <c r="F67" i="13"/>
  <c r="N67" i="13"/>
  <c r="Q67" i="13"/>
  <c r="I69" i="11"/>
  <c r="D68" i="13"/>
  <c r="C68" i="13"/>
  <c r="E68" i="13" s="1"/>
  <c r="O68" i="13" l="1"/>
  <c r="F68" i="13"/>
  <c r="R68" i="13"/>
  <c r="J68" i="13"/>
  <c r="P68" i="13"/>
  <c r="Q68" i="13"/>
  <c r="N68" i="13"/>
  <c r="M68" i="13"/>
  <c r="L68" i="13"/>
  <c r="K68" i="13"/>
  <c r="D69" i="13"/>
  <c r="I70" i="11"/>
  <c r="C69" i="13"/>
  <c r="E69" i="13" s="1"/>
  <c r="S67" i="13"/>
  <c r="D70" i="13" l="1"/>
  <c r="I71" i="11"/>
  <c r="C70" i="13"/>
  <c r="E70" i="13" s="1"/>
  <c r="J69" i="13"/>
  <c r="K69" i="13"/>
  <c r="P69" i="13"/>
  <c r="M69" i="13"/>
  <c r="N69" i="13"/>
  <c r="L69" i="13"/>
  <c r="R69" i="13"/>
  <c r="F69" i="13"/>
  <c r="Q69" i="13"/>
  <c r="O69" i="13"/>
  <c r="S68" i="13"/>
  <c r="S69" i="13" l="1"/>
  <c r="I72" i="11"/>
  <c r="D71" i="13"/>
  <c r="C71" i="13"/>
  <c r="E71" i="13" s="1"/>
  <c r="K70" i="13"/>
  <c r="M70" i="13"/>
  <c r="R70" i="13"/>
  <c r="F70" i="13"/>
  <c r="P70" i="13"/>
  <c r="O70" i="13"/>
  <c r="L70" i="13"/>
  <c r="N70" i="13"/>
  <c r="Q70" i="13"/>
  <c r="J70" i="13"/>
  <c r="N71" i="13" l="1"/>
  <c r="Q71" i="13"/>
  <c r="L71" i="13"/>
  <c r="M71" i="13"/>
  <c r="J71" i="13"/>
  <c r="F71" i="13"/>
  <c r="R71" i="13"/>
  <c r="O71" i="13"/>
  <c r="P71" i="13"/>
  <c r="K71" i="13"/>
  <c r="S70" i="13"/>
  <c r="D72" i="13"/>
  <c r="I73" i="11"/>
  <c r="C72" i="13"/>
  <c r="E72" i="13" s="1"/>
  <c r="Q72" i="13" l="1"/>
  <c r="F72" i="13"/>
  <c r="J72" i="13"/>
  <c r="P72" i="13"/>
  <c r="R72" i="13"/>
  <c r="N72" i="13"/>
  <c r="M72" i="13"/>
  <c r="K72" i="13"/>
  <c r="O72" i="13"/>
  <c r="L72" i="13"/>
  <c r="S71" i="13"/>
  <c r="I74" i="11"/>
  <c r="D73" i="13"/>
  <c r="C73" i="13"/>
  <c r="E73" i="13" s="1"/>
  <c r="I75" i="11" l="1"/>
  <c r="D74" i="13"/>
  <c r="C74" i="13"/>
  <c r="E74" i="13" s="1"/>
  <c r="S72" i="13"/>
  <c r="M73" i="13"/>
  <c r="O73" i="13"/>
  <c r="Q73" i="13"/>
  <c r="N73" i="13"/>
  <c r="R73" i="13"/>
  <c r="K73" i="13"/>
  <c r="P73" i="13"/>
  <c r="F73" i="13"/>
  <c r="J73" i="13"/>
  <c r="L73" i="13"/>
  <c r="S73" i="13" l="1"/>
  <c r="M74" i="13"/>
  <c r="L74" i="13"/>
  <c r="J74" i="13"/>
  <c r="Q74" i="13"/>
  <c r="N74" i="13"/>
  <c r="P74" i="13"/>
  <c r="O74" i="13"/>
  <c r="K74" i="13"/>
  <c r="R74" i="13"/>
  <c r="F74" i="13"/>
  <c r="I76" i="11"/>
  <c r="D75" i="13"/>
  <c r="C75" i="13"/>
  <c r="E75" i="13" s="1"/>
  <c r="M75" i="13" l="1"/>
  <c r="J75" i="13"/>
  <c r="N75" i="13"/>
  <c r="O75" i="13"/>
  <c r="L75" i="13"/>
  <c r="P75" i="13"/>
  <c r="Q75" i="13"/>
  <c r="R75" i="13"/>
  <c r="F75" i="13"/>
  <c r="K75" i="13"/>
  <c r="D76" i="13"/>
  <c r="I77" i="11"/>
  <c r="C76" i="13"/>
  <c r="E76" i="13" s="1"/>
  <c r="S74" i="13"/>
  <c r="P76" i="13" l="1"/>
  <c r="F76" i="13"/>
  <c r="N76" i="13"/>
  <c r="O76" i="13"/>
  <c r="M76" i="13"/>
  <c r="K76" i="13"/>
  <c r="Q76" i="13"/>
  <c r="R76" i="13"/>
  <c r="J76" i="13"/>
  <c r="L76" i="13"/>
  <c r="I78" i="11"/>
  <c r="D77" i="13"/>
  <c r="C77" i="13"/>
  <c r="E77" i="13" s="1"/>
  <c r="S75" i="13"/>
  <c r="P77" i="13" l="1"/>
  <c r="J77" i="13"/>
  <c r="K77" i="13"/>
  <c r="R77" i="13"/>
  <c r="F77" i="13"/>
  <c r="M77" i="13"/>
  <c r="Q77" i="13"/>
  <c r="N77" i="13"/>
  <c r="L77" i="13"/>
  <c r="O77" i="13"/>
  <c r="I79" i="11"/>
  <c r="D78" i="13"/>
  <c r="C78" i="13"/>
  <c r="E78" i="13" s="1"/>
  <c r="S76" i="13"/>
  <c r="R78" i="13" l="1"/>
  <c r="P78" i="13"/>
  <c r="L78" i="13"/>
  <c r="O78" i="13"/>
  <c r="J78" i="13"/>
  <c r="F78" i="13"/>
  <c r="N78" i="13"/>
  <c r="Q78" i="13"/>
  <c r="K78" i="13"/>
  <c r="M78" i="13"/>
  <c r="I80" i="11"/>
  <c r="D79" i="13"/>
  <c r="C79" i="13"/>
  <c r="E79" i="13" s="1"/>
  <c r="S77" i="13"/>
  <c r="J79" i="13" l="1"/>
  <c r="N79" i="13"/>
  <c r="K79" i="13"/>
  <c r="R79" i="13"/>
  <c r="L79" i="13"/>
  <c r="O79" i="13"/>
  <c r="P79" i="13"/>
  <c r="Q79" i="13"/>
  <c r="F79" i="13"/>
  <c r="M79" i="13"/>
  <c r="I81" i="11"/>
  <c r="D80" i="13"/>
  <c r="C80" i="13"/>
  <c r="E80" i="13" s="1"/>
  <c r="S78" i="13"/>
  <c r="K80" i="13" l="1"/>
  <c r="M80" i="13"/>
  <c r="R80" i="13"/>
  <c r="F80" i="13"/>
  <c r="N80" i="13"/>
  <c r="L80" i="13"/>
  <c r="J80" i="13"/>
  <c r="P80" i="13"/>
  <c r="O80" i="13"/>
  <c r="Q80" i="13"/>
  <c r="I82" i="11"/>
  <c r="D81" i="13"/>
  <c r="C81" i="13"/>
  <c r="E81" i="13" s="1"/>
  <c r="S79" i="13"/>
  <c r="M81" i="13" l="1"/>
  <c r="L81" i="13"/>
  <c r="F81" i="13"/>
  <c r="Q81" i="13"/>
  <c r="P81" i="13"/>
  <c r="K81" i="13"/>
  <c r="N81" i="13"/>
  <c r="O81" i="13"/>
  <c r="J81" i="13"/>
  <c r="R81" i="13"/>
  <c r="S80" i="13"/>
  <c r="I83" i="11"/>
  <c r="D82" i="13"/>
  <c r="C82" i="13"/>
  <c r="E82" i="13" s="1"/>
  <c r="D83" i="13" l="1"/>
  <c r="I84" i="11"/>
  <c r="C83" i="13"/>
  <c r="E83" i="13" s="1"/>
  <c r="O82" i="13"/>
  <c r="M82" i="13"/>
  <c r="K82" i="13"/>
  <c r="R82" i="13"/>
  <c r="N82" i="13"/>
  <c r="L82" i="13"/>
  <c r="F82" i="13"/>
  <c r="P82" i="13"/>
  <c r="J82" i="13"/>
  <c r="Q82" i="13"/>
  <c r="S81" i="13"/>
  <c r="D84" i="13" l="1"/>
  <c r="I85" i="11"/>
  <c r="C84" i="13"/>
  <c r="E84" i="13" s="1"/>
  <c r="P83" i="13"/>
  <c r="L83" i="13"/>
  <c r="K83" i="13"/>
  <c r="F83" i="13"/>
  <c r="N83" i="13"/>
  <c r="M83" i="13"/>
  <c r="R83" i="13"/>
  <c r="O83" i="13"/>
  <c r="Q83" i="13"/>
  <c r="J83" i="13"/>
  <c r="S82" i="13"/>
  <c r="D85" i="13" l="1"/>
  <c r="I86" i="11"/>
  <c r="C85" i="13"/>
  <c r="E85" i="13" s="1"/>
  <c r="S83" i="13"/>
  <c r="P84" i="13"/>
  <c r="R84" i="13"/>
  <c r="J84" i="13"/>
  <c r="N84" i="13"/>
  <c r="O84" i="13"/>
  <c r="Q84" i="13"/>
  <c r="L84" i="13"/>
  <c r="F84" i="13"/>
  <c r="M84" i="13"/>
  <c r="K84" i="13"/>
  <c r="S84" i="13" l="1"/>
  <c r="D86" i="13"/>
  <c r="I87" i="11"/>
  <c r="C86" i="13"/>
  <c r="E86" i="13" s="1"/>
  <c r="R85" i="13"/>
  <c r="M85" i="13"/>
  <c r="N85" i="13"/>
  <c r="L85" i="13"/>
  <c r="F85" i="13"/>
  <c r="P85" i="13"/>
  <c r="Q85" i="13"/>
  <c r="O85" i="13"/>
  <c r="J85" i="13"/>
  <c r="K85" i="13"/>
  <c r="S85" i="13" l="1"/>
  <c r="L86" i="13"/>
  <c r="K86" i="13"/>
  <c r="M86" i="13"/>
  <c r="F86" i="13"/>
  <c r="R86" i="13"/>
  <c r="O86" i="13"/>
  <c r="P86" i="13"/>
  <c r="J86" i="13"/>
  <c r="Q86" i="13"/>
  <c r="N86" i="13"/>
  <c r="I88" i="11"/>
  <c r="D87" i="13"/>
  <c r="C87" i="13"/>
  <c r="E87" i="13" s="1"/>
  <c r="S86" i="13" l="1"/>
  <c r="K87" i="13"/>
  <c r="M87" i="13"/>
  <c r="F87" i="13"/>
  <c r="N87" i="13"/>
  <c r="O87" i="13"/>
  <c r="R87" i="13"/>
  <c r="J87" i="13"/>
  <c r="L87" i="13"/>
  <c r="P87" i="13"/>
  <c r="Q87" i="13"/>
  <c r="I89" i="11"/>
  <c r="D88" i="13"/>
  <c r="C88" i="13"/>
  <c r="E88" i="13" s="1"/>
  <c r="S87" i="13" l="1"/>
  <c r="P88" i="13"/>
  <c r="K88" i="13"/>
  <c r="F88" i="13"/>
  <c r="L88" i="13"/>
  <c r="R88" i="13"/>
  <c r="J88" i="13"/>
  <c r="M88" i="13"/>
  <c r="N88" i="13"/>
  <c r="O88" i="13"/>
  <c r="Q88" i="13"/>
  <c r="I90" i="11"/>
  <c r="D89" i="13"/>
  <c r="C89" i="13"/>
  <c r="E89" i="13" s="1"/>
  <c r="J89" i="13" l="1"/>
  <c r="L89" i="13"/>
  <c r="P89" i="13"/>
  <c r="F89" i="13"/>
  <c r="O89" i="13"/>
  <c r="K89" i="13"/>
  <c r="R89" i="13"/>
  <c r="Q89" i="13"/>
  <c r="N89" i="13"/>
  <c r="M89" i="13"/>
  <c r="I91" i="11"/>
  <c r="D90" i="13"/>
  <c r="C90" i="13"/>
  <c r="E90" i="13" s="1"/>
  <c r="S88" i="13"/>
  <c r="I92" i="11" l="1"/>
  <c r="D91" i="13"/>
  <c r="C91" i="13"/>
  <c r="E91" i="13" s="1"/>
  <c r="O90" i="13"/>
  <c r="J90" i="13"/>
  <c r="K90" i="13"/>
  <c r="L90" i="13"/>
  <c r="M90" i="13"/>
  <c r="R90" i="13"/>
  <c r="P90" i="13"/>
  <c r="F90" i="13"/>
  <c r="N90" i="13"/>
  <c r="Q90" i="13"/>
  <c r="S89" i="13"/>
  <c r="R91" i="13" l="1"/>
  <c r="J91" i="13"/>
  <c r="Q91" i="13"/>
  <c r="K91" i="13"/>
  <c r="O91" i="13"/>
  <c r="P91" i="13"/>
  <c r="L91" i="13"/>
  <c r="N91" i="13"/>
  <c r="F91" i="13"/>
  <c r="M91" i="13"/>
  <c r="S90" i="13"/>
  <c r="I93" i="11"/>
  <c r="D92" i="13"/>
  <c r="C92" i="13"/>
  <c r="E92" i="13" s="1"/>
  <c r="O92" i="13" l="1"/>
  <c r="P92" i="13"/>
  <c r="N92" i="13"/>
  <c r="M92" i="13"/>
  <c r="J92" i="13"/>
  <c r="K92" i="13"/>
  <c r="Q92" i="13"/>
  <c r="L92" i="13"/>
  <c r="R92" i="13"/>
  <c r="F92" i="13"/>
  <c r="I94" i="11"/>
  <c r="D93" i="13"/>
  <c r="C93" i="13"/>
  <c r="E93" i="13" s="1"/>
  <c r="S91" i="13"/>
  <c r="O93" i="13" l="1"/>
  <c r="M93" i="13"/>
  <c r="P93" i="13"/>
  <c r="L93" i="13"/>
  <c r="K93" i="13"/>
  <c r="Q93" i="13"/>
  <c r="J93" i="13"/>
  <c r="N93" i="13"/>
  <c r="R93" i="13"/>
  <c r="F93" i="13"/>
  <c r="D94" i="13"/>
  <c r="I95" i="11"/>
  <c r="C94" i="13"/>
  <c r="E94" i="13" s="1"/>
  <c r="S92" i="13"/>
  <c r="S93" i="13" l="1"/>
  <c r="D95" i="13"/>
  <c r="I96" i="11"/>
  <c r="C95" i="13"/>
  <c r="E95" i="13" s="1"/>
  <c r="K94" i="13"/>
  <c r="F94" i="13"/>
  <c r="R94" i="13"/>
  <c r="N94" i="13"/>
  <c r="Q94" i="13"/>
  <c r="M94" i="13"/>
  <c r="P94" i="13"/>
  <c r="L94" i="13"/>
  <c r="O94" i="13"/>
  <c r="J94" i="13"/>
  <c r="S94" i="13" l="1"/>
  <c r="I97" i="11"/>
  <c r="D96" i="13"/>
  <c r="C96" i="13"/>
  <c r="E96" i="13" s="1"/>
  <c r="Q95" i="13"/>
  <c r="R95" i="13"/>
  <c r="M95" i="13"/>
  <c r="L95" i="13"/>
  <c r="N95" i="13"/>
  <c r="K95" i="13"/>
  <c r="O95" i="13"/>
  <c r="F95" i="13"/>
  <c r="J95" i="13"/>
  <c r="P95" i="13"/>
  <c r="I98" i="11" l="1"/>
  <c r="D97" i="13"/>
  <c r="C97" i="13"/>
  <c r="E97" i="13" s="1"/>
  <c r="S95" i="13"/>
  <c r="J96" i="13"/>
  <c r="K96" i="13"/>
  <c r="L96" i="13"/>
  <c r="M96" i="13"/>
  <c r="R96" i="13"/>
  <c r="Q96" i="13"/>
  <c r="O96" i="13"/>
  <c r="F96" i="13"/>
  <c r="P96" i="13"/>
  <c r="N96" i="13"/>
  <c r="S96" i="13" l="1"/>
  <c r="P97" i="13"/>
  <c r="N97" i="13"/>
  <c r="K97" i="13"/>
  <c r="J97" i="13"/>
  <c r="O97" i="13"/>
  <c r="M97" i="13"/>
  <c r="Q97" i="13"/>
  <c r="L97" i="13"/>
  <c r="F97" i="13"/>
  <c r="R97" i="13"/>
  <c r="D98" i="13"/>
  <c r="I99" i="11"/>
  <c r="C98" i="13"/>
  <c r="E98" i="13" s="1"/>
  <c r="R98" i="13" l="1"/>
  <c r="N98" i="13"/>
  <c r="O98" i="13"/>
  <c r="P98" i="13"/>
  <c r="M98" i="13"/>
  <c r="F98" i="13"/>
  <c r="L98" i="13"/>
  <c r="J98" i="13"/>
  <c r="Q98" i="13"/>
  <c r="K98" i="13"/>
  <c r="S97" i="13"/>
  <c r="D99" i="13"/>
  <c r="I100" i="11"/>
  <c r="C99" i="13"/>
  <c r="E99" i="13" s="1"/>
  <c r="O99" i="13" l="1"/>
  <c r="M99" i="13"/>
  <c r="R99" i="13"/>
  <c r="K99" i="13"/>
  <c r="N99" i="13"/>
  <c r="Q99" i="13"/>
  <c r="P99" i="13"/>
  <c r="L99" i="13"/>
  <c r="F99" i="13"/>
  <c r="J99" i="13"/>
  <c r="D100" i="13"/>
  <c r="I101" i="11"/>
  <c r="C100" i="13"/>
  <c r="E100" i="13" s="1"/>
  <c r="S98" i="13"/>
  <c r="S99" i="13" l="1"/>
  <c r="D101" i="13"/>
  <c r="I102" i="11"/>
  <c r="C101" i="13"/>
  <c r="E101" i="13" s="1"/>
  <c r="Q100" i="13"/>
  <c r="K100" i="13"/>
  <c r="P100" i="13"/>
  <c r="L100" i="13"/>
  <c r="J100" i="13"/>
  <c r="R100" i="13"/>
  <c r="N100" i="13"/>
  <c r="O100" i="13"/>
  <c r="M100" i="13"/>
  <c r="F100" i="13"/>
  <c r="S100" i="13" l="1"/>
  <c r="D102" i="13"/>
  <c r="I103" i="11"/>
  <c r="C102" i="13"/>
  <c r="E102" i="13" s="1"/>
  <c r="P101" i="13"/>
  <c r="Q101" i="13"/>
  <c r="L101" i="13"/>
  <c r="N101" i="13"/>
  <c r="K101" i="13"/>
  <c r="F101" i="13"/>
  <c r="M101" i="13"/>
  <c r="O101" i="13"/>
  <c r="J101" i="13"/>
  <c r="R101" i="13"/>
  <c r="D103" i="13" l="1"/>
  <c r="I104" i="11"/>
  <c r="C103" i="13"/>
  <c r="E103" i="13" s="1"/>
  <c r="L102" i="13"/>
  <c r="J102" i="13"/>
  <c r="F102" i="13"/>
  <c r="K102" i="13"/>
  <c r="N102" i="13"/>
  <c r="M102" i="13"/>
  <c r="R102" i="13"/>
  <c r="Q102" i="13"/>
  <c r="O102" i="13"/>
  <c r="P102" i="13"/>
  <c r="S101" i="13"/>
  <c r="S102" i="13" l="1"/>
  <c r="D104" i="13"/>
  <c r="I105" i="11"/>
  <c r="C104" i="13"/>
  <c r="E104" i="13" s="1"/>
  <c r="O103" i="13"/>
  <c r="J103" i="13"/>
  <c r="K103" i="13"/>
  <c r="L103" i="13"/>
  <c r="F103" i="13"/>
  <c r="P103" i="13"/>
  <c r="R103" i="13"/>
  <c r="Q103" i="13"/>
  <c r="N103" i="13"/>
  <c r="M103" i="13"/>
  <c r="S103" i="13" l="1"/>
  <c r="N104" i="13"/>
  <c r="Q104" i="13"/>
  <c r="J104" i="13"/>
  <c r="M104" i="13"/>
  <c r="K104" i="13"/>
  <c r="F104" i="13"/>
  <c r="O104" i="13"/>
  <c r="L104" i="13"/>
  <c r="P104" i="13"/>
  <c r="R104" i="13"/>
  <c r="D105" i="13"/>
  <c r="I106" i="11"/>
  <c r="C105" i="13"/>
  <c r="E105" i="13" s="1"/>
  <c r="S104" i="13" l="1"/>
  <c r="I107" i="11"/>
  <c r="D106" i="13"/>
  <c r="C106" i="13"/>
  <c r="E106" i="13" s="1"/>
  <c r="F105" i="13"/>
  <c r="O105" i="13"/>
  <c r="Q105" i="13"/>
  <c r="J105" i="13"/>
  <c r="P105" i="13"/>
  <c r="R105" i="13"/>
  <c r="N105" i="13"/>
  <c r="M105" i="13"/>
  <c r="K105" i="13"/>
  <c r="L105" i="13"/>
  <c r="I108" i="11" l="1"/>
  <c r="D107" i="13"/>
  <c r="C107" i="13"/>
  <c r="E107" i="13" s="1"/>
  <c r="S105" i="13"/>
  <c r="L106" i="13"/>
  <c r="R106" i="13"/>
  <c r="N106" i="13"/>
  <c r="F106" i="13"/>
  <c r="K106" i="13"/>
  <c r="P106" i="13"/>
  <c r="O106" i="13"/>
  <c r="J106" i="13"/>
  <c r="Q106" i="13"/>
  <c r="M106" i="13"/>
  <c r="S106" i="13" l="1"/>
  <c r="Q107" i="13"/>
  <c r="L107" i="13"/>
  <c r="P107" i="13"/>
  <c r="F107" i="13"/>
  <c r="N107" i="13"/>
  <c r="M107" i="13"/>
  <c r="K107" i="13"/>
  <c r="R107" i="13"/>
  <c r="J107" i="13"/>
  <c r="O107" i="13"/>
  <c r="I109" i="11"/>
  <c r="D108" i="13"/>
  <c r="C108" i="13"/>
  <c r="E108" i="13" s="1"/>
  <c r="D109" i="13" l="1"/>
  <c r="I110" i="11"/>
  <c r="C109" i="13"/>
  <c r="E109" i="13" s="1"/>
  <c r="S107" i="13"/>
  <c r="R108" i="13"/>
  <c r="F108" i="13"/>
  <c r="P108" i="13"/>
  <c r="J108" i="13"/>
  <c r="L108" i="13"/>
  <c r="K108" i="13"/>
  <c r="O108" i="13"/>
  <c r="N108" i="13"/>
  <c r="M108" i="13"/>
  <c r="Q108" i="13"/>
  <c r="S108" i="13" l="1"/>
  <c r="I111" i="11"/>
  <c r="D110" i="13"/>
  <c r="C110" i="13"/>
  <c r="E110" i="13" s="1"/>
  <c r="O109" i="13"/>
  <c r="K109" i="13"/>
  <c r="F109" i="13"/>
  <c r="R109" i="13"/>
  <c r="M109" i="13"/>
  <c r="N109" i="13"/>
  <c r="Q109" i="13"/>
  <c r="P109" i="13"/>
  <c r="J109" i="13"/>
  <c r="L109" i="13"/>
  <c r="L110" i="13" l="1"/>
  <c r="M110" i="13"/>
  <c r="O110" i="13"/>
  <c r="F110" i="13"/>
  <c r="Q110" i="13"/>
  <c r="P110" i="13"/>
  <c r="J110" i="13"/>
  <c r="K110" i="13"/>
  <c r="R110" i="13"/>
  <c r="N110" i="13"/>
  <c r="I112" i="11"/>
  <c r="D111" i="13"/>
  <c r="C111" i="13"/>
  <c r="E111" i="13" s="1"/>
  <c r="S109" i="13"/>
  <c r="Q111" i="13" l="1"/>
  <c r="F111" i="13"/>
  <c r="R111" i="13"/>
  <c r="M111" i="13"/>
  <c r="K111" i="13"/>
  <c r="N111" i="13"/>
  <c r="J111" i="13"/>
  <c r="L111" i="13"/>
  <c r="O111" i="13"/>
  <c r="P111" i="13"/>
  <c r="D112" i="13"/>
  <c r="I113" i="11"/>
  <c r="C112" i="13"/>
  <c r="E112" i="13" s="1"/>
  <c r="S110" i="13"/>
  <c r="D113" i="13" l="1"/>
  <c r="I114" i="11"/>
  <c r="C113" i="13"/>
  <c r="E113" i="13" s="1"/>
  <c r="P112" i="13"/>
  <c r="Q112" i="13"/>
  <c r="R112" i="13"/>
  <c r="M112" i="13"/>
  <c r="O112" i="13"/>
  <c r="F112" i="13"/>
  <c r="J112" i="13"/>
  <c r="K112" i="13"/>
  <c r="L112" i="13"/>
  <c r="N112" i="13"/>
  <c r="S111" i="13"/>
  <c r="S112" i="13" l="1"/>
  <c r="I115" i="11"/>
  <c r="D114" i="13"/>
  <c r="C114" i="13"/>
  <c r="E114" i="13" s="1"/>
  <c r="P113" i="13"/>
  <c r="M113" i="13"/>
  <c r="J113" i="13"/>
  <c r="Q113" i="13"/>
  <c r="K113" i="13"/>
  <c r="O113" i="13"/>
  <c r="N113" i="13"/>
  <c r="F113" i="13"/>
  <c r="R113" i="13"/>
  <c r="L113" i="13"/>
  <c r="R114" i="13" l="1"/>
  <c r="M114" i="13"/>
  <c r="F114" i="13"/>
  <c r="O114" i="13"/>
  <c r="J114" i="13"/>
  <c r="P114" i="13"/>
  <c r="K114" i="13"/>
  <c r="N114" i="13"/>
  <c r="Q114" i="13"/>
  <c r="L114" i="13"/>
  <c r="I116" i="11"/>
  <c r="D115" i="13"/>
  <c r="C115" i="13"/>
  <c r="E115" i="13" s="1"/>
  <c r="S113" i="13"/>
  <c r="D116" i="13" l="1"/>
  <c r="I117" i="11"/>
  <c r="C116" i="13"/>
  <c r="E116" i="13" s="1"/>
  <c r="J115" i="13"/>
  <c r="P115" i="13"/>
  <c r="Q115" i="13"/>
  <c r="L115" i="13"/>
  <c r="M115" i="13"/>
  <c r="O115" i="13"/>
  <c r="K115" i="13"/>
  <c r="F115" i="13"/>
  <c r="N115" i="13"/>
  <c r="R115" i="13"/>
  <c r="S114" i="13"/>
  <c r="D117" i="13" l="1"/>
  <c r="I118" i="11"/>
  <c r="C117" i="13"/>
  <c r="E117" i="13" s="1"/>
  <c r="S115" i="13"/>
  <c r="J116" i="13"/>
  <c r="K116" i="13"/>
  <c r="F116" i="13"/>
  <c r="P116" i="13"/>
  <c r="R116" i="13"/>
  <c r="L116" i="13"/>
  <c r="N116" i="13"/>
  <c r="Q116" i="13"/>
  <c r="M116" i="13"/>
  <c r="O116" i="13"/>
  <c r="I119" i="11" l="1"/>
  <c r="D118" i="13"/>
  <c r="C118" i="13"/>
  <c r="E118" i="13" s="1"/>
  <c r="S116" i="13"/>
  <c r="K117" i="13"/>
  <c r="P117" i="13"/>
  <c r="N117" i="13"/>
  <c r="R117" i="13"/>
  <c r="J117" i="13"/>
  <c r="F117" i="13"/>
  <c r="O117" i="13"/>
  <c r="M117" i="13"/>
  <c r="L117" i="13"/>
  <c r="Q117" i="13"/>
  <c r="Q118" i="13" l="1"/>
  <c r="J118" i="13"/>
  <c r="P118" i="13"/>
  <c r="L118" i="13"/>
  <c r="O118" i="13"/>
  <c r="N118" i="13"/>
  <c r="F118" i="13"/>
  <c r="R118" i="13"/>
  <c r="M118" i="13"/>
  <c r="K118" i="13"/>
  <c r="S117" i="13"/>
  <c r="D119" i="13"/>
  <c r="I120" i="11"/>
  <c r="C119" i="13"/>
  <c r="E119" i="13" s="1"/>
  <c r="D120" i="13" l="1"/>
  <c r="I121" i="11"/>
  <c r="C120" i="13"/>
  <c r="E120" i="13" s="1"/>
  <c r="S118" i="13"/>
  <c r="O119" i="13"/>
  <c r="J119" i="13"/>
  <c r="N119" i="13"/>
  <c r="R119" i="13"/>
  <c r="Q119" i="13"/>
  <c r="M119" i="13"/>
  <c r="K119" i="13"/>
  <c r="L119" i="13"/>
  <c r="F119" i="13"/>
  <c r="P119" i="13"/>
  <c r="S119" i="13" l="1"/>
  <c r="D121" i="13"/>
  <c r="I122" i="11"/>
  <c r="C121" i="13"/>
  <c r="E121" i="13" s="1"/>
  <c r="F120" i="13"/>
  <c r="K120" i="13"/>
  <c r="R120" i="13"/>
  <c r="O120" i="13"/>
  <c r="N120" i="13"/>
  <c r="M120" i="13"/>
  <c r="J120" i="13"/>
  <c r="Q120" i="13"/>
  <c r="L120" i="13"/>
  <c r="P120" i="13"/>
  <c r="J121" i="13" l="1"/>
  <c r="Q121" i="13"/>
  <c r="K121" i="13"/>
  <c r="R121" i="13"/>
  <c r="M121" i="13"/>
  <c r="L121" i="13"/>
  <c r="O121" i="13"/>
  <c r="F121" i="13"/>
  <c r="P121" i="13"/>
  <c r="N121" i="13"/>
  <c r="S120" i="13"/>
  <c r="I123" i="11"/>
  <c r="D122" i="13"/>
  <c r="C122" i="13"/>
  <c r="E122" i="13" s="1"/>
  <c r="P122" i="13" l="1"/>
  <c r="O122" i="13"/>
  <c r="F122" i="13"/>
  <c r="K122" i="13"/>
  <c r="L122" i="13"/>
  <c r="M122" i="13"/>
  <c r="Q122" i="13"/>
  <c r="R122" i="13"/>
  <c r="N122" i="13"/>
  <c r="J122" i="13"/>
  <c r="I124" i="11"/>
  <c r="D123" i="13"/>
  <c r="C123" i="13"/>
  <c r="E123" i="13" s="1"/>
  <c r="S121" i="13"/>
  <c r="S122" i="13" l="1"/>
  <c r="O123" i="13"/>
  <c r="L123" i="13"/>
  <c r="J123" i="13"/>
  <c r="P123" i="13"/>
  <c r="R123" i="13"/>
  <c r="Q123" i="13"/>
  <c r="M123" i="13"/>
  <c r="K123" i="13"/>
  <c r="N123" i="13"/>
  <c r="F123" i="13"/>
  <c r="D124" i="13"/>
  <c r="I125" i="11"/>
  <c r="C124" i="13"/>
  <c r="E124" i="13" s="1"/>
  <c r="D125" i="13" l="1"/>
  <c r="I126" i="11"/>
  <c r="C125" i="13"/>
  <c r="E125" i="13" s="1"/>
  <c r="R124" i="13"/>
  <c r="L124" i="13"/>
  <c r="N124" i="13"/>
  <c r="Q124" i="13"/>
  <c r="F124" i="13"/>
  <c r="M124" i="13"/>
  <c r="K124" i="13"/>
  <c r="O124" i="13"/>
  <c r="J124" i="13"/>
  <c r="P124" i="13"/>
  <c r="S123" i="13"/>
  <c r="S124" i="13" l="1"/>
  <c r="D126" i="13"/>
  <c r="I127" i="11"/>
  <c r="C126" i="13"/>
  <c r="E126" i="13" s="1"/>
  <c r="L125" i="13"/>
  <c r="J125" i="13"/>
  <c r="P125" i="13"/>
  <c r="O125" i="13"/>
  <c r="Q125" i="13"/>
  <c r="M125" i="13"/>
  <c r="N125" i="13"/>
  <c r="K125" i="13"/>
  <c r="F125" i="13"/>
  <c r="R125" i="13"/>
  <c r="D127" i="13" l="1"/>
  <c r="I128" i="11"/>
  <c r="C127" i="13"/>
  <c r="E127" i="13" s="1"/>
  <c r="S125" i="13"/>
  <c r="L126" i="13"/>
  <c r="P126" i="13"/>
  <c r="O126" i="13"/>
  <c r="Q126" i="13"/>
  <c r="M126" i="13"/>
  <c r="J126" i="13"/>
  <c r="K126" i="13"/>
  <c r="F126" i="13"/>
  <c r="N126" i="13"/>
  <c r="R126" i="13"/>
  <c r="S126" i="13" l="1"/>
  <c r="D128" i="13"/>
  <c r="I129" i="11"/>
  <c r="C128" i="13"/>
  <c r="E128" i="13" s="1"/>
  <c r="K127" i="13"/>
  <c r="N127" i="13"/>
  <c r="P127" i="13"/>
  <c r="M127" i="13"/>
  <c r="R127" i="13"/>
  <c r="F127" i="13"/>
  <c r="J127" i="13"/>
  <c r="L127" i="13"/>
  <c r="Q127" i="13"/>
  <c r="O127" i="13"/>
  <c r="S127" i="13" l="1"/>
  <c r="I130" i="11"/>
  <c r="D129" i="13"/>
  <c r="C129" i="13"/>
  <c r="E129" i="13" s="1"/>
  <c r="F128" i="13"/>
  <c r="J128" i="13"/>
  <c r="L128" i="13"/>
  <c r="N128" i="13"/>
  <c r="K128" i="13"/>
  <c r="O128" i="13"/>
  <c r="M128" i="13"/>
  <c r="Q128" i="13"/>
  <c r="R128" i="13"/>
  <c r="P128" i="13"/>
  <c r="S128" i="13" l="1"/>
  <c r="Q129" i="13"/>
  <c r="P129" i="13"/>
  <c r="R129" i="13"/>
  <c r="M129" i="13"/>
  <c r="L129" i="13"/>
  <c r="N129" i="13"/>
  <c r="J129" i="13"/>
  <c r="O129" i="13"/>
  <c r="K129" i="13"/>
  <c r="F129" i="13"/>
  <c r="D130" i="13"/>
  <c r="I131" i="11"/>
  <c r="C130" i="13"/>
  <c r="E130" i="13" s="1"/>
  <c r="S129" i="13" l="1"/>
  <c r="D131" i="13"/>
  <c r="I132" i="11"/>
  <c r="C131" i="13"/>
  <c r="E131" i="13" s="1"/>
  <c r="J130" i="13"/>
  <c r="N130" i="13"/>
  <c r="O130" i="13"/>
  <c r="P130" i="13"/>
  <c r="R130" i="13"/>
  <c r="Q130" i="13"/>
  <c r="L130" i="13"/>
  <c r="F130" i="13"/>
  <c r="K130" i="13"/>
  <c r="M130" i="13"/>
  <c r="D132" i="13" l="1"/>
  <c r="I133" i="11"/>
  <c r="C132" i="13"/>
  <c r="E132" i="13" s="1"/>
  <c r="K131" i="13"/>
  <c r="R131" i="13"/>
  <c r="O131" i="13"/>
  <c r="L131" i="13"/>
  <c r="Q131" i="13"/>
  <c r="N131" i="13"/>
  <c r="F131" i="13"/>
  <c r="P131" i="13"/>
  <c r="J131" i="13"/>
  <c r="M131" i="13"/>
  <c r="S130" i="13"/>
  <c r="I134" i="11" l="1"/>
  <c r="D133" i="13"/>
  <c r="C133" i="13"/>
  <c r="E133" i="13" s="1"/>
  <c r="K132" i="13"/>
  <c r="P132" i="13"/>
  <c r="O132" i="13"/>
  <c r="Q132" i="13"/>
  <c r="R132" i="13"/>
  <c r="M132" i="13"/>
  <c r="J132" i="13"/>
  <c r="N132" i="13"/>
  <c r="F132" i="13"/>
  <c r="L132" i="13"/>
  <c r="S131" i="13"/>
  <c r="S132" i="13" l="1"/>
  <c r="J133" i="13"/>
  <c r="Q133" i="13"/>
  <c r="R133" i="13"/>
  <c r="F133" i="13"/>
  <c r="L133" i="13"/>
  <c r="N133" i="13"/>
  <c r="P133" i="13"/>
  <c r="K133" i="13"/>
  <c r="O133" i="13"/>
  <c r="M133" i="13"/>
  <c r="D134" i="13"/>
  <c r="I135" i="11"/>
  <c r="C134" i="13"/>
  <c r="E134" i="13" s="1"/>
  <c r="O134" i="13" l="1"/>
  <c r="N134" i="13"/>
  <c r="L134" i="13"/>
  <c r="F134" i="13"/>
  <c r="K134" i="13"/>
  <c r="J134" i="13"/>
  <c r="Q134" i="13"/>
  <c r="R134" i="13"/>
  <c r="M134" i="13"/>
  <c r="P134" i="13"/>
  <c r="I136" i="11"/>
  <c r="D135" i="13"/>
  <c r="C135" i="13"/>
  <c r="E135" i="13" s="1"/>
  <c r="S133" i="13"/>
  <c r="L135" i="13" l="1"/>
  <c r="Q135" i="13"/>
  <c r="P135" i="13"/>
  <c r="K135" i="13"/>
  <c r="J135" i="13"/>
  <c r="F135" i="13"/>
  <c r="R135" i="13"/>
  <c r="M135" i="13"/>
  <c r="N135" i="13"/>
  <c r="O135" i="13"/>
  <c r="I137" i="11"/>
  <c r="D136" i="13"/>
  <c r="C136" i="13"/>
  <c r="E136" i="13" s="1"/>
  <c r="S134" i="13"/>
  <c r="R136" i="13" l="1"/>
  <c r="Q136" i="13"/>
  <c r="M136" i="13"/>
  <c r="P136" i="13"/>
  <c r="F136" i="13"/>
  <c r="N136" i="13"/>
  <c r="J136" i="13"/>
  <c r="L136" i="13"/>
  <c r="O136" i="13"/>
  <c r="K136" i="13"/>
  <c r="I138" i="11"/>
  <c r="D137" i="13"/>
  <c r="C137" i="13"/>
  <c r="E137" i="13" s="1"/>
  <c r="S135" i="13"/>
  <c r="D138" i="13" l="1"/>
  <c r="I139" i="11"/>
  <c r="C138" i="13"/>
  <c r="E138" i="13" s="1"/>
  <c r="O137" i="13"/>
  <c r="Q137" i="13"/>
  <c r="K137" i="13"/>
  <c r="M137" i="13"/>
  <c r="P137" i="13"/>
  <c r="R137" i="13"/>
  <c r="J137" i="13"/>
  <c r="F137" i="13"/>
  <c r="L137" i="13"/>
  <c r="N137" i="13"/>
  <c r="S136" i="13"/>
  <c r="S137" i="13" l="1"/>
  <c r="D139" i="13"/>
  <c r="I140" i="11"/>
  <c r="C139" i="13"/>
  <c r="E139" i="13" s="1"/>
  <c r="P138" i="13"/>
  <c r="L138" i="13"/>
  <c r="R138" i="13"/>
  <c r="F138" i="13"/>
  <c r="Q138" i="13"/>
  <c r="O138" i="13"/>
  <c r="N138" i="13"/>
  <c r="K138" i="13"/>
  <c r="M138" i="13"/>
  <c r="J138" i="13"/>
  <c r="S138" i="13" l="1"/>
  <c r="L139" i="13"/>
  <c r="N139" i="13"/>
  <c r="O139" i="13"/>
  <c r="J139" i="13"/>
  <c r="K139" i="13"/>
  <c r="R139" i="13"/>
  <c r="M139" i="13"/>
  <c r="Q139" i="13"/>
  <c r="F139" i="13"/>
  <c r="P139" i="13"/>
  <c r="I141" i="11"/>
  <c r="D140" i="13"/>
  <c r="C140" i="13"/>
  <c r="E140" i="13" s="1"/>
  <c r="M140" i="13" l="1"/>
  <c r="R140" i="13"/>
  <c r="N140" i="13"/>
  <c r="J140" i="13"/>
  <c r="P140" i="13"/>
  <c r="F140" i="13"/>
  <c r="L140" i="13"/>
  <c r="O140" i="13"/>
  <c r="Q140" i="13"/>
  <c r="K140" i="13"/>
  <c r="D141" i="13"/>
  <c r="I142" i="11"/>
  <c r="C141" i="13"/>
  <c r="E141" i="13" s="1"/>
  <c r="S139" i="13"/>
  <c r="S140" i="13" l="1"/>
  <c r="I143" i="11"/>
  <c r="D142" i="13"/>
  <c r="C142" i="13"/>
  <c r="E142" i="13" s="1"/>
  <c r="R141" i="13"/>
  <c r="L141" i="13"/>
  <c r="F141" i="13"/>
  <c r="P141" i="13"/>
  <c r="K141" i="13"/>
  <c r="M141" i="13"/>
  <c r="Q141" i="13"/>
  <c r="N141" i="13"/>
  <c r="J141" i="13"/>
  <c r="O141" i="13"/>
  <c r="S141" i="13" l="1"/>
  <c r="L142" i="13"/>
  <c r="Q142" i="13"/>
  <c r="F142" i="13"/>
  <c r="O142" i="13"/>
  <c r="P142" i="13"/>
  <c r="J142" i="13"/>
  <c r="M142" i="13"/>
  <c r="N142" i="13"/>
  <c r="R142" i="13"/>
  <c r="K142" i="13"/>
  <c r="D143" i="13"/>
  <c r="I144" i="11"/>
  <c r="C143" i="13"/>
  <c r="E143" i="13" s="1"/>
  <c r="S142" i="13" l="1"/>
  <c r="I145" i="11"/>
  <c r="D144" i="13"/>
  <c r="C144" i="13"/>
  <c r="E144" i="13" s="1"/>
  <c r="F143" i="13"/>
  <c r="R143" i="13"/>
  <c r="L143" i="13"/>
  <c r="N143" i="13"/>
  <c r="K143" i="13"/>
  <c r="O143" i="13"/>
  <c r="M143" i="13"/>
  <c r="Q143" i="13"/>
  <c r="P143" i="13"/>
  <c r="J143" i="13"/>
  <c r="R144" i="13" l="1"/>
  <c r="L144" i="13"/>
  <c r="P144" i="13"/>
  <c r="M144" i="13"/>
  <c r="J144" i="13"/>
  <c r="Q144" i="13"/>
  <c r="N144" i="13"/>
  <c r="K144" i="13"/>
  <c r="F144" i="13"/>
  <c r="O144" i="13"/>
  <c r="S143" i="13"/>
  <c r="I146" i="11"/>
  <c r="D145" i="13"/>
  <c r="C145" i="13"/>
  <c r="E145" i="13" s="1"/>
  <c r="K145" i="13" l="1"/>
  <c r="N145" i="13"/>
  <c r="F145" i="13"/>
  <c r="Q145" i="13"/>
  <c r="P145" i="13"/>
  <c r="R145" i="13"/>
  <c r="L145" i="13"/>
  <c r="J145" i="13"/>
  <c r="M145" i="13"/>
  <c r="O145" i="13"/>
  <c r="D146" i="13"/>
  <c r="I147" i="11"/>
  <c r="C146" i="13"/>
  <c r="E146" i="13" s="1"/>
  <c r="S144" i="13"/>
  <c r="Q146" i="13" l="1"/>
  <c r="L146" i="13"/>
  <c r="R146" i="13"/>
  <c r="N146" i="13"/>
  <c r="F146" i="13"/>
  <c r="K146" i="13"/>
  <c r="J146" i="13"/>
  <c r="O146" i="13"/>
  <c r="P146" i="13"/>
  <c r="M146" i="13"/>
  <c r="D147" i="13"/>
  <c r="I148" i="11"/>
  <c r="C147" i="13"/>
  <c r="E147" i="13" s="1"/>
  <c r="S145" i="13"/>
  <c r="I149" i="11" l="1"/>
  <c r="D148" i="13"/>
  <c r="C148" i="13"/>
  <c r="E148" i="13" s="1"/>
  <c r="L147" i="13"/>
  <c r="K147" i="13"/>
  <c r="M147" i="13"/>
  <c r="J147" i="13"/>
  <c r="N147" i="13"/>
  <c r="F147" i="13"/>
  <c r="R147" i="13"/>
  <c r="P147" i="13"/>
  <c r="Q147" i="13"/>
  <c r="O147" i="13"/>
  <c r="S146" i="13"/>
  <c r="S147" i="13" l="1"/>
  <c r="N148" i="13"/>
  <c r="Q148" i="13"/>
  <c r="R148" i="13"/>
  <c r="L148" i="13"/>
  <c r="K148" i="13"/>
  <c r="J148" i="13"/>
  <c r="M148" i="13"/>
  <c r="O148" i="13"/>
  <c r="F148" i="13"/>
  <c r="P148" i="13"/>
  <c r="D149" i="13"/>
  <c r="I150" i="11"/>
  <c r="C149" i="13"/>
  <c r="E149" i="13" s="1"/>
  <c r="I151" i="11" l="1"/>
  <c r="D150" i="13"/>
  <c r="C150" i="13"/>
  <c r="E150" i="13" s="1"/>
  <c r="S148" i="13"/>
  <c r="O149" i="13"/>
  <c r="Q149" i="13"/>
  <c r="F149" i="13"/>
  <c r="R149" i="13"/>
  <c r="K149" i="13"/>
  <c r="P149" i="13"/>
  <c r="M149" i="13"/>
  <c r="L149" i="13"/>
  <c r="N149" i="13"/>
  <c r="J149" i="13"/>
  <c r="S149" i="13" l="1"/>
  <c r="N150" i="13"/>
  <c r="F150" i="13"/>
  <c r="J150" i="13"/>
  <c r="P150" i="13"/>
  <c r="Q150" i="13"/>
  <c r="O150" i="13"/>
  <c r="R150" i="13"/>
  <c r="K150" i="13"/>
  <c r="M150" i="13"/>
  <c r="L150" i="13"/>
  <c r="I152" i="11"/>
  <c r="D151" i="13"/>
  <c r="C151" i="13"/>
  <c r="E151" i="13" s="1"/>
  <c r="D152" i="13" l="1"/>
  <c r="I153" i="11"/>
  <c r="C152" i="13"/>
  <c r="E152" i="13" s="1"/>
  <c r="S150" i="13"/>
  <c r="Q151" i="13"/>
  <c r="O151" i="13"/>
  <c r="R151" i="13"/>
  <c r="F151" i="13"/>
  <c r="M151" i="13"/>
  <c r="J151" i="13"/>
  <c r="P151" i="13"/>
  <c r="K151" i="13"/>
  <c r="N151" i="13"/>
  <c r="L151" i="13"/>
  <c r="S151" i="13" l="1"/>
  <c r="D153" i="13"/>
  <c r="I154" i="11"/>
  <c r="C153" i="13"/>
  <c r="E153" i="13" s="1"/>
  <c r="P152" i="13"/>
  <c r="M152" i="13"/>
  <c r="N152" i="13"/>
  <c r="J152" i="13"/>
  <c r="R152" i="13"/>
  <c r="K152" i="13"/>
  <c r="Q152" i="13"/>
  <c r="L152" i="13"/>
  <c r="F152" i="13"/>
  <c r="O152" i="13"/>
  <c r="S152" i="13" l="1"/>
  <c r="D154" i="13"/>
  <c r="I155" i="11"/>
  <c r="C154" i="13"/>
  <c r="E154" i="13" s="1"/>
  <c r="P153" i="13"/>
  <c r="O153" i="13"/>
  <c r="K153" i="13"/>
  <c r="M153" i="13"/>
  <c r="R153" i="13"/>
  <c r="F153" i="13"/>
  <c r="J153" i="13"/>
  <c r="Q153" i="13"/>
  <c r="L153" i="13"/>
  <c r="N153" i="13"/>
  <c r="S153" i="13" l="1"/>
  <c r="N154" i="13"/>
  <c r="F154" i="13"/>
  <c r="R154" i="13"/>
  <c r="P154" i="13"/>
  <c r="M154" i="13"/>
  <c r="J154" i="13"/>
  <c r="K154" i="13"/>
  <c r="O154" i="13"/>
  <c r="Q154" i="13"/>
  <c r="L154" i="13"/>
  <c r="D155" i="13"/>
  <c r="I156" i="11"/>
  <c r="C155" i="13"/>
  <c r="E155" i="13" s="1"/>
  <c r="S154" i="13" l="1"/>
  <c r="I157" i="11"/>
  <c r="D156" i="13"/>
  <c r="C156" i="13"/>
  <c r="E156" i="13" s="1"/>
  <c r="L155" i="13"/>
  <c r="Q155" i="13"/>
  <c r="J155" i="13"/>
  <c r="P155" i="13"/>
  <c r="R155" i="13"/>
  <c r="M155" i="13"/>
  <c r="F155" i="13"/>
  <c r="O155" i="13"/>
  <c r="K155" i="13"/>
  <c r="N155" i="13"/>
  <c r="S155" i="13" l="1"/>
  <c r="Q156" i="13"/>
  <c r="K156" i="13"/>
  <c r="F156" i="13"/>
  <c r="N156" i="13"/>
  <c r="R156" i="13"/>
  <c r="J156" i="13"/>
  <c r="L156" i="13"/>
  <c r="M156" i="13"/>
  <c r="O156" i="13"/>
  <c r="P156" i="13"/>
  <c r="D157" i="13"/>
  <c r="I158" i="11"/>
  <c r="C157" i="13"/>
  <c r="E157" i="13" s="1"/>
  <c r="I159" i="11" l="1"/>
  <c r="D158" i="13"/>
  <c r="C158" i="13"/>
  <c r="E158" i="13" s="1"/>
  <c r="O157" i="13"/>
  <c r="M157" i="13"/>
  <c r="P157" i="13"/>
  <c r="K157" i="13"/>
  <c r="N157" i="13"/>
  <c r="F157" i="13"/>
  <c r="R157" i="13"/>
  <c r="L157" i="13"/>
  <c r="J157" i="13"/>
  <c r="Q157" i="13"/>
  <c r="S156" i="13"/>
  <c r="N158" i="13" l="1"/>
  <c r="Q158" i="13"/>
  <c r="M158" i="13"/>
  <c r="K158" i="13"/>
  <c r="O158" i="13"/>
  <c r="P158" i="13"/>
  <c r="F158" i="13"/>
  <c r="J158" i="13"/>
  <c r="L158" i="13"/>
  <c r="R158" i="13"/>
  <c r="D159" i="13"/>
  <c r="I160" i="11"/>
  <c r="C159" i="13"/>
  <c r="E159" i="13" s="1"/>
  <c r="S157" i="13"/>
  <c r="S158" i="13" l="1"/>
  <c r="D160" i="13"/>
  <c r="I161" i="11"/>
  <c r="C160" i="13"/>
  <c r="E160" i="13" s="1"/>
  <c r="O159" i="13"/>
  <c r="N159" i="13"/>
  <c r="K159" i="13"/>
  <c r="J159" i="13"/>
  <c r="R159" i="13"/>
  <c r="Q159" i="13"/>
  <c r="L159" i="13"/>
  <c r="F159" i="13"/>
  <c r="P159" i="13"/>
  <c r="M159" i="13"/>
  <c r="S159" i="13" l="1"/>
  <c r="D161" i="13"/>
  <c r="I162" i="11"/>
  <c r="C161" i="13"/>
  <c r="E161" i="13" s="1"/>
  <c r="L160" i="13"/>
  <c r="P160" i="13"/>
  <c r="R160" i="13"/>
  <c r="M160" i="13"/>
  <c r="K160" i="13"/>
  <c r="O160" i="13"/>
  <c r="Q160" i="13"/>
  <c r="J160" i="13"/>
  <c r="N160" i="13"/>
  <c r="F160" i="13"/>
  <c r="S160" i="13" l="1"/>
  <c r="D162" i="13"/>
  <c r="I163" i="11"/>
  <c r="C162" i="13"/>
  <c r="E162" i="13" s="1"/>
  <c r="M161" i="13"/>
  <c r="N161" i="13"/>
  <c r="F161" i="13"/>
  <c r="J161" i="13"/>
  <c r="P161" i="13"/>
  <c r="O161" i="13"/>
  <c r="K161" i="13"/>
  <c r="L161" i="13"/>
  <c r="Q161" i="13"/>
  <c r="R161" i="13"/>
  <c r="D163" i="13" l="1"/>
  <c r="I164" i="11"/>
  <c r="C163" i="13"/>
  <c r="E163" i="13" s="1"/>
  <c r="S161" i="13"/>
  <c r="M162" i="13"/>
  <c r="Q162" i="13"/>
  <c r="N162" i="13"/>
  <c r="F162" i="13"/>
  <c r="P162" i="13"/>
  <c r="K162" i="13"/>
  <c r="L162" i="13"/>
  <c r="O162" i="13"/>
  <c r="J162" i="13"/>
  <c r="R162" i="13"/>
  <c r="I165" i="11" l="1"/>
  <c r="D164" i="13"/>
  <c r="C164" i="13"/>
  <c r="E164" i="13" s="1"/>
  <c r="S162" i="13"/>
  <c r="N163" i="13"/>
  <c r="Q163" i="13"/>
  <c r="M163" i="13"/>
  <c r="K163" i="13"/>
  <c r="P163" i="13"/>
  <c r="F163" i="13"/>
  <c r="R163" i="13"/>
  <c r="L163" i="13"/>
  <c r="O163" i="13"/>
  <c r="J163" i="13"/>
  <c r="S163" i="13" l="1"/>
  <c r="J164" i="13"/>
  <c r="R164" i="13"/>
  <c r="M164" i="13"/>
  <c r="P164" i="13"/>
  <c r="O164" i="13"/>
  <c r="F164" i="13"/>
  <c r="K164" i="13"/>
  <c r="N164" i="13"/>
  <c r="Q164" i="13"/>
  <c r="L164" i="13"/>
  <c r="D165" i="13"/>
  <c r="I166" i="11"/>
  <c r="C165" i="13"/>
  <c r="E165" i="13" s="1"/>
  <c r="K165" i="13" l="1"/>
  <c r="L165" i="13"/>
  <c r="J165" i="13"/>
  <c r="P165" i="13"/>
  <c r="R165" i="13"/>
  <c r="M165" i="13"/>
  <c r="Q165" i="13"/>
  <c r="F165" i="13"/>
  <c r="N165" i="13"/>
  <c r="O165" i="13"/>
  <c r="S164" i="13"/>
  <c r="I167" i="11"/>
  <c r="D166" i="13"/>
  <c r="C166" i="13"/>
  <c r="E166" i="13" s="1"/>
  <c r="N166" i="13" l="1"/>
  <c r="F166" i="13"/>
  <c r="M166" i="13"/>
  <c r="O166" i="13"/>
  <c r="J166" i="13"/>
  <c r="R166" i="13"/>
  <c r="Q166" i="13"/>
  <c r="P166" i="13"/>
  <c r="L166" i="13"/>
  <c r="K166" i="13"/>
  <c r="D167" i="13"/>
  <c r="I168" i="11"/>
  <c r="C167" i="13"/>
  <c r="E167" i="13" s="1"/>
  <c r="S165" i="13"/>
  <c r="J167" i="13" l="1"/>
  <c r="L167" i="13"/>
  <c r="K167" i="13"/>
  <c r="O167" i="13"/>
  <c r="Q167" i="13"/>
  <c r="R167" i="13"/>
  <c r="M167" i="13"/>
  <c r="P167" i="13"/>
  <c r="N167" i="13"/>
  <c r="F167" i="13"/>
  <c r="I169" i="11"/>
  <c r="D168" i="13"/>
  <c r="C168" i="13"/>
  <c r="E168" i="13" s="1"/>
  <c r="S166" i="13"/>
  <c r="K168" i="13" l="1"/>
  <c r="O168" i="13"/>
  <c r="F168" i="13"/>
  <c r="M168" i="13"/>
  <c r="J168" i="13"/>
  <c r="N168" i="13"/>
  <c r="R168" i="13"/>
  <c r="Q168" i="13"/>
  <c r="P168" i="13"/>
  <c r="L168" i="13"/>
  <c r="D169" i="13"/>
  <c r="I170" i="11"/>
  <c r="C169" i="13"/>
  <c r="E169" i="13" s="1"/>
  <c r="S167" i="13"/>
  <c r="S168" i="13" l="1"/>
  <c r="D170" i="13"/>
  <c r="I171" i="11"/>
  <c r="C170" i="13"/>
  <c r="E170" i="13" s="1"/>
  <c r="L169" i="13"/>
  <c r="J169" i="13"/>
  <c r="F169" i="13"/>
  <c r="M169" i="13"/>
  <c r="P169" i="13"/>
  <c r="O169" i="13"/>
  <c r="K169" i="13"/>
  <c r="Q169" i="13"/>
  <c r="R169" i="13"/>
  <c r="N169" i="13"/>
  <c r="I172" i="11" l="1"/>
  <c r="D171" i="13"/>
  <c r="C171" i="13"/>
  <c r="E171" i="13" s="1"/>
  <c r="F170" i="13"/>
  <c r="M170" i="13"/>
  <c r="K170" i="13"/>
  <c r="Q170" i="13"/>
  <c r="N170" i="13"/>
  <c r="R170" i="13"/>
  <c r="J170" i="13"/>
  <c r="O170" i="13"/>
  <c r="L170" i="13"/>
  <c r="P170" i="13"/>
  <c r="S169" i="13"/>
  <c r="S170" i="13" l="1"/>
  <c r="Q171" i="13"/>
  <c r="O171" i="13"/>
  <c r="K171" i="13"/>
  <c r="P171" i="13"/>
  <c r="M171" i="13"/>
  <c r="J171" i="13"/>
  <c r="N171" i="13"/>
  <c r="R171" i="13"/>
  <c r="F171" i="13"/>
  <c r="L171" i="13"/>
  <c r="I173" i="11"/>
  <c r="D172" i="13"/>
  <c r="C172" i="13"/>
  <c r="E172" i="13" s="1"/>
  <c r="J172" i="13" l="1"/>
  <c r="K172" i="13"/>
  <c r="Q172" i="13"/>
  <c r="N172" i="13"/>
  <c r="P172" i="13"/>
  <c r="F172" i="13"/>
  <c r="M172" i="13"/>
  <c r="L172" i="13"/>
  <c r="O172" i="13"/>
  <c r="R172" i="13"/>
  <c r="D173" i="13"/>
  <c r="I174" i="11"/>
  <c r="C173" i="13"/>
  <c r="E173" i="13" s="1"/>
  <c r="S171" i="13"/>
  <c r="D174" i="13" l="1"/>
  <c r="I175" i="11"/>
  <c r="C174" i="13"/>
  <c r="E174" i="13" s="1"/>
  <c r="S172" i="13"/>
  <c r="L173" i="13"/>
  <c r="J173" i="13"/>
  <c r="M173" i="13"/>
  <c r="K173" i="13"/>
  <c r="N173" i="13"/>
  <c r="O173" i="13"/>
  <c r="P173" i="13"/>
  <c r="Q173" i="13"/>
  <c r="F173" i="13"/>
  <c r="R173" i="13"/>
  <c r="S173" i="13" l="1"/>
  <c r="I176" i="11"/>
  <c r="D175" i="13"/>
  <c r="C175" i="13"/>
  <c r="E175" i="13" s="1"/>
  <c r="P174" i="13"/>
  <c r="O174" i="13"/>
  <c r="F174" i="13"/>
  <c r="J174" i="13"/>
  <c r="L174" i="13"/>
  <c r="M174" i="13"/>
  <c r="R174" i="13"/>
  <c r="Q174" i="13"/>
  <c r="K174" i="13"/>
  <c r="N174" i="13"/>
  <c r="S174" i="13" l="1"/>
  <c r="L175" i="13"/>
  <c r="J175" i="13"/>
  <c r="K175" i="13"/>
  <c r="Q175" i="13"/>
  <c r="O175" i="13"/>
  <c r="R175" i="13"/>
  <c r="F175" i="13"/>
  <c r="M175" i="13"/>
  <c r="P175" i="13"/>
  <c r="N175" i="13"/>
  <c r="D176" i="13"/>
  <c r="I177" i="11"/>
  <c r="C176" i="13"/>
  <c r="E176" i="13" s="1"/>
  <c r="I178" i="11" l="1"/>
  <c r="D177" i="13"/>
  <c r="C177" i="13"/>
  <c r="E177" i="13" s="1"/>
  <c r="N176" i="13"/>
  <c r="L176" i="13"/>
  <c r="R176" i="13"/>
  <c r="M176" i="13"/>
  <c r="Q176" i="13"/>
  <c r="O176" i="13"/>
  <c r="J176" i="13"/>
  <c r="F176" i="13"/>
  <c r="K176" i="13"/>
  <c r="P176" i="13"/>
  <c r="S175" i="13"/>
  <c r="S176" i="13" l="1"/>
  <c r="R177" i="13"/>
  <c r="N177" i="13"/>
  <c r="L177" i="13"/>
  <c r="J177" i="13"/>
  <c r="K177" i="13"/>
  <c r="O177" i="13"/>
  <c r="P177" i="13"/>
  <c r="Q177" i="13"/>
  <c r="M177" i="13"/>
  <c r="F177" i="13"/>
  <c r="D178" i="13"/>
  <c r="I179" i="11"/>
  <c r="C178" i="13"/>
  <c r="E178" i="13" s="1"/>
  <c r="I180" i="11" l="1"/>
  <c r="D179" i="13"/>
  <c r="C179" i="13"/>
  <c r="E179" i="13" s="1"/>
  <c r="M178" i="13"/>
  <c r="N178" i="13"/>
  <c r="K178" i="13"/>
  <c r="L178" i="13"/>
  <c r="J178" i="13"/>
  <c r="P178" i="13"/>
  <c r="O178" i="13"/>
  <c r="R178" i="13"/>
  <c r="F178" i="13"/>
  <c r="Q178" i="13"/>
  <c r="S177" i="13"/>
  <c r="M179" i="13" l="1"/>
  <c r="J179" i="13"/>
  <c r="O179" i="13"/>
  <c r="F179" i="13"/>
  <c r="L179" i="13"/>
  <c r="R179" i="13"/>
  <c r="Q179" i="13"/>
  <c r="K179" i="13"/>
  <c r="N179" i="13"/>
  <c r="P179" i="13"/>
  <c r="I181" i="11"/>
  <c r="D180" i="13"/>
  <c r="C180" i="13"/>
  <c r="E180" i="13" s="1"/>
  <c r="S178" i="13"/>
  <c r="K180" i="13" l="1"/>
  <c r="N180" i="13"/>
  <c r="Q180" i="13"/>
  <c r="M180" i="13"/>
  <c r="O180" i="13"/>
  <c r="P180" i="13"/>
  <c r="F180" i="13"/>
  <c r="R180" i="13"/>
  <c r="L180" i="13"/>
  <c r="J180" i="13"/>
  <c r="S179" i="13"/>
  <c r="D181" i="13"/>
  <c r="I182" i="11"/>
  <c r="C181" i="13"/>
  <c r="E181" i="13" s="1"/>
  <c r="D182" i="13" l="1"/>
  <c r="I183" i="11"/>
  <c r="C182" i="13"/>
  <c r="E182" i="13" s="1"/>
  <c r="F181" i="13"/>
  <c r="R181" i="13"/>
  <c r="M181" i="13"/>
  <c r="N181" i="13"/>
  <c r="J181" i="13"/>
  <c r="P181" i="13"/>
  <c r="K181" i="13"/>
  <c r="L181" i="13"/>
  <c r="Q181" i="13"/>
  <c r="O181" i="13"/>
  <c r="S180" i="13"/>
  <c r="D183" i="13" l="1"/>
  <c r="I184" i="11"/>
  <c r="C183" i="13"/>
  <c r="E183" i="13" s="1"/>
  <c r="L182" i="13"/>
  <c r="J182" i="13"/>
  <c r="M182" i="13"/>
  <c r="K182" i="13"/>
  <c r="P182" i="13"/>
  <c r="F182" i="13"/>
  <c r="N182" i="13"/>
  <c r="O182" i="13"/>
  <c r="Q182" i="13"/>
  <c r="R182" i="13"/>
  <c r="S181" i="13"/>
  <c r="D184" i="13" l="1"/>
  <c r="I185" i="11"/>
  <c r="C184" i="13"/>
  <c r="E184" i="13" s="1"/>
  <c r="S182" i="13"/>
  <c r="Q183" i="13"/>
  <c r="N183" i="13"/>
  <c r="M183" i="13"/>
  <c r="F183" i="13"/>
  <c r="K183" i="13"/>
  <c r="L183" i="13"/>
  <c r="P183" i="13"/>
  <c r="J183" i="13"/>
  <c r="O183" i="13"/>
  <c r="R183" i="13"/>
  <c r="S183" i="13" l="1"/>
  <c r="D185" i="13"/>
  <c r="I186" i="11"/>
  <c r="C185" i="13"/>
  <c r="E185" i="13" s="1"/>
  <c r="R184" i="13"/>
  <c r="L184" i="13"/>
  <c r="P184" i="13"/>
  <c r="Q184" i="13"/>
  <c r="O184" i="13"/>
  <c r="K184" i="13"/>
  <c r="M184" i="13"/>
  <c r="J184" i="13"/>
  <c r="N184" i="13"/>
  <c r="F184" i="13"/>
  <c r="Q185" i="13" l="1"/>
  <c r="P185" i="13"/>
  <c r="N185" i="13"/>
  <c r="O185" i="13"/>
  <c r="K185" i="13"/>
  <c r="M185" i="13"/>
  <c r="R185" i="13"/>
  <c r="F185" i="13"/>
  <c r="J185" i="13"/>
  <c r="L185" i="13"/>
  <c r="S184" i="13"/>
  <c r="I187" i="11"/>
  <c r="D186" i="13"/>
  <c r="C186" i="13"/>
  <c r="E186" i="13" s="1"/>
  <c r="F186" i="13" l="1"/>
  <c r="L186" i="13"/>
  <c r="Q186" i="13"/>
  <c r="P186" i="13"/>
  <c r="M186" i="13"/>
  <c r="J186" i="13"/>
  <c r="K186" i="13"/>
  <c r="N186" i="13"/>
  <c r="O186" i="13"/>
  <c r="R186" i="13"/>
  <c r="I188" i="11"/>
  <c r="D187" i="13"/>
  <c r="C187" i="13"/>
  <c r="E187" i="13" s="1"/>
  <c r="S185" i="13"/>
  <c r="S186" i="13" l="1"/>
  <c r="I189" i="11"/>
  <c r="D188" i="13"/>
  <c r="C188" i="13"/>
  <c r="E188" i="13" s="1"/>
  <c r="M187" i="13"/>
  <c r="Q187" i="13"/>
  <c r="L187" i="13"/>
  <c r="F187" i="13"/>
  <c r="R187" i="13"/>
  <c r="N187" i="13"/>
  <c r="J187" i="13"/>
  <c r="K187" i="13"/>
  <c r="O187" i="13"/>
  <c r="P187" i="13"/>
  <c r="S187" i="13" l="1"/>
  <c r="J188" i="13"/>
  <c r="F188" i="13"/>
  <c r="N188" i="13"/>
  <c r="P188" i="13"/>
  <c r="R188" i="13"/>
  <c r="M188" i="13"/>
  <c r="Q188" i="13"/>
  <c r="K188" i="13"/>
  <c r="L188" i="13"/>
  <c r="O188" i="13"/>
  <c r="I190" i="11"/>
  <c r="D189" i="13"/>
  <c r="C189" i="13"/>
  <c r="E189" i="13" s="1"/>
  <c r="F189" i="13" l="1"/>
  <c r="O189" i="13"/>
  <c r="K189" i="13"/>
  <c r="Q189" i="13"/>
  <c r="P189" i="13"/>
  <c r="M189" i="13"/>
  <c r="J189" i="13"/>
  <c r="R189" i="13"/>
  <c r="N189" i="13"/>
  <c r="L189" i="13"/>
  <c r="D190" i="13"/>
  <c r="I191" i="11"/>
  <c r="C190" i="13"/>
  <c r="E190" i="13" s="1"/>
  <c r="S188" i="13"/>
  <c r="D191" i="13" l="1"/>
  <c r="I192" i="11"/>
  <c r="C191" i="13"/>
  <c r="E191" i="13" s="1"/>
  <c r="M190" i="13"/>
  <c r="Q190" i="13"/>
  <c r="L190" i="13"/>
  <c r="J190" i="13"/>
  <c r="P190" i="13"/>
  <c r="R190" i="13"/>
  <c r="O190" i="13"/>
  <c r="K190" i="13"/>
  <c r="N190" i="13"/>
  <c r="F190" i="13"/>
  <c r="S189" i="13"/>
  <c r="S190" i="13" l="1"/>
  <c r="I193" i="11"/>
  <c r="D192" i="13"/>
  <c r="C192" i="13"/>
  <c r="E192" i="13" s="1"/>
  <c r="L191" i="13"/>
  <c r="Q191" i="13"/>
  <c r="N191" i="13"/>
  <c r="J191" i="13"/>
  <c r="K191" i="13"/>
  <c r="R191" i="13"/>
  <c r="P191" i="13"/>
  <c r="F191" i="13"/>
  <c r="O191" i="13"/>
  <c r="M191" i="13"/>
  <c r="D193" i="13" l="1"/>
  <c r="I194" i="11"/>
  <c r="C193" i="13"/>
  <c r="E193" i="13" s="1"/>
  <c r="S191" i="13"/>
  <c r="P192" i="13"/>
  <c r="F192" i="13"/>
  <c r="L192" i="13"/>
  <c r="K192" i="13"/>
  <c r="N192" i="13"/>
  <c r="J192" i="13"/>
  <c r="M192" i="13"/>
  <c r="O192" i="13"/>
  <c r="R192" i="13"/>
  <c r="Q192" i="13"/>
  <c r="D194" i="13" l="1"/>
  <c r="I195" i="11"/>
  <c r="C194" i="13"/>
  <c r="E194" i="13" s="1"/>
  <c r="S192" i="13"/>
  <c r="F193" i="13"/>
  <c r="Q193" i="13"/>
  <c r="K193" i="13"/>
  <c r="R193" i="13"/>
  <c r="P193" i="13"/>
  <c r="O193" i="13"/>
  <c r="N193" i="13"/>
  <c r="L193" i="13"/>
  <c r="M193" i="13"/>
  <c r="J193" i="13"/>
  <c r="D195" i="13" l="1"/>
  <c r="I196" i="11"/>
  <c r="C195" i="13"/>
  <c r="E195" i="13" s="1"/>
  <c r="O194" i="13"/>
  <c r="F194" i="13"/>
  <c r="P194" i="13"/>
  <c r="J194" i="13"/>
  <c r="M194" i="13"/>
  <c r="R194" i="13"/>
  <c r="L194" i="13"/>
  <c r="K194" i="13"/>
  <c r="N194" i="13"/>
  <c r="Q194" i="13"/>
  <c r="S193" i="13"/>
  <c r="S194" i="13" l="1"/>
  <c r="I197" i="11"/>
  <c r="D196" i="13"/>
  <c r="C196" i="13"/>
  <c r="E196" i="13" s="1"/>
  <c r="J195" i="13"/>
  <c r="L195" i="13"/>
  <c r="R195" i="13"/>
  <c r="N195" i="13"/>
  <c r="P195" i="13"/>
  <c r="K195" i="13"/>
  <c r="Q195" i="13"/>
  <c r="F195" i="13"/>
  <c r="M195" i="13"/>
  <c r="O195" i="13"/>
  <c r="S195" i="13" l="1"/>
  <c r="R196" i="13"/>
  <c r="N196" i="13"/>
  <c r="M196" i="13"/>
  <c r="O196" i="13"/>
  <c r="K196" i="13"/>
  <c r="Q196" i="13"/>
  <c r="J196" i="13"/>
  <c r="L196" i="13"/>
  <c r="P196" i="13"/>
  <c r="F196" i="13"/>
  <c r="D197" i="13"/>
  <c r="I198" i="11"/>
  <c r="C197" i="13"/>
  <c r="E197" i="13" s="1"/>
  <c r="R197" i="13" l="1"/>
  <c r="Q197" i="13"/>
  <c r="M197" i="13"/>
  <c r="N197" i="13"/>
  <c r="J197" i="13"/>
  <c r="F197" i="13"/>
  <c r="O197" i="13"/>
  <c r="L197" i="13"/>
  <c r="K197" i="13"/>
  <c r="P197" i="13"/>
  <c r="D198" i="13"/>
  <c r="I199" i="11"/>
  <c r="C198" i="13"/>
  <c r="E198" i="13" s="1"/>
  <c r="S196" i="13"/>
  <c r="R198" i="13" l="1"/>
  <c r="L198" i="13"/>
  <c r="O198" i="13"/>
  <c r="J198" i="13"/>
  <c r="K198" i="13"/>
  <c r="Q198" i="13"/>
  <c r="M198" i="13"/>
  <c r="F198" i="13"/>
  <c r="N198" i="13"/>
  <c r="P198" i="13"/>
  <c r="D199" i="13"/>
  <c r="I200" i="11"/>
  <c r="C199" i="13"/>
  <c r="E199" i="13" s="1"/>
  <c r="S197" i="13"/>
  <c r="O199" i="13" l="1"/>
  <c r="N199" i="13"/>
  <c r="L199" i="13"/>
  <c r="M199" i="13"/>
  <c r="R199" i="13"/>
  <c r="J199" i="13"/>
  <c r="P199" i="13"/>
  <c r="Q199" i="13"/>
  <c r="K199" i="13"/>
  <c r="F199" i="13"/>
  <c r="D200" i="13"/>
  <c r="I201" i="11"/>
  <c r="C200" i="13"/>
  <c r="E200" i="13" s="1"/>
  <c r="S198" i="13"/>
  <c r="I202" i="11" l="1"/>
  <c r="D201" i="13"/>
  <c r="C201" i="13"/>
  <c r="E201" i="13" s="1"/>
  <c r="S199" i="13"/>
  <c r="R200" i="13"/>
  <c r="K200" i="13"/>
  <c r="J200" i="13"/>
  <c r="Q200" i="13"/>
  <c r="M200" i="13"/>
  <c r="P200" i="13"/>
  <c r="N200" i="13"/>
  <c r="L200" i="13"/>
  <c r="O200" i="13"/>
  <c r="F200" i="13"/>
  <c r="R201" i="13" l="1"/>
  <c r="P201" i="13"/>
  <c r="K201" i="13"/>
  <c r="J201" i="13"/>
  <c r="N201" i="13"/>
  <c r="O201" i="13"/>
  <c r="M201" i="13"/>
  <c r="L201" i="13"/>
  <c r="F201" i="13"/>
  <c r="Q201" i="13"/>
  <c r="S200" i="13"/>
  <c r="I203" i="11"/>
  <c r="D202" i="13"/>
  <c r="C202" i="13"/>
  <c r="E202" i="13" s="1"/>
  <c r="I204" i="11" l="1"/>
  <c r="D203" i="13"/>
  <c r="C203" i="13"/>
  <c r="E203" i="13" s="1"/>
  <c r="S201" i="13"/>
  <c r="P202" i="13"/>
  <c r="M202" i="13"/>
  <c r="Q202" i="13"/>
  <c r="J202" i="13"/>
  <c r="L202" i="13"/>
  <c r="N202" i="13"/>
  <c r="K202" i="13"/>
  <c r="O202" i="13"/>
  <c r="R202" i="13"/>
  <c r="F202" i="13"/>
  <c r="D204" i="13" l="1"/>
  <c r="I205" i="11"/>
  <c r="C204" i="13"/>
  <c r="E204" i="13" s="1"/>
  <c r="S202" i="13"/>
  <c r="O203" i="13"/>
  <c r="M203" i="13"/>
  <c r="L203" i="13"/>
  <c r="N203" i="13"/>
  <c r="R203" i="13"/>
  <c r="F203" i="13"/>
  <c r="P203" i="13"/>
  <c r="J203" i="13"/>
  <c r="K203" i="13"/>
  <c r="Q203" i="13"/>
  <c r="S203" i="13" l="1"/>
  <c r="D205" i="13"/>
  <c r="I206" i="11"/>
  <c r="C205" i="13"/>
  <c r="E205" i="13" s="1"/>
  <c r="O204" i="13"/>
  <c r="J204" i="13"/>
  <c r="K204" i="13"/>
  <c r="N204" i="13"/>
  <c r="R204" i="13"/>
  <c r="F204" i="13"/>
  <c r="M204" i="13"/>
  <c r="L204" i="13"/>
  <c r="P204" i="13"/>
  <c r="Q204" i="13"/>
  <c r="S204" i="13" l="1"/>
  <c r="F205" i="13"/>
  <c r="L205" i="13"/>
  <c r="R205" i="13"/>
  <c r="O205" i="13"/>
  <c r="J205" i="13"/>
  <c r="P205" i="13"/>
  <c r="Q205" i="13"/>
  <c r="N205" i="13"/>
  <c r="M205" i="13"/>
  <c r="K205" i="13"/>
  <c r="I207" i="11"/>
  <c r="D206" i="13"/>
  <c r="C206" i="13"/>
  <c r="E206" i="13" s="1"/>
  <c r="S205" i="13" l="1"/>
  <c r="D207" i="13"/>
  <c r="I208" i="11"/>
  <c r="C207" i="13"/>
  <c r="E207" i="13" s="1"/>
  <c r="K206" i="13"/>
  <c r="M206" i="13"/>
  <c r="N206" i="13"/>
  <c r="L206" i="13"/>
  <c r="Q206" i="13"/>
  <c r="O206" i="13"/>
  <c r="P206" i="13"/>
  <c r="F206" i="13"/>
  <c r="R206" i="13"/>
  <c r="J206" i="13"/>
  <c r="S206" i="13" l="1"/>
  <c r="D208" i="13"/>
  <c r="I209" i="11"/>
  <c r="C208" i="13"/>
  <c r="E208" i="13" s="1"/>
  <c r="K207" i="13"/>
  <c r="M207" i="13"/>
  <c r="O207" i="13"/>
  <c r="N207" i="13"/>
  <c r="P207" i="13"/>
  <c r="F207" i="13"/>
  <c r="J207" i="13"/>
  <c r="R207" i="13"/>
  <c r="L207" i="13"/>
  <c r="Q207" i="13"/>
  <c r="P208" i="13" l="1"/>
  <c r="O208" i="13"/>
  <c r="R208" i="13"/>
  <c r="M208" i="13"/>
  <c r="F208" i="13"/>
  <c r="N208" i="13"/>
  <c r="K208" i="13"/>
  <c r="L208" i="13"/>
  <c r="J208" i="13"/>
  <c r="Q208" i="13"/>
  <c r="S207" i="13"/>
  <c r="I210" i="11"/>
  <c r="D209" i="13"/>
  <c r="C209" i="13"/>
  <c r="E209" i="13" s="1"/>
  <c r="S208" i="13" l="1"/>
  <c r="R209" i="13"/>
  <c r="Q209" i="13"/>
  <c r="L209" i="13"/>
  <c r="J209" i="13"/>
  <c r="K209" i="13"/>
  <c r="P209" i="13"/>
  <c r="M209" i="13"/>
  <c r="N209" i="13"/>
  <c r="O209" i="13"/>
  <c r="F209" i="13"/>
  <c r="I211" i="11"/>
  <c r="D210" i="13"/>
  <c r="C210" i="13"/>
  <c r="E210" i="13" s="1"/>
  <c r="S209" i="13" l="1"/>
  <c r="O210" i="13"/>
  <c r="M210" i="13"/>
  <c r="L210" i="13"/>
  <c r="K210" i="13"/>
  <c r="P210" i="13"/>
  <c r="J210" i="13"/>
  <c r="N210" i="13"/>
  <c r="Q210" i="13"/>
  <c r="F210" i="13"/>
  <c r="R210" i="13"/>
  <c r="I212" i="11"/>
  <c r="D211" i="13"/>
  <c r="C211" i="13"/>
  <c r="E211" i="13" s="1"/>
  <c r="I213" i="11" l="1"/>
  <c r="D212" i="13"/>
  <c r="C212" i="13"/>
  <c r="E212" i="13" s="1"/>
  <c r="N211" i="13"/>
  <c r="L211" i="13"/>
  <c r="K211" i="13"/>
  <c r="J211" i="13"/>
  <c r="P211" i="13"/>
  <c r="M211" i="13"/>
  <c r="Q211" i="13"/>
  <c r="O211" i="13"/>
  <c r="R211" i="13"/>
  <c r="F211" i="13"/>
  <c r="S210" i="13"/>
  <c r="S211" i="13" l="1"/>
  <c r="F212" i="13"/>
  <c r="K212" i="13"/>
  <c r="Q212" i="13"/>
  <c r="L212" i="13"/>
  <c r="N212" i="13"/>
  <c r="M212" i="13"/>
  <c r="P212" i="13"/>
  <c r="O212" i="13"/>
  <c r="J212" i="13"/>
  <c r="R212" i="13"/>
  <c r="I214" i="11"/>
  <c r="D213" i="13"/>
  <c r="C213" i="13"/>
  <c r="E213" i="13" s="1"/>
  <c r="S212" i="13" l="1"/>
  <c r="J213" i="13"/>
  <c r="Q213" i="13"/>
  <c r="L213" i="13"/>
  <c r="K213" i="13"/>
  <c r="R213" i="13"/>
  <c r="P213" i="13"/>
  <c r="N213" i="13"/>
  <c r="O213" i="13"/>
  <c r="M213" i="13"/>
  <c r="F213" i="13"/>
  <c r="D214" i="13"/>
  <c r="I215" i="11"/>
  <c r="C214" i="13"/>
  <c r="E214" i="13" s="1"/>
  <c r="I216" i="11" l="1"/>
  <c r="D215" i="13"/>
  <c r="C215" i="13"/>
  <c r="E215" i="13" s="1"/>
  <c r="L214" i="13"/>
  <c r="Q214" i="13"/>
  <c r="F214" i="13"/>
  <c r="K214" i="13"/>
  <c r="O214" i="13"/>
  <c r="P214" i="13"/>
  <c r="N214" i="13"/>
  <c r="J214" i="13"/>
  <c r="R214" i="13"/>
  <c r="M214" i="13"/>
  <c r="S213" i="13"/>
  <c r="S214" i="13" l="1"/>
  <c r="L215" i="13"/>
  <c r="M215" i="13"/>
  <c r="J215" i="13"/>
  <c r="K215" i="13"/>
  <c r="P215" i="13"/>
  <c r="R215" i="13"/>
  <c r="N215" i="13"/>
  <c r="O215" i="13"/>
  <c r="Q215" i="13"/>
  <c r="F215" i="13"/>
  <c r="I217" i="11"/>
  <c r="D216" i="13"/>
  <c r="C216" i="13"/>
  <c r="E216" i="13" s="1"/>
  <c r="N216" i="13" l="1"/>
  <c r="R216" i="13"/>
  <c r="L216" i="13"/>
  <c r="M216" i="13"/>
  <c r="K216" i="13"/>
  <c r="J216" i="13"/>
  <c r="Q216" i="13"/>
  <c r="F216" i="13"/>
  <c r="O216" i="13"/>
  <c r="P216" i="13"/>
  <c r="I218" i="11"/>
  <c r="D217" i="13"/>
  <c r="C217" i="13"/>
  <c r="E217" i="13" s="1"/>
  <c r="S215" i="13"/>
  <c r="I219" i="11" l="1"/>
  <c r="D218" i="13"/>
  <c r="C218" i="13"/>
  <c r="E218" i="13" s="1"/>
  <c r="M217" i="13"/>
  <c r="F217" i="13"/>
  <c r="J217" i="13"/>
  <c r="R217" i="13"/>
  <c r="Q217" i="13"/>
  <c r="N217" i="13"/>
  <c r="O217" i="13"/>
  <c r="P217" i="13"/>
  <c r="L217" i="13"/>
  <c r="K217" i="13"/>
  <c r="S216" i="13"/>
  <c r="K218" i="13" l="1"/>
  <c r="O218" i="13"/>
  <c r="M218" i="13"/>
  <c r="L218" i="13"/>
  <c r="N218" i="13"/>
  <c r="P218" i="13"/>
  <c r="Q218" i="13"/>
  <c r="J218" i="13"/>
  <c r="R218" i="13"/>
  <c r="F218" i="13"/>
  <c r="I220" i="11"/>
  <c r="D219" i="13"/>
  <c r="C219" i="13"/>
  <c r="E219" i="13" s="1"/>
  <c r="S217" i="13"/>
  <c r="D220" i="13" l="1"/>
  <c r="I221" i="11"/>
  <c r="C220" i="13"/>
  <c r="E220" i="13" s="1"/>
  <c r="S218" i="13"/>
  <c r="M219" i="13"/>
  <c r="N219" i="13"/>
  <c r="R219" i="13"/>
  <c r="P219" i="13"/>
  <c r="J219" i="13"/>
  <c r="K219" i="13"/>
  <c r="F219" i="13"/>
  <c r="L219" i="13"/>
  <c r="Q219" i="13"/>
  <c r="O219" i="13"/>
  <c r="S219" i="13" l="1"/>
  <c r="I222" i="11"/>
  <c r="D221" i="13"/>
  <c r="C221" i="13"/>
  <c r="E221" i="13" s="1"/>
  <c r="J220" i="13"/>
  <c r="L220" i="13"/>
  <c r="Q220" i="13"/>
  <c r="R220" i="13"/>
  <c r="K220" i="13"/>
  <c r="O220" i="13"/>
  <c r="M220" i="13"/>
  <c r="P220" i="13"/>
  <c r="N220" i="13"/>
  <c r="F220" i="13"/>
  <c r="S220" i="13" l="1"/>
  <c r="N221" i="13"/>
  <c r="Q221" i="13"/>
  <c r="J221" i="13"/>
  <c r="P221" i="13"/>
  <c r="F221" i="13"/>
  <c r="L221" i="13"/>
  <c r="R221" i="13"/>
  <c r="K221" i="13"/>
  <c r="M221" i="13"/>
  <c r="O221" i="13"/>
  <c r="D222" i="13"/>
  <c r="I223" i="11"/>
  <c r="C222" i="13"/>
  <c r="E222" i="13" s="1"/>
  <c r="I224" i="11" l="1"/>
  <c r="D223" i="13"/>
  <c r="C223" i="13"/>
  <c r="E223" i="13" s="1"/>
  <c r="S221" i="13"/>
  <c r="P222" i="13"/>
  <c r="O222" i="13"/>
  <c r="M222" i="13"/>
  <c r="R222" i="13"/>
  <c r="J222" i="13"/>
  <c r="N222" i="13"/>
  <c r="Q222" i="13"/>
  <c r="K222" i="13"/>
  <c r="L222" i="13"/>
  <c r="F222" i="13"/>
  <c r="S222" i="13" l="1"/>
  <c r="I225" i="11"/>
  <c r="D224" i="13"/>
  <c r="C224" i="13"/>
  <c r="E224" i="13" s="1"/>
  <c r="P223" i="13"/>
  <c r="F223" i="13"/>
  <c r="Q223" i="13"/>
  <c r="L223" i="13"/>
  <c r="J223" i="13"/>
  <c r="R223" i="13"/>
  <c r="N223" i="13"/>
  <c r="M223" i="13"/>
  <c r="K223" i="13"/>
  <c r="O223" i="13"/>
  <c r="S223" i="13" l="1"/>
  <c r="L224" i="13"/>
  <c r="O224" i="13"/>
  <c r="J224" i="13"/>
  <c r="P224" i="13"/>
  <c r="N224" i="13"/>
  <c r="Q224" i="13"/>
  <c r="F224" i="13"/>
  <c r="K224" i="13"/>
  <c r="R224" i="13"/>
  <c r="M224" i="13"/>
  <c r="D225" i="13"/>
  <c r="I226" i="11"/>
  <c r="C225" i="13"/>
  <c r="E225" i="13" s="1"/>
  <c r="S224" i="13" l="1"/>
  <c r="D226" i="13"/>
  <c r="I227" i="11"/>
  <c r="C226" i="13"/>
  <c r="E226" i="13" s="1"/>
  <c r="M225" i="13"/>
  <c r="J225" i="13"/>
  <c r="L225" i="13"/>
  <c r="O225" i="13"/>
  <c r="K225" i="13"/>
  <c r="P225" i="13"/>
  <c r="R225" i="13"/>
  <c r="N225" i="13"/>
  <c r="Q225" i="13"/>
  <c r="F225" i="13"/>
  <c r="S225" i="13" l="1"/>
  <c r="D227" i="13"/>
  <c r="I228" i="11"/>
  <c r="C227" i="13"/>
  <c r="E227" i="13" s="1"/>
  <c r="Q226" i="13"/>
  <c r="P226" i="13"/>
  <c r="R226" i="13"/>
  <c r="N226" i="13"/>
  <c r="O226" i="13"/>
  <c r="M226" i="13"/>
  <c r="K226" i="13"/>
  <c r="L226" i="13"/>
  <c r="F226" i="13"/>
  <c r="J226" i="13"/>
  <c r="S226" i="13" l="1"/>
  <c r="Q227" i="13"/>
  <c r="M227" i="13"/>
  <c r="L227" i="13"/>
  <c r="J227" i="13"/>
  <c r="N227" i="13"/>
  <c r="P227" i="13"/>
  <c r="R227" i="13"/>
  <c r="K227" i="13"/>
  <c r="O227" i="13"/>
  <c r="F227" i="13"/>
  <c r="D228" i="13"/>
  <c r="I229" i="11"/>
  <c r="C228" i="13"/>
  <c r="E228" i="13" s="1"/>
  <c r="P228" i="13" l="1"/>
  <c r="L228" i="13"/>
  <c r="Q228" i="13"/>
  <c r="M228" i="13"/>
  <c r="F228" i="13"/>
  <c r="N228" i="13"/>
  <c r="K228" i="13"/>
  <c r="O228" i="13"/>
  <c r="J228" i="13"/>
  <c r="R228" i="13"/>
  <c r="S227" i="13"/>
  <c r="D229" i="13"/>
  <c r="I230" i="11"/>
  <c r="C229" i="13"/>
  <c r="E229" i="13" s="1"/>
  <c r="D230" i="13" l="1"/>
  <c r="I231" i="11"/>
  <c r="C230" i="13"/>
  <c r="E230" i="13" s="1"/>
  <c r="K229" i="13"/>
  <c r="M229" i="13"/>
  <c r="N229" i="13"/>
  <c r="O229" i="13"/>
  <c r="P229" i="13"/>
  <c r="Q229" i="13"/>
  <c r="F229" i="13"/>
  <c r="L229" i="13"/>
  <c r="J229" i="13"/>
  <c r="R229" i="13"/>
  <c r="S228" i="13"/>
  <c r="L230" i="13" l="1"/>
  <c r="Q230" i="13"/>
  <c r="K230" i="13"/>
  <c r="F230" i="13"/>
  <c r="O230" i="13"/>
  <c r="R230" i="13"/>
  <c r="M230" i="13"/>
  <c r="N230" i="13"/>
  <c r="P230" i="13"/>
  <c r="J230" i="13"/>
  <c r="S229" i="13"/>
  <c r="D231" i="13"/>
  <c r="I232" i="11"/>
  <c r="C231" i="13"/>
  <c r="E231" i="13" s="1"/>
  <c r="I233" i="11" l="1"/>
  <c r="D232" i="13"/>
  <c r="C232" i="13"/>
  <c r="E232" i="13" s="1"/>
  <c r="S230" i="13"/>
  <c r="P231" i="13"/>
  <c r="J231" i="13"/>
  <c r="Q231" i="13"/>
  <c r="O231" i="13"/>
  <c r="F231" i="13"/>
  <c r="R231" i="13"/>
  <c r="N231" i="13"/>
  <c r="M231" i="13"/>
  <c r="L231" i="13"/>
  <c r="K231" i="13"/>
  <c r="S231" i="13" l="1"/>
  <c r="Q232" i="13"/>
  <c r="P232" i="13"/>
  <c r="O232" i="13"/>
  <c r="J232" i="13"/>
  <c r="M232" i="13"/>
  <c r="K232" i="13"/>
  <c r="N232" i="13"/>
  <c r="F232" i="13"/>
  <c r="R232" i="13"/>
  <c r="L232" i="13"/>
  <c r="I234" i="11"/>
  <c r="D233" i="13"/>
  <c r="C233" i="13"/>
  <c r="E233" i="13" s="1"/>
  <c r="K233" i="13" l="1"/>
  <c r="J233" i="13"/>
  <c r="N233" i="13"/>
  <c r="F233" i="13"/>
  <c r="L233" i="13"/>
  <c r="R233" i="13"/>
  <c r="O233" i="13"/>
  <c r="P233" i="13"/>
  <c r="Q233" i="13"/>
  <c r="M233" i="13"/>
  <c r="S232" i="13"/>
  <c r="I235" i="11"/>
  <c r="D234" i="13"/>
  <c r="C234" i="13"/>
  <c r="E234" i="13" s="1"/>
  <c r="R234" i="13" l="1"/>
  <c r="L234" i="13"/>
  <c r="F234" i="13"/>
  <c r="P234" i="13"/>
  <c r="O234" i="13"/>
  <c r="Q234" i="13"/>
  <c r="M234" i="13"/>
  <c r="J234" i="13"/>
  <c r="K234" i="13"/>
  <c r="N234" i="13"/>
  <c r="D235" i="13"/>
  <c r="I236" i="11"/>
  <c r="C235" i="13"/>
  <c r="E235" i="13" s="1"/>
  <c r="S233" i="13"/>
  <c r="S234" i="13" l="1"/>
  <c r="P235" i="13"/>
  <c r="K235" i="13"/>
  <c r="L235" i="13"/>
  <c r="N235" i="13"/>
  <c r="M235" i="13"/>
  <c r="Q235" i="13"/>
  <c r="R235" i="13"/>
  <c r="F235" i="13"/>
  <c r="J235" i="13"/>
  <c r="O235" i="13"/>
  <c r="I237" i="11"/>
  <c r="D236" i="13"/>
  <c r="C236" i="13"/>
  <c r="E236" i="13" s="1"/>
  <c r="D237" i="13" l="1"/>
  <c r="I238" i="11"/>
  <c r="C237" i="13"/>
  <c r="E237" i="13" s="1"/>
  <c r="F236" i="13"/>
  <c r="R236" i="13"/>
  <c r="N236" i="13"/>
  <c r="J236" i="13"/>
  <c r="M236" i="13"/>
  <c r="Q236" i="13"/>
  <c r="O236" i="13"/>
  <c r="L236" i="13"/>
  <c r="P236" i="13"/>
  <c r="K236" i="13"/>
  <c r="S235" i="13"/>
  <c r="D238" i="13" l="1"/>
  <c r="I239" i="11"/>
  <c r="C238" i="13"/>
  <c r="E238" i="13" s="1"/>
  <c r="Q237" i="13"/>
  <c r="K237" i="13"/>
  <c r="N237" i="13"/>
  <c r="L237" i="13"/>
  <c r="J237" i="13"/>
  <c r="O237" i="13"/>
  <c r="R237" i="13"/>
  <c r="F237" i="13"/>
  <c r="M237" i="13"/>
  <c r="P237" i="13"/>
  <c r="S236" i="13"/>
  <c r="S237" i="13" l="1"/>
  <c r="D239" i="13"/>
  <c r="I240" i="11"/>
  <c r="C239" i="13"/>
  <c r="E239" i="13" s="1"/>
  <c r="J238" i="13"/>
  <c r="Q238" i="13"/>
  <c r="M238" i="13"/>
  <c r="N238" i="13"/>
  <c r="F238" i="13"/>
  <c r="K238" i="13"/>
  <c r="P238" i="13"/>
  <c r="O238" i="13"/>
  <c r="L238" i="13"/>
  <c r="R238" i="13"/>
  <c r="S238" i="13" l="1"/>
  <c r="I241" i="11"/>
  <c r="D240" i="13"/>
  <c r="C240" i="13"/>
  <c r="E240" i="13" s="1"/>
  <c r="R239" i="13"/>
  <c r="O239" i="13"/>
  <c r="J239" i="13"/>
  <c r="L239" i="13"/>
  <c r="P239" i="13"/>
  <c r="Q239" i="13"/>
  <c r="N239" i="13"/>
  <c r="K239" i="13"/>
  <c r="F239" i="13"/>
  <c r="M239" i="13"/>
  <c r="D241" i="13" l="1"/>
  <c r="I242" i="11"/>
  <c r="C241" i="13"/>
  <c r="E241" i="13" s="1"/>
  <c r="S239" i="13"/>
  <c r="K240" i="13"/>
  <c r="Q240" i="13"/>
  <c r="F240" i="13"/>
  <c r="J240" i="13"/>
  <c r="P240" i="13"/>
  <c r="M240" i="13"/>
  <c r="O240" i="13"/>
  <c r="N240" i="13"/>
  <c r="L240" i="13"/>
  <c r="R240" i="13"/>
  <c r="S240" i="13" l="1"/>
  <c r="D242" i="13"/>
  <c r="I243" i="11"/>
  <c r="C242" i="13"/>
  <c r="E242" i="13" s="1"/>
  <c r="M241" i="13"/>
  <c r="P241" i="13"/>
  <c r="L241" i="13"/>
  <c r="Q241" i="13"/>
  <c r="K241" i="13"/>
  <c r="R241" i="13"/>
  <c r="F241" i="13"/>
  <c r="O241" i="13"/>
  <c r="J241" i="13"/>
  <c r="N241" i="13"/>
  <c r="S241" i="13" l="1"/>
  <c r="I244" i="11"/>
  <c r="D243" i="13"/>
  <c r="C243" i="13"/>
  <c r="E243" i="13" s="1"/>
  <c r="F242" i="13"/>
  <c r="M242" i="13"/>
  <c r="P242" i="13"/>
  <c r="K242" i="13"/>
  <c r="O242" i="13"/>
  <c r="N242" i="13"/>
  <c r="R242" i="13"/>
  <c r="J242" i="13"/>
  <c r="Q242" i="13"/>
  <c r="L242" i="13"/>
  <c r="S242" i="13" l="1"/>
  <c r="N243" i="13"/>
  <c r="R243" i="13"/>
  <c r="F243" i="13"/>
  <c r="M243" i="13"/>
  <c r="Q243" i="13"/>
  <c r="K243" i="13"/>
  <c r="L243" i="13"/>
  <c r="P243" i="13"/>
  <c r="J243" i="13"/>
  <c r="O243" i="13"/>
  <c r="I245" i="11"/>
  <c r="D244" i="13"/>
  <c r="C244" i="13"/>
  <c r="E244" i="13" s="1"/>
  <c r="D245" i="13" l="1"/>
  <c r="I246" i="11"/>
  <c r="C245" i="13"/>
  <c r="E245" i="13" s="1"/>
  <c r="N244" i="13"/>
  <c r="Q244" i="13"/>
  <c r="L244" i="13"/>
  <c r="M244" i="13"/>
  <c r="J244" i="13"/>
  <c r="P244" i="13"/>
  <c r="O244" i="13"/>
  <c r="K244" i="13"/>
  <c r="F244" i="13"/>
  <c r="R244" i="13"/>
  <c r="S243" i="13"/>
  <c r="S244" i="13" l="1"/>
  <c r="D246" i="13"/>
  <c r="I247" i="11"/>
  <c r="C246" i="13"/>
  <c r="E246" i="13" s="1"/>
  <c r="R245" i="13"/>
  <c r="K245" i="13"/>
  <c r="N245" i="13"/>
  <c r="J245" i="13"/>
  <c r="O245" i="13"/>
  <c r="M245" i="13"/>
  <c r="L245" i="13"/>
  <c r="Q245" i="13"/>
  <c r="P245" i="13"/>
  <c r="F245" i="13"/>
  <c r="S245" i="13" l="1"/>
  <c r="D247" i="13"/>
  <c r="I248" i="11"/>
  <c r="C247" i="13"/>
  <c r="E247" i="13" s="1"/>
  <c r="M246" i="13"/>
  <c r="P246" i="13"/>
  <c r="K246" i="13"/>
  <c r="F246" i="13"/>
  <c r="J246" i="13"/>
  <c r="R246" i="13"/>
  <c r="L246" i="13"/>
  <c r="Q246" i="13"/>
  <c r="N246" i="13"/>
  <c r="O246" i="13"/>
  <c r="S246" i="13" l="1"/>
  <c r="D248" i="13"/>
  <c r="I249" i="11"/>
  <c r="C248" i="13"/>
  <c r="E248" i="13" s="1"/>
  <c r="K247" i="13"/>
  <c r="J247" i="13"/>
  <c r="F247" i="13"/>
  <c r="Q247" i="13"/>
  <c r="O247" i="13"/>
  <c r="N247" i="13"/>
  <c r="P247" i="13"/>
  <c r="M247" i="13"/>
  <c r="R247" i="13"/>
  <c r="L247" i="13"/>
  <c r="S247" i="13" l="1"/>
  <c r="I250" i="11"/>
  <c r="D249" i="13"/>
  <c r="C249" i="13"/>
  <c r="E249" i="13" s="1"/>
  <c r="N248" i="13"/>
  <c r="L248" i="13"/>
  <c r="M248" i="13"/>
  <c r="P248" i="13"/>
  <c r="F248" i="13"/>
  <c r="O248" i="13"/>
  <c r="Q248" i="13"/>
  <c r="K248" i="13"/>
  <c r="R248" i="13"/>
  <c r="J248" i="13"/>
  <c r="J249" i="13" l="1"/>
  <c r="N249" i="13"/>
  <c r="P249" i="13"/>
  <c r="F249" i="13"/>
  <c r="R249" i="13"/>
  <c r="M249" i="13"/>
  <c r="Q249" i="13"/>
  <c r="L249" i="13"/>
  <c r="K249" i="13"/>
  <c r="O249" i="13"/>
  <c r="S248" i="13"/>
  <c r="I251" i="11"/>
  <c r="D250" i="13"/>
  <c r="C250" i="13"/>
  <c r="E250" i="13" s="1"/>
  <c r="D251" i="13" l="1"/>
  <c r="I252" i="11"/>
  <c r="C251" i="13"/>
  <c r="E251" i="13" s="1"/>
  <c r="O250" i="13"/>
  <c r="R250" i="13"/>
  <c r="J250" i="13"/>
  <c r="F250" i="13"/>
  <c r="P250" i="13"/>
  <c r="N250" i="13"/>
  <c r="K250" i="13"/>
  <c r="M250" i="13"/>
  <c r="L250" i="13"/>
  <c r="Q250" i="13"/>
  <c r="S249" i="13"/>
  <c r="S250" i="13" l="1"/>
  <c r="D252" i="13"/>
  <c r="I253" i="11"/>
  <c r="C252" i="13"/>
  <c r="E252" i="13" s="1"/>
  <c r="Q251" i="13"/>
  <c r="K251" i="13"/>
  <c r="M251" i="13"/>
  <c r="R251" i="13"/>
  <c r="O251" i="13"/>
  <c r="L251" i="13"/>
  <c r="J251" i="13"/>
  <c r="P251" i="13"/>
  <c r="N251" i="13"/>
  <c r="F251" i="13"/>
  <c r="S251" i="13" l="1"/>
  <c r="I254" i="11"/>
  <c r="D253" i="13"/>
  <c r="C253" i="13"/>
  <c r="E253" i="13" s="1"/>
  <c r="R252" i="13"/>
  <c r="O252" i="13"/>
  <c r="J252" i="13"/>
  <c r="P252" i="13"/>
  <c r="L252" i="13"/>
  <c r="N252" i="13"/>
  <c r="Q252" i="13"/>
  <c r="M252" i="13"/>
  <c r="K252" i="13"/>
  <c r="F252" i="13"/>
  <c r="F253" i="13" l="1"/>
  <c r="P253" i="13"/>
  <c r="N253" i="13"/>
  <c r="O253" i="13"/>
  <c r="R253" i="13"/>
  <c r="M253" i="13"/>
  <c r="L253" i="13"/>
  <c r="Q253" i="13"/>
  <c r="J253" i="13"/>
  <c r="K253" i="13"/>
  <c r="D254" i="13"/>
  <c r="I255" i="11"/>
  <c r="C254" i="13"/>
  <c r="E254" i="13" s="1"/>
  <c r="S252" i="13"/>
  <c r="S253" i="13" l="1"/>
  <c r="D255" i="13"/>
  <c r="I256" i="11"/>
  <c r="C255" i="13"/>
  <c r="E255" i="13" s="1"/>
  <c r="R254" i="13"/>
  <c r="O254" i="13"/>
  <c r="L254" i="13"/>
  <c r="J254" i="13"/>
  <c r="K254" i="13"/>
  <c r="F254" i="13"/>
  <c r="N254" i="13"/>
  <c r="M254" i="13"/>
  <c r="P254" i="13"/>
  <c r="Q254" i="13"/>
  <c r="J255" i="13" l="1"/>
  <c r="R255" i="13"/>
  <c r="M255" i="13"/>
  <c r="Q255" i="13"/>
  <c r="K255" i="13"/>
  <c r="L255" i="13"/>
  <c r="N255" i="13"/>
  <c r="P255" i="13"/>
  <c r="O255" i="13"/>
  <c r="F255" i="13"/>
  <c r="S254" i="13"/>
  <c r="D256" i="13"/>
  <c r="I257" i="11"/>
  <c r="C256" i="13"/>
  <c r="E256" i="13" s="1"/>
  <c r="S255" i="13" l="1"/>
  <c r="D257" i="13"/>
  <c r="I258" i="11"/>
  <c r="C257" i="13"/>
  <c r="E257" i="13" s="1"/>
  <c r="M256" i="13"/>
  <c r="Q256" i="13"/>
  <c r="O256" i="13"/>
  <c r="J256" i="13"/>
  <c r="F256" i="13"/>
  <c r="K256" i="13"/>
  <c r="L256" i="13"/>
  <c r="P256" i="13"/>
  <c r="N256" i="13"/>
  <c r="R256" i="13"/>
  <c r="D258" i="13" l="1"/>
  <c r="I259" i="11"/>
  <c r="C258" i="13"/>
  <c r="E258" i="13" s="1"/>
  <c r="R257" i="13"/>
  <c r="M257" i="13"/>
  <c r="Q257" i="13"/>
  <c r="K257" i="13"/>
  <c r="P257" i="13"/>
  <c r="J257" i="13"/>
  <c r="N257" i="13"/>
  <c r="L257" i="13"/>
  <c r="O257" i="13"/>
  <c r="F257" i="13"/>
  <c r="S256" i="13"/>
  <c r="I260" i="11" l="1"/>
  <c r="D259" i="13"/>
  <c r="C259" i="13"/>
  <c r="E259" i="13" s="1"/>
  <c r="S257" i="13"/>
  <c r="J258" i="13"/>
  <c r="N258" i="13"/>
  <c r="F258" i="13"/>
  <c r="P258" i="13"/>
  <c r="R258" i="13"/>
  <c r="L258" i="13"/>
  <c r="M258" i="13"/>
  <c r="O258" i="13"/>
  <c r="Q258" i="13"/>
  <c r="K258" i="13"/>
  <c r="S258" i="13" l="1"/>
  <c r="L259" i="13"/>
  <c r="P259" i="13"/>
  <c r="J259" i="13"/>
  <c r="K259" i="13"/>
  <c r="N259" i="13"/>
  <c r="Q259" i="13"/>
  <c r="R259" i="13"/>
  <c r="O259" i="13"/>
  <c r="F259" i="13"/>
  <c r="M259" i="13"/>
  <c r="I261" i="11"/>
  <c r="D260" i="13"/>
  <c r="C260" i="13"/>
  <c r="E260" i="13" s="1"/>
  <c r="I262" i="11" l="1"/>
  <c r="D261" i="13"/>
  <c r="C261" i="13"/>
  <c r="E261" i="13" s="1"/>
  <c r="S259" i="13"/>
  <c r="F260" i="13"/>
  <c r="P260" i="13"/>
  <c r="K260" i="13"/>
  <c r="L260" i="13"/>
  <c r="O260" i="13"/>
  <c r="M260" i="13"/>
  <c r="R260" i="13"/>
  <c r="Q260" i="13"/>
  <c r="N260" i="13"/>
  <c r="J260" i="13"/>
  <c r="S260" i="13" l="1"/>
  <c r="R261" i="13"/>
  <c r="M261" i="13"/>
  <c r="Q261" i="13"/>
  <c r="N261" i="13"/>
  <c r="P261" i="13"/>
  <c r="F261" i="13"/>
  <c r="J261" i="13"/>
  <c r="O261" i="13"/>
  <c r="L261" i="13"/>
  <c r="K261" i="13"/>
  <c r="D262" i="13"/>
  <c r="I263" i="11"/>
  <c r="C262" i="13"/>
  <c r="E262" i="13" s="1"/>
  <c r="D263" i="13" l="1"/>
  <c r="I264" i="11"/>
  <c r="C263" i="13"/>
  <c r="E263" i="13" s="1"/>
  <c r="P262" i="13"/>
  <c r="J262" i="13"/>
  <c r="K262" i="13"/>
  <c r="L262" i="13"/>
  <c r="N262" i="13"/>
  <c r="O262" i="13"/>
  <c r="F262" i="13"/>
  <c r="M262" i="13"/>
  <c r="Q262" i="13"/>
  <c r="R262" i="13"/>
  <c r="S261" i="13"/>
  <c r="I265" i="11" l="1"/>
  <c r="D264" i="13"/>
  <c r="C264" i="13"/>
  <c r="E264" i="13" s="1"/>
  <c r="S262" i="13"/>
  <c r="R263" i="13"/>
  <c r="L263" i="13"/>
  <c r="M263" i="13"/>
  <c r="J263" i="13"/>
  <c r="Q263" i="13"/>
  <c r="N263" i="13"/>
  <c r="F263" i="13"/>
  <c r="O263" i="13"/>
  <c r="K263" i="13"/>
  <c r="P263" i="13"/>
  <c r="M264" i="13" l="1"/>
  <c r="P264" i="13"/>
  <c r="O264" i="13"/>
  <c r="L264" i="13"/>
  <c r="Q264" i="13"/>
  <c r="F264" i="13"/>
  <c r="R264" i="13"/>
  <c r="K264" i="13"/>
  <c r="N264" i="13"/>
  <c r="J264" i="13"/>
  <c r="I266" i="11"/>
  <c r="D265" i="13"/>
  <c r="C265" i="13"/>
  <c r="E265" i="13" s="1"/>
  <c r="S263" i="13"/>
  <c r="S264" i="13" l="1"/>
  <c r="R265" i="13"/>
  <c r="M265" i="13"/>
  <c r="L265" i="13"/>
  <c r="K265" i="13"/>
  <c r="Q265" i="13"/>
  <c r="O265" i="13"/>
  <c r="N265" i="13"/>
  <c r="F265" i="13"/>
  <c r="J265" i="13"/>
  <c r="P265" i="13"/>
  <c r="D266" i="13"/>
  <c r="I267" i="11"/>
  <c r="C266" i="13"/>
  <c r="E266" i="13" s="1"/>
  <c r="O266" i="13" l="1"/>
  <c r="P266" i="13"/>
  <c r="J266" i="13"/>
  <c r="R266" i="13"/>
  <c r="M266" i="13"/>
  <c r="F266" i="13"/>
  <c r="N266" i="13"/>
  <c r="K266" i="13"/>
  <c r="L266" i="13"/>
  <c r="Q266" i="13"/>
  <c r="D267" i="13"/>
  <c r="I268" i="11"/>
  <c r="C267" i="13"/>
  <c r="E267" i="13" s="1"/>
  <c r="S265" i="13"/>
  <c r="D268" i="13" l="1"/>
  <c r="I269" i="11"/>
  <c r="C268" i="13"/>
  <c r="E268" i="13" s="1"/>
  <c r="J267" i="13"/>
  <c r="R267" i="13"/>
  <c r="P267" i="13"/>
  <c r="K267" i="13"/>
  <c r="Q267" i="13"/>
  <c r="N267" i="13"/>
  <c r="L267" i="13"/>
  <c r="F267" i="13"/>
  <c r="O267" i="13"/>
  <c r="M267" i="13"/>
  <c r="S266" i="13"/>
  <c r="D269" i="13" l="1"/>
  <c r="I270" i="11"/>
  <c r="C269" i="13"/>
  <c r="E269" i="13" s="1"/>
  <c r="S267" i="13"/>
  <c r="O268" i="13"/>
  <c r="K268" i="13"/>
  <c r="M268" i="13"/>
  <c r="Q268" i="13"/>
  <c r="P268" i="13"/>
  <c r="F268" i="13"/>
  <c r="N268" i="13"/>
  <c r="R268" i="13"/>
  <c r="L268" i="13"/>
  <c r="J268" i="13"/>
  <c r="S268" i="13" l="1"/>
  <c r="I271" i="11"/>
  <c r="D270" i="13"/>
  <c r="C270" i="13"/>
  <c r="E270" i="13" s="1"/>
  <c r="O269" i="13"/>
  <c r="N269" i="13"/>
  <c r="K269" i="13"/>
  <c r="Q269" i="13"/>
  <c r="R269" i="13"/>
  <c r="L269" i="13"/>
  <c r="J269" i="13"/>
  <c r="M269" i="13"/>
  <c r="F269" i="13"/>
  <c r="P269" i="13"/>
  <c r="S269" i="13" l="1"/>
  <c r="M270" i="13"/>
  <c r="R270" i="13"/>
  <c r="J270" i="13"/>
  <c r="L270" i="13"/>
  <c r="P270" i="13"/>
  <c r="O270" i="13"/>
  <c r="N270" i="13"/>
  <c r="F270" i="13"/>
  <c r="K270" i="13"/>
  <c r="Q270" i="13"/>
  <c r="I272" i="11"/>
  <c r="D271" i="13"/>
  <c r="C271" i="13"/>
  <c r="E271" i="13" s="1"/>
  <c r="S270" i="13" l="1"/>
  <c r="P271" i="13"/>
  <c r="K271" i="13"/>
  <c r="N271" i="13"/>
  <c r="F271" i="13"/>
  <c r="L271" i="13"/>
  <c r="R271" i="13"/>
  <c r="J271" i="13"/>
  <c r="O271" i="13"/>
  <c r="Q271" i="13"/>
  <c r="M271" i="13"/>
  <c r="I273" i="11"/>
  <c r="D272" i="13"/>
  <c r="C272" i="13"/>
  <c r="E272" i="13" s="1"/>
  <c r="S271" i="13" l="1"/>
  <c r="F272" i="13"/>
  <c r="L272" i="13"/>
  <c r="J272" i="13"/>
  <c r="R272" i="13"/>
  <c r="Q272" i="13"/>
  <c r="M272" i="13"/>
  <c r="O272" i="13"/>
  <c r="P272" i="13"/>
  <c r="K272" i="13"/>
  <c r="N272" i="13"/>
  <c r="D273" i="13"/>
  <c r="I274" i="11"/>
  <c r="C273" i="13"/>
  <c r="E273" i="13" s="1"/>
  <c r="S272" i="13" l="1"/>
  <c r="D274" i="13"/>
  <c r="I275" i="11"/>
  <c r="C274" i="13"/>
  <c r="E274" i="13" s="1"/>
  <c r="R273" i="13"/>
  <c r="N273" i="13"/>
  <c r="M273" i="13"/>
  <c r="K273" i="13"/>
  <c r="P273" i="13"/>
  <c r="F273" i="13"/>
  <c r="O273" i="13"/>
  <c r="J273" i="13"/>
  <c r="Q273" i="13"/>
  <c r="L273" i="13"/>
  <c r="S273" i="13" l="1"/>
  <c r="D275" i="13"/>
  <c r="I276" i="11"/>
  <c r="C275" i="13"/>
  <c r="E275" i="13" s="1"/>
  <c r="O274" i="13"/>
  <c r="K274" i="13"/>
  <c r="Q274" i="13"/>
  <c r="N274" i="13"/>
  <c r="J274" i="13"/>
  <c r="L274" i="13"/>
  <c r="F274" i="13"/>
  <c r="P274" i="13"/>
  <c r="R274" i="13"/>
  <c r="M274" i="13"/>
  <c r="O275" i="13" l="1"/>
  <c r="Q275" i="13"/>
  <c r="J275" i="13"/>
  <c r="M275" i="13"/>
  <c r="R275" i="13"/>
  <c r="K275" i="13"/>
  <c r="N275" i="13"/>
  <c r="F275" i="13"/>
  <c r="L275" i="13"/>
  <c r="P275" i="13"/>
  <c r="S274" i="13"/>
  <c r="I277" i="11"/>
  <c r="D276" i="13"/>
  <c r="C276" i="13"/>
  <c r="E276" i="13" s="1"/>
  <c r="S275" i="13" l="1"/>
  <c r="L276" i="13"/>
  <c r="M276" i="13"/>
  <c r="R276" i="13"/>
  <c r="O276" i="13"/>
  <c r="Q276" i="13"/>
  <c r="J276" i="13"/>
  <c r="P276" i="13"/>
  <c r="N276" i="13"/>
  <c r="F276" i="13"/>
  <c r="K276" i="13"/>
  <c r="I278" i="11"/>
  <c r="D277" i="13"/>
  <c r="C277" i="13"/>
  <c r="E277" i="13" s="1"/>
  <c r="I279" i="11" l="1"/>
  <c r="D278" i="13"/>
  <c r="C278" i="13"/>
  <c r="E278" i="13" s="1"/>
  <c r="S276" i="13"/>
  <c r="N277" i="13"/>
  <c r="P277" i="13"/>
  <c r="O277" i="13"/>
  <c r="R277" i="13"/>
  <c r="L277" i="13"/>
  <c r="Q277" i="13"/>
  <c r="F277" i="13"/>
  <c r="J277" i="13"/>
  <c r="K277" i="13"/>
  <c r="M277" i="13"/>
  <c r="S277" i="13" l="1"/>
  <c r="K278" i="13"/>
  <c r="P278" i="13"/>
  <c r="O278" i="13"/>
  <c r="R278" i="13"/>
  <c r="F278" i="13"/>
  <c r="J278" i="13"/>
  <c r="M278" i="13"/>
  <c r="L278" i="13"/>
  <c r="Q278" i="13"/>
  <c r="N278" i="13"/>
  <c r="D279" i="13"/>
  <c r="I280" i="11"/>
  <c r="C279" i="13"/>
  <c r="E279" i="13" s="1"/>
  <c r="S278" i="13" l="1"/>
  <c r="D280" i="13"/>
  <c r="I281" i="11"/>
  <c r="C280" i="13"/>
  <c r="E280" i="13" s="1"/>
  <c r="M279" i="13"/>
  <c r="O279" i="13"/>
  <c r="R279" i="13"/>
  <c r="K279" i="13"/>
  <c r="L279" i="13"/>
  <c r="N279" i="13"/>
  <c r="J279" i="13"/>
  <c r="F279" i="13"/>
  <c r="P279" i="13"/>
  <c r="Q279" i="13"/>
  <c r="M280" i="13" l="1"/>
  <c r="L280" i="13"/>
  <c r="N280" i="13"/>
  <c r="F280" i="13"/>
  <c r="O280" i="13"/>
  <c r="J280" i="13"/>
  <c r="Q280" i="13"/>
  <c r="K280" i="13"/>
  <c r="R280" i="13"/>
  <c r="P280" i="13"/>
  <c r="S279" i="13"/>
  <c r="D281" i="13"/>
  <c r="I282" i="11"/>
  <c r="C281" i="13"/>
  <c r="E281" i="13" s="1"/>
  <c r="I283" i="11" l="1"/>
  <c r="D282" i="13"/>
  <c r="C282" i="13"/>
  <c r="E282" i="13" s="1"/>
  <c r="S280" i="13"/>
  <c r="N281" i="13"/>
  <c r="R281" i="13"/>
  <c r="P281" i="13"/>
  <c r="K281" i="13"/>
  <c r="O281" i="13"/>
  <c r="M281" i="13"/>
  <c r="J281" i="13"/>
  <c r="F281" i="13"/>
  <c r="Q281" i="13"/>
  <c r="L281" i="13"/>
  <c r="J282" i="13" l="1"/>
  <c r="P282" i="13"/>
  <c r="N282" i="13"/>
  <c r="Q282" i="13"/>
  <c r="R282" i="13"/>
  <c r="F282" i="13"/>
  <c r="O282" i="13"/>
  <c r="K282" i="13"/>
  <c r="M282" i="13"/>
  <c r="L282" i="13"/>
  <c r="I284" i="11"/>
  <c r="D283" i="13"/>
  <c r="C283" i="13"/>
  <c r="E283" i="13" s="1"/>
  <c r="S281" i="13"/>
  <c r="F283" i="13" l="1"/>
  <c r="J283" i="13"/>
  <c r="Q283" i="13"/>
  <c r="R283" i="13"/>
  <c r="P283" i="13"/>
  <c r="N283" i="13"/>
  <c r="L283" i="13"/>
  <c r="M283" i="13"/>
  <c r="O283" i="13"/>
  <c r="K283" i="13"/>
  <c r="I285" i="11"/>
  <c r="D284" i="13"/>
  <c r="C284" i="13"/>
  <c r="E284" i="13" s="1"/>
  <c r="S282" i="13"/>
  <c r="Q284" i="13" l="1"/>
  <c r="M284" i="13"/>
  <c r="K284" i="13"/>
  <c r="O284" i="13"/>
  <c r="R284" i="13"/>
  <c r="N284" i="13"/>
  <c r="L284" i="13"/>
  <c r="F284" i="13"/>
  <c r="J284" i="13"/>
  <c r="P284" i="13"/>
  <c r="D285" i="13"/>
  <c r="I286" i="11"/>
  <c r="C285" i="13"/>
  <c r="E285" i="13" s="1"/>
  <c r="S283" i="13"/>
  <c r="D286" i="13" l="1"/>
  <c r="I287" i="11"/>
  <c r="C286" i="13"/>
  <c r="E286" i="13" s="1"/>
  <c r="M285" i="13"/>
  <c r="J285" i="13"/>
  <c r="K285" i="13"/>
  <c r="R285" i="13"/>
  <c r="N285" i="13"/>
  <c r="P285" i="13"/>
  <c r="L285" i="13"/>
  <c r="F285" i="13"/>
  <c r="O285" i="13"/>
  <c r="Q285" i="13"/>
  <c r="S284" i="13"/>
  <c r="I288" i="11" l="1"/>
  <c r="D287" i="13"/>
  <c r="C287" i="13"/>
  <c r="E287" i="13" s="1"/>
  <c r="S285" i="13"/>
  <c r="P286" i="13"/>
  <c r="R286" i="13"/>
  <c r="F286" i="13"/>
  <c r="L286" i="13"/>
  <c r="K286" i="13"/>
  <c r="Q286" i="13"/>
  <c r="O286" i="13"/>
  <c r="N286" i="13"/>
  <c r="J286" i="13"/>
  <c r="M286" i="13"/>
  <c r="N287" i="13" l="1"/>
  <c r="M287" i="13"/>
  <c r="P287" i="13"/>
  <c r="J287" i="13"/>
  <c r="R287" i="13"/>
  <c r="L287" i="13"/>
  <c r="K287" i="13"/>
  <c r="F287" i="13"/>
  <c r="Q287" i="13"/>
  <c r="O287" i="13"/>
  <c r="S286" i="13"/>
  <c r="D288" i="13"/>
  <c r="I289" i="11"/>
  <c r="C288" i="13"/>
  <c r="E288" i="13" s="1"/>
  <c r="I290" i="11" l="1"/>
  <c r="D289" i="13"/>
  <c r="C289" i="13"/>
  <c r="E289" i="13" s="1"/>
  <c r="L288" i="13"/>
  <c r="N288" i="13"/>
  <c r="O288" i="13"/>
  <c r="F288" i="13"/>
  <c r="Q288" i="13"/>
  <c r="K288" i="13"/>
  <c r="M288" i="13"/>
  <c r="R288" i="13"/>
  <c r="P288" i="13"/>
  <c r="J288" i="13"/>
  <c r="S287" i="13"/>
  <c r="N289" i="13" l="1"/>
  <c r="O289" i="13"/>
  <c r="Q289" i="13"/>
  <c r="F289" i="13"/>
  <c r="K289" i="13"/>
  <c r="M289" i="13"/>
  <c r="R289" i="13"/>
  <c r="J289" i="13"/>
  <c r="P289" i="13"/>
  <c r="L289" i="13"/>
  <c r="S288" i="13"/>
  <c r="I291" i="11"/>
  <c r="D290" i="13"/>
  <c r="C290" i="13"/>
  <c r="E290" i="13" s="1"/>
  <c r="S289" i="13" l="1"/>
  <c r="L290" i="13"/>
  <c r="M290" i="13"/>
  <c r="R290" i="13"/>
  <c r="K290" i="13"/>
  <c r="N290" i="13"/>
  <c r="Q290" i="13"/>
  <c r="P290" i="13"/>
  <c r="O290" i="13"/>
  <c r="J290" i="13"/>
  <c r="F290" i="13"/>
  <c r="I292" i="11"/>
  <c r="D291" i="13"/>
  <c r="C291" i="13"/>
  <c r="E291" i="13" s="1"/>
  <c r="S290" i="13" l="1"/>
  <c r="N291" i="13"/>
  <c r="J291" i="13"/>
  <c r="K291" i="13"/>
  <c r="F291" i="13"/>
  <c r="P291" i="13"/>
  <c r="Q291" i="13"/>
  <c r="O291" i="13"/>
  <c r="M291" i="13"/>
  <c r="L291" i="13"/>
  <c r="R291" i="13"/>
  <c r="I293" i="11"/>
  <c r="D292" i="13"/>
  <c r="C292" i="13"/>
  <c r="E292" i="13" s="1"/>
  <c r="L292" i="13" l="1"/>
  <c r="R292" i="13"/>
  <c r="M292" i="13"/>
  <c r="J292" i="13"/>
  <c r="N292" i="13"/>
  <c r="K292" i="13"/>
  <c r="Q292" i="13"/>
  <c r="P292" i="13"/>
  <c r="F292" i="13"/>
  <c r="O292" i="13"/>
  <c r="S291" i="13"/>
  <c r="D293" i="13"/>
  <c r="I294" i="11"/>
  <c r="C293" i="13"/>
  <c r="E293" i="13" s="1"/>
  <c r="F293" i="13" l="1"/>
  <c r="L293" i="13"/>
  <c r="Q293" i="13"/>
  <c r="N293" i="13"/>
  <c r="O293" i="13"/>
  <c r="P293" i="13"/>
  <c r="R293" i="13"/>
  <c r="M293" i="13"/>
  <c r="J293" i="13"/>
  <c r="K293" i="13"/>
  <c r="I295" i="11"/>
  <c r="D294" i="13"/>
  <c r="C294" i="13"/>
  <c r="E294" i="13" s="1"/>
  <c r="S292" i="13"/>
  <c r="K294" i="13" l="1"/>
  <c r="Q294" i="13"/>
  <c r="R294" i="13"/>
  <c r="M294" i="13"/>
  <c r="F294" i="13"/>
  <c r="L294" i="13"/>
  <c r="O294" i="13"/>
  <c r="N294" i="13"/>
  <c r="J294" i="13"/>
  <c r="P294" i="13"/>
  <c r="D295" i="13"/>
  <c r="I296" i="11"/>
  <c r="C295" i="13"/>
  <c r="E295" i="13" s="1"/>
  <c r="S293" i="13"/>
  <c r="D296" i="13" l="1"/>
  <c r="I297" i="11"/>
  <c r="C296" i="13"/>
  <c r="E296" i="13" s="1"/>
  <c r="N295" i="13"/>
  <c r="Q295" i="13"/>
  <c r="O295" i="13"/>
  <c r="F295" i="13"/>
  <c r="M295" i="13"/>
  <c r="R295" i="13"/>
  <c r="J295" i="13"/>
  <c r="K295" i="13"/>
  <c r="L295" i="13"/>
  <c r="P295" i="13"/>
  <c r="S294" i="13"/>
  <c r="S295" i="13" l="1"/>
  <c r="I298" i="11"/>
  <c r="D297" i="13"/>
  <c r="C297" i="13"/>
  <c r="E297" i="13" s="1"/>
  <c r="L296" i="13"/>
  <c r="P296" i="13"/>
  <c r="K296" i="13"/>
  <c r="O296" i="13"/>
  <c r="R296" i="13"/>
  <c r="M296" i="13"/>
  <c r="F296" i="13"/>
  <c r="Q296" i="13"/>
  <c r="N296" i="13"/>
  <c r="J296" i="13"/>
  <c r="L297" i="13" l="1"/>
  <c r="O297" i="13"/>
  <c r="J297" i="13"/>
  <c r="P297" i="13"/>
  <c r="N297" i="13"/>
  <c r="M297" i="13"/>
  <c r="R297" i="13"/>
  <c r="Q297" i="13"/>
  <c r="K297" i="13"/>
  <c r="F297" i="13"/>
  <c r="S296" i="13"/>
  <c r="I299" i="11"/>
  <c r="D298" i="13"/>
  <c r="C298" i="13"/>
  <c r="E298" i="13" s="1"/>
  <c r="M298" i="13" l="1"/>
  <c r="J298" i="13"/>
  <c r="L298" i="13"/>
  <c r="O298" i="13"/>
  <c r="K298" i="13"/>
  <c r="F298" i="13"/>
  <c r="R298" i="13"/>
  <c r="P298" i="13"/>
  <c r="Q298" i="13"/>
  <c r="N298" i="13"/>
  <c r="I300" i="11"/>
  <c r="D299" i="13"/>
  <c r="C299" i="13"/>
  <c r="E299" i="13" s="1"/>
  <c r="S297" i="13"/>
  <c r="P299" i="13" l="1"/>
  <c r="F299" i="13"/>
  <c r="N299" i="13"/>
  <c r="L299" i="13"/>
  <c r="O299" i="13"/>
  <c r="K299" i="13"/>
  <c r="R299" i="13"/>
  <c r="Q299" i="13"/>
  <c r="M299" i="13"/>
  <c r="J299" i="13"/>
  <c r="S298" i="13"/>
  <c r="I301" i="11"/>
  <c r="D300" i="13"/>
  <c r="C300" i="13"/>
  <c r="E300" i="13" s="1"/>
  <c r="R300" i="13" l="1"/>
  <c r="F300" i="13"/>
  <c r="M300" i="13"/>
  <c r="K300" i="13"/>
  <c r="P300" i="13"/>
  <c r="O300" i="13"/>
  <c r="Q300" i="13"/>
  <c r="L300" i="13"/>
  <c r="N300" i="13"/>
  <c r="J300" i="13"/>
  <c r="D301" i="13"/>
  <c r="I302" i="11"/>
  <c r="C301" i="13"/>
  <c r="E301" i="13" s="1"/>
  <c r="S299" i="13"/>
  <c r="I303" i="11" l="1"/>
  <c r="D302" i="13"/>
  <c r="C302" i="13"/>
  <c r="E302" i="13" s="1"/>
  <c r="N301" i="13"/>
  <c r="L301" i="13"/>
  <c r="Q301" i="13"/>
  <c r="J301" i="13"/>
  <c r="F301" i="13"/>
  <c r="P301" i="13"/>
  <c r="K301" i="13"/>
  <c r="M301" i="13"/>
  <c r="O301" i="13"/>
  <c r="R301" i="13"/>
  <c r="S300" i="13"/>
  <c r="S301" i="13" l="1"/>
  <c r="J302" i="13"/>
  <c r="F302" i="13"/>
  <c r="L302" i="13"/>
  <c r="R302" i="13"/>
  <c r="M302" i="13"/>
  <c r="Q302" i="13"/>
  <c r="P302" i="13"/>
  <c r="O302" i="13"/>
  <c r="N302" i="13"/>
  <c r="K302" i="13"/>
  <c r="D303" i="13"/>
  <c r="I304" i="11"/>
  <c r="C303" i="13"/>
  <c r="E303" i="13" s="1"/>
  <c r="I305" i="11" l="1"/>
  <c r="D304" i="13"/>
  <c r="C304" i="13"/>
  <c r="E304" i="13" s="1"/>
  <c r="F303" i="13"/>
  <c r="P303" i="13"/>
  <c r="O303" i="13"/>
  <c r="K303" i="13"/>
  <c r="L303" i="13"/>
  <c r="M303" i="13"/>
  <c r="J303" i="13"/>
  <c r="Q303" i="13"/>
  <c r="N303" i="13"/>
  <c r="R303" i="13"/>
  <c r="S302" i="13"/>
  <c r="S303" i="13" l="1"/>
  <c r="N304" i="13"/>
  <c r="J304" i="13"/>
  <c r="O304" i="13"/>
  <c r="K304" i="13"/>
  <c r="F304" i="13"/>
  <c r="L304" i="13"/>
  <c r="Q304" i="13"/>
  <c r="P304" i="13"/>
  <c r="R304" i="13"/>
  <c r="M304" i="13"/>
  <c r="I306" i="11"/>
  <c r="D305" i="13"/>
  <c r="C305" i="13"/>
  <c r="E305" i="13" s="1"/>
  <c r="L305" i="13" l="1"/>
  <c r="F305" i="13"/>
  <c r="K305" i="13"/>
  <c r="M305" i="13"/>
  <c r="O305" i="13"/>
  <c r="R305" i="13"/>
  <c r="Q305" i="13"/>
  <c r="N305" i="13"/>
  <c r="P305" i="13"/>
  <c r="J305" i="13"/>
  <c r="D306" i="13"/>
  <c r="I307" i="11"/>
  <c r="C306" i="13"/>
  <c r="E306" i="13" s="1"/>
  <c r="S304" i="13"/>
  <c r="S305" i="13" l="1"/>
  <c r="I308" i="11"/>
  <c r="D307" i="13"/>
  <c r="C307" i="13"/>
  <c r="E307" i="13" s="1"/>
  <c r="Q306" i="13"/>
  <c r="O306" i="13"/>
  <c r="M306" i="13"/>
  <c r="J306" i="13"/>
  <c r="N306" i="13"/>
  <c r="R306" i="13"/>
  <c r="P306" i="13"/>
  <c r="K306" i="13"/>
  <c r="F306" i="13"/>
  <c r="L306" i="13"/>
  <c r="S306" i="13" l="1"/>
  <c r="P307" i="13"/>
  <c r="K307" i="13"/>
  <c r="R307" i="13"/>
  <c r="N307" i="13"/>
  <c r="M307" i="13"/>
  <c r="F307" i="13"/>
  <c r="L307" i="13"/>
  <c r="Q307" i="13"/>
  <c r="O307" i="13"/>
  <c r="J307" i="13"/>
  <c r="I309" i="11"/>
  <c r="D308" i="13"/>
  <c r="C308" i="13"/>
  <c r="E308" i="13" s="1"/>
  <c r="S307" i="13" l="1"/>
  <c r="P308" i="13"/>
  <c r="N308" i="13"/>
  <c r="O308" i="13"/>
  <c r="F308" i="13"/>
  <c r="K308" i="13"/>
  <c r="J308" i="13"/>
  <c r="L308" i="13"/>
  <c r="M308" i="13"/>
  <c r="R308" i="13"/>
  <c r="Q308" i="13"/>
  <c r="D309" i="13"/>
  <c r="I310" i="11"/>
  <c r="C309" i="13"/>
  <c r="E309" i="13" s="1"/>
  <c r="N309" i="13" l="1"/>
  <c r="M309" i="13"/>
  <c r="P309" i="13"/>
  <c r="K309" i="13"/>
  <c r="Q309" i="13"/>
  <c r="J309" i="13"/>
  <c r="R309" i="13"/>
  <c r="L309" i="13"/>
  <c r="O309" i="13"/>
  <c r="F309" i="13"/>
  <c r="S308" i="13"/>
  <c r="I311" i="11"/>
  <c r="D310" i="13"/>
  <c r="C310" i="13"/>
  <c r="E310" i="13" s="1"/>
  <c r="S309" i="13" l="1"/>
  <c r="J310" i="13"/>
  <c r="F310" i="13"/>
  <c r="Q310" i="13"/>
  <c r="O310" i="13"/>
  <c r="M310" i="13"/>
  <c r="P310" i="13"/>
  <c r="R310" i="13"/>
  <c r="K310" i="13"/>
  <c r="N310" i="13"/>
  <c r="L310" i="13"/>
  <c r="D311" i="13"/>
  <c r="I312" i="11"/>
  <c r="C311" i="13"/>
  <c r="E311" i="13" s="1"/>
  <c r="D312" i="13" l="1"/>
  <c r="I313" i="11"/>
  <c r="C312" i="13"/>
  <c r="E312" i="13" s="1"/>
  <c r="L311" i="13"/>
  <c r="F311" i="13"/>
  <c r="N311" i="13"/>
  <c r="Q311" i="13"/>
  <c r="R311" i="13"/>
  <c r="K311" i="13"/>
  <c r="M311" i="13"/>
  <c r="P311" i="13"/>
  <c r="O311" i="13"/>
  <c r="J311" i="13"/>
  <c r="S310" i="13"/>
  <c r="S311" i="13" l="1"/>
  <c r="J312" i="13"/>
  <c r="Q312" i="13"/>
  <c r="L312" i="13"/>
  <c r="F312" i="13"/>
  <c r="N312" i="13"/>
  <c r="R312" i="13"/>
  <c r="K312" i="13"/>
  <c r="P312" i="13"/>
  <c r="O312" i="13"/>
  <c r="M312" i="13"/>
  <c r="I314" i="11"/>
  <c r="D313" i="13"/>
  <c r="C313" i="13"/>
  <c r="E313" i="13" s="1"/>
  <c r="I315" i="11" l="1"/>
  <c r="D314" i="13"/>
  <c r="C314" i="13"/>
  <c r="E314" i="13" s="1"/>
  <c r="J313" i="13"/>
  <c r="L313" i="13"/>
  <c r="N313" i="13"/>
  <c r="P313" i="13"/>
  <c r="R313" i="13"/>
  <c r="K313" i="13"/>
  <c r="M313" i="13"/>
  <c r="F313" i="13"/>
  <c r="O313" i="13"/>
  <c r="Q313" i="13"/>
  <c r="S312" i="13"/>
  <c r="D315" i="13" l="1"/>
  <c r="I316" i="11"/>
  <c r="C315" i="13"/>
  <c r="E315" i="13" s="1"/>
  <c r="S313" i="13"/>
  <c r="J314" i="13"/>
  <c r="Q314" i="13"/>
  <c r="M314" i="13"/>
  <c r="P314" i="13"/>
  <c r="F314" i="13"/>
  <c r="K314" i="13"/>
  <c r="O314" i="13"/>
  <c r="N314" i="13"/>
  <c r="R314" i="13"/>
  <c r="L314" i="13"/>
  <c r="S314" i="13" l="1"/>
  <c r="I317" i="11"/>
  <c r="D316" i="13"/>
  <c r="C316" i="13"/>
  <c r="E316" i="13" s="1"/>
  <c r="O315" i="13"/>
  <c r="R315" i="13"/>
  <c r="F315" i="13"/>
  <c r="L315" i="13"/>
  <c r="Q315" i="13"/>
  <c r="J315" i="13"/>
  <c r="N315" i="13"/>
  <c r="K315" i="13"/>
  <c r="P315" i="13"/>
  <c r="M315" i="13"/>
  <c r="S315" i="13" l="1"/>
  <c r="D317" i="13"/>
  <c r="I318" i="11"/>
  <c r="C317" i="13"/>
  <c r="E317" i="13" s="1"/>
  <c r="Q316" i="13"/>
  <c r="F316" i="13"/>
  <c r="J316" i="13"/>
  <c r="R316" i="13"/>
  <c r="O316" i="13"/>
  <c r="L316" i="13"/>
  <c r="N316" i="13"/>
  <c r="M316" i="13"/>
  <c r="K316" i="13"/>
  <c r="P316" i="13"/>
  <c r="I319" i="11" l="1"/>
  <c r="D318" i="13"/>
  <c r="C318" i="13"/>
  <c r="E318" i="13" s="1"/>
  <c r="N317" i="13"/>
  <c r="J317" i="13"/>
  <c r="K317" i="13"/>
  <c r="P317" i="13"/>
  <c r="F317" i="13"/>
  <c r="L317" i="13"/>
  <c r="R317" i="13"/>
  <c r="M317" i="13"/>
  <c r="O317" i="13"/>
  <c r="Q317" i="13"/>
  <c r="S316" i="13"/>
  <c r="J318" i="13" l="1"/>
  <c r="Q318" i="13"/>
  <c r="N318" i="13"/>
  <c r="L318" i="13"/>
  <c r="F318" i="13"/>
  <c r="R318" i="13"/>
  <c r="K318" i="13"/>
  <c r="M318" i="13"/>
  <c r="O318" i="13"/>
  <c r="P318" i="13"/>
  <c r="S317" i="13"/>
  <c r="D319" i="13"/>
  <c r="I320" i="11"/>
  <c r="C319" i="13"/>
  <c r="E319" i="13" s="1"/>
  <c r="I321" i="11" l="1"/>
  <c r="D320" i="13"/>
  <c r="C320" i="13"/>
  <c r="E320" i="13" s="1"/>
  <c r="Q319" i="13"/>
  <c r="J319" i="13"/>
  <c r="R319" i="13"/>
  <c r="N319" i="13"/>
  <c r="P319" i="13"/>
  <c r="K319" i="13"/>
  <c r="O319" i="13"/>
  <c r="M319" i="13"/>
  <c r="L319" i="13"/>
  <c r="F319" i="13"/>
  <c r="S318" i="13"/>
  <c r="S319" i="13" l="1"/>
  <c r="N320" i="13"/>
  <c r="R320" i="13"/>
  <c r="P320" i="13"/>
  <c r="O320" i="13"/>
  <c r="K320" i="13"/>
  <c r="Q320" i="13"/>
  <c r="F320" i="13"/>
  <c r="J320" i="13"/>
  <c r="L320" i="13"/>
  <c r="M320" i="13"/>
  <c r="I322" i="11"/>
  <c r="D321" i="13"/>
  <c r="C321" i="13"/>
  <c r="E321" i="13" s="1"/>
  <c r="S320" i="13" l="1"/>
  <c r="N321" i="13"/>
  <c r="L321" i="13"/>
  <c r="O321" i="13"/>
  <c r="F321" i="13"/>
  <c r="P321" i="13"/>
  <c r="M321" i="13"/>
  <c r="K321" i="13"/>
  <c r="R321" i="13"/>
  <c r="Q321" i="13"/>
  <c r="J321" i="13"/>
  <c r="I323" i="11"/>
  <c r="D322" i="13"/>
  <c r="C322" i="13"/>
  <c r="E322" i="13" s="1"/>
  <c r="S321" i="13" l="1"/>
  <c r="I324" i="11"/>
  <c r="D323" i="13"/>
  <c r="C323" i="13"/>
  <c r="E323" i="13" s="1"/>
  <c r="L322" i="13"/>
  <c r="M322" i="13"/>
  <c r="F322" i="13"/>
  <c r="Q322" i="13"/>
  <c r="R322" i="13"/>
  <c r="N322" i="13"/>
  <c r="J322" i="13"/>
  <c r="K322" i="13"/>
  <c r="O322" i="13"/>
  <c r="P322" i="13"/>
  <c r="L323" i="13" l="1"/>
  <c r="O323" i="13"/>
  <c r="N323" i="13"/>
  <c r="Q323" i="13"/>
  <c r="F323" i="13"/>
  <c r="M323" i="13"/>
  <c r="P323" i="13"/>
  <c r="R323" i="13"/>
  <c r="K323" i="13"/>
  <c r="J323" i="13"/>
  <c r="S322" i="13"/>
  <c r="I325" i="11"/>
  <c r="D324" i="13"/>
  <c r="C324" i="13"/>
  <c r="E324" i="13" s="1"/>
  <c r="S323" i="13" l="1"/>
  <c r="D325" i="13"/>
  <c r="I326" i="11"/>
  <c r="C325" i="13"/>
  <c r="E325" i="13" s="1"/>
  <c r="O324" i="13"/>
  <c r="K324" i="13"/>
  <c r="J324" i="13"/>
  <c r="M324" i="13"/>
  <c r="N324" i="13"/>
  <c r="L324" i="13"/>
  <c r="F324" i="13"/>
  <c r="P324" i="13"/>
  <c r="R324" i="13"/>
  <c r="Q324" i="13"/>
  <c r="S324" i="13" l="1"/>
  <c r="I327" i="11"/>
  <c r="D326" i="13"/>
  <c r="C326" i="13"/>
  <c r="E326" i="13" s="1"/>
  <c r="O325" i="13"/>
  <c r="F325" i="13"/>
  <c r="Q325" i="13"/>
  <c r="R325" i="13"/>
  <c r="J325" i="13"/>
  <c r="K325" i="13"/>
  <c r="P325" i="13"/>
  <c r="N325" i="13"/>
  <c r="L325" i="13"/>
  <c r="M325" i="13"/>
  <c r="S325" i="13" l="1"/>
  <c r="R326" i="13"/>
  <c r="Q326" i="13"/>
  <c r="M326" i="13"/>
  <c r="F326" i="13"/>
  <c r="L326" i="13"/>
  <c r="P326" i="13"/>
  <c r="K326" i="13"/>
  <c r="N326" i="13"/>
  <c r="O326" i="13"/>
  <c r="J326" i="13"/>
  <c r="I328" i="11"/>
  <c r="D327" i="13"/>
  <c r="C327" i="13"/>
  <c r="E327" i="13" s="1"/>
  <c r="S326" i="13" l="1"/>
  <c r="M327" i="13"/>
  <c r="F327" i="13"/>
  <c r="Q327" i="13"/>
  <c r="N327" i="13"/>
  <c r="J327" i="13"/>
  <c r="R327" i="13"/>
  <c r="O327" i="13"/>
  <c r="P327" i="13"/>
  <c r="K327" i="13"/>
  <c r="L327" i="13"/>
  <c r="I329" i="11"/>
  <c r="D328" i="13"/>
  <c r="C328" i="13"/>
  <c r="E328" i="13" s="1"/>
  <c r="D329" i="13" l="1"/>
  <c r="I330" i="11"/>
  <c r="C329" i="13"/>
  <c r="E329" i="13" s="1"/>
  <c r="S327" i="13"/>
  <c r="O328" i="13"/>
  <c r="L328" i="13"/>
  <c r="K328" i="13"/>
  <c r="J328" i="13"/>
  <c r="R328" i="13"/>
  <c r="P328" i="13"/>
  <c r="N328" i="13"/>
  <c r="F328" i="13"/>
  <c r="M328" i="13"/>
  <c r="Q328" i="13"/>
  <c r="S328" i="13" l="1"/>
  <c r="L329" i="13"/>
  <c r="R329" i="13"/>
  <c r="M329" i="13"/>
  <c r="F329" i="13"/>
  <c r="J329" i="13"/>
  <c r="O329" i="13"/>
  <c r="P329" i="13"/>
  <c r="Q329" i="13"/>
  <c r="K329" i="13"/>
  <c r="N329" i="13"/>
  <c r="I331" i="11"/>
  <c r="D330" i="13"/>
  <c r="C330" i="13"/>
  <c r="E330" i="13" s="1"/>
  <c r="J330" i="13" l="1"/>
  <c r="F330" i="13"/>
  <c r="K330" i="13"/>
  <c r="L330" i="13"/>
  <c r="M330" i="13"/>
  <c r="R330" i="13"/>
  <c r="N330" i="13"/>
  <c r="O330" i="13"/>
  <c r="P330" i="13"/>
  <c r="Q330" i="13"/>
  <c r="D331" i="13"/>
  <c r="I332" i="11"/>
  <c r="C331" i="13"/>
  <c r="E331" i="13" s="1"/>
  <c r="S329" i="13"/>
  <c r="K331" i="13" l="1"/>
  <c r="O331" i="13"/>
  <c r="Q331" i="13"/>
  <c r="N331" i="13"/>
  <c r="M331" i="13"/>
  <c r="L331" i="13"/>
  <c r="P331" i="13"/>
  <c r="F331" i="13"/>
  <c r="R331" i="13"/>
  <c r="J331" i="13"/>
  <c r="I333" i="11"/>
  <c r="D332" i="13"/>
  <c r="C332" i="13"/>
  <c r="E332" i="13" s="1"/>
  <c r="S330" i="13"/>
  <c r="O332" i="13" l="1"/>
  <c r="N332" i="13"/>
  <c r="K332" i="13"/>
  <c r="M332" i="13"/>
  <c r="P332" i="13"/>
  <c r="L332" i="13"/>
  <c r="Q332" i="13"/>
  <c r="R332" i="13"/>
  <c r="J332" i="13"/>
  <c r="F332" i="13"/>
  <c r="D333" i="13"/>
  <c r="I334" i="11"/>
  <c r="C333" i="13"/>
  <c r="E333" i="13" s="1"/>
  <c r="S331" i="13"/>
  <c r="I335" i="11" l="1"/>
  <c r="D334" i="13"/>
  <c r="C334" i="13"/>
  <c r="E334" i="13" s="1"/>
  <c r="M333" i="13"/>
  <c r="N333" i="13"/>
  <c r="J333" i="13"/>
  <c r="R333" i="13"/>
  <c r="F333" i="13"/>
  <c r="Q333" i="13"/>
  <c r="O333" i="13"/>
  <c r="P333" i="13"/>
  <c r="L333" i="13"/>
  <c r="K333" i="13"/>
  <c r="S332" i="13"/>
  <c r="S333" i="13" l="1"/>
  <c r="R334" i="13"/>
  <c r="L334" i="13"/>
  <c r="M334" i="13"/>
  <c r="N334" i="13"/>
  <c r="K334" i="13"/>
  <c r="O334" i="13"/>
  <c r="Q334" i="13"/>
  <c r="F334" i="13"/>
  <c r="J334" i="13"/>
  <c r="P334" i="13"/>
  <c r="I336" i="11"/>
  <c r="D335" i="13"/>
  <c r="C335" i="13"/>
  <c r="E335" i="13" s="1"/>
  <c r="D336" i="13" l="1"/>
  <c r="I337" i="11"/>
  <c r="C336" i="13"/>
  <c r="E336" i="13" s="1"/>
  <c r="J335" i="13"/>
  <c r="F335" i="13"/>
  <c r="Q335" i="13"/>
  <c r="M335" i="13"/>
  <c r="L335" i="13"/>
  <c r="O335" i="13"/>
  <c r="P335" i="13"/>
  <c r="N335" i="13"/>
  <c r="R335" i="13"/>
  <c r="K335" i="13"/>
  <c r="S334" i="13"/>
  <c r="D337" i="13" l="1"/>
  <c r="I338" i="11"/>
  <c r="C337" i="13"/>
  <c r="E337" i="13" s="1"/>
  <c r="P336" i="13"/>
  <c r="F336" i="13"/>
  <c r="J336" i="13"/>
  <c r="Q336" i="13"/>
  <c r="O336" i="13"/>
  <c r="L336" i="13"/>
  <c r="N336" i="13"/>
  <c r="K336" i="13"/>
  <c r="R336" i="13"/>
  <c r="M336" i="13"/>
  <c r="S335" i="13"/>
  <c r="I339" i="11" l="1"/>
  <c r="D338" i="13"/>
  <c r="C338" i="13"/>
  <c r="E338" i="13" s="1"/>
  <c r="O337" i="13"/>
  <c r="Q337" i="13"/>
  <c r="F337" i="13"/>
  <c r="P337" i="13"/>
  <c r="J337" i="13"/>
  <c r="K337" i="13"/>
  <c r="M337" i="13"/>
  <c r="N337" i="13"/>
  <c r="R337" i="13"/>
  <c r="L337" i="13"/>
  <c r="S336" i="13"/>
  <c r="F338" i="13" l="1"/>
  <c r="L338" i="13"/>
  <c r="N338" i="13"/>
  <c r="P338" i="13"/>
  <c r="J338" i="13"/>
  <c r="M338" i="13"/>
  <c r="O338" i="13"/>
  <c r="R338" i="13"/>
  <c r="Q338" i="13"/>
  <c r="K338" i="13"/>
  <c r="D339" i="13"/>
  <c r="I340" i="11"/>
  <c r="C339" i="13"/>
  <c r="E339" i="13" s="1"/>
  <c r="S337" i="13"/>
  <c r="S338" i="13" l="1"/>
  <c r="I341" i="11"/>
  <c r="D340" i="13"/>
  <c r="C340" i="13"/>
  <c r="E340" i="13" s="1"/>
  <c r="R339" i="13"/>
  <c r="O339" i="13"/>
  <c r="P339" i="13"/>
  <c r="Q339" i="13"/>
  <c r="F339" i="13"/>
  <c r="N339" i="13"/>
  <c r="K339" i="13"/>
  <c r="J339" i="13"/>
  <c r="M339" i="13"/>
  <c r="L339" i="13"/>
  <c r="S339" i="13" l="1"/>
  <c r="J340" i="13"/>
  <c r="O340" i="13"/>
  <c r="L340" i="13"/>
  <c r="K340" i="13"/>
  <c r="N340" i="13"/>
  <c r="M340" i="13"/>
  <c r="P340" i="13"/>
  <c r="Q340" i="13"/>
  <c r="F340" i="13"/>
  <c r="R340" i="13"/>
  <c r="I342" i="11"/>
  <c r="D341" i="13"/>
  <c r="C341" i="13"/>
  <c r="E341" i="13" s="1"/>
  <c r="I343" i="11" l="1"/>
  <c r="D342" i="13"/>
  <c r="C342" i="13"/>
  <c r="E342" i="13" s="1"/>
  <c r="M341" i="13"/>
  <c r="P341" i="13"/>
  <c r="R341" i="13"/>
  <c r="O341" i="13"/>
  <c r="Q341" i="13"/>
  <c r="K341" i="13"/>
  <c r="J341" i="13"/>
  <c r="N341" i="13"/>
  <c r="L341" i="13"/>
  <c r="F341" i="13"/>
  <c r="S340" i="13"/>
  <c r="S341" i="13" l="1"/>
  <c r="N342" i="13"/>
  <c r="Q342" i="13"/>
  <c r="P342" i="13"/>
  <c r="K342" i="13"/>
  <c r="J342" i="13"/>
  <c r="F342" i="13"/>
  <c r="R342" i="13"/>
  <c r="M342" i="13"/>
  <c r="L342" i="13"/>
  <c r="O342" i="13"/>
  <c r="I344" i="11"/>
  <c r="D343" i="13"/>
  <c r="C343" i="13"/>
  <c r="E343" i="13" s="1"/>
  <c r="S342" i="13" l="1"/>
  <c r="R343" i="13"/>
  <c r="Q343" i="13"/>
  <c r="N343" i="13"/>
  <c r="P343" i="13"/>
  <c r="F343" i="13"/>
  <c r="O343" i="13"/>
  <c r="L343" i="13"/>
  <c r="M343" i="13"/>
  <c r="J343" i="13"/>
  <c r="K343" i="13"/>
  <c r="I345" i="11"/>
  <c r="D344" i="13"/>
  <c r="C344" i="13"/>
  <c r="E344" i="13" s="1"/>
  <c r="S343" i="13" l="1"/>
  <c r="L344" i="13"/>
  <c r="N344" i="13"/>
  <c r="K344" i="13"/>
  <c r="F344" i="13"/>
  <c r="O344" i="13"/>
  <c r="M344" i="13"/>
  <c r="J344" i="13"/>
  <c r="P344" i="13"/>
  <c r="Q344" i="13"/>
  <c r="R344" i="13"/>
  <c r="I346" i="11"/>
  <c r="D345" i="13"/>
  <c r="C345" i="13"/>
  <c r="E345" i="13" s="1"/>
  <c r="I347" i="11" l="1"/>
  <c r="D346" i="13"/>
  <c r="C346" i="13"/>
  <c r="E346" i="13" s="1"/>
  <c r="R345" i="13"/>
  <c r="O345" i="13"/>
  <c r="P345" i="13"/>
  <c r="M345" i="13"/>
  <c r="F345" i="13"/>
  <c r="K345" i="13"/>
  <c r="N345" i="13"/>
  <c r="Q345" i="13"/>
  <c r="L345" i="13"/>
  <c r="J345" i="13"/>
  <c r="S344" i="13"/>
  <c r="D347" i="13" l="1"/>
  <c r="I348" i="11"/>
  <c r="C347" i="13"/>
  <c r="E347" i="13" s="1"/>
  <c r="S345" i="13"/>
  <c r="Q346" i="13"/>
  <c r="K346" i="13"/>
  <c r="F346" i="13"/>
  <c r="L346" i="13"/>
  <c r="R346" i="13"/>
  <c r="J346" i="13"/>
  <c r="N346" i="13"/>
  <c r="P346" i="13"/>
  <c r="M346" i="13"/>
  <c r="O346" i="13"/>
  <c r="I349" i="11" l="1"/>
  <c r="D348" i="13"/>
  <c r="C348" i="13"/>
  <c r="E348" i="13" s="1"/>
  <c r="S346" i="13"/>
  <c r="O347" i="13"/>
  <c r="P347" i="13"/>
  <c r="F347" i="13"/>
  <c r="J347" i="13"/>
  <c r="K347" i="13"/>
  <c r="L347" i="13"/>
  <c r="R347" i="13"/>
  <c r="N347" i="13"/>
  <c r="Q347" i="13"/>
  <c r="M347" i="13"/>
  <c r="M348" i="13" l="1"/>
  <c r="L348" i="13"/>
  <c r="O348" i="13"/>
  <c r="R348" i="13"/>
  <c r="Q348" i="13"/>
  <c r="N348" i="13"/>
  <c r="F348" i="13"/>
  <c r="K348" i="13"/>
  <c r="P348" i="13"/>
  <c r="J348" i="13"/>
  <c r="I350" i="11"/>
  <c r="D349" i="13"/>
  <c r="C349" i="13"/>
  <c r="E349" i="13" s="1"/>
  <c r="S347" i="13"/>
  <c r="S348" i="13" l="1"/>
  <c r="I351" i="11"/>
  <c r="D350" i="13"/>
  <c r="C350" i="13"/>
  <c r="E350" i="13" s="1"/>
  <c r="M349" i="13"/>
  <c r="Q349" i="13"/>
  <c r="J349" i="13"/>
  <c r="L349" i="13"/>
  <c r="P349" i="13"/>
  <c r="R349" i="13"/>
  <c r="K349" i="13"/>
  <c r="O349" i="13"/>
  <c r="F349" i="13"/>
  <c r="N349" i="13"/>
  <c r="S349" i="13" l="1"/>
  <c r="K350" i="13"/>
  <c r="P350" i="13"/>
  <c r="N350" i="13"/>
  <c r="J350" i="13"/>
  <c r="F350" i="13"/>
  <c r="L350" i="13"/>
  <c r="O350" i="13"/>
  <c r="M350" i="13"/>
  <c r="R350" i="13"/>
  <c r="Q350" i="13"/>
  <c r="D351" i="13"/>
  <c r="I352" i="11"/>
  <c r="C351" i="13"/>
  <c r="E351" i="13" s="1"/>
  <c r="N351" i="13" l="1"/>
  <c r="J351" i="13"/>
  <c r="L351" i="13"/>
  <c r="P351" i="13"/>
  <c r="F351" i="13"/>
  <c r="K351" i="13"/>
  <c r="R351" i="13"/>
  <c r="M351" i="13"/>
  <c r="O351" i="13"/>
  <c r="Q351" i="13"/>
  <c r="I353" i="11"/>
  <c r="D352" i="13"/>
  <c r="C352" i="13"/>
  <c r="E352" i="13" s="1"/>
  <c r="S350" i="13"/>
  <c r="D353" i="13" l="1"/>
  <c r="I354" i="11"/>
  <c r="C353" i="13"/>
  <c r="E353" i="13" s="1"/>
  <c r="S351" i="13"/>
  <c r="N352" i="13"/>
  <c r="F352" i="13"/>
  <c r="L352" i="13"/>
  <c r="J352" i="13"/>
  <c r="R352" i="13"/>
  <c r="Q352" i="13"/>
  <c r="K352" i="13"/>
  <c r="M352" i="13"/>
  <c r="P352" i="13"/>
  <c r="O352" i="13"/>
  <c r="S352" i="13" l="1"/>
  <c r="I355" i="11"/>
  <c r="D354" i="13"/>
  <c r="C354" i="13"/>
  <c r="E354" i="13" s="1"/>
  <c r="N353" i="13"/>
  <c r="Q353" i="13"/>
  <c r="M353" i="13"/>
  <c r="P353" i="13"/>
  <c r="O353" i="13"/>
  <c r="R353" i="13"/>
  <c r="J353" i="13"/>
  <c r="F353" i="13"/>
  <c r="K353" i="13"/>
  <c r="L353" i="13"/>
  <c r="S353" i="13" l="1"/>
  <c r="J354" i="13"/>
  <c r="L354" i="13"/>
  <c r="Q354" i="13"/>
  <c r="O354" i="13"/>
  <c r="F354" i="13"/>
  <c r="M354" i="13"/>
  <c r="R354" i="13"/>
  <c r="K354" i="13"/>
  <c r="P354" i="13"/>
  <c r="N354" i="13"/>
  <c r="I356" i="11"/>
  <c r="D355" i="13"/>
  <c r="C355" i="13"/>
  <c r="E355" i="13" s="1"/>
  <c r="J355" i="13" l="1"/>
  <c r="R355" i="13"/>
  <c r="O355" i="13"/>
  <c r="P355" i="13"/>
  <c r="K355" i="13"/>
  <c r="L355" i="13"/>
  <c r="F355" i="13"/>
  <c r="Q355" i="13"/>
  <c r="N355" i="13"/>
  <c r="M355" i="13"/>
  <c r="D356" i="13"/>
  <c r="I357" i="11"/>
  <c r="C356" i="13"/>
  <c r="E356" i="13" s="1"/>
  <c r="S354" i="13"/>
  <c r="I358" i="11" l="1"/>
  <c r="D357" i="13"/>
  <c r="C357" i="13"/>
  <c r="E357" i="13" s="1"/>
  <c r="O356" i="13"/>
  <c r="Q356" i="13"/>
  <c r="P356" i="13"/>
  <c r="N356" i="13"/>
  <c r="L356" i="13"/>
  <c r="R356" i="13"/>
  <c r="M356" i="13"/>
  <c r="F356" i="13"/>
  <c r="K356" i="13"/>
  <c r="J356" i="13"/>
  <c r="S355" i="13"/>
  <c r="S356" i="13" l="1"/>
  <c r="I359" i="11"/>
  <c r="D358" i="13"/>
  <c r="C358" i="13"/>
  <c r="E358" i="13" s="1"/>
  <c r="N357" i="13"/>
  <c r="O357" i="13"/>
  <c r="M357" i="13"/>
  <c r="L357" i="13"/>
  <c r="Q357" i="13"/>
  <c r="R357" i="13"/>
  <c r="F357" i="13"/>
  <c r="P357" i="13"/>
  <c r="K357" i="13"/>
  <c r="J357" i="13"/>
  <c r="S357" i="13" l="1"/>
  <c r="L358" i="13"/>
  <c r="K358" i="13"/>
  <c r="O358" i="13"/>
  <c r="P358" i="13"/>
  <c r="F358" i="13"/>
  <c r="Q358" i="13"/>
  <c r="N358" i="13"/>
  <c r="J358" i="13"/>
  <c r="R358" i="13"/>
  <c r="M358" i="13"/>
  <c r="I360" i="11"/>
  <c r="D359" i="13"/>
  <c r="C359" i="13"/>
  <c r="E359" i="13" s="1"/>
  <c r="I361" i="11" l="1"/>
  <c r="D360" i="13"/>
  <c r="C360" i="13"/>
  <c r="E360" i="13" s="1"/>
  <c r="K359" i="13"/>
  <c r="L359" i="13"/>
  <c r="M359" i="13"/>
  <c r="P359" i="13"/>
  <c r="R359" i="13"/>
  <c r="F359" i="13"/>
  <c r="J359" i="13"/>
  <c r="O359" i="13"/>
  <c r="N359" i="13"/>
  <c r="Q359" i="13"/>
  <c r="S358" i="13"/>
  <c r="S359" i="13" l="1"/>
  <c r="O360" i="13"/>
  <c r="K360" i="13"/>
  <c r="L360" i="13"/>
  <c r="N360" i="13"/>
  <c r="P360" i="13"/>
  <c r="M360" i="13"/>
  <c r="Q360" i="13"/>
  <c r="F360" i="13"/>
  <c r="R360" i="13"/>
  <c r="J360" i="13"/>
  <c r="D361" i="13"/>
  <c r="I362" i="11"/>
  <c r="C361" i="13"/>
  <c r="E361" i="13" s="1"/>
  <c r="S360" i="13" l="1"/>
  <c r="I363" i="11"/>
  <c r="D362" i="13"/>
  <c r="C362" i="13"/>
  <c r="E362" i="13" s="1"/>
  <c r="F361" i="13"/>
  <c r="L361" i="13"/>
  <c r="M361" i="13"/>
  <c r="K361" i="13"/>
  <c r="P361" i="13"/>
  <c r="J361" i="13"/>
  <c r="R361" i="13"/>
  <c r="Q361" i="13"/>
  <c r="N361" i="13"/>
  <c r="O361" i="13"/>
  <c r="R362" i="13" l="1"/>
  <c r="Q362" i="13"/>
  <c r="F362" i="13"/>
  <c r="O362" i="13"/>
  <c r="L362" i="13"/>
  <c r="J362" i="13"/>
  <c r="P362" i="13"/>
  <c r="N362" i="13"/>
  <c r="K362" i="13"/>
  <c r="M362" i="13"/>
  <c r="S361" i="13"/>
  <c r="I364" i="11"/>
  <c r="D363" i="13"/>
  <c r="C363" i="13"/>
  <c r="E363" i="13" s="1"/>
  <c r="S362" i="13" l="1"/>
  <c r="M363" i="13"/>
  <c r="Q363" i="13"/>
  <c r="N363" i="13"/>
  <c r="R363" i="13"/>
  <c r="K363" i="13"/>
  <c r="P363" i="13"/>
  <c r="F363" i="13"/>
  <c r="O363" i="13"/>
  <c r="J363" i="13"/>
  <c r="L363" i="13"/>
  <c r="I365" i="11"/>
  <c r="D364" i="13"/>
  <c r="C364" i="13"/>
  <c r="E364" i="13" s="1"/>
  <c r="S363" i="13" l="1"/>
  <c r="K364" i="13"/>
  <c r="N364" i="13"/>
  <c r="R364" i="13"/>
  <c r="F364" i="13"/>
  <c r="Q364" i="13"/>
  <c r="M364" i="13"/>
  <c r="L364" i="13"/>
  <c r="J364" i="13"/>
  <c r="P364" i="13"/>
  <c r="O364" i="13"/>
  <c r="D365" i="13"/>
  <c r="I366" i="11"/>
  <c r="C365" i="13"/>
  <c r="E365" i="13" s="1"/>
  <c r="S364" i="13" l="1"/>
  <c r="I367" i="11"/>
  <c r="D366" i="13"/>
  <c r="C366" i="13"/>
  <c r="E366" i="13" s="1"/>
  <c r="J365" i="13"/>
  <c r="O365" i="13"/>
  <c r="N365" i="13"/>
  <c r="R365" i="13"/>
  <c r="Q365" i="13"/>
  <c r="K365" i="13"/>
  <c r="L365" i="13"/>
  <c r="P365" i="13"/>
  <c r="F365" i="13"/>
  <c r="M365" i="13"/>
  <c r="D367" i="13" l="1"/>
  <c r="I368" i="11"/>
  <c r="C367" i="13"/>
  <c r="E367" i="13" s="1"/>
  <c r="S365" i="13"/>
  <c r="Q366" i="13"/>
  <c r="N366" i="13"/>
  <c r="J366" i="13"/>
  <c r="L366" i="13"/>
  <c r="M366" i="13"/>
  <c r="F366" i="13"/>
  <c r="R366" i="13"/>
  <c r="O366" i="13"/>
  <c r="P366" i="13"/>
  <c r="K366" i="13"/>
  <c r="D368" i="13" l="1"/>
  <c r="I369" i="11"/>
  <c r="C368" i="13"/>
  <c r="E368" i="13" s="1"/>
  <c r="S366" i="13"/>
  <c r="F367" i="13"/>
  <c r="O367" i="13"/>
  <c r="R367" i="13"/>
  <c r="Q367" i="13"/>
  <c r="K367" i="13"/>
  <c r="J367" i="13"/>
  <c r="M367" i="13"/>
  <c r="P367" i="13"/>
  <c r="N367" i="13"/>
  <c r="L367" i="13"/>
  <c r="S367" i="13" l="1"/>
  <c r="D369" i="13"/>
  <c r="I370" i="11"/>
  <c r="C369" i="13"/>
  <c r="E369" i="13" s="1"/>
  <c r="F368" i="13"/>
  <c r="N368" i="13"/>
  <c r="L368" i="13"/>
  <c r="J368" i="13"/>
  <c r="K368" i="13"/>
  <c r="Q368" i="13"/>
  <c r="R368" i="13"/>
  <c r="P368" i="13"/>
  <c r="O368" i="13"/>
  <c r="M368" i="13"/>
  <c r="I371" i="11" l="1"/>
  <c r="D370" i="13"/>
  <c r="C370" i="13"/>
  <c r="E370" i="13" s="1"/>
  <c r="S368" i="13"/>
  <c r="R369" i="13"/>
  <c r="P369" i="13"/>
  <c r="M369" i="13"/>
  <c r="J369" i="13"/>
  <c r="N369" i="13"/>
  <c r="F369" i="13"/>
  <c r="Q369" i="13"/>
  <c r="L369" i="13"/>
  <c r="O369" i="13"/>
  <c r="K369" i="13"/>
  <c r="K370" i="13" l="1"/>
  <c r="M370" i="13"/>
  <c r="P370" i="13"/>
  <c r="N370" i="13"/>
  <c r="Q370" i="13"/>
  <c r="F370" i="13"/>
  <c r="J370" i="13"/>
  <c r="O370" i="13"/>
  <c r="L370" i="13"/>
  <c r="R370" i="13"/>
  <c r="I372" i="11"/>
  <c r="D371" i="13"/>
  <c r="C371" i="13"/>
  <c r="E371" i="13" s="1"/>
  <c r="S369" i="13"/>
  <c r="Q371" i="13" l="1"/>
  <c r="O371" i="13"/>
  <c r="K371" i="13"/>
  <c r="M371" i="13"/>
  <c r="R371" i="13"/>
  <c r="J371" i="13"/>
  <c r="F371" i="13"/>
  <c r="N371" i="13"/>
  <c r="L371" i="13"/>
  <c r="P371" i="13"/>
  <c r="I373" i="11"/>
  <c r="D372" i="13"/>
  <c r="C372" i="13"/>
  <c r="E372" i="13" s="1"/>
  <c r="S370" i="13"/>
  <c r="O372" i="13" l="1"/>
  <c r="M372" i="13"/>
  <c r="L372" i="13"/>
  <c r="N372" i="13"/>
  <c r="K372" i="13"/>
  <c r="Q372" i="13"/>
  <c r="P372" i="13"/>
  <c r="J372" i="13"/>
  <c r="F372" i="13"/>
  <c r="R372" i="13"/>
  <c r="D373" i="13"/>
  <c r="I374" i="11"/>
  <c r="C373" i="13"/>
  <c r="E373" i="13" s="1"/>
  <c r="S371" i="13"/>
  <c r="S372" i="13" l="1"/>
  <c r="Q373" i="13"/>
  <c r="M373" i="13"/>
  <c r="O373" i="13"/>
  <c r="J373" i="13"/>
  <c r="R373" i="13"/>
  <c r="P373" i="13"/>
  <c r="F373" i="13"/>
  <c r="L373" i="13"/>
  <c r="K373" i="13"/>
  <c r="N373" i="13"/>
  <c r="D374" i="13"/>
  <c r="I375" i="11"/>
  <c r="C374" i="13"/>
  <c r="E374" i="13" s="1"/>
  <c r="Q374" i="13" l="1"/>
  <c r="K374" i="13"/>
  <c r="R374" i="13"/>
  <c r="N374" i="13"/>
  <c r="J374" i="13"/>
  <c r="O374" i="13"/>
  <c r="L374" i="13"/>
  <c r="M374" i="13"/>
  <c r="P374" i="13"/>
  <c r="F374" i="13"/>
  <c r="S373" i="13"/>
  <c r="D375" i="13"/>
  <c r="I376" i="11"/>
  <c r="C375" i="13"/>
  <c r="E375" i="13" s="1"/>
  <c r="I377" i="11" l="1"/>
  <c r="D376" i="13"/>
  <c r="C376" i="13"/>
  <c r="E376" i="13" s="1"/>
  <c r="J375" i="13"/>
  <c r="N375" i="13"/>
  <c r="M375" i="13"/>
  <c r="K375" i="13"/>
  <c r="P375" i="13"/>
  <c r="L375" i="13"/>
  <c r="R375" i="13"/>
  <c r="F375" i="13"/>
  <c r="O375" i="13"/>
  <c r="Q375" i="13"/>
  <c r="S374" i="13"/>
  <c r="I378" i="11" l="1"/>
  <c r="D377" i="13"/>
  <c r="C377" i="13"/>
  <c r="E377" i="13" s="1"/>
  <c r="S375" i="13"/>
  <c r="J376" i="13"/>
  <c r="L376" i="13"/>
  <c r="O376" i="13"/>
  <c r="Q376" i="13"/>
  <c r="P376" i="13"/>
  <c r="F376" i="13"/>
  <c r="K376" i="13"/>
  <c r="R376" i="13"/>
  <c r="N376" i="13"/>
  <c r="M376" i="13"/>
  <c r="J377" i="13" l="1"/>
  <c r="Q377" i="13"/>
  <c r="P377" i="13"/>
  <c r="F377" i="13"/>
  <c r="M377" i="13"/>
  <c r="N377" i="13"/>
  <c r="O377" i="13"/>
  <c r="L377" i="13"/>
  <c r="R377" i="13"/>
  <c r="K377" i="13"/>
  <c r="D378" i="13"/>
  <c r="I379" i="11"/>
  <c r="C378" i="13"/>
  <c r="E378" i="13" s="1"/>
  <c r="S376" i="13"/>
  <c r="K378" i="13" l="1"/>
  <c r="P378" i="13"/>
  <c r="F378" i="13"/>
  <c r="Q378" i="13"/>
  <c r="J378" i="13"/>
  <c r="L378" i="13"/>
  <c r="N378" i="13"/>
  <c r="O378" i="13"/>
  <c r="M378" i="13"/>
  <c r="R378" i="13"/>
  <c r="I380" i="11"/>
  <c r="D379" i="13"/>
  <c r="C379" i="13"/>
  <c r="E379" i="13" s="1"/>
  <c r="S377" i="13"/>
  <c r="D380" i="13" l="1"/>
  <c r="I381" i="11"/>
  <c r="C380" i="13"/>
  <c r="E380" i="13" s="1"/>
  <c r="Q379" i="13"/>
  <c r="K379" i="13"/>
  <c r="J379" i="13"/>
  <c r="P379" i="13"/>
  <c r="M379" i="13"/>
  <c r="O379" i="13"/>
  <c r="N379" i="13"/>
  <c r="R379" i="13"/>
  <c r="L379" i="13"/>
  <c r="F379" i="13"/>
  <c r="S378" i="13"/>
  <c r="S379" i="13" l="1"/>
  <c r="I382" i="11"/>
  <c r="D381" i="13"/>
  <c r="C381" i="13"/>
  <c r="E381" i="13" s="1"/>
  <c r="L380" i="13"/>
  <c r="K380" i="13"/>
  <c r="P380" i="13"/>
  <c r="O380" i="13"/>
  <c r="N380" i="13"/>
  <c r="R380" i="13"/>
  <c r="F380" i="13"/>
  <c r="M380" i="13"/>
  <c r="J380" i="13"/>
  <c r="Q380" i="13"/>
  <c r="S380" i="13" l="1"/>
  <c r="K381" i="13"/>
  <c r="F381" i="13"/>
  <c r="Q381" i="13"/>
  <c r="J381" i="13"/>
  <c r="P381" i="13"/>
  <c r="R381" i="13"/>
  <c r="M381" i="13"/>
  <c r="O381" i="13"/>
  <c r="L381" i="13"/>
  <c r="N381" i="13"/>
  <c r="I383" i="11"/>
  <c r="D382" i="13"/>
  <c r="C382" i="13"/>
  <c r="E382" i="13" s="1"/>
  <c r="D383" i="13" l="1"/>
  <c r="I384" i="11"/>
  <c r="C383" i="13"/>
  <c r="E383" i="13" s="1"/>
  <c r="M382" i="13"/>
  <c r="P382" i="13"/>
  <c r="N382" i="13"/>
  <c r="J382" i="13"/>
  <c r="O382" i="13"/>
  <c r="L382" i="13"/>
  <c r="R382" i="13"/>
  <c r="Q382" i="13"/>
  <c r="K382" i="13"/>
  <c r="F382" i="13"/>
  <c r="S381" i="13"/>
  <c r="I385" i="11" l="1"/>
  <c r="D384" i="13"/>
  <c r="C384" i="13"/>
  <c r="E384" i="13" s="1"/>
  <c r="S382" i="13"/>
  <c r="F383" i="13"/>
  <c r="R383" i="13"/>
  <c r="N383" i="13"/>
  <c r="O383" i="13"/>
  <c r="K383" i="13"/>
  <c r="L383" i="13"/>
  <c r="J383" i="13"/>
  <c r="P383" i="13"/>
  <c r="M383" i="13"/>
  <c r="Q383" i="13"/>
  <c r="F384" i="13" l="1"/>
  <c r="K384" i="13"/>
  <c r="R384" i="13"/>
  <c r="J384" i="13"/>
  <c r="L384" i="13"/>
  <c r="M384" i="13"/>
  <c r="Q384" i="13"/>
  <c r="N384" i="13"/>
  <c r="P384" i="13"/>
  <c r="O384" i="13"/>
  <c r="D385" i="13"/>
  <c r="I386" i="11"/>
  <c r="C385" i="13"/>
  <c r="E385" i="13" s="1"/>
  <c r="S383" i="13"/>
  <c r="D386" i="13" l="1"/>
  <c r="I387" i="11"/>
  <c r="C386" i="13"/>
  <c r="E386" i="13" s="1"/>
  <c r="S384" i="13"/>
  <c r="P385" i="13"/>
  <c r="J385" i="13"/>
  <c r="R385" i="13"/>
  <c r="M385" i="13"/>
  <c r="N385" i="13"/>
  <c r="O385" i="13"/>
  <c r="K385" i="13"/>
  <c r="F385" i="13"/>
  <c r="Q385" i="13"/>
  <c r="L385" i="13"/>
  <c r="I388" i="11" l="1"/>
  <c r="D387" i="13"/>
  <c r="C387" i="13"/>
  <c r="E387" i="13" s="1"/>
  <c r="S385" i="13"/>
  <c r="L386" i="13"/>
  <c r="R386" i="13"/>
  <c r="K386" i="13"/>
  <c r="F386" i="13"/>
  <c r="M386" i="13"/>
  <c r="N386" i="13"/>
  <c r="O386" i="13"/>
  <c r="J386" i="13"/>
  <c r="Q386" i="13"/>
  <c r="P386" i="13"/>
  <c r="S386" i="13" l="1"/>
  <c r="R387" i="13"/>
  <c r="M387" i="13"/>
  <c r="O387" i="13"/>
  <c r="K387" i="13"/>
  <c r="N387" i="13"/>
  <c r="L387" i="13"/>
  <c r="F387" i="13"/>
  <c r="J387" i="13"/>
  <c r="Q387" i="13"/>
  <c r="P387" i="13"/>
  <c r="I389" i="11"/>
  <c r="D388" i="13"/>
  <c r="C388" i="13"/>
  <c r="E388" i="13" s="1"/>
  <c r="S387" i="13" l="1"/>
  <c r="P388" i="13"/>
  <c r="L388" i="13"/>
  <c r="N388" i="13"/>
  <c r="F388" i="13"/>
  <c r="O388" i="13"/>
  <c r="M388" i="13"/>
  <c r="Q388" i="13"/>
  <c r="J388" i="13"/>
  <c r="R388" i="13"/>
  <c r="K388" i="13"/>
  <c r="I390" i="11"/>
  <c r="D389" i="13"/>
  <c r="C389" i="13"/>
  <c r="E389" i="13" s="1"/>
  <c r="Q389" i="13" l="1"/>
  <c r="R389" i="13"/>
  <c r="O389" i="13"/>
  <c r="J389" i="13"/>
  <c r="N389" i="13"/>
  <c r="F389" i="13"/>
  <c r="L389" i="13"/>
  <c r="P389" i="13"/>
  <c r="K389" i="13"/>
  <c r="M389" i="13"/>
  <c r="D390" i="13"/>
  <c r="I391" i="11"/>
  <c r="C390" i="13"/>
  <c r="E390" i="13" s="1"/>
  <c r="S388" i="13"/>
  <c r="S389" i="13" l="1"/>
  <c r="I392" i="11"/>
  <c r="D391" i="13"/>
  <c r="C391" i="13"/>
  <c r="E391" i="13" s="1"/>
  <c r="Q390" i="13"/>
  <c r="L390" i="13"/>
  <c r="N390" i="13"/>
  <c r="M390" i="13"/>
  <c r="O390" i="13"/>
  <c r="F390" i="13"/>
  <c r="P390" i="13"/>
  <c r="R390" i="13"/>
  <c r="J390" i="13"/>
  <c r="K390" i="13"/>
  <c r="I393" i="11" l="1"/>
  <c r="D392" i="13"/>
  <c r="C392" i="13"/>
  <c r="E392" i="13" s="1"/>
  <c r="S390" i="13"/>
  <c r="Q391" i="13"/>
  <c r="N391" i="13"/>
  <c r="M391" i="13"/>
  <c r="J391" i="13"/>
  <c r="L391" i="13"/>
  <c r="R391" i="13"/>
  <c r="P391" i="13"/>
  <c r="F391" i="13"/>
  <c r="K391" i="13"/>
  <c r="O391" i="13"/>
  <c r="S391" i="13" l="1"/>
  <c r="Q392" i="13"/>
  <c r="P392" i="13"/>
  <c r="L392" i="13"/>
  <c r="K392" i="13"/>
  <c r="F392" i="13"/>
  <c r="N392" i="13"/>
  <c r="J392" i="13"/>
  <c r="R392" i="13"/>
  <c r="O392" i="13"/>
  <c r="M392" i="13"/>
  <c r="I394" i="11"/>
  <c r="D393" i="13"/>
  <c r="C393" i="13"/>
  <c r="E393" i="13" s="1"/>
  <c r="S392" i="13" l="1"/>
  <c r="I395" i="11"/>
  <c r="D394" i="13"/>
  <c r="C394" i="13"/>
  <c r="E394" i="13" s="1"/>
  <c r="P393" i="13"/>
  <c r="K393" i="13"/>
  <c r="R393" i="13"/>
  <c r="F393" i="13"/>
  <c r="N393" i="13"/>
  <c r="O393" i="13"/>
  <c r="J393" i="13"/>
  <c r="L393" i="13"/>
  <c r="Q393" i="13"/>
  <c r="M393" i="13"/>
  <c r="S393" i="13" l="1"/>
  <c r="P394" i="13"/>
  <c r="R394" i="13"/>
  <c r="Q394" i="13"/>
  <c r="L394" i="13"/>
  <c r="M394" i="13"/>
  <c r="K394" i="13"/>
  <c r="N394" i="13"/>
  <c r="F394" i="13"/>
  <c r="O394" i="13"/>
  <c r="J394" i="13"/>
  <c r="D395" i="13"/>
  <c r="I396" i="11"/>
  <c r="C395" i="13"/>
  <c r="E395" i="13" s="1"/>
  <c r="I397" i="11" l="1"/>
  <c r="D396" i="13"/>
  <c r="C396" i="13"/>
  <c r="E396" i="13" s="1"/>
  <c r="P395" i="13"/>
  <c r="N395" i="13"/>
  <c r="R395" i="13"/>
  <c r="L395" i="13"/>
  <c r="K395" i="13"/>
  <c r="Q395" i="13"/>
  <c r="M395" i="13"/>
  <c r="F395" i="13"/>
  <c r="J395" i="13"/>
  <c r="O395" i="13"/>
  <c r="S394" i="13"/>
  <c r="D397" i="13" l="1"/>
  <c r="I398" i="11"/>
  <c r="C397" i="13"/>
  <c r="E397" i="13" s="1"/>
  <c r="S395" i="13"/>
  <c r="J396" i="13"/>
  <c r="R396" i="13"/>
  <c r="F396" i="13"/>
  <c r="O396" i="13"/>
  <c r="P396" i="13"/>
  <c r="Q396" i="13"/>
  <c r="N396" i="13"/>
  <c r="K396" i="13"/>
  <c r="L396" i="13"/>
  <c r="M396" i="13"/>
  <c r="S396" i="13" l="1"/>
  <c r="I399" i="11"/>
  <c r="D398" i="13"/>
  <c r="C398" i="13"/>
  <c r="E398" i="13" s="1"/>
  <c r="P397" i="13"/>
  <c r="Q397" i="13"/>
  <c r="L397" i="13"/>
  <c r="F397" i="13"/>
  <c r="M397" i="13"/>
  <c r="K397" i="13"/>
  <c r="J397" i="13"/>
  <c r="O397" i="13"/>
  <c r="R397" i="13"/>
  <c r="N397" i="13"/>
  <c r="P398" i="13" l="1"/>
  <c r="Q398" i="13"/>
  <c r="O398" i="13"/>
  <c r="K398" i="13"/>
  <c r="M398" i="13"/>
  <c r="L398" i="13"/>
  <c r="F398" i="13"/>
  <c r="J398" i="13"/>
  <c r="R398" i="13"/>
  <c r="N398" i="13"/>
  <c r="I400" i="11"/>
  <c r="D399" i="13"/>
  <c r="C399" i="13"/>
  <c r="E399" i="13" s="1"/>
  <c r="S397" i="13"/>
  <c r="S398" i="13" l="1"/>
  <c r="P399" i="13"/>
  <c r="Q399" i="13"/>
  <c r="O399" i="13"/>
  <c r="J399" i="13"/>
  <c r="L399" i="13"/>
  <c r="R399" i="13"/>
  <c r="M399" i="13"/>
  <c r="F399" i="13"/>
  <c r="N399" i="13"/>
  <c r="K399" i="13"/>
  <c r="D400" i="13"/>
  <c r="I401" i="11"/>
  <c r="C400" i="13"/>
  <c r="E400" i="13" s="1"/>
  <c r="S399" i="13" l="1"/>
  <c r="I402" i="11"/>
  <c r="D401" i="13"/>
  <c r="C401" i="13"/>
  <c r="E401" i="13" s="1"/>
  <c r="M400" i="13"/>
  <c r="K400" i="13"/>
  <c r="F400" i="13"/>
  <c r="N400" i="13"/>
  <c r="Q400" i="13"/>
  <c r="L400" i="13"/>
  <c r="J400" i="13"/>
  <c r="O400" i="13"/>
  <c r="R400" i="13"/>
  <c r="P400" i="13"/>
  <c r="K401" i="13" l="1"/>
  <c r="O401" i="13"/>
  <c r="J401" i="13"/>
  <c r="L401" i="13"/>
  <c r="Q401" i="13"/>
  <c r="F401" i="13"/>
  <c r="M401" i="13"/>
  <c r="P401" i="13"/>
  <c r="N401" i="13"/>
  <c r="R401" i="13"/>
  <c r="D402" i="13"/>
  <c r="I403" i="11"/>
  <c r="C402" i="13"/>
  <c r="E402" i="13" s="1"/>
  <c r="S400" i="13"/>
  <c r="I404" i="11" l="1"/>
  <c r="D403" i="13"/>
  <c r="C403" i="13"/>
  <c r="E403" i="13" s="1"/>
  <c r="Q402" i="13"/>
  <c r="L402" i="13"/>
  <c r="N402" i="13"/>
  <c r="O402" i="13"/>
  <c r="P402" i="13"/>
  <c r="R402" i="13"/>
  <c r="F402" i="13"/>
  <c r="J402" i="13"/>
  <c r="M402" i="13"/>
  <c r="K402" i="13"/>
  <c r="S401" i="13"/>
  <c r="S402" i="13" l="1"/>
  <c r="N403" i="13"/>
  <c r="J403" i="13"/>
  <c r="L403" i="13"/>
  <c r="M403" i="13"/>
  <c r="P403" i="13"/>
  <c r="R403" i="13"/>
  <c r="Q403" i="13"/>
  <c r="K403" i="13"/>
  <c r="F403" i="13"/>
  <c r="O403" i="13"/>
  <c r="I405" i="11"/>
  <c r="D404" i="13"/>
  <c r="C404" i="13"/>
  <c r="E404" i="13" s="1"/>
  <c r="Q404" i="13" l="1"/>
  <c r="P404" i="13"/>
  <c r="M404" i="13"/>
  <c r="O404" i="13"/>
  <c r="R404" i="13"/>
  <c r="K404" i="13"/>
  <c r="L404" i="13"/>
  <c r="N404" i="13"/>
  <c r="J404" i="13"/>
  <c r="F404" i="13"/>
  <c r="D405" i="13"/>
  <c r="I406" i="11"/>
  <c r="C405" i="13"/>
  <c r="E405" i="13" s="1"/>
  <c r="S403" i="13"/>
  <c r="P405" i="13" l="1"/>
  <c r="L405" i="13"/>
  <c r="K405" i="13"/>
  <c r="N405" i="13"/>
  <c r="R405" i="13"/>
  <c r="F405" i="13"/>
  <c r="J405" i="13"/>
  <c r="Q405" i="13"/>
  <c r="M405" i="13"/>
  <c r="O405" i="13"/>
  <c r="D406" i="13"/>
  <c r="I407" i="11"/>
  <c r="C406" i="13"/>
  <c r="E406" i="13" s="1"/>
  <c r="S404" i="13"/>
  <c r="S405" i="13" l="1"/>
  <c r="K406" i="13"/>
  <c r="N406" i="13"/>
  <c r="M406" i="13"/>
  <c r="J406" i="13"/>
  <c r="L406" i="13"/>
  <c r="F406" i="13"/>
  <c r="R406" i="13"/>
  <c r="O406" i="13"/>
  <c r="Q406" i="13"/>
  <c r="P406" i="13"/>
  <c r="I408" i="11"/>
  <c r="D407" i="13"/>
  <c r="C407" i="13"/>
  <c r="E407" i="13" s="1"/>
  <c r="S406" i="13" l="1"/>
  <c r="R407" i="13"/>
  <c r="Q407" i="13"/>
  <c r="O407" i="13"/>
  <c r="N407" i="13"/>
  <c r="M407" i="13"/>
  <c r="F407" i="13"/>
  <c r="J407" i="13"/>
  <c r="P407" i="13"/>
  <c r="K407" i="13"/>
  <c r="L407" i="13"/>
  <c r="D408" i="13"/>
  <c r="I409" i="11"/>
  <c r="C408" i="13"/>
  <c r="E408" i="13" s="1"/>
  <c r="S407" i="13" l="1"/>
  <c r="M408" i="13"/>
  <c r="R408" i="13"/>
  <c r="Q408" i="13"/>
  <c r="K408" i="13"/>
  <c r="L408" i="13"/>
  <c r="F408" i="13"/>
  <c r="J408" i="13"/>
  <c r="O408" i="13"/>
  <c r="N408" i="13"/>
  <c r="P408" i="13"/>
  <c r="I410" i="11"/>
  <c r="D409" i="13"/>
  <c r="C409" i="13"/>
  <c r="E409" i="13" s="1"/>
  <c r="O409" i="13" l="1"/>
  <c r="K409" i="13"/>
  <c r="M409" i="13"/>
  <c r="F409" i="13"/>
  <c r="P409" i="13"/>
  <c r="R409" i="13"/>
  <c r="L409" i="13"/>
  <c r="Q409" i="13"/>
  <c r="J409" i="13"/>
  <c r="N409" i="13"/>
  <c r="D410" i="13"/>
  <c r="I411" i="11"/>
  <c r="C410" i="13"/>
  <c r="E410" i="13" s="1"/>
  <c r="S408" i="13"/>
  <c r="D411" i="13" l="1"/>
  <c r="I412" i="11"/>
  <c r="C411" i="13"/>
  <c r="E411" i="13" s="1"/>
  <c r="F410" i="13"/>
  <c r="N410" i="13"/>
  <c r="P410" i="13"/>
  <c r="M410" i="13"/>
  <c r="L410" i="13"/>
  <c r="R410" i="13"/>
  <c r="J410" i="13"/>
  <c r="K410" i="13"/>
  <c r="Q410" i="13"/>
  <c r="O410" i="13"/>
  <c r="S409" i="13"/>
  <c r="S410" i="13" l="1"/>
  <c r="D412" i="13"/>
  <c r="I413" i="11"/>
  <c r="C412" i="13"/>
  <c r="E412" i="13" s="1"/>
  <c r="Q411" i="13"/>
  <c r="N411" i="13"/>
  <c r="P411" i="13"/>
  <c r="M411" i="13"/>
  <c r="R411" i="13"/>
  <c r="F411" i="13"/>
  <c r="J411" i="13"/>
  <c r="O411" i="13"/>
  <c r="K411" i="13"/>
  <c r="L411" i="13"/>
  <c r="S411" i="13" l="1"/>
  <c r="I414" i="11"/>
  <c r="D413" i="13"/>
  <c r="C413" i="13"/>
  <c r="E413" i="13" s="1"/>
  <c r="N412" i="13"/>
  <c r="P412" i="13"/>
  <c r="R412" i="13"/>
  <c r="J412" i="13"/>
  <c r="L412" i="13"/>
  <c r="Q412" i="13"/>
  <c r="F412" i="13"/>
  <c r="M412" i="13"/>
  <c r="K412" i="13"/>
  <c r="O412" i="13"/>
  <c r="M413" i="13" l="1"/>
  <c r="K413" i="13"/>
  <c r="Q413" i="13"/>
  <c r="P413" i="13"/>
  <c r="L413" i="13"/>
  <c r="J413" i="13"/>
  <c r="N413" i="13"/>
  <c r="R413" i="13"/>
  <c r="F413" i="13"/>
  <c r="O413" i="13"/>
  <c r="S412" i="13"/>
  <c r="D414" i="13"/>
  <c r="I415" i="11"/>
  <c r="C414" i="13"/>
  <c r="E414" i="13" s="1"/>
  <c r="I416" i="11" l="1"/>
  <c r="D415" i="13"/>
  <c r="C415" i="13"/>
  <c r="E415" i="13" s="1"/>
  <c r="O414" i="13"/>
  <c r="P414" i="13"/>
  <c r="L414" i="13"/>
  <c r="R414" i="13"/>
  <c r="Q414" i="13"/>
  <c r="J414" i="13"/>
  <c r="K414" i="13"/>
  <c r="N414" i="13"/>
  <c r="F414" i="13"/>
  <c r="M414" i="13"/>
  <c r="S413" i="13"/>
  <c r="K415" i="13" l="1"/>
  <c r="L415" i="13"/>
  <c r="O415" i="13"/>
  <c r="F415" i="13"/>
  <c r="P415" i="13"/>
  <c r="J415" i="13"/>
  <c r="R415" i="13"/>
  <c r="M415" i="13"/>
  <c r="N415" i="13"/>
  <c r="Q415" i="13"/>
  <c r="S414" i="13"/>
  <c r="I417" i="11"/>
  <c r="D416" i="13"/>
  <c r="C416" i="13"/>
  <c r="E416" i="13" s="1"/>
  <c r="L416" i="13" l="1"/>
  <c r="R416" i="13"/>
  <c r="P416" i="13"/>
  <c r="M416" i="13"/>
  <c r="N416" i="13"/>
  <c r="O416" i="13"/>
  <c r="K416" i="13"/>
  <c r="F416" i="13"/>
  <c r="J416" i="13"/>
  <c r="Q416" i="13"/>
  <c r="S415" i="13"/>
  <c r="D417" i="13"/>
  <c r="I418" i="11"/>
  <c r="C417" i="13"/>
  <c r="E417" i="13" s="1"/>
  <c r="D418" i="13" l="1"/>
  <c r="I419" i="11"/>
  <c r="C418" i="13"/>
  <c r="E418" i="13" s="1"/>
  <c r="O417" i="13"/>
  <c r="L417" i="13"/>
  <c r="K417" i="13"/>
  <c r="J417" i="13"/>
  <c r="F417" i="13"/>
  <c r="P417" i="13"/>
  <c r="R417" i="13"/>
  <c r="Q417" i="13"/>
  <c r="M417" i="13"/>
  <c r="N417" i="13"/>
  <c r="S416" i="13"/>
  <c r="S417" i="13" l="1"/>
  <c r="D419" i="13"/>
  <c r="I420" i="11"/>
  <c r="C419" i="13"/>
  <c r="E419" i="13" s="1"/>
  <c r="K418" i="13"/>
  <c r="P418" i="13"/>
  <c r="R418" i="13"/>
  <c r="Q418" i="13"/>
  <c r="N418" i="13"/>
  <c r="F418" i="13"/>
  <c r="L418" i="13"/>
  <c r="M418" i="13"/>
  <c r="J418" i="13"/>
  <c r="O418" i="13"/>
  <c r="I421" i="11" l="1"/>
  <c r="D420" i="13"/>
  <c r="C420" i="13"/>
  <c r="E420" i="13" s="1"/>
  <c r="M419" i="13"/>
  <c r="R419" i="13"/>
  <c r="N419" i="13"/>
  <c r="L419" i="13"/>
  <c r="F419" i="13"/>
  <c r="O419" i="13"/>
  <c r="K419" i="13"/>
  <c r="J419" i="13"/>
  <c r="Q419" i="13"/>
  <c r="P419" i="13"/>
  <c r="S418" i="13"/>
  <c r="Q420" i="13" l="1"/>
  <c r="N420" i="13"/>
  <c r="P420" i="13"/>
  <c r="M420" i="13"/>
  <c r="K420" i="13"/>
  <c r="L420" i="13"/>
  <c r="R420" i="13"/>
  <c r="F420" i="13"/>
  <c r="J420" i="13"/>
  <c r="O420" i="13"/>
  <c r="S419" i="13"/>
  <c r="I422" i="11"/>
  <c r="D421" i="13"/>
  <c r="C421" i="13"/>
  <c r="E421" i="13" s="1"/>
  <c r="S420" i="13" l="1"/>
  <c r="I423" i="11"/>
  <c r="D422" i="13"/>
  <c r="C422" i="13"/>
  <c r="E422" i="13" s="1"/>
  <c r="O421" i="13"/>
  <c r="L421" i="13"/>
  <c r="N421" i="13"/>
  <c r="M421" i="13"/>
  <c r="Q421" i="13"/>
  <c r="K421" i="13"/>
  <c r="P421" i="13"/>
  <c r="F421" i="13"/>
  <c r="J421" i="13"/>
  <c r="R421" i="13"/>
  <c r="S421" i="13" l="1"/>
  <c r="N422" i="13"/>
  <c r="L422" i="13"/>
  <c r="K422" i="13"/>
  <c r="J422" i="13"/>
  <c r="P422" i="13"/>
  <c r="R422" i="13"/>
  <c r="O422" i="13"/>
  <c r="M422" i="13"/>
  <c r="F422" i="13"/>
  <c r="Q422" i="13"/>
  <c r="I424" i="11"/>
  <c r="D423" i="13"/>
  <c r="C423" i="13"/>
  <c r="E423" i="13" s="1"/>
  <c r="P423" i="13" l="1"/>
  <c r="N423" i="13"/>
  <c r="F423" i="13"/>
  <c r="M423" i="13"/>
  <c r="L423" i="13"/>
  <c r="J423" i="13"/>
  <c r="K423" i="13"/>
  <c r="O423" i="13"/>
  <c r="R423" i="13"/>
  <c r="Q423" i="13"/>
  <c r="D424" i="13"/>
  <c r="I425" i="11"/>
  <c r="C424" i="13"/>
  <c r="E424" i="13" s="1"/>
  <c r="S422" i="13"/>
  <c r="S423" i="13" l="1"/>
  <c r="I426" i="11"/>
  <c r="D425" i="13"/>
  <c r="C425" i="13"/>
  <c r="E425" i="13" s="1"/>
  <c r="O424" i="13"/>
  <c r="M424" i="13"/>
  <c r="K424" i="13"/>
  <c r="J424" i="13"/>
  <c r="R424" i="13"/>
  <c r="N424" i="13"/>
  <c r="L424" i="13"/>
  <c r="Q424" i="13"/>
  <c r="F424" i="13"/>
  <c r="P424" i="13"/>
  <c r="N425" i="13" l="1"/>
  <c r="J425" i="13"/>
  <c r="O425" i="13"/>
  <c r="R425" i="13"/>
  <c r="L425" i="13"/>
  <c r="M425" i="13"/>
  <c r="F425" i="13"/>
  <c r="K425" i="13"/>
  <c r="Q425" i="13"/>
  <c r="P425" i="13"/>
  <c r="S424" i="13"/>
  <c r="I427" i="11"/>
  <c r="D426" i="13"/>
  <c r="C426" i="13"/>
  <c r="E426" i="13" s="1"/>
  <c r="K426" i="13" l="1"/>
  <c r="J426" i="13"/>
  <c r="Q426" i="13"/>
  <c r="R426" i="13"/>
  <c r="F426" i="13"/>
  <c r="N426" i="13"/>
  <c r="L426" i="13"/>
  <c r="P426" i="13"/>
  <c r="O426" i="13"/>
  <c r="M426" i="13"/>
  <c r="S425" i="13"/>
  <c r="I428" i="11"/>
  <c r="D427" i="13"/>
  <c r="C427" i="13"/>
  <c r="E427" i="13" s="1"/>
  <c r="D428" i="13" l="1"/>
  <c r="I429" i="11"/>
  <c r="C428" i="13"/>
  <c r="E428" i="13" s="1"/>
  <c r="S426" i="13"/>
  <c r="N427" i="13"/>
  <c r="L427" i="13"/>
  <c r="O427" i="13"/>
  <c r="R427" i="13"/>
  <c r="Q427" i="13"/>
  <c r="F427" i="13"/>
  <c r="M427" i="13"/>
  <c r="J427" i="13"/>
  <c r="P427" i="13"/>
  <c r="K427" i="13"/>
  <c r="D429" i="13" l="1"/>
  <c r="I430" i="11"/>
  <c r="C429" i="13"/>
  <c r="E429" i="13" s="1"/>
  <c r="S427" i="13"/>
  <c r="Q428" i="13"/>
  <c r="F428" i="13"/>
  <c r="P428" i="13"/>
  <c r="N428" i="13"/>
  <c r="L428" i="13"/>
  <c r="K428" i="13"/>
  <c r="O428" i="13"/>
  <c r="J428" i="13"/>
  <c r="M428" i="13"/>
  <c r="R428" i="13"/>
  <c r="S428" i="13" l="1"/>
  <c r="I431" i="11"/>
  <c r="D430" i="13"/>
  <c r="C430" i="13"/>
  <c r="E430" i="13" s="1"/>
  <c r="K429" i="13"/>
  <c r="F429" i="13"/>
  <c r="O429" i="13"/>
  <c r="J429" i="13"/>
  <c r="R429" i="13"/>
  <c r="P429" i="13"/>
  <c r="Q429" i="13"/>
  <c r="M429" i="13"/>
  <c r="N429" i="13"/>
  <c r="L429" i="13"/>
  <c r="N430" i="13" l="1"/>
  <c r="F430" i="13"/>
  <c r="M430" i="13"/>
  <c r="K430" i="13"/>
  <c r="R430" i="13"/>
  <c r="J430" i="13"/>
  <c r="O430" i="13"/>
  <c r="Q430" i="13"/>
  <c r="L430" i="13"/>
  <c r="P430" i="13"/>
  <c r="D431" i="13"/>
  <c r="I432" i="11"/>
  <c r="C431" i="13"/>
  <c r="E431" i="13" s="1"/>
  <c r="S429" i="13"/>
  <c r="Q431" i="13" l="1"/>
  <c r="P431" i="13"/>
  <c r="F431" i="13"/>
  <c r="M431" i="13"/>
  <c r="J431" i="13"/>
  <c r="L431" i="13"/>
  <c r="R431" i="13"/>
  <c r="N431" i="13"/>
  <c r="O431" i="13"/>
  <c r="K431" i="13"/>
  <c r="S430" i="13"/>
  <c r="D432" i="13"/>
  <c r="I433" i="11"/>
  <c r="C432" i="13"/>
  <c r="E432" i="13" s="1"/>
  <c r="D433" i="13" l="1"/>
  <c r="I434" i="11"/>
  <c r="C433" i="13"/>
  <c r="E433" i="13" s="1"/>
  <c r="N432" i="13"/>
  <c r="O432" i="13"/>
  <c r="M432" i="13"/>
  <c r="K432" i="13"/>
  <c r="F432" i="13"/>
  <c r="P432" i="13"/>
  <c r="R432" i="13"/>
  <c r="J432" i="13"/>
  <c r="L432" i="13"/>
  <c r="Q432" i="13"/>
  <c r="S431" i="13"/>
  <c r="S432" i="13" l="1"/>
  <c r="I435" i="11"/>
  <c r="D434" i="13"/>
  <c r="C434" i="13"/>
  <c r="E434" i="13" s="1"/>
  <c r="F433" i="13"/>
  <c r="L433" i="13"/>
  <c r="N433" i="13"/>
  <c r="O433" i="13"/>
  <c r="Q433" i="13"/>
  <c r="R433" i="13"/>
  <c r="M433" i="13"/>
  <c r="P433" i="13"/>
  <c r="J433" i="13"/>
  <c r="K433" i="13"/>
  <c r="S433" i="13" l="1"/>
  <c r="R434" i="13"/>
  <c r="J434" i="13"/>
  <c r="M434" i="13"/>
  <c r="O434" i="13"/>
  <c r="Q434" i="13"/>
  <c r="L434" i="13"/>
  <c r="F434" i="13"/>
  <c r="K434" i="13"/>
  <c r="P434" i="13"/>
  <c r="N434" i="13"/>
  <c r="D435" i="13"/>
  <c r="I436" i="11"/>
  <c r="C435" i="13"/>
  <c r="E435" i="13" s="1"/>
  <c r="I437" i="11" l="1"/>
  <c r="D436" i="13"/>
  <c r="C436" i="13"/>
  <c r="E436" i="13" s="1"/>
  <c r="K435" i="13"/>
  <c r="P435" i="13"/>
  <c r="N435" i="13"/>
  <c r="O435" i="13"/>
  <c r="M435" i="13"/>
  <c r="J435" i="13"/>
  <c r="Q435" i="13"/>
  <c r="F435" i="13"/>
  <c r="L435" i="13"/>
  <c r="R435" i="13"/>
  <c r="S434" i="13"/>
  <c r="N436" i="13" l="1"/>
  <c r="J436" i="13"/>
  <c r="Q436" i="13"/>
  <c r="P436" i="13"/>
  <c r="F436" i="13"/>
  <c r="O436" i="13"/>
  <c r="M436" i="13"/>
  <c r="L436" i="13"/>
  <c r="K436" i="13"/>
  <c r="R436" i="13"/>
  <c r="S435" i="13"/>
  <c r="D437" i="13"/>
  <c r="I438" i="11"/>
  <c r="C437" i="13"/>
  <c r="E437" i="13" s="1"/>
  <c r="S436" i="13" l="1"/>
  <c r="I439" i="11"/>
  <c r="D438" i="13"/>
  <c r="C438" i="13"/>
  <c r="E438" i="13" s="1"/>
  <c r="K437" i="13"/>
  <c r="L437" i="13"/>
  <c r="Q437" i="13"/>
  <c r="O437" i="13"/>
  <c r="F437" i="13"/>
  <c r="N437" i="13"/>
  <c r="R437" i="13"/>
  <c r="M437" i="13"/>
  <c r="P437" i="13"/>
  <c r="J437" i="13"/>
  <c r="S437" i="13" l="1"/>
  <c r="I440" i="11"/>
  <c r="D439" i="13"/>
  <c r="C439" i="13"/>
  <c r="E439" i="13" s="1"/>
  <c r="F438" i="13"/>
  <c r="K438" i="13"/>
  <c r="Q438" i="13"/>
  <c r="J438" i="13"/>
  <c r="M438" i="13"/>
  <c r="O438" i="13"/>
  <c r="R438" i="13"/>
  <c r="N438" i="13"/>
  <c r="L438" i="13"/>
  <c r="P438" i="13"/>
  <c r="R439" i="13" l="1"/>
  <c r="L439" i="13"/>
  <c r="P439" i="13"/>
  <c r="K439" i="13"/>
  <c r="O439" i="13"/>
  <c r="Q439" i="13"/>
  <c r="J439" i="13"/>
  <c r="N439" i="13"/>
  <c r="M439" i="13"/>
  <c r="F439" i="13"/>
  <c r="S438" i="13"/>
  <c r="I441" i="11"/>
  <c r="D440" i="13"/>
  <c r="C440" i="13"/>
  <c r="E440" i="13" s="1"/>
  <c r="M440" i="13" l="1"/>
  <c r="O440" i="13"/>
  <c r="N440" i="13"/>
  <c r="F440" i="13"/>
  <c r="J440" i="13"/>
  <c r="R440" i="13"/>
  <c r="L440" i="13"/>
  <c r="K440" i="13"/>
  <c r="Q440" i="13"/>
  <c r="P440" i="13"/>
  <c r="D441" i="13"/>
  <c r="I442" i="11"/>
  <c r="C441" i="13"/>
  <c r="E441" i="13" s="1"/>
  <c r="S439" i="13"/>
  <c r="F441" i="13" l="1"/>
  <c r="M441" i="13"/>
  <c r="O441" i="13"/>
  <c r="L441" i="13"/>
  <c r="P441" i="13"/>
  <c r="R441" i="13"/>
  <c r="N441" i="13"/>
  <c r="Q441" i="13"/>
  <c r="J441" i="13"/>
  <c r="K441" i="13"/>
  <c r="D442" i="13"/>
  <c r="I443" i="11"/>
  <c r="C442" i="13"/>
  <c r="E442" i="13" s="1"/>
  <c r="S440" i="13"/>
  <c r="S441" i="13" l="1"/>
  <c r="J442" i="13"/>
  <c r="L442" i="13"/>
  <c r="K442" i="13"/>
  <c r="O442" i="13"/>
  <c r="Q442" i="13"/>
  <c r="N442" i="13"/>
  <c r="F442" i="13"/>
  <c r="P442" i="13"/>
  <c r="M442" i="13"/>
  <c r="R442" i="13"/>
  <c r="I444" i="11"/>
  <c r="D443" i="13"/>
  <c r="C443" i="13"/>
  <c r="E443" i="13" s="1"/>
  <c r="D444" i="13" l="1"/>
  <c r="I445" i="11"/>
  <c r="C444" i="13"/>
  <c r="E444" i="13" s="1"/>
  <c r="S442" i="13"/>
  <c r="M443" i="13"/>
  <c r="N443" i="13"/>
  <c r="O443" i="13"/>
  <c r="K443" i="13"/>
  <c r="P443" i="13"/>
  <c r="L443" i="13"/>
  <c r="F443" i="13"/>
  <c r="R443" i="13"/>
  <c r="J443" i="13"/>
  <c r="Q443" i="13"/>
  <c r="K444" i="13" l="1"/>
  <c r="P444" i="13"/>
  <c r="F444" i="13"/>
  <c r="M444" i="13"/>
  <c r="R444" i="13"/>
  <c r="N444" i="13"/>
  <c r="J444" i="13"/>
  <c r="O444" i="13"/>
  <c r="L444" i="13"/>
  <c r="Q444" i="13"/>
  <c r="S443" i="13"/>
  <c r="D445" i="13"/>
  <c r="I446" i="11"/>
  <c r="C445" i="13"/>
  <c r="E445" i="13" s="1"/>
  <c r="S444" i="13" l="1"/>
  <c r="D446" i="13"/>
  <c r="I447" i="11"/>
  <c r="C446" i="13"/>
  <c r="E446" i="13" s="1"/>
  <c r="L445" i="13"/>
  <c r="O445" i="13"/>
  <c r="M445" i="13"/>
  <c r="R445" i="13"/>
  <c r="P445" i="13"/>
  <c r="N445" i="13"/>
  <c r="K445" i="13"/>
  <c r="Q445" i="13"/>
  <c r="J445" i="13"/>
  <c r="F445" i="13"/>
  <c r="S445" i="13" l="1"/>
  <c r="D447" i="13"/>
  <c r="I448" i="11"/>
  <c r="C447" i="13"/>
  <c r="E447" i="13" s="1"/>
  <c r="Q446" i="13"/>
  <c r="M446" i="13"/>
  <c r="P446" i="13"/>
  <c r="O446" i="13"/>
  <c r="F446" i="13"/>
  <c r="L446" i="13"/>
  <c r="R446" i="13"/>
  <c r="N446" i="13"/>
  <c r="J446" i="13"/>
  <c r="K446" i="13"/>
  <c r="R447" i="13" l="1"/>
  <c r="K447" i="13"/>
  <c r="O447" i="13"/>
  <c r="L447" i="13"/>
  <c r="N447" i="13"/>
  <c r="P447" i="13"/>
  <c r="F447" i="13"/>
  <c r="M447" i="13"/>
  <c r="Q447" i="13"/>
  <c r="J447" i="13"/>
  <c r="S446" i="13"/>
  <c r="D448" i="13"/>
  <c r="I449" i="11"/>
  <c r="C448" i="13"/>
  <c r="E448" i="13" s="1"/>
  <c r="S447" i="13" l="1"/>
  <c r="L448" i="13"/>
  <c r="P448" i="13"/>
  <c r="N448" i="13"/>
  <c r="R448" i="13"/>
  <c r="F448" i="13"/>
  <c r="K448" i="13"/>
  <c r="J448" i="13"/>
  <c r="M448" i="13"/>
  <c r="Q448" i="13"/>
  <c r="O448" i="13"/>
  <c r="I450" i="11"/>
  <c r="D449" i="13"/>
  <c r="C449" i="13"/>
  <c r="E449" i="13" s="1"/>
  <c r="S448" i="13" l="1"/>
  <c r="D450" i="13"/>
  <c r="I451" i="11"/>
  <c r="C450" i="13"/>
  <c r="E450" i="13" s="1"/>
  <c r="N449" i="13"/>
  <c r="Q449" i="13"/>
  <c r="P449" i="13"/>
  <c r="M449" i="13"/>
  <c r="O449" i="13"/>
  <c r="F449" i="13"/>
  <c r="R449" i="13"/>
  <c r="K449" i="13"/>
  <c r="J449" i="13"/>
  <c r="L449" i="13"/>
  <c r="S449" i="13" l="1"/>
  <c r="D451" i="13"/>
  <c r="I452" i="11"/>
  <c r="C451" i="13"/>
  <c r="E451" i="13" s="1"/>
  <c r="K450" i="13"/>
  <c r="F450" i="13"/>
  <c r="M450" i="13"/>
  <c r="R450" i="13"/>
  <c r="L450" i="13"/>
  <c r="P450" i="13"/>
  <c r="Q450" i="13"/>
  <c r="O450" i="13"/>
  <c r="N450" i="13"/>
  <c r="J450" i="13"/>
  <c r="S450" i="13" l="1"/>
  <c r="I453" i="11"/>
  <c r="D452" i="13"/>
  <c r="C452" i="13"/>
  <c r="E452" i="13" s="1"/>
  <c r="K451" i="13"/>
  <c r="Q451" i="13"/>
  <c r="L451" i="13"/>
  <c r="P451" i="13"/>
  <c r="J451" i="13"/>
  <c r="M451" i="13"/>
  <c r="F451" i="13"/>
  <c r="N451" i="13"/>
  <c r="R451" i="13"/>
  <c r="O451" i="13"/>
  <c r="S451" i="13" l="1"/>
  <c r="P452" i="13"/>
  <c r="F452" i="13"/>
  <c r="R452" i="13"/>
  <c r="M452" i="13"/>
  <c r="K452" i="13"/>
  <c r="Q452" i="13"/>
  <c r="O452" i="13"/>
  <c r="J452" i="13"/>
  <c r="N452" i="13"/>
  <c r="L452" i="13"/>
  <c r="I454" i="11"/>
  <c r="D453" i="13"/>
  <c r="C453" i="13"/>
  <c r="E453" i="13" s="1"/>
  <c r="R453" i="13" l="1"/>
  <c r="P453" i="13"/>
  <c r="O453" i="13"/>
  <c r="N453" i="13"/>
  <c r="Q453" i="13"/>
  <c r="F453" i="13"/>
  <c r="K453" i="13"/>
  <c r="J453" i="13"/>
  <c r="L453" i="13"/>
  <c r="M453" i="13"/>
  <c r="I455" i="11"/>
  <c r="D454" i="13"/>
  <c r="C454" i="13"/>
  <c r="E454" i="13" s="1"/>
  <c r="S452" i="13"/>
  <c r="S453" i="13" l="1"/>
  <c r="I456" i="11"/>
  <c r="D455" i="13"/>
  <c r="C455" i="13"/>
  <c r="E455" i="13" s="1"/>
  <c r="N454" i="13"/>
  <c r="K454" i="13"/>
  <c r="M454" i="13"/>
  <c r="P454" i="13"/>
  <c r="R454" i="13"/>
  <c r="Q454" i="13"/>
  <c r="L454" i="13"/>
  <c r="J454" i="13"/>
  <c r="F454" i="13"/>
  <c r="O454" i="13"/>
  <c r="S454" i="13" l="1"/>
  <c r="K455" i="13"/>
  <c r="O455" i="13"/>
  <c r="L455" i="13"/>
  <c r="N455" i="13"/>
  <c r="F455" i="13"/>
  <c r="R455" i="13"/>
  <c r="J455" i="13"/>
  <c r="Q455" i="13"/>
  <c r="M455" i="13"/>
  <c r="P455" i="13"/>
  <c r="I457" i="11"/>
  <c r="D456" i="13"/>
  <c r="C456" i="13"/>
  <c r="E456" i="13" s="1"/>
  <c r="O456" i="13" l="1"/>
  <c r="L456" i="13"/>
  <c r="N456" i="13"/>
  <c r="Q456" i="13"/>
  <c r="M456" i="13"/>
  <c r="F456" i="13"/>
  <c r="J456" i="13"/>
  <c r="P456" i="13"/>
  <c r="K456" i="13"/>
  <c r="R456" i="13"/>
  <c r="S455" i="13"/>
  <c r="I458" i="11"/>
  <c r="D457" i="13"/>
  <c r="C457" i="13"/>
  <c r="E457" i="13" s="1"/>
  <c r="S456" i="13" l="1"/>
  <c r="N457" i="13"/>
  <c r="F457" i="13"/>
  <c r="J457" i="13"/>
  <c r="M457" i="13"/>
  <c r="P457" i="13"/>
  <c r="K457" i="13"/>
  <c r="Q457" i="13"/>
  <c r="L457" i="13"/>
  <c r="O457" i="13"/>
  <c r="R457" i="13"/>
  <c r="I459" i="11"/>
  <c r="D458" i="13"/>
  <c r="C458" i="13"/>
  <c r="E458" i="13" s="1"/>
  <c r="S457" i="13" l="1"/>
  <c r="K458" i="13"/>
  <c r="N458" i="13"/>
  <c r="O458" i="13"/>
  <c r="M458" i="13"/>
  <c r="P458" i="13"/>
  <c r="L458" i="13"/>
  <c r="R458" i="13"/>
  <c r="Q458" i="13"/>
  <c r="F458" i="13"/>
  <c r="J458" i="13"/>
  <c r="D459" i="13"/>
  <c r="I460" i="11"/>
  <c r="C459" i="13"/>
  <c r="E459" i="13" s="1"/>
  <c r="S458" i="13" l="1"/>
  <c r="O459" i="13"/>
  <c r="L459" i="13"/>
  <c r="R459" i="13"/>
  <c r="P459" i="13"/>
  <c r="N459" i="13"/>
  <c r="Q459" i="13"/>
  <c r="M459" i="13"/>
  <c r="K459" i="13"/>
  <c r="F459" i="13"/>
  <c r="J459" i="13"/>
  <c r="D460" i="13"/>
  <c r="I461" i="11"/>
  <c r="C460" i="13"/>
  <c r="E460" i="13" s="1"/>
  <c r="D461" i="13" l="1"/>
  <c r="I462" i="11"/>
  <c r="C461" i="13"/>
  <c r="E461" i="13" s="1"/>
  <c r="S459" i="13"/>
  <c r="K460" i="13"/>
  <c r="P460" i="13"/>
  <c r="R460" i="13"/>
  <c r="O460" i="13"/>
  <c r="M460" i="13"/>
  <c r="F460" i="13"/>
  <c r="J460" i="13"/>
  <c r="N460" i="13"/>
  <c r="L460" i="13"/>
  <c r="Q460" i="13"/>
  <c r="S460" i="13" l="1"/>
  <c r="I463" i="11"/>
  <c r="D462" i="13"/>
  <c r="C462" i="13"/>
  <c r="E462" i="13" s="1"/>
  <c r="Q461" i="13"/>
  <c r="O461" i="13"/>
  <c r="P461" i="13"/>
  <c r="R461" i="13"/>
  <c r="K461" i="13"/>
  <c r="L461" i="13"/>
  <c r="M461" i="13"/>
  <c r="J461" i="13"/>
  <c r="F461" i="13"/>
  <c r="N461" i="13"/>
  <c r="S461" i="13" l="1"/>
  <c r="D463" i="13"/>
  <c r="I464" i="11"/>
  <c r="C463" i="13"/>
  <c r="E463" i="13" s="1"/>
  <c r="P462" i="13"/>
  <c r="F462" i="13"/>
  <c r="K462" i="13"/>
  <c r="M462" i="13"/>
  <c r="Q462" i="13"/>
  <c r="R462" i="13"/>
  <c r="O462" i="13"/>
  <c r="L462" i="13"/>
  <c r="J462" i="13"/>
  <c r="N462" i="13"/>
  <c r="S462" i="13" l="1"/>
  <c r="D464" i="13"/>
  <c r="I465" i="11"/>
  <c r="C464" i="13"/>
  <c r="E464" i="13" s="1"/>
  <c r="O463" i="13"/>
  <c r="F463" i="13"/>
  <c r="L463" i="13"/>
  <c r="R463" i="13"/>
  <c r="N463" i="13"/>
  <c r="J463" i="13"/>
  <c r="Q463" i="13"/>
  <c r="K463" i="13"/>
  <c r="P463" i="13"/>
  <c r="M463" i="13"/>
  <c r="S463" i="13" l="1"/>
  <c r="L464" i="13"/>
  <c r="N464" i="13"/>
  <c r="R464" i="13"/>
  <c r="P464" i="13"/>
  <c r="J464" i="13"/>
  <c r="F464" i="13"/>
  <c r="O464" i="13"/>
  <c r="K464" i="13"/>
  <c r="Q464" i="13"/>
  <c r="M464" i="13"/>
  <c r="I466" i="11"/>
  <c r="D465" i="13"/>
  <c r="C465" i="13"/>
  <c r="E465" i="13" s="1"/>
  <c r="S464" i="13" l="1"/>
  <c r="Q465" i="13"/>
  <c r="F465" i="13"/>
  <c r="R465" i="13"/>
  <c r="N465" i="13"/>
  <c r="K465" i="13"/>
  <c r="O465" i="13"/>
  <c r="M465" i="13"/>
  <c r="P465" i="13"/>
  <c r="J465" i="13"/>
  <c r="L465" i="13"/>
  <c r="D466" i="13"/>
  <c r="I467" i="11"/>
  <c r="C466" i="13"/>
  <c r="E466" i="13" s="1"/>
  <c r="R466" i="13" l="1"/>
  <c r="M466" i="13"/>
  <c r="Q466" i="13"/>
  <c r="P466" i="13"/>
  <c r="K466" i="13"/>
  <c r="L466" i="13"/>
  <c r="J466" i="13"/>
  <c r="F466" i="13"/>
  <c r="O466" i="13"/>
  <c r="N466" i="13"/>
  <c r="S465" i="13"/>
  <c r="D467" i="13"/>
  <c r="I468" i="11"/>
  <c r="C467" i="13"/>
  <c r="E467" i="13" s="1"/>
  <c r="S466" i="13" l="1"/>
  <c r="I469" i="11"/>
  <c r="D468" i="13"/>
  <c r="C468" i="13"/>
  <c r="E468" i="13" s="1"/>
  <c r="R467" i="13"/>
  <c r="O467" i="13"/>
  <c r="L467" i="13"/>
  <c r="Q467" i="13"/>
  <c r="M467" i="13"/>
  <c r="P467" i="13"/>
  <c r="N467" i="13"/>
  <c r="K467" i="13"/>
  <c r="J467" i="13"/>
  <c r="F467" i="13"/>
  <c r="Q468" i="13" l="1"/>
  <c r="R468" i="13"/>
  <c r="L468" i="13"/>
  <c r="M468" i="13"/>
  <c r="J468" i="13"/>
  <c r="F468" i="13"/>
  <c r="O468" i="13"/>
  <c r="K468" i="13"/>
  <c r="N468" i="13"/>
  <c r="P468" i="13"/>
  <c r="D469" i="13"/>
  <c r="I470" i="11"/>
  <c r="C469" i="13"/>
  <c r="E469" i="13" s="1"/>
  <c r="S467" i="13"/>
  <c r="D470" i="13" l="1"/>
  <c r="I471" i="11"/>
  <c r="C470" i="13"/>
  <c r="E470" i="13" s="1"/>
  <c r="F469" i="13"/>
  <c r="P469" i="13"/>
  <c r="N469" i="13"/>
  <c r="K469" i="13"/>
  <c r="M469" i="13"/>
  <c r="J469" i="13"/>
  <c r="O469" i="13"/>
  <c r="Q469" i="13"/>
  <c r="R469" i="13"/>
  <c r="L469" i="13"/>
  <c r="S468" i="13"/>
  <c r="I472" i="11" l="1"/>
  <c r="D471" i="13"/>
  <c r="C471" i="13"/>
  <c r="E471" i="13" s="1"/>
  <c r="M470" i="13"/>
  <c r="R470" i="13"/>
  <c r="K470" i="13"/>
  <c r="J470" i="13"/>
  <c r="O470" i="13"/>
  <c r="Q470" i="13"/>
  <c r="F470" i="13"/>
  <c r="P470" i="13"/>
  <c r="L470" i="13"/>
  <c r="N470" i="13"/>
  <c r="S469" i="13"/>
  <c r="P471" i="13" l="1"/>
  <c r="F471" i="13"/>
  <c r="O471" i="13"/>
  <c r="Q471" i="13"/>
  <c r="M471" i="13"/>
  <c r="R471" i="13"/>
  <c r="J471" i="13"/>
  <c r="K471" i="13"/>
  <c r="L471" i="13"/>
  <c r="N471" i="13"/>
  <c r="I473" i="11"/>
  <c r="D472" i="13"/>
  <c r="C472" i="13"/>
  <c r="E472" i="13" s="1"/>
  <c r="S470" i="13"/>
  <c r="N472" i="13" l="1"/>
  <c r="R472" i="13"/>
  <c r="J472" i="13"/>
  <c r="K472" i="13"/>
  <c r="O472" i="13"/>
  <c r="L472" i="13"/>
  <c r="P472" i="13"/>
  <c r="Q472" i="13"/>
  <c r="F472" i="13"/>
  <c r="M472" i="13"/>
  <c r="I474" i="11"/>
  <c r="D473" i="13"/>
  <c r="C473" i="13"/>
  <c r="E473" i="13" s="1"/>
  <c r="S471" i="13"/>
  <c r="D474" i="13" l="1"/>
  <c r="I475" i="11"/>
  <c r="C474" i="13"/>
  <c r="E474" i="13" s="1"/>
  <c r="S472" i="13"/>
  <c r="Q473" i="13"/>
  <c r="L473" i="13"/>
  <c r="N473" i="13"/>
  <c r="R473" i="13"/>
  <c r="J473" i="13"/>
  <c r="P473" i="13"/>
  <c r="F473" i="13"/>
  <c r="M473" i="13"/>
  <c r="K473" i="13"/>
  <c r="O473" i="13"/>
  <c r="S473" i="13" l="1"/>
  <c r="D475" i="13"/>
  <c r="I476" i="11"/>
  <c r="C475" i="13"/>
  <c r="E475" i="13" s="1"/>
  <c r="K474" i="13"/>
  <c r="J474" i="13"/>
  <c r="R474" i="13"/>
  <c r="O474" i="13"/>
  <c r="N474" i="13"/>
  <c r="P474" i="13"/>
  <c r="M474" i="13"/>
  <c r="Q474" i="13"/>
  <c r="L474" i="13"/>
  <c r="F474" i="13"/>
  <c r="D476" i="13" l="1"/>
  <c r="I477" i="11"/>
  <c r="C476" i="13"/>
  <c r="E476" i="13" s="1"/>
  <c r="S474" i="13"/>
  <c r="J475" i="13"/>
  <c r="P475" i="13"/>
  <c r="N475" i="13"/>
  <c r="K475" i="13"/>
  <c r="M475" i="13"/>
  <c r="O475" i="13"/>
  <c r="R475" i="13"/>
  <c r="F475" i="13"/>
  <c r="L475" i="13"/>
  <c r="Q475" i="13"/>
  <c r="S475" i="13" l="1"/>
  <c r="I478" i="11"/>
  <c r="D477" i="13"/>
  <c r="C477" i="13"/>
  <c r="E477" i="13" s="1"/>
  <c r="O476" i="13"/>
  <c r="M476" i="13"/>
  <c r="F476" i="13"/>
  <c r="K476" i="13"/>
  <c r="P476" i="13"/>
  <c r="N476" i="13"/>
  <c r="L476" i="13"/>
  <c r="J476" i="13"/>
  <c r="Q476" i="13"/>
  <c r="R476" i="13"/>
  <c r="D478" i="13" l="1"/>
  <c r="I479" i="11"/>
  <c r="C478" i="13"/>
  <c r="E478" i="13" s="1"/>
  <c r="S476" i="13"/>
  <c r="Q477" i="13"/>
  <c r="P477" i="13"/>
  <c r="K477" i="13"/>
  <c r="L477" i="13"/>
  <c r="J477" i="13"/>
  <c r="R477" i="13"/>
  <c r="M477" i="13"/>
  <c r="F477" i="13"/>
  <c r="O477" i="13"/>
  <c r="N477" i="13"/>
  <c r="S477" i="13" l="1"/>
  <c r="D479" i="13"/>
  <c r="I480" i="11"/>
  <c r="C479" i="13"/>
  <c r="E479" i="13" s="1"/>
  <c r="R478" i="13"/>
  <c r="P478" i="13"/>
  <c r="K478" i="13"/>
  <c r="F478" i="13"/>
  <c r="Q478" i="13"/>
  <c r="M478" i="13"/>
  <c r="N478" i="13"/>
  <c r="O478" i="13"/>
  <c r="L478" i="13"/>
  <c r="J478" i="13"/>
  <c r="S478" i="13" l="1"/>
  <c r="K479" i="13"/>
  <c r="P479" i="13"/>
  <c r="J479" i="13"/>
  <c r="Q479" i="13"/>
  <c r="F479" i="13"/>
  <c r="M479" i="13"/>
  <c r="R479" i="13"/>
  <c r="O479" i="13"/>
  <c r="N479" i="13"/>
  <c r="L479" i="13"/>
  <c r="D480" i="13"/>
  <c r="I481" i="11"/>
  <c r="C480" i="13"/>
  <c r="E480" i="13" s="1"/>
  <c r="I482" i="11" l="1"/>
  <c r="D481" i="13"/>
  <c r="C481" i="13"/>
  <c r="E481" i="13" s="1"/>
  <c r="O480" i="13"/>
  <c r="J480" i="13"/>
  <c r="M480" i="13"/>
  <c r="N480" i="13"/>
  <c r="K480" i="13"/>
  <c r="P480" i="13"/>
  <c r="F480" i="13"/>
  <c r="Q480" i="13"/>
  <c r="L480" i="13"/>
  <c r="R480" i="13"/>
  <c r="S479" i="13"/>
  <c r="M481" i="13" l="1"/>
  <c r="Q481" i="13"/>
  <c r="F481" i="13"/>
  <c r="K481" i="13"/>
  <c r="P481" i="13"/>
  <c r="R481" i="13"/>
  <c r="L481" i="13"/>
  <c r="O481" i="13"/>
  <c r="N481" i="13"/>
  <c r="J481" i="13"/>
  <c r="S480" i="13"/>
  <c r="D482" i="13"/>
  <c r="I483" i="11"/>
  <c r="C482" i="13"/>
  <c r="E482" i="13" s="1"/>
  <c r="S481" i="13" l="1"/>
  <c r="I484" i="11"/>
  <c r="D483" i="13"/>
  <c r="C483" i="13"/>
  <c r="E483" i="13" s="1"/>
  <c r="K482" i="13"/>
  <c r="M482" i="13"/>
  <c r="J482" i="13"/>
  <c r="P482" i="13"/>
  <c r="F482" i="13"/>
  <c r="R482" i="13"/>
  <c r="Q482" i="13"/>
  <c r="L482" i="13"/>
  <c r="N482" i="13"/>
  <c r="O482" i="13"/>
  <c r="S482" i="13" l="1"/>
  <c r="K483" i="13"/>
  <c r="J483" i="13"/>
  <c r="L483" i="13"/>
  <c r="F483" i="13"/>
  <c r="R483" i="13"/>
  <c r="Q483" i="13"/>
  <c r="O483" i="13"/>
  <c r="M483" i="13"/>
  <c r="N483" i="13"/>
  <c r="P483" i="13"/>
  <c r="D484" i="13"/>
  <c r="I485" i="11"/>
  <c r="C484" i="13"/>
  <c r="E484" i="13" s="1"/>
  <c r="I486" i="11" l="1"/>
  <c r="D485" i="13"/>
  <c r="C485" i="13"/>
  <c r="E485" i="13" s="1"/>
  <c r="R484" i="13"/>
  <c r="O484" i="13"/>
  <c r="K484" i="13"/>
  <c r="J484" i="13"/>
  <c r="F484" i="13"/>
  <c r="N484" i="13"/>
  <c r="M484" i="13"/>
  <c r="Q484" i="13"/>
  <c r="L484" i="13"/>
  <c r="P484" i="13"/>
  <c r="S483" i="13"/>
  <c r="S484" i="13" l="1"/>
  <c r="N485" i="13"/>
  <c r="R485" i="13"/>
  <c r="Q485" i="13"/>
  <c r="F485" i="13"/>
  <c r="K485" i="13"/>
  <c r="L485" i="13"/>
  <c r="P485" i="13"/>
  <c r="O485" i="13"/>
  <c r="M485" i="13"/>
  <c r="J485" i="13"/>
  <c r="I487" i="11"/>
  <c r="D486" i="13"/>
  <c r="C486" i="13"/>
  <c r="E486" i="13" s="1"/>
  <c r="Q486" i="13" l="1"/>
  <c r="P486" i="13"/>
  <c r="J486" i="13"/>
  <c r="L486" i="13"/>
  <c r="F486" i="13"/>
  <c r="O486" i="13"/>
  <c r="K486" i="13"/>
  <c r="M486" i="13"/>
  <c r="N486" i="13"/>
  <c r="R486" i="13"/>
  <c r="D487" i="13"/>
  <c r="I488" i="11"/>
  <c r="C487" i="13"/>
  <c r="E487" i="13" s="1"/>
  <c r="S485" i="13"/>
  <c r="S486" i="13" l="1"/>
  <c r="D488" i="13"/>
  <c r="I489" i="11"/>
  <c r="C488" i="13"/>
  <c r="E488" i="13" s="1"/>
  <c r="O487" i="13"/>
  <c r="M487" i="13"/>
  <c r="N487" i="13"/>
  <c r="P487" i="13"/>
  <c r="L487" i="13"/>
  <c r="Q487" i="13"/>
  <c r="R487" i="13"/>
  <c r="J487" i="13"/>
  <c r="F487" i="13"/>
  <c r="K487" i="13"/>
  <c r="J488" i="13" l="1"/>
  <c r="Q488" i="13"/>
  <c r="L488" i="13"/>
  <c r="M488" i="13"/>
  <c r="K488" i="13"/>
  <c r="P488" i="13"/>
  <c r="F488" i="13"/>
  <c r="N488" i="13"/>
  <c r="O488" i="13"/>
  <c r="R488" i="13"/>
  <c r="S487" i="13"/>
  <c r="I490" i="11"/>
  <c r="D489" i="13"/>
  <c r="C489" i="13"/>
  <c r="E489" i="13" s="1"/>
  <c r="Q489" i="13" l="1"/>
  <c r="J489" i="13"/>
  <c r="P489" i="13"/>
  <c r="N489" i="13"/>
  <c r="K489" i="13"/>
  <c r="L489" i="13"/>
  <c r="M489" i="13"/>
  <c r="O489" i="13"/>
  <c r="F489" i="13"/>
  <c r="R489" i="13"/>
  <c r="D490" i="13"/>
  <c r="I491" i="11"/>
  <c r="C490" i="13"/>
  <c r="E490" i="13" s="1"/>
  <c r="S488" i="13"/>
  <c r="D491" i="13" l="1"/>
  <c r="I492" i="11"/>
  <c r="Q490" i="13"/>
  <c r="O490" i="13"/>
  <c r="J490" i="13"/>
  <c r="P490" i="13"/>
  <c r="L490" i="13"/>
  <c r="N490" i="13"/>
  <c r="R490" i="13"/>
  <c r="F490" i="13"/>
  <c r="K490" i="13"/>
  <c r="M490" i="13"/>
  <c r="S489" i="13"/>
  <c r="D492" i="13" l="1"/>
  <c r="I493" i="11"/>
  <c r="C492" i="13"/>
  <c r="E492" i="13" s="1"/>
  <c r="S490" i="13"/>
  <c r="R491" i="13"/>
  <c r="L491" i="13"/>
  <c r="M491" i="13"/>
  <c r="Q491" i="13"/>
  <c r="J491" i="13"/>
  <c r="O491" i="13"/>
  <c r="P491" i="13"/>
  <c r="K491" i="13"/>
  <c r="N491" i="13"/>
  <c r="F491" i="13"/>
  <c r="D493" i="13" l="1"/>
  <c r="I494" i="11"/>
  <c r="C493" i="13"/>
  <c r="E493" i="13" s="1"/>
  <c r="S491" i="13"/>
  <c r="R492" i="13"/>
  <c r="N492" i="13"/>
  <c r="P492" i="13"/>
  <c r="F492" i="13"/>
  <c r="Q492" i="13"/>
  <c r="O492" i="13"/>
  <c r="J492" i="13"/>
  <c r="M492" i="13"/>
  <c r="K492" i="13"/>
  <c r="L492" i="13"/>
  <c r="D494" i="13" l="1"/>
  <c r="I495" i="11"/>
  <c r="C494" i="13"/>
  <c r="E494" i="13" s="1"/>
  <c r="L493" i="13"/>
  <c r="F493" i="13"/>
  <c r="M493" i="13"/>
  <c r="N493" i="13"/>
  <c r="K493" i="13"/>
  <c r="Q493" i="13"/>
  <c r="J493" i="13"/>
  <c r="O493" i="13"/>
  <c r="P493" i="13"/>
  <c r="R493" i="13"/>
  <c r="S492" i="13"/>
  <c r="S493" i="13" l="1"/>
  <c r="I496" i="11"/>
  <c r="D495" i="13"/>
  <c r="C495" i="13"/>
  <c r="E495" i="13" s="1"/>
  <c r="F494" i="13"/>
  <c r="P494" i="13"/>
  <c r="L494" i="13"/>
  <c r="O494" i="13"/>
  <c r="Q494" i="13"/>
  <c r="N494" i="13"/>
  <c r="M494" i="13"/>
  <c r="K494" i="13"/>
  <c r="J494" i="13"/>
  <c r="R494" i="13"/>
  <c r="S494" i="13" l="1"/>
  <c r="N495" i="13"/>
  <c r="Q495" i="13"/>
  <c r="M495" i="13"/>
  <c r="O495" i="13"/>
  <c r="R495" i="13"/>
  <c r="J495" i="13"/>
  <c r="F495" i="13"/>
  <c r="K495" i="13"/>
  <c r="P495" i="13"/>
  <c r="L495" i="13"/>
  <c r="D496" i="13"/>
  <c r="I497" i="11"/>
  <c r="C496" i="13"/>
  <c r="E496" i="13" s="1"/>
  <c r="D497" i="13" l="1"/>
  <c r="I498" i="11"/>
  <c r="C497" i="13"/>
  <c r="E497" i="13" s="1"/>
  <c r="S495" i="13"/>
  <c r="N496" i="13"/>
  <c r="K496" i="13"/>
  <c r="F496" i="13"/>
  <c r="J496" i="13"/>
  <c r="P496" i="13"/>
  <c r="Q496" i="13"/>
  <c r="L496" i="13"/>
  <c r="R496" i="13"/>
  <c r="O496" i="13"/>
  <c r="M496" i="13"/>
  <c r="I499" i="11" l="1"/>
  <c r="D498" i="13"/>
  <c r="C498" i="13"/>
  <c r="E498" i="13" s="1"/>
  <c r="N497" i="13"/>
  <c r="O497" i="13"/>
  <c r="J497" i="13"/>
  <c r="L497" i="13"/>
  <c r="Q497" i="13"/>
  <c r="K497" i="13"/>
  <c r="P497" i="13"/>
  <c r="M497" i="13"/>
  <c r="R497" i="13"/>
  <c r="F497" i="13"/>
  <c r="S496" i="13"/>
  <c r="S497" i="13" l="1"/>
  <c r="R498" i="13"/>
  <c r="J498" i="13"/>
  <c r="N498" i="13"/>
  <c r="P498" i="13"/>
  <c r="L498" i="13"/>
  <c r="O498" i="13"/>
  <c r="K498" i="13"/>
  <c r="Q498" i="13"/>
  <c r="F498" i="13"/>
  <c r="M498" i="13"/>
  <c r="I500" i="11"/>
  <c r="D499" i="13"/>
  <c r="C499" i="13"/>
  <c r="E499" i="13" s="1"/>
  <c r="D500" i="13" l="1"/>
  <c r="I501" i="11"/>
  <c r="C500" i="13"/>
  <c r="E500" i="13" s="1"/>
  <c r="S498" i="13"/>
  <c r="L499" i="13"/>
  <c r="F499" i="13"/>
  <c r="M499" i="13"/>
  <c r="Q499" i="13"/>
  <c r="N499" i="13"/>
  <c r="P499" i="13"/>
  <c r="R499" i="13"/>
  <c r="J499" i="13"/>
  <c r="O499" i="13"/>
  <c r="K499" i="13"/>
  <c r="S499" i="13" l="1"/>
  <c r="D501" i="13"/>
  <c r="I502" i="11"/>
  <c r="C501" i="13"/>
  <c r="E501" i="13" s="1"/>
  <c r="F500" i="13"/>
  <c r="M500" i="13"/>
  <c r="Q500" i="13"/>
  <c r="R500" i="13"/>
  <c r="J500" i="13"/>
  <c r="K500" i="13"/>
  <c r="P500" i="13"/>
  <c r="O500" i="13"/>
  <c r="N500" i="13"/>
  <c r="L500" i="13"/>
  <c r="S500" i="13" l="1"/>
  <c r="Q501" i="13"/>
  <c r="M501" i="13"/>
  <c r="F501" i="13"/>
  <c r="K501" i="13"/>
  <c r="P501" i="13"/>
  <c r="O501" i="13"/>
  <c r="J501" i="13"/>
  <c r="R501" i="13"/>
  <c r="L501" i="13"/>
  <c r="N501" i="13"/>
  <c r="I503" i="11"/>
  <c r="D502" i="13"/>
  <c r="C502" i="13"/>
  <c r="E502" i="13" s="1"/>
  <c r="L502" i="13" l="1"/>
  <c r="Q502" i="13"/>
  <c r="J502" i="13"/>
  <c r="O502" i="13"/>
  <c r="F502" i="13"/>
  <c r="P502" i="13"/>
  <c r="R502" i="13"/>
  <c r="M502" i="13"/>
  <c r="K502" i="13"/>
  <c r="N502" i="13"/>
  <c r="D503" i="13"/>
  <c r="I504" i="11"/>
  <c r="C503" i="13"/>
  <c r="E503" i="13" s="1"/>
  <c r="S501" i="13"/>
  <c r="I505" i="11" l="1"/>
  <c r="D504" i="13"/>
  <c r="C504" i="13"/>
  <c r="E504" i="13" s="1"/>
  <c r="F503" i="13"/>
  <c r="Q503" i="13"/>
  <c r="N503" i="13"/>
  <c r="O503" i="13"/>
  <c r="R503" i="13"/>
  <c r="J503" i="13"/>
  <c r="K503" i="13"/>
  <c r="L503" i="13"/>
  <c r="P503" i="13"/>
  <c r="M503" i="13"/>
  <c r="S502" i="13"/>
  <c r="K504" i="13" l="1"/>
  <c r="J504" i="13"/>
  <c r="R504" i="13"/>
  <c r="N504" i="13"/>
  <c r="F504" i="13"/>
  <c r="M504" i="13"/>
  <c r="O504" i="13"/>
  <c r="Q504" i="13"/>
  <c r="L504" i="13"/>
  <c r="P504" i="13"/>
  <c r="S503" i="13"/>
  <c r="I506" i="11"/>
  <c r="D505" i="13"/>
  <c r="C505" i="13"/>
  <c r="E505" i="13" s="1"/>
  <c r="I507" i="11" l="1"/>
  <c r="D506" i="13"/>
  <c r="C506" i="13"/>
  <c r="E506" i="13" s="1"/>
  <c r="S504" i="13"/>
  <c r="F505" i="13"/>
  <c r="J505" i="13"/>
  <c r="K505" i="13"/>
  <c r="P505" i="13"/>
  <c r="M505" i="13"/>
  <c r="N505" i="13"/>
  <c r="O505" i="13"/>
  <c r="L505" i="13"/>
  <c r="R505" i="13"/>
  <c r="Q505" i="13"/>
  <c r="L506" i="13" l="1"/>
  <c r="M506" i="13"/>
  <c r="P506" i="13"/>
  <c r="O506" i="13"/>
  <c r="R506" i="13"/>
  <c r="J506" i="13"/>
  <c r="F506" i="13"/>
  <c r="K506" i="13"/>
  <c r="N506" i="13"/>
  <c r="Q506" i="13"/>
  <c r="S505" i="13"/>
  <c r="D507" i="13"/>
  <c r="I508" i="11"/>
  <c r="C507" i="13"/>
  <c r="E507" i="13" s="1"/>
  <c r="S506" i="13" l="1"/>
  <c r="L507" i="13"/>
  <c r="M507" i="13"/>
  <c r="P507" i="13"/>
  <c r="R507" i="13"/>
  <c r="Q507" i="13"/>
  <c r="K507" i="13"/>
  <c r="O507" i="13"/>
  <c r="F507" i="13"/>
  <c r="N507" i="13"/>
  <c r="J507" i="13"/>
  <c r="I509" i="11"/>
  <c r="D508" i="13"/>
  <c r="C508" i="13"/>
  <c r="E508" i="13" s="1"/>
  <c r="L508" i="13" l="1"/>
  <c r="M508" i="13"/>
  <c r="K508" i="13"/>
  <c r="P508" i="13"/>
  <c r="N508" i="13"/>
  <c r="O508" i="13"/>
  <c r="J508" i="13"/>
  <c r="R508" i="13"/>
  <c r="F508" i="13"/>
  <c r="Q508" i="13"/>
  <c r="I510" i="11"/>
  <c r="D509" i="13"/>
  <c r="C509" i="13"/>
  <c r="E509" i="13" s="1"/>
  <c r="S507" i="13"/>
  <c r="S508" i="13" l="1"/>
  <c r="J509" i="13"/>
  <c r="F509" i="13"/>
  <c r="Q509" i="13"/>
  <c r="M509" i="13"/>
  <c r="L509" i="13"/>
  <c r="K509" i="13"/>
  <c r="R509" i="13"/>
  <c r="N509" i="13"/>
  <c r="O509" i="13"/>
  <c r="P509" i="13"/>
  <c r="D510" i="13"/>
  <c r="I511" i="11"/>
  <c r="C510" i="13"/>
  <c r="E510" i="13" s="1"/>
  <c r="L510" i="13" l="1"/>
  <c r="P510" i="13"/>
  <c r="N510" i="13"/>
  <c r="J510" i="13"/>
  <c r="K510" i="13"/>
  <c r="R510" i="13"/>
  <c r="O510" i="13"/>
  <c r="F510" i="13"/>
  <c r="Q510" i="13"/>
  <c r="M510" i="13"/>
  <c r="S509" i="13"/>
  <c r="D511" i="13"/>
  <c r="I512" i="11"/>
  <c r="C511" i="13"/>
  <c r="E511" i="13" s="1"/>
  <c r="S510" i="13" l="1"/>
  <c r="D512" i="13"/>
  <c r="I513" i="11"/>
  <c r="C512" i="13"/>
  <c r="E512" i="13" s="1"/>
  <c r="K511" i="13"/>
  <c r="P511" i="13"/>
  <c r="N511" i="13"/>
  <c r="F511" i="13"/>
  <c r="L511" i="13"/>
  <c r="J511" i="13"/>
  <c r="R511" i="13"/>
  <c r="O511" i="13"/>
  <c r="Q511" i="13"/>
  <c r="M511" i="13"/>
  <c r="I514" i="11" l="1"/>
  <c r="D513" i="13"/>
  <c r="C513" i="13"/>
  <c r="E513" i="13" s="1"/>
  <c r="S511" i="13"/>
  <c r="P512" i="13"/>
  <c r="Q512" i="13"/>
  <c r="O512" i="13"/>
  <c r="L512" i="13"/>
  <c r="J512" i="13"/>
  <c r="M512" i="13"/>
  <c r="R512" i="13"/>
  <c r="K512" i="13"/>
  <c r="N512" i="13"/>
  <c r="F512" i="13"/>
  <c r="S512" i="13" l="1"/>
  <c r="I515" i="11"/>
  <c r="D514" i="13"/>
  <c r="C514" i="13"/>
  <c r="E514" i="13" s="1"/>
  <c r="M513" i="13"/>
  <c r="P513" i="13"/>
  <c r="O513" i="13"/>
  <c r="J513" i="13"/>
  <c r="K513" i="13"/>
  <c r="Q513" i="13"/>
  <c r="N513" i="13"/>
  <c r="L513" i="13"/>
  <c r="F513" i="13"/>
  <c r="R513" i="13"/>
  <c r="P514" i="13" l="1"/>
  <c r="K514" i="13"/>
  <c r="F514" i="13"/>
  <c r="J514" i="13"/>
  <c r="R514" i="13"/>
  <c r="M514" i="13"/>
  <c r="O514" i="13"/>
  <c r="N514" i="13"/>
  <c r="Q514" i="13"/>
  <c r="L514" i="13"/>
  <c r="S513" i="13"/>
  <c r="D515" i="13"/>
  <c r="I516" i="11"/>
  <c r="C515" i="13"/>
  <c r="E515" i="13" s="1"/>
  <c r="I517" i="11" l="1"/>
  <c r="D516" i="13"/>
  <c r="C516" i="13"/>
  <c r="E516" i="13" s="1"/>
  <c r="F515" i="13"/>
  <c r="O515" i="13"/>
  <c r="L515" i="13"/>
  <c r="P515" i="13"/>
  <c r="K515" i="13"/>
  <c r="N515" i="13"/>
  <c r="J515" i="13"/>
  <c r="M515" i="13"/>
  <c r="R515" i="13"/>
  <c r="Q515" i="13"/>
  <c r="S514" i="13"/>
  <c r="S515" i="13" l="1"/>
  <c r="K516" i="13"/>
  <c r="L516" i="13"/>
  <c r="P516" i="13"/>
  <c r="O516" i="13"/>
  <c r="M516" i="13"/>
  <c r="F516" i="13"/>
  <c r="J516" i="13"/>
  <c r="N516" i="13"/>
  <c r="R516" i="13"/>
  <c r="Q516" i="13"/>
  <c r="D517" i="13"/>
  <c r="I518" i="11"/>
  <c r="C517" i="13"/>
  <c r="E517" i="13" s="1"/>
  <c r="I519" i="11" l="1"/>
  <c r="D518" i="13"/>
  <c r="C518" i="13"/>
  <c r="E518" i="13" s="1"/>
  <c r="L517" i="13"/>
  <c r="O517" i="13"/>
  <c r="P517" i="13"/>
  <c r="N517" i="13"/>
  <c r="R517" i="13"/>
  <c r="Q517" i="13"/>
  <c r="J517" i="13"/>
  <c r="K517" i="13"/>
  <c r="F517" i="13"/>
  <c r="M517" i="13"/>
  <c r="S516" i="13"/>
  <c r="S517" i="13" l="1"/>
  <c r="N518" i="13"/>
  <c r="P518" i="13"/>
  <c r="O518" i="13"/>
  <c r="F518" i="13"/>
  <c r="K518" i="13"/>
  <c r="R518" i="13"/>
  <c r="L518" i="13"/>
  <c r="J518" i="13"/>
  <c r="Q518" i="13"/>
  <c r="M518" i="13"/>
  <c r="I520" i="11"/>
  <c r="D519" i="13"/>
  <c r="C519" i="13"/>
  <c r="E519" i="13" s="1"/>
  <c r="S518" i="13" l="1"/>
  <c r="N519" i="13"/>
  <c r="P519" i="13"/>
  <c r="R519" i="13"/>
  <c r="M519" i="13"/>
  <c r="L519" i="13"/>
  <c r="J519" i="13"/>
  <c r="F519" i="13"/>
  <c r="Q519" i="13"/>
  <c r="O519" i="13"/>
  <c r="K519" i="13"/>
  <c r="D520" i="13"/>
  <c r="I521" i="11"/>
  <c r="C520" i="13"/>
  <c r="E520" i="13" s="1"/>
  <c r="K520" i="13" l="1"/>
  <c r="M520" i="13"/>
  <c r="Q520" i="13"/>
  <c r="O520" i="13"/>
  <c r="F520" i="13"/>
  <c r="P520" i="13"/>
  <c r="N520" i="13"/>
  <c r="R520" i="13"/>
  <c r="J520" i="13"/>
  <c r="L520" i="13"/>
  <c r="S519" i="13"/>
  <c r="D521" i="13"/>
  <c r="I522" i="11"/>
  <c r="C521" i="13"/>
  <c r="E521" i="13" s="1"/>
  <c r="D522" i="13" l="1"/>
  <c r="I523" i="11"/>
  <c r="C522" i="13"/>
  <c r="E522" i="13" s="1"/>
  <c r="R521" i="13"/>
  <c r="L521" i="13"/>
  <c r="K521" i="13"/>
  <c r="P521" i="13"/>
  <c r="J521" i="13"/>
  <c r="N521" i="13"/>
  <c r="M521" i="13"/>
  <c r="F521" i="13"/>
  <c r="Q521" i="13"/>
  <c r="O521" i="13"/>
  <c r="S520" i="13"/>
  <c r="S521" i="13" l="1"/>
  <c r="D523" i="13"/>
  <c r="I524" i="11"/>
  <c r="C523" i="13"/>
  <c r="E523" i="13" s="1"/>
  <c r="F522" i="13"/>
  <c r="P522" i="13"/>
  <c r="M522" i="13"/>
  <c r="O522" i="13"/>
  <c r="L522" i="13"/>
  <c r="R522" i="13"/>
  <c r="J522" i="13"/>
  <c r="Q522" i="13"/>
  <c r="N522" i="13"/>
  <c r="K522" i="13"/>
  <c r="L523" i="13" l="1"/>
  <c r="M523" i="13"/>
  <c r="N523" i="13"/>
  <c r="Q523" i="13"/>
  <c r="R523" i="13"/>
  <c r="J523" i="13"/>
  <c r="P523" i="13"/>
  <c r="F523" i="13"/>
  <c r="O523" i="13"/>
  <c r="K523" i="13"/>
  <c r="S522" i="13"/>
  <c r="D524" i="13"/>
  <c r="I525" i="11"/>
  <c r="C524" i="13"/>
  <c r="E524" i="13" s="1"/>
  <c r="I526" i="11" l="1"/>
  <c r="D525" i="13"/>
  <c r="C525" i="13"/>
  <c r="E525" i="13" s="1"/>
  <c r="S523" i="13"/>
  <c r="R524" i="13"/>
  <c r="M524" i="13"/>
  <c r="J524" i="13"/>
  <c r="P524" i="13"/>
  <c r="Q524" i="13"/>
  <c r="O524" i="13"/>
  <c r="L524" i="13"/>
  <c r="N524" i="13"/>
  <c r="F524" i="13"/>
  <c r="K524" i="13"/>
  <c r="O525" i="13" l="1"/>
  <c r="J525" i="13"/>
  <c r="K525" i="13"/>
  <c r="L525" i="13"/>
  <c r="F525" i="13"/>
  <c r="N525" i="13"/>
  <c r="P525" i="13"/>
  <c r="Q525" i="13"/>
  <c r="M525" i="13"/>
  <c r="R525" i="13"/>
  <c r="S524" i="13"/>
  <c r="D526" i="13"/>
  <c r="I527" i="11"/>
  <c r="C526" i="13"/>
  <c r="E526" i="13" s="1"/>
  <c r="D527" i="13" l="1"/>
  <c r="I528" i="11"/>
  <c r="C527" i="13"/>
  <c r="E527" i="13" s="1"/>
  <c r="P526" i="13"/>
  <c r="R526" i="13"/>
  <c r="J526" i="13"/>
  <c r="O526" i="13"/>
  <c r="K526" i="13"/>
  <c r="M526" i="13"/>
  <c r="L526" i="13"/>
  <c r="N526" i="13"/>
  <c r="F526" i="13"/>
  <c r="Q526" i="13"/>
  <c r="S525" i="13"/>
  <c r="S526" i="13" l="1"/>
  <c r="I529" i="11"/>
  <c r="D528" i="13"/>
  <c r="C528" i="13"/>
  <c r="E528" i="13" s="1"/>
  <c r="K527" i="13"/>
  <c r="R527" i="13"/>
  <c r="F527" i="13"/>
  <c r="L527" i="13"/>
  <c r="O527" i="13"/>
  <c r="M527" i="13"/>
  <c r="Q527" i="13"/>
  <c r="J527" i="13"/>
  <c r="P527" i="13"/>
  <c r="N527" i="13"/>
  <c r="S527" i="13" l="1"/>
  <c r="R528" i="13"/>
  <c r="L528" i="13"/>
  <c r="J528" i="13"/>
  <c r="P528" i="13"/>
  <c r="F528" i="13"/>
  <c r="K528" i="13"/>
  <c r="M528" i="13"/>
  <c r="O528" i="13"/>
  <c r="Q528" i="13"/>
  <c r="N528" i="13"/>
  <c r="D529" i="13"/>
  <c r="I530" i="11"/>
  <c r="C529" i="13"/>
  <c r="E529" i="13" s="1"/>
  <c r="S528" i="13" l="1"/>
  <c r="I531" i="11"/>
  <c r="D530" i="13"/>
  <c r="C530" i="13"/>
  <c r="E530" i="13" s="1"/>
  <c r="R529" i="13"/>
  <c r="L529" i="13"/>
  <c r="N529" i="13"/>
  <c r="K529" i="13"/>
  <c r="P529" i="13"/>
  <c r="J529" i="13"/>
  <c r="M529" i="13"/>
  <c r="F529" i="13"/>
  <c r="O529" i="13"/>
  <c r="Q529" i="13"/>
  <c r="S529" i="13" l="1"/>
  <c r="D531" i="13"/>
  <c r="I532" i="11"/>
  <c r="C531" i="13"/>
  <c r="E531" i="13" s="1"/>
  <c r="L530" i="13"/>
  <c r="R530" i="13"/>
  <c r="J530" i="13"/>
  <c r="M530" i="13"/>
  <c r="P530" i="13"/>
  <c r="O530" i="13"/>
  <c r="N530" i="13"/>
  <c r="Q530" i="13"/>
  <c r="K530" i="13"/>
  <c r="F530" i="13"/>
  <c r="I533" i="11" l="1"/>
  <c r="D532" i="13"/>
  <c r="C532" i="13"/>
  <c r="E532" i="13" s="1"/>
  <c r="L531" i="13"/>
  <c r="M531" i="13"/>
  <c r="K531" i="13"/>
  <c r="R531" i="13"/>
  <c r="J531" i="13"/>
  <c r="F531" i="13"/>
  <c r="O531" i="13"/>
  <c r="Q531" i="13"/>
  <c r="N531" i="13"/>
  <c r="P531" i="13"/>
  <c r="S530" i="13"/>
  <c r="S531" i="13" l="1"/>
  <c r="J532" i="13"/>
  <c r="M532" i="13"/>
  <c r="F532" i="13"/>
  <c r="N532" i="13"/>
  <c r="R532" i="13"/>
  <c r="O532" i="13"/>
  <c r="P532" i="13"/>
  <c r="K532" i="13"/>
  <c r="Q532" i="13"/>
  <c r="L532" i="13"/>
  <c r="D533" i="13"/>
  <c r="I534" i="11"/>
  <c r="C533" i="13"/>
  <c r="E533" i="13" s="1"/>
  <c r="D534" i="13" l="1"/>
  <c r="I535" i="11"/>
  <c r="C534" i="13"/>
  <c r="E534" i="13" s="1"/>
  <c r="O533" i="13"/>
  <c r="P533" i="13"/>
  <c r="L533" i="13"/>
  <c r="N533" i="13"/>
  <c r="K533" i="13"/>
  <c r="R533" i="13"/>
  <c r="J533" i="13"/>
  <c r="F533" i="13"/>
  <c r="M533" i="13"/>
  <c r="Q533" i="13"/>
  <c r="S532" i="13"/>
  <c r="S533" i="13" l="1"/>
  <c r="I536" i="11"/>
  <c r="D535" i="13"/>
  <c r="C535" i="13"/>
  <c r="E535" i="13" s="1"/>
  <c r="O534" i="13"/>
  <c r="K534" i="13"/>
  <c r="Q534" i="13"/>
  <c r="L534" i="13"/>
  <c r="J534" i="13"/>
  <c r="N534" i="13"/>
  <c r="P534" i="13"/>
  <c r="M534" i="13"/>
  <c r="F534" i="13"/>
  <c r="R534" i="13"/>
  <c r="I537" i="11" l="1"/>
  <c r="D536" i="13"/>
  <c r="C536" i="13"/>
  <c r="E536" i="13" s="1"/>
  <c r="S534" i="13"/>
  <c r="N535" i="13"/>
  <c r="P535" i="13"/>
  <c r="M535" i="13"/>
  <c r="R535" i="13"/>
  <c r="O535" i="13"/>
  <c r="J535" i="13"/>
  <c r="F535" i="13"/>
  <c r="K535" i="13"/>
  <c r="L535" i="13"/>
  <c r="Q535" i="13"/>
  <c r="S535" i="13" l="1"/>
  <c r="N536" i="13"/>
  <c r="O536" i="13"/>
  <c r="F536" i="13"/>
  <c r="K536" i="13"/>
  <c r="Q536" i="13"/>
  <c r="L536" i="13"/>
  <c r="J536" i="13"/>
  <c r="P536" i="13"/>
  <c r="R536" i="13"/>
  <c r="M536" i="13"/>
  <c r="I538" i="11"/>
  <c r="D537" i="13"/>
  <c r="C537" i="13"/>
  <c r="E537" i="13" s="1"/>
  <c r="S536" i="13" l="1"/>
  <c r="I539" i="11"/>
  <c r="D538" i="13"/>
  <c r="C538" i="13"/>
  <c r="E538" i="13" s="1"/>
  <c r="P537" i="13"/>
  <c r="O537" i="13"/>
  <c r="Q537" i="13"/>
  <c r="M537" i="13"/>
  <c r="L537" i="13"/>
  <c r="R537" i="13"/>
  <c r="J537" i="13"/>
  <c r="N537" i="13"/>
  <c r="K537" i="13"/>
  <c r="F537" i="13"/>
  <c r="S537" i="13" l="1"/>
  <c r="D539" i="13"/>
  <c r="I540" i="11"/>
  <c r="C539" i="13"/>
  <c r="E539" i="13" s="1"/>
  <c r="P538" i="13"/>
  <c r="N538" i="13"/>
  <c r="J538" i="13"/>
  <c r="O538" i="13"/>
  <c r="M538" i="13"/>
  <c r="K538" i="13"/>
  <c r="R538" i="13"/>
  <c r="F538" i="13"/>
  <c r="Q538" i="13"/>
  <c r="L538" i="13"/>
  <c r="J539" i="13" l="1"/>
  <c r="P539" i="13"/>
  <c r="Q539" i="13"/>
  <c r="N539" i="13"/>
  <c r="M539" i="13"/>
  <c r="L539" i="13"/>
  <c r="K539" i="13"/>
  <c r="R539" i="13"/>
  <c r="F539" i="13"/>
  <c r="O539" i="13"/>
  <c r="S538" i="13"/>
  <c r="I541" i="11"/>
  <c r="D540" i="13"/>
  <c r="C540" i="13"/>
  <c r="E540" i="13" s="1"/>
  <c r="L540" i="13" l="1"/>
  <c r="R540" i="13"/>
  <c r="F540" i="13"/>
  <c r="J540" i="13"/>
  <c r="Q540" i="13"/>
  <c r="K540" i="13"/>
  <c r="P540" i="13"/>
  <c r="N540" i="13"/>
  <c r="O540" i="13"/>
  <c r="M540" i="13"/>
  <c r="I542" i="11"/>
  <c r="D541" i="13"/>
  <c r="C541" i="13"/>
  <c r="E541" i="13" s="1"/>
  <c r="S539" i="13"/>
  <c r="I543" i="11" l="1"/>
  <c r="D542" i="13"/>
  <c r="C542" i="13"/>
  <c r="E542" i="13" s="1"/>
  <c r="S540" i="13"/>
  <c r="J541" i="13"/>
  <c r="F541" i="13"/>
  <c r="N541" i="13"/>
  <c r="R541" i="13"/>
  <c r="L541" i="13"/>
  <c r="Q541" i="13"/>
  <c r="P541" i="13"/>
  <c r="M541" i="13"/>
  <c r="K541" i="13"/>
  <c r="O541" i="13"/>
  <c r="S541" i="13" l="1"/>
  <c r="M542" i="13"/>
  <c r="O542" i="13"/>
  <c r="K542" i="13"/>
  <c r="N542" i="13"/>
  <c r="L542" i="13"/>
  <c r="J542" i="13"/>
  <c r="Q542" i="13"/>
  <c r="R542" i="13"/>
  <c r="P542" i="13"/>
  <c r="F542" i="13"/>
  <c r="I544" i="11"/>
  <c r="D543" i="13"/>
  <c r="C543" i="13"/>
  <c r="E543" i="13" s="1"/>
  <c r="S542" i="13" l="1"/>
  <c r="M543" i="13"/>
  <c r="F543" i="13"/>
  <c r="O543" i="13"/>
  <c r="L543" i="13"/>
  <c r="N543" i="13"/>
  <c r="R543" i="13"/>
  <c r="P543" i="13"/>
  <c r="J543" i="13"/>
  <c r="Q543" i="13"/>
  <c r="K543" i="13"/>
  <c r="I545" i="11"/>
  <c r="D544" i="13"/>
  <c r="C544" i="13"/>
  <c r="E544" i="13" s="1"/>
  <c r="Q544" i="13" l="1"/>
  <c r="L544" i="13"/>
  <c r="N544" i="13"/>
  <c r="R544" i="13"/>
  <c r="M544" i="13"/>
  <c r="J544" i="13"/>
  <c r="P544" i="13"/>
  <c r="F544" i="13"/>
  <c r="K544" i="13"/>
  <c r="O544" i="13"/>
  <c r="D545" i="13"/>
  <c r="I546" i="11"/>
  <c r="C545" i="13"/>
  <c r="E545" i="13" s="1"/>
  <c r="S543" i="13"/>
  <c r="I547" i="11" l="1"/>
  <c r="D546" i="13"/>
  <c r="C546" i="13"/>
  <c r="E546" i="13" s="1"/>
  <c r="S544" i="13"/>
  <c r="R545" i="13"/>
  <c r="O545" i="13"/>
  <c r="M545" i="13"/>
  <c r="N545" i="13"/>
  <c r="P545" i="13"/>
  <c r="F545" i="13"/>
  <c r="Q545" i="13"/>
  <c r="J545" i="13"/>
  <c r="L545" i="13"/>
  <c r="K545" i="13"/>
  <c r="S545" i="13" l="1"/>
  <c r="M546" i="13"/>
  <c r="Q546" i="13"/>
  <c r="P546" i="13"/>
  <c r="J546" i="13"/>
  <c r="O546" i="13"/>
  <c r="N546" i="13"/>
  <c r="K546" i="13"/>
  <c r="R546" i="13"/>
  <c r="L546" i="13"/>
  <c r="F546" i="13"/>
  <c r="D547" i="13"/>
  <c r="I548" i="11"/>
  <c r="C547" i="13"/>
  <c r="E547" i="13" s="1"/>
  <c r="S546" i="13" l="1"/>
  <c r="I549" i="11"/>
  <c r="D548" i="13"/>
  <c r="C548" i="13"/>
  <c r="E548" i="13" s="1"/>
  <c r="J547" i="13"/>
  <c r="P547" i="13"/>
  <c r="K547" i="13"/>
  <c r="Q547" i="13"/>
  <c r="F547" i="13"/>
  <c r="O547" i="13"/>
  <c r="M547" i="13"/>
  <c r="N547" i="13"/>
  <c r="R547" i="13"/>
  <c r="L547" i="13"/>
  <c r="M548" i="13" l="1"/>
  <c r="L548" i="13"/>
  <c r="R548" i="13"/>
  <c r="F548" i="13"/>
  <c r="Q548" i="13"/>
  <c r="K548" i="13"/>
  <c r="P548" i="13"/>
  <c r="N548" i="13"/>
  <c r="O548" i="13"/>
  <c r="J548" i="13"/>
  <c r="D549" i="13"/>
  <c r="I550" i="11"/>
  <c r="C549" i="13"/>
  <c r="E549" i="13" s="1"/>
  <c r="S547" i="13"/>
  <c r="J549" i="13" l="1"/>
  <c r="K549" i="13"/>
  <c r="L549" i="13"/>
  <c r="M549" i="13"/>
  <c r="R549" i="13"/>
  <c r="N549" i="13"/>
  <c r="O549" i="13"/>
  <c r="Q549" i="13"/>
  <c r="F549" i="13"/>
  <c r="P549" i="13"/>
  <c r="S548" i="13"/>
  <c r="I551" i="11"/>
  <c r="D550" i="13"/>
  <c r="C550" i="13"/>
  <c r="E550" i="13" s="1"/>
  <c r="S549" i="13" l="1"/>
  <c r="O550" i="13"/>
  <c r="N550" i="13"/>
  <c r="F550" i="13"/>
  <c r="Q550" i="13"/>
  <c r="P550" i="13"/>
  <c r="L550" i="13"/>
  <c r="J550" i="13"/>
  <c r="M550" i="13"/>
  <c r="K550" i="13"/>
  <c r="R550" i="13"/>
  <c r="D551" i="13"/>
  <c r="I552" i="11"/>
  <c r="C551" i="13"/>
  <c r="E551" i="13" s="1"/>
  <c r="D552" i="13" l="1"/>
  <c r="I553" i="11"/>
  <c r="C552" i="13"/>
  <c r="E552" i="13" s="1"/>
  <c r="S550" i="13"/>
  <c r="L551" i="13"/>
  <c r="P551" i="13"/>
  <c r="M551" i="13"/>
  <c r="N551" i="13"/>
  <c r="R551" i="13"/>
  <c r="K551" i="13"/>
  <c r="Q551" i="13"/>
  <c r="F551" i="13"/>
  <c r="J551" i="13"/>
  <c r="O551" i="13"/>
  <c r="I554" i="11" l="1"/>
  <c r="D553" i="13"/>
  <c r="C553" i="13"/>
  <c r="E553" i="13" s="1"/>
  <c r="S551" i="13"/>
  <c r="Q552" i="13"/>
  <c r="M552" i="13"/>
  <c r="P552" i="13"/>
  <c r="F552" i="13"/>
  <c r="K552" i="13"/>
  <c r="L552" i="13"/>
  <c r="O552" i="13"/>
  <c r="R552" i="13"/>
  <c r="N552" i="13"/>
  <c r="J552" i="13"/>
  <c r="S552" i="13" l="1"/>
  <c r="K553" i="13"/>
  <c r="L553" i="13"/>
  <c r="P553" i="13"/>
  <c r="F553" i="13"/>
  <c r="O553" i="13"/>
  <c r="N553" i="13"/>
  <c r="M553" i="13"/>
  <c r="R553" i="13"/>
  <c r="Q553" i="13"/>
  <c r="J553" i="13"/>
  <c r="I555" i="11"/>
  <c r="D554" i="13"/>
  <c r="C554" i="13"/>
  <c r="E554" i="13" s="1"/>
  <c r="M554" i="13" l="1"/>
  <c r="Q554" i="13"/>
  <c r="J554" i="13"/>
  <c r="K554" i="13"/>
  <c r="L554" i="13"/>
  <c r="F554" i="13"/>
  <c r="P554" i="13"/>
  <c r="O554" i="13"/>
  <c r="N554" i="13"/>
  <c r="R554" i="13"/>
  <c r="I556" i="11"/>
  <c r="D555" i="13"/>
  <c r="C555" i="13"/>
  <c r="E555" i="13" s="1"/>
  <c r="S553" i="13"/>
  <c r="Q555" i="13" l="1"/>
  <c r="M555" i="13"/>
  <c r="O555" i="13"/>
  <c r="J555" i="13"/>
  <c r="K555" i="13"/>
  <c r="L555" i="13"/>
  <c r="N555" i="13"/>
  <c r="R555" i="13"/>
  <c r="P555" i="13"/>
  <c r="F555" i="13"/>
  <c r="D556" i="13"/>
  <c r="I557" i="11"/>
  <c r="C556" i="13"/>
  <c r="E556" i="13" s="1"/>
  <c r="S554" i="13"/>
  <c r="S555" i="13" l="1"/>
  <c r="D557" i="13"/>
  <c r="I558" i="11"/>
  <c r="C557" i="13"/>
  <c r="E557" i="13" s="1"/>
  <c r="N556" i="13"/>
  <c r="M556" i="13"/>
  <c r="J556" i="13"/>
  <c r="L556" i="13"/>
  <c r="F556" i="13"/>
  <c r="K556" i="13"/>
  <c r="Q556" i="13"/>
  <c r="P556" i="13"/>
  <c r="R556" i="13"/>
  <c r="O556" i="13"/>
  <c r="R557" i="13" l="1"/>
  <c r="P557" i="13"/>
  <c r="F557" i="13"/>
  <c r="M557" i="13"/>
  <c r="Q557" i="13"/>
  <c r="L557" i="13"/>
  <c r="J557" i="13"/>
  <c r="N557" i="13"/>
  <c r="O557" i="13"/>
  <c r="K557" i="13"/>
  <c r="S556" i="13"/>
  <c r="I559" i="11"/>
  <c r="D558" i="13"/>
  <c r="C558" i="13"/>
  <c r="E558" i="13" s="1"/>
  <c r="F558" i="13" l="1"/>
  <c r="J558" i="13"/>
  <c r="M558" i="13"/>
  <c r="L558" i="13"/>
  <c r="Q558" i="13"/>
  <c r="O558" i="13"/>
  <c r="N558" i="13"/>
  <c r="R558" i="13"/>
  <c r="K558" i="13"/>
  <c r="P558" i="13"/>
  <c r="S557" i="13"/>
  <c r="D559" i="13"/>
  <c r="I560" i="11"/>
  <c r="C559" i="13"/>
  <c r="E559" i="13" s="1"/>
  <c r="P559" i="13" l="1"/>
  <c r="J559" i="13"/>
  <c r="K559" i="13"/>
  <c r="L559" i="13"/>
  <c r="Q559" i="13"/>
  <c r="O559" i="13"/>
  <c r="M559" i="13"/>
  <c r="F559" i="13"/>
  <c r="N559" i="13"/>
  <c r="R559" i="13"/>
  <c r="S558" i="13"/>
  <c r="I561" i="11"/>
  <c r="D560" i="13"/>
  <c r="C560" i="13"/>
  <c r="E560" i="13" s="1"/>
  <c r="L560" i="13" l="1"/>
  <c r="F560" i="13"/>
  <c r="Q560" i="13"/>
  <c r="R560" i="13"/>
  <c r="O560" i="13"/>
  <c r="M560" i="13"/>
  <c r="N560" i="13"/>
  <c r="K560" i="13"/>
  <c r="J560" i="13"/>
  <c r="P560" i="13"/>
  <c r="D561" i="13"/>
  <c r="I562" i="11"/>
  <c r="C561" i="13"/>
  <c r="E561" i="13" s="1"/>
  <c r="S559" i="13"/>
  <c r="D562" i="13" l="1"/>
  <c r="I563" i="11"/>
  <c r="C562" i="13"/>
  <c r="E562" i="13" s="1"/>
  <c r="K561" i="13"/>
  <c r="Q561" i="13"/>
  <c r="F561" i="13"/>
  <c r="O561" i="13"/>
  <c r="P561" i="13"/>
  <c r="L561" i="13"/>
  <c r="J561" i="13"/>
  <c r="N561" i="13"/>
  <c r="M561" i="13"/>
  <c r="R561" i="13"/>
  <c r="S560" i="13"/>
  <c r="S561" i="13" l="1"/>
  <c r="D563" i="13"/>
  <c r="I564" i="11"/>
  <c r="C563" i="13"/>
  <c r="E563" i="13" s="1"/>
  <c r="F562" i="13"/>
  <c r="L562" i="13"/>
  <c r="Q562" i="13"/>
  <c r="M562" i="13"/>
  <c r="K562" i="13"/>
  <c r="P562" i="13"/>
  <c r="R562" i="13"/>
  <c r="N562" i="13"/>
  <c r="J562" i="13"/>
  <c r="O562" i="13"/>
  <c r="S562" i="13" l="1"/>
  <c r="D564" i="13"/>
  <c r="I565" i="11"/>
  <c r="C564" i="13"/>
  <c r="E564" i="13" s="1"/>
  <c r="L563" i="13"/>
  <c r="N563" i="13"/>
  <c r="O563" i="13"/>
  <c r="J563" i="13"/>
  <c r="M563" i="13"/>
  <c r="F563" i="13"/>
  <c r="K563" i="13"/>
  <c r="P563" i="13"/>
  <c r="R563" i="13"/>
  <c r="Q563" i="13"/>
  <c r="S563" i="13" l="1"/>
  <c r="D565" i="13"/>
  <c r="I566" i="11"/>
  <c r="C565" i="13"/>
  <c r="E565" i="13" s="1"/>
  <c r="F564" i="13"/>
  <c r="R564" i="13"/>
  <c r="Q564" i="13"/>
  <c r="J564" i="13"/>
  <c r="M564" i="13"/>
  <c r="O564" i="13"/>
  <c r="P564" i="13"/>
  <c r="K564" i="13"/>
  <c r="N564" i="13"/>
  <c r="L564" i="13"/>
  <c r="I567" i="11" l="1"/>
  <c r="D566" i="13"/>
  <c r="C566" i="13"/>
  <c r="E566" i="13" s="1"/>
  <c r="S564" i="13"/>
  <c r="Q565" i="13"/>
  <c r="N565" i="13"/>
  <c r="M565" i="13"/>
  <c r="P565" i="13"/>
  <c r="O565" i="13"/>
  <c r="R565" i="13"/>
  <c r="J565" i="13"/>
  <c r="K565" i="13"/>
  <c r="L565" i="13"/>
  <c r="F565" i="13"/>
  <c r="N566" i="13" l="1"/>
  <c r="O566" i="13"/>
  <c r="F566" i="13"/>
  <c r="J566" i="13"/>
  <c r="K566" i="13"/>
  <c r="L566" i="13"/>
  <c r="P566" i="13"/>
  <c r="Q566" i="13"/>
  <c r="M566" i="13"/>
  <c r="R566" i="13"/>
  <c r="I568" i="11"/>
  <c r="D567" i="13"/>
  <c r="C567" i="13"/>
  <c r="E567" i="13" s="1"/>
  <c r="S565" i="13"/>
  <c r="M567" i="13" l="1"/>
  <c r="Q567" i="13"/>
  <c r="K567" i="13"/>
  <c r="J567" i="13"/>
  <c r="O567" i="13"/>
  <c r="F567" i="13"/>
  <c r="L567" i="13"/>
  <c r="N567" i="13"/>
  <c r="R567" i="13"/>
  <c r="P567" i="13"/>
  <c r="D568" i="13"/>
  <c r="I569" i="11"/>
  <c r="C568" i="13"/>
  <c r="E568" i="13" s="1"/>
  <c r="S566" i="13"/>
  <c r="I570" i="11" l="1"/>
  <c r="D569" i="13"/>
  <c r="C569" i="13"/>
  <c r="E569" i="13" s="1"/>
  <c r="R568" i="13"/>
  <c r="L568" i="13"/>
  <c r="M568" i="13"/>
  <c r="J568" i="13"/>
  <c r="F568" i="13"/>
  <c r="P568" i="13"/>
  <c r="N568" i="13"/>
  <c r="K568" i="13"/>
  <c r="O568" i="13"/>
  <c r="Q568" i="13"/>
  <c r="S567" i="13"/>
  <c r="S568" i="13" l="1"/>
  <c r="I571" i="11"/>
  <c r="D570" i="13"/>
  <c r="C570" i="13"/>
  <c r="E570" i="13" s="1"/>
  <c r="P569" i="13"/>
  <c r="R569" i="13"/>
  <c r="N569" i="13"/>
  <c r="F569" i="13"/>
  <c r="K569" i="13"/>
  <c r="O569" i="13"/>
  <c r="J569" i="13"/>
  <c r="Q569" i="13"/>
  <c r="L569" i="13"/>
  <c r="M569" i="13"/>
  <c r="I572" i="11" l="1"/>
  <c r="D571" i="13"/>
  <c r="C571" i="13"/>
  <c r="E571" i="13" s="1"/>
  <c r="S569" i="13"/>
  <c r="O570" i="13"/>
  <c r="J570" i="13"/>
  <c r="R570" i="13"/>
  <c r="N570" i="13"/>
  <c r="F570" i="13"/>
  <c r="L570" i="13"/>
  <c r="P570" i="13"/>
  <c r="M570" i="13"/>
  <c r="Q570" i="13"/>
  <c r="K570" i="13"/>
  <c r="I573" i="11" l="1"/>
  <c r="D572" i="13"/>
  <c r="C572" i="13"/>
  <c r="E572" i="13" s="1"/>
  <c r="S570" i="13"/>
  <c r="F571" i="13"/>
  <c r="R571" i="13"/>
  <c r="K571" i="13"/>
  <c r="Q571" i="13"/>
  <c r="P571" i="13"/>
  <c r="L571" i="13"/>
  <c r="J571" i="13"/>
  <c r="N571" i="13"/>
  <c r="M571" i="13"/>
  <c r="O571" i="13"/>
  <c r="I574" i="11" l="1"/>
  <c r="D573" i="13"/>
  <c r="C573" i="13"/>
  <c r="E573" i="13" s="1"/>
  <c r="S571" i="13"/>
  <c r="J572" i="13"/>
  <c r="M572" i="13"/>
  <c r="K572" i="13"/>
  <c r="R572" i="13"/>
  <c r="L572" i="13"/>
  <c r="Q572" i="13"/>
  <c r="N572" i="13"/>
  <c r="P572" i="13"/>
  <c r="F572" i="13"/>
  <c r="O572" i="13"/>
  <c r="S572" i="13" l="1"/>
  <c r="I575" i="11"/>
  <c r="D574" i="13"/>
  <c r="C574" i="13"/>
  <c r="E574" i="13" s="1"/>
  <c r="M573" i="13"/>
  <c r="J573" i="13"/>
  <c r="F573" i="13"/>
  <c r="Q573" i="13"/>
  <c r="R573" i="13"/>
  <c r="P573" i="13"/>
  <c r="L573" i="13"/>
  <c r="K573" i="13"/>
  <c r="O573" i="13"/>
  <c r="N573" i="13"/>
  <c r="K574" i="13" l="1"/>
  <c r="M574" i="13"/>
  <c r="J574" i="13"/>
  <c r="O574" i="13"/>
  <c r="L574" i="13"/>
  <c r="F574" i="13"/>
  <c r="R574" i="13"/>
  <c r="N574" i="13"/>
  <c r="P574" i="13"/>
  <c r="Q574" i="13"/>
  <c r="S573" i="13"/>
  <c r="I576" i="11"/>
  <c r="D575" i="13"/>
  <c r="C575" i="13"/>
  <c r="E575" i="13" s="1"/>
  <c r="P575" i="13" l="1"/>
  <c r="F575" i="13"/>
  <c r="O575" i="13"/>
  <c r="M575" i="13"/>
  <c r="J575" i="13"/>
  <c r="K575" i="13"/>
  <c r="L575" i="13"/>
  <c r="N575" i="13"/>
  <c r="R575" i="13"/>
  <c r="Q575" i="13"/>
  <c r="D576" i="13"/>
  <c r="I577" i="11"/>
  <c r="C576" i="13"/>
  <c r="E576" i="13" s="1"/>
  <c r="S574" i="13"/>
  <c r="D577" i="13" l="1"/>
  <c r="I578" i="11"/>
  <c r="C577" i="13"/>
  <c r="E577" i="13" s="1"/>
  <c r="L576" i="13"/>
  <c r="P576" i="13"/>
  <c r="M576" i="13"/>
  <c r="N576" i="13"/>
  <c r="F576" i="13"/>
  <c r="R576" i="13"/>
  <c r="O576" i="13"/>
  <c r="K576" i="13"/>
  <c r="Q576" i="13"/>
  <c r="J576" i="13"/>
  <c r="S575" i="13"/>
  <c r="D578" i="13" l="1"/>
  <c r="I579" i="11"/>
  <c r="C578" i="13"/>
  <c r="E578" i="13" s="1"/>
  <c r="S576" i="13"/>
  <c r="Q577" i="13"/>
  <c r="F577" i="13"/>
  <c r="N577" i="13"/>
  <c r="K577" i="13"/>
  <c r="L577" i="13"/>
  <c r="J577" i="13"/>
  <c r="P577" i="13"/>
  <c r="R577" i="13"/>
  <c r="M577" i="13"/>
  <c r="O577" i="13"/>
  <c r="S577" i="13" l="1"/>
  <c r="D579" i="13"/>
  <c r="I580" i="11"/>
  <c r="C579" i="13"/>
  <c r="E579" i="13" s="1"/>
  <c r="O578" i="13"/>
  <c r="L578" i="13"/>
  <c r="J578" i="13"/>
  <c r="K578" i="13"/>
  <c r="M578" i="13"/>
  <c r="R578" i="13"/>
  <c r="F578" i="13"/>
  <c r="N578" i="13"/>
  <c r="Q578" i="13"/>
  <c r="P578" i="13"/>
  <c r="R579" i="13" l="1"/>
  <c r="P579" i="13"/>
  <c r="J579" i="13"/>
  <c r="O579" i="13"/>
  <c r="Q579" i="13"/>
  <c r="M579" i="13"/>
  <c r="N579" i="13"/>
  <c r="L579" i="13"/>
  <c r="K579" i="13"/>
  <c r="F579" i="13"/>
  <c r="S578" i="13"/>
  <c r="I581" i="11"/>
  <c r="D580" i="13"/>
  <c r="C580" i="13"/>
  <c r="E580" i="13" s="1"/>
  <c r="I582" i="11" l="1"/>
  <c r="D581" i="13"/>
  <c r="C581" i="13"/>
  <c r="E581" i="13" s="1"/>
  <c r="S579" i="13"/>
  <c r="F580" i="13"/>
  <c r="P580" i="13"/>
  <c r="N580" i="13"/>
  <c r="R580" i="13"/>
  <c r="J580" i="13"/>
  <c r="M580" i="13"/>
  <c r="O580" i="13"/>
  <c r="L580" i="13"/>
  <c r="Q580" i="13"/>
  <c r="K580" i="13"/>
  <c r="S580" i="13" l="1"/>
  <c r="J581" i="13"/>
  <c r="R581" i="13"/>
  <c r="N581" i="13"/>
  <c r="P581" i="13"/>
  <c r="K581" i="13"/>
  <c r="L581" i="13"/>
  <c r="F581" i="13"/>
  <c r="M581" i="13"/>
  <c r="O581" i="13"/>
  <c r="Q581" i="13"/>
  <c r="I583" i="11"/>
  <c r="D582" i="13"/>
  <c r="C582" i="13"/>
  <c r="E582" i="13" s="1"/>
  <c r="I584" i="11" l="1"/>
  <c r="D583" i="13"/>
  <c r="C583" i="13"/>
  <c r="E583" i="13" s="1"/>
  <c r="P582" i="13"/>
  <c r="M582" i="13"/>
  <c r="R582" i="13"/>
  <c r="Q582" i="13"/>
  <c r="J582" i="13"/>
  <c r="L582" i="13"/>
  <c r="N582" i="13"/>
  <c r="K582" i="13"/>
  <c r="O582" i="13"/>
  <c r="F582" i="13"/>
  <c r="S581" i="13"/>
  <c r="R583" i="13" l="1"/>
  <c r="J583" i="13"/>
  <c r="K583" i="13"/>
  <c r="Q583" i="13"/>
  <c r="N583" i="13"/>
  <c r="L583" i="13"/>
  <c r="O583" i="13"/>
  <c r="P583" i="13"/>
  <c r="M583" i="13"/>
  <c r="F583" i="13"/>
  <c r="D584" i="13"/>
  <c r="I585" i="11"/>
  <c r="C584" i="13"/>
  <c r="E584" i="13" s="1"/>
  <c r="S582" i="13"/>
  <c r="S583" i="13" l="1"/>
  <c r="I586" i="11"/>
  <c r="D585" i="13"/>
  <c r="C585" i="13"/>
  <c r="E585" i="13" s="1"/>
  <c r="O584" i="13"/>
  <c r="Q584" i="13"/>
  <c r="R584" i="13"/>
  <c r="L584" i="13"/>
  <c r="F584" i="13"/>
  <c r="N584" i="13"/>
  <c r="K584" i="13"/>
  <c r="J584" i="13"/>
  <c r="P584" i="13"/>
  <c r="M584" i="13"/>
  <c r="S584" i="13" l="1"/>
  <c r="K585" i="13"/>
  <c r="M585" i="13"/>
  <c r="P585" i="13"/>
  <c r="O585" i="13"/>
  <c r="Q585" i="13"/>
  <c r="L585" i="13"/>
  <c r="F585" i="13"/>
  <c r="N585" i="13"/>
  <c r="R585" i="13"/>
  <c r="J585" i="13"/>
  <c r="D586" i="13"/>
  <c r="I587" i="11"/>
  <c r="C586" i="13"/>
  <c r="E586" i="13" s="1"/>
  <c r="S585" i="13" l="1"/>
  <c r="O586" i="13"/>
  <c r="F586" i="13"/>
  <c r="M586" i="13"/>
  <c r="K586" i="13"/>
  <c r="Q586" i="13"/>
  <c r="L586" i="13"/>
  <c r="N586" i="13"/>
  <c r="P586" i="13"/>
  <c r="R586" i="13"/>
  <c r="J586" i="13"/>
  <c r="D587" i="13"/>
  <c r="I588" i="11"/>
  <c r="C587" i="13"/>
  <c r="E587" i="13" s="1"/>
  <c r="S586" i="13" l="1"/>
  <c r="I589" i="11"/>
  <c r="D588" i="13"/>
  <c r="C588" i="13"/>
  <c r="E588" i="13" s="1"/>
  <c r="P587" i="13"/>
  <c r="N587" i="13"/>
  <c r="F587" i="13"/>
  <c r="R587" i="13"/>
  <c r="M587" i="13"/>
  <c r="J587" i="13"/>
  <c r="O587" i="13"/>
  <c r="L587" i="13"/>
  <c r="Q587" i="13"/>
  <c r="K587" i="13"/>
  <c r="M588" i="13" l="1"/>
  <c r="F588" i="13"/>
  <c r="O588" i="13"/>
  <c r="P588" i="13"/>
  <c r="N588" i="13"/>
  <c r="J588" i="13"/>
  <c r="R588" i="13"/>
  <c r="K588" i="13"/>
  <c r="L588" i="13"/>
  <c r="Q588" i="13"/>
  <c r="S587" i="13"/>
  <c r="D589" i="13"/>
  <c r="I590" i="11"/>
  <c r="C589" i="13"/>
  <c r="E589" i="13" s="1"/>
  <c r="S588" i="13" l="1"/>
  <c r="I591" i="11"/>
  <c r="D590" i="13"/>
  <c r="C590" i="13"/>
  <c r="E590" i="13" s="1"/>
  <c r="R589" i="13"/>
  <c r="P589" i="13"/>
  <c r="K589" i="13"/>
  <c r="F589" i="13"/>
  <c r="O589" i="13"/>
  <c r="N589" i="13"/>
  <c r="L589" i="13"/>
  <c r="Q589" i="13"/>
  <c r="M589" i="13"/>
  <c r="J589" i="13"/>
  <c r="R590" i="13" l="1"/>
  <c r="Q590" i="13"/>
  <c r="J590" i="13"/>
  <c r="L590" i="13"/>
  <c r="F590" i="13"/>
  <c r="P590" i="13"/>
  <c r="K590" i="13"/>
  <c r="N590" i="13"/>
  <c r="M590" i="13"/>
  <c r="O590" i="13"/>
  <c r="S589" i="13"/>
  <c r="D591" i="13"/>
  <c r="I592" i="11"/>
  <c r="C591" i="13"/>
  <c r="E591" i="13" s="1"/>
  <c r="D592" i="13" l="1"/>
  <c r="I593" i="11"/>
  <c r="C592" i="13"/>
  <c r="E592" i="13" s="1"/>
  <c r="P591" i="13"/>
  <c r="M591" i="13"/>
  <c r="N591" i="13"/>
  <c r="F591" i="13"/>
  <c r="K591" i="13"/>
  <c r="O591" i="13"/>
  <c r="Q591" i="13"/>
  <c r="L591" i="13"/>
  <c r="J591" i="13"/>
  <c r="R591" i="13"/>
  <c r="S590" i="13"/>
  <c r="D593" i="13" l="1"/>
  <c r="I594" i="11"/>
  <c r="C593" i="13"/>
  <c r="E593" i="13" s="1"/>
  <c r="P592" i="13"/>
  <c r="J592" i="13"/>
  <c r="L592" i="13"/>
  <c r="Q592" i="13"/>
  <c r="K592" i="13"/>
  <c r="M592" i="13"/>
  <c r="O592" i="13"/>
  <c r="F592" i="13"/>
  <c r="N592" i="13"/>
  <c r="R592" i="13"/>
  <c r="S591" i="13"/>
  <c r="D594" i="13" l="1"/>
  <c r="I595" i="11"/>
  <c r="C594" i="13"/>
  <c r="E594" i="13" s="1"/>
  <c r="S592" i="13"/>
  <c r="K593" i="13"/>
  <c r="O593" i="13"/>
  <c r="L593" i="13"/>
  <c r="F593" i="13"/>
  <c r="J593" i="13"/>
  <c r="R593" i="13"/>
  <c r="M593" i="13"/>
  <c r="Q593" i="13"/>
  <c r="N593" i="13"/>
  <c r="P593" i="13"/>
  <c r="D595" i="13" l="1"/>
  <c r="I596" i="11"/>
  <c r="C595" i="13"/>
  <c r="E595" i="13" s="1"/>
  <c r="S593" i="13"/>
  <c r="M594" i="13"/>
  <c r="Q594" i="13"/>
  <c r="P594" i="13"/>
  <c r="F594" i="13"/>
  <c r="R594" i="13"/>
  <c r="K594" i="13"/>
  <c r="N594" i="13"/>
  <c r="J594" i="13"/>
  <c r="O594" i="13"/>
  <c r="L594" i="13"/>
  <c r="S594" i="13" l="1"/>
  <c r="I597" i="11"/>
  <c r="D596" i="13"/>
  <c r="C596" i="13"/>
  <c r="E596" i="13" s="1"/>
  <c r="R595" i="13"/>
  <c r="N595" i="13"/>
  <c r="Q595" i="13"/>
  <c r="M595" i="13"/>
  <c r="P595" i="13"/>
  <c r="F595" i="13"/>
  <c r="J595" i="13"/>
  <c r="L595" i="13"/>
  <c r="O595" i="13"/>
  <c r="K595" i="13"/>
  <c r="S595" i="13" l="1"/>
  <c r="R596" i="13"/>
  <c r="N596" i="13"/>
  <c r="P596" i="13"/>
  <c r="M596" i="13"/>
  <c r="K596" i="13"/>
  <c r="O596" i="13"/>
  <c r="Q596" i="13"/>
  <c r="L596" i="13"/>
  <c r="J596" i="13"/>
  <c r="F596" i="13"/>
  <c r="I598" i="11"/>
  <c r="D597" i="13"/>
  <c r="C597" i="13"/>
  <c r="E597" i="13" s="1"/>
  <c r="S596" i="13" l="1"/>
  <c r="F597" i="13"/>
  <c r="J597" i="13"/>
  <c r="O597" i="13"/>
  <c r="Q597" i="13"/>
  <c r="M597" i="13"/>
  <c r="L597" i="13"/>
  <c r="P597" i="13"/>
  <c r="K597" i="13"/>
  <c r="R597" i="13"/>
  <c r="N597" i="13"/>
  <c r="D598" i="13"/>
  <c r="I599" i="11"/>
  <c r="C598" i="13"/>
  <c r="E598" i="13" s="1"/>
  <c r="D599" i="13" l="1"/>
  <c r="I600" i="11"/>
  <c r="C599" i="13"/>
  <c r="E599" i="13" s="1"/>
  <c r="P598" i="13"/>
  <c r="Q598" i="13"/>
  <c r="N598" i="13"/>
  <c r="K598" i="13"/>
  <c r="M598" i="13"/>
  <c r="L598" i="13"/>
  <c r="F598" i="13"/>
  <c r="O598" i="13"/>
  <c r="J598" i="13"/>
  <c r="R598" i="13"/>
  <c r="S597" i="13"/>
  <c r="D600" i="13" l="1"/>
  <c r="I601" i="11"/>
  <c r="C600" i="13"/>
  <c r="E600" i="13" s="1"/>
  <c r="P599" i="13"/>
  <c r="O599" i="13"/>
  <c r="K599" i="13"/>
  <c r="F599" i="13"/>
  <c r="M599" i="13"/>
  <c r="L599" i="13"/>
  <c r="J599" i="13"/>
  <c r="N599" i="13"/>
  <c r="Q599" i="13"/>
  <c r="R599" i="13"/>
  <c r="S598" i="13"/>
  <c r="K600" i="13" l="1"/>
  <c r="J600" i="13"/>
  <c r="R600" i="13"/>
  <c r="O600" i="13"/>
  <c r="P600" i="13"/>
  <c r="F600" i="13"/>
  <c r="M600" i="13"/>
  <c r="Q600" i="13"/>
  <c r="L600" i="13"/>
  <c r="N600" i="13"/>
  <c r="S599" i="13"/>
  <c r="D601" i="13"/>
  <c r="I602" i="11"/>
  <c r="C601" i="13"/>
  <c r="E601" i="13" s="1"/>
  <c r="I603" i="11" l="1"/>
  <c r="D602" i="13"/>
  <c r="C602" i="13"/>
  <c r="E602" i="13" s="1"/>
  <c r="L601" i="13"/>
  <c r="N601" i="13"/>
  <c r="J601" i="13"/>
  <c r="K601" i="13"/>
  <c r="P601" i="13"/>
  <c r="R601" i="13"/>
  <c r="M601" i="13"/>
  <c r="F601" i="13"/>
  <c r="O601" i="13"/>
  <c r="Q601" i="13"/>
  <c r="S600" i="13"/>
  <c r="S601" i="13" l="1"/>
  <c r="O602" i="13"/>
  <c r="K602" i="13"/>
  <c r="P602" i="13"/>
  <c r="M602" i="13"/>
  <c r="N602" i="13"/>
  <c r="Q602" i="13"/>
  <c r="J602" i="13"/>
  <c r="F602" i="13"/>
  <c r="R602" i="13"/>
  <c r="L602" i="13"/>
  <c r="D603" i="13"/>
  <c r="I604" i="11"/>
  <c r="C603" i="13"/>
  <c r="E603" i="13" s="1"/>
  <c r="S602" i="13" l="1"/>
  <c r="I605" i="11"/>
  <c r="D604" i="13"/>
  <c r="C604" i="13"/>
  <c r="E604" i="13" s="1"/>
  <c r="K603" i="13"/>
  <c r="F603" i="13"/>
  <c r="L603" i="13"/>
  <c r="Q603" i="13"/>
  <c r="P603" i="13"/>
  <c r="N603" i="13"/>
  <c r="O603" i="13"/>
  <c r="R603" i="13"/>
  <c r="M603" i="13"/>
  <c r="J603" i="13"/>
  <c r="S603" i="13" l="1"/>
  <c r="I606" i="11"/>
  <c r="D605" i="13"/>
  <c r="C605" i="13"/>
  <c r="E605" i="13" s="1"/>
  <c r="O604" i="13"/>
  <c r="L604" i="13"/>
  <c r="K604" i="13"/>
  <c r="Q604" i="13"/>
  <c r="P604" i="13"/>
  <c r="M604" i="13"/>
  <c r="F604" i="13"/>
  <c r="N604" i="13"/>
  <c r="R604" i="13"/>
  <c r="J604" i="13"/>
  <c r="S604" i="13" l="1"/>
  <c r="N605" i="13"/>
  <c r="O605" i="13"/>
  <c r="J605" i="13"/>
  <c r="M605" i="13"/>
  <c r="L605" i="13"/>
  <c r="F605" i="13"/>
  <c r="Q605" i="13"/>
  <c r="R605" i="13"/>
  <c r="P605" i="13"/>
  <c r="K605" i="13"/>
  <c r="D606" i="13"/>
  <c r="I607" i="11"/>
  <c r="C606" i="13"/>
  <c r="E606" i="13" s="1"/>
  <c r="N606" i="13" l="1"/>
  <c r="R606" i="13"/>
  <c r="Q606" i="13"/>
  <c r="K606" i="13"/>
  <c r="F606" i="13"/>
  <c r="J606" i="13"/>
  <c r="O606" i="13"/>
  <c r="L606" i="13"/>
  <c r="M606" i="13"/>
  <c r="P606" i="13"/>
  <c r="I608" i="11"/>
  <c r="D607" i="13"/>
  <c r="C607" i="13"/>
  <c r="E607" i="13" s="1"/>
  <c r="S605" i="13"/>
  <c r="Q607" i="13" l="1"/>
  <c r="P607" i="13"/>
  <c r="J607" i="13"/>
  <c r="L607" i="13"/>
  <c r="M607" i="13"/>
  <c r="O607" i="13"/>
  <c r="F607" i="13"/>
  <c r="K607" i="13"/>
  <c r="N607" i="13"/>
  <c r="R607" i="13"/>
  <c r="S606" i="13"/>
  <c r="I609" i="11"/>
  <c r="D608" i="13"/>
  <c r="C608" i="13"/>
  <c r="E608" i="13" s="1"/>
  <c r="S607" i="13" l="1"/>
  <c r="D609" i="13"/>
  <c r="I610" i="11"/>
  <c r="C609" i="13"/>
  <c r="E609" i="13" s="1"/>
  <c r="P608" i="13"/>
  <c r="J608" i="13"/>
  <c r="Q608" i="13"/>
  <c r="R608" i="13"/>
  <c r="M608" i="13"/>
  <c r="K608" i="13"/>
  <c r="F608" i="13"/>
  <c r="N608" i="13"/>
  <c r="L608" i="13"/>
  <c r="O608" i="13"/>
  <c r="I611" i="11" l="1"/>
  <c r="D610" i="13"/>
  <c r="C610" i="13"/>
  <c r="E610" i="13" s="1"/>
  <c r="S608" i="13"/>
  <c r="J609" i="13"/>
  <c r="L609" i="13"/>
  <c r="P609" i="13"/>
  <c r="K609" i="13"/>
  <c r="F609" i="13"/>
  <c r="O609" i="13"/>
  <c r="M609" i="13"/>
  <c r="N609" i="13"/>
  <c r="Q609" i="13"/>
  <c r="R609" i="13"/>
  <c r="L610" i="13" l="1"/>
  <c r="O610" i="13"/>
  <c r="Q610" i="13"/>
  <c r="M610" i="13"/>
  <c r="F610" i="13"/>
  <c r="P610" i="13"/>
  <c r="K610" i="13"/>
  <c r="N610" i="13"/>
  <c r="R610" i="13"/>
  <c r="J610" i="13"/>
  <c r="S609" i="13"/>
  <c r="D611" i="13"/>
  <c r="I612" i="11"/>
  <c r="C611" i="13"/>
  <c r="E611" i="13" s="1"/>
  <c r="I613" i="11" l="1"/>
  <c r="D612" i="13"/>
  <c r="C612" i="13"/>
  <c r="E612" i="13" s="1"/>
  <c r="J611" i="13"/>
  <c r="M611" i="13"/>
  <c r="Q611" i="13"/>
  <c r="L611" i="13"/>
  <c r="P611" i="13"/>
  <c r="N611" i="13"/>
  <c r="F611" i="13"/>
  <c r="R611" i="13"/>
  <c r="K611" i="13"/>
  <c r="O611" i="13"/>
  <c r="S610" i="13"/>
  <c r="S611" i="13" l="1"/>
  <c r="P612" i="13"/>
  <c r="O612" i="13"/>
  <c r="Q612" i="13"/>
  <c r="M612" i="13"/>
  <c r="N612" i="13"/>
  <c r="K612" i="13"/>
  <c r="L612" i="13"/>
  <c r="F612" i="13"/>
  <c r="J612" i="13"/>
  <c r="R612" i="13"/>
  <c r="D613" i="13"/>
  <c r="I614" i="11"/>
  <c r="C613" i="13"/>
  <c r="E613" i="13" s="1"/>
  <c r="S612" i="13" l="1"/>
  <c r="D614" i="13"/>
  <c r="I615" i="11"/>
  <c r="C614" i="13"/>
  <c r="E614" i="13" s="1"/>
  <c r="F613" i="13"/>
  <c r="O613" i="13"/>
  <c r="P613" i="13"/>
  <c r="K613" i="13"/>
  <c r="L613" i="13"/>
  <c r="M613" i="13"/>
  <c r="N613" i="13"/>
  <c r="J613" i="13"/>
  <c r="Q613" i="13"/>
  <c r="R613" i="13"/>
  <c r="P614" i="13" l="1"/>
  <c r="R614" i="13"/>
  <c r="Q614" i="13"/>
  <c r="J614" i="13"/>
  <c r="K614" i="13"/>
  <c r="M614" i="13"/>
  <c r="N614" i="13"/>
  <c r="O614" i="13"/>
  <c r="F614" i="13"/>
  <c r="L614" i="13"/>
  <c r="S613" i="13"/>
  <c r="D615" i="13"/>
  <c r="I616" i="11"/>
  <c r="C615" i="13"/>
  <c r="E615" i="13" s="1"/>
  <c r="K615" i="13" l="1"/>
  <c r="M615" i="13"/>
  <c r="O615" i="13"/>
  <c r="N615" i="13"/>
  <c r="R615" i="13"/>
  <c r="P615" i="13"/>
  <c r="L615" i="13"/>
  <c r="Q615" i="13"/>
  <c r="F615" i="13"/>
  <c r="J615" i="13"/>
  <c r="S614" i="13"/>
  <c r="D616" i="13"/>
  <c r="I617" i="11"/>
  <c r="C616" i="13"/>
  <c r="E616" i="13" s="1"/>
  <c r="I618" i="11" l="1"/>
  <c r="D617" i="13"/>
  <c r="C617" i="13"/>
  <c r="E617" i="13" s="1"/>
  <c r="Q616" i="13"/>
  <c r="P616" i="13"/>
  <c r="N616" i="13"/>
  <c r="R616" i="13"/>
  <c r="O616" i="13"/>
  <c r="L616" i="13"/>
  <c r="K616" i="13"/>
  <c r="J616" i="13"/>
  <c r="F616" i="13"/>
  <c r="M616" i="13"/>
  <c r="S615" i="13"/>
  <c r="S616" i="13" l="1"/>
  <c r="L617" i="13"/>
  <c r="N617" i="13"/>
  <c r="M617" i="13"/>
  <c r="R617" i="13"/>
  <c r="Q617" i="13"/>
  <c r="K617" i="13"/>
  <c r="O617" i="13"/>
  <c r="F617" i="13"/>
  <c r="J617" i="13"/>
  <c r="P617" i="13"/>
  <c r="D618" i="13"/>
  <c r="I619" i="11"/>
  <c r="C618" i="13"/>
  <c r="E618" i="13" s="1"/>
  <c r="I620" i="11" l="1"/>
  <c r="D619" i="13"/>
  <c r="C619" i="13"/>
  <c r="E619" i="13" s="1"/>
  <c r="L618" i="13"/>
  <c r="N618" i="13"/>
  <c r="F618" i="13"/>
  <c r="J618" i="13"/>
  <c r="R618" i="13"/>
  <c r="K618" i="13"/>
  <c r="Q618" i="13"/>
  <c r="M618" i="13"/>
  <c r="O618" i="13"/>
  <c r="P618" i="13"/>
  <c r="S617" i="13"/>
  <c r="J619" i="13" l="1"/>
  <c r="R619" i="13"/>
  <c r="Q619" i="13"/>
  <c r="P619" i="13"/>
  <c r="N619" i="13"/>
  <c r="O619" i="13"/>
  <c r="L619" i="13"/>
  <c r="K619" i="13"/>
  <c r="F619" i="13"/>
  <c r="M619" i="13"/>
  <c r="D620" i="13"/>
  <c r="I621" i="11"/>
  <c r="C620" i="13"/>
  <c r="E620" i="13" s="1"/>
  <c r="S618" i="13"/>
  <c r="S619" i="13" l="1"/>
  <c r="D621" i="13"/>
  <c r="I622" i="11"/>
  <c r="C621" i="13"/>
  <c r="E621" i="13" s="1"/>
  <c r="Q620" i="13"/>
  <c r="F620" i="13"/>
  <c r="R620" i="13"/>
  <c r="J620" i="13"/>
  <c r="M620" i="13"/>
  <c r="O620" i="13"/>
  <c r="L620" i="13"/>
  <c r="N620" i="13"/>
  <c r="P620" i="13"/>
  <c r="K620" i="13"/>
  <c r="S620" i="13" l="1"/>
  <c r="D622" i="13"/>
  <c r="I623" i="11"/>
  <c r="C622" i="13"/>
  <c r="E622" i="13" s="1"/>
  <c r="L621" i="13"/>
  <c r="P621" i="13"/>
  <c r="F621" i="13"/>
  <c r="N621" i="13"/>
  <c r="O621" i="13"/>
  <c r="J621" i="13"/>
  <c r="R621" i="13"/>
  <c r="Q621" i="13"/>
  <c r="M621" i="13"/>
  <c r="K621" i="13"/>
  <c r="D623" i="13" l="1"/>
  <c r="I624" i="11"/>
  <c r="C623" i="13"/>
  <c r="E623" i="13" s="1"/>
  <c r="M622" i="13"/>
  <c r="L622" i="13"/>
  <c r="K622" i="13"/>
  <c r="O622" i="13"/>
  <c r="J622" i="13"/>
  <c r="P622" i="13"/>
  <c r="R622" i="13"/>
  <c r="Q622" i="13"/>
  <c r="N622" i="13"/>
  <c r="F622" i="13"/>
  <c r="S621" i="13"/>
  <c r="S622" i="13" l="1"/>
  <c r="D624" i="13"/>
  <c r="I625" i="11"/>
  <c r="C624" i="13"/>
  <c r="E624" i="13" s="1"/>
  <c r="R623" i="13"/>
  <c r="K623" i="13"/>
  <c r="J623" i="13"/>
  <c r="P623" i="13"/>
  <c r="F623" i="13"/>
  <c r="N623" i="13"/>
  <c r="L623" i="13"/>
  <c r="M623" i="13"/>
  <c r="Q623" i="13"/>
  <c r="O623" i="13"/>
  <c r="I626" i="11" l="1"/>
  <c r="D625" i="13"/>
  <c r="C625" i="13"/>
  <c r="E625" i="13" s="1"/>
  <c r="R624" i="13"/>
  <c r="L624" i="13"/>
  <c r="M624" i="13"/>
  <c r="Q624" i="13"/>
  <c r="F624" i="13"/>
  <c r="N624" i="13"/>
  <c r="K624" i="13"/>
  <c r="P624" i="13"/>
  <c r="O624" i="13"/>
  <c r="J624" i="13"/>
  <c r="S623" i="13"/>
  <c r="K625" i="13" l="1"/>
  <c r="M625" i="13"/>
  <c r="P625" i="13"/>
  <c r="F625" i="13"/>
  <c r="O625" i="13"/>
  <c r="R625" i="13"/>
  <c r="L625" i="13"/>
  <c r="N625" i="13"/>
  <c r="J625" i="13"/>
  <c r="Q625" i="13"/>
  <c r="S624" i="13"/>
  <c r="D626" i="13"/>
  <c r="I627" i="11"/>
  <c r="C626" i="13"/>
  <c r="E626" i="13" s="1"/>
  <c r="Q626" i="13" l="1"/>
  <c r="M626" i="13"/>
  <c r="N626" i="13"/>
  <c r="J626" i="13"/>
  <c r="F626" i="13"/>
  <c r="P626" i="13"/>
  <c r="K626" i="13"/>
  <c r="R626" i="13"/>
  <c r="O626" i="13"/>
  <c r="L626" i="13"/>
  <c r="I628" i="11"/>
  <c r="D627" i="13"/>
  <c r="C627" i="13"/>
  <c r="E627" i="13" s="1"/>
  <c r="S625" i="13"/>
  <c r="O627" i="13" l="1"/>
  <c r="P627" i="13"/>
  <c r="K627" i="13"/>
  <c r="R627" i="13"/>
  <c r="N627" i="13"/>
  <c r="Q627" i="13"/>
  <c r="L627" i="13"/>
  <c r="M627" i="13"/>
  <c r="J627" i="13"/>
  <c r="F627" i="13"/>
  <c r="D628" i="13"/>
  <c r="I629" i="11"/>
  <c r="C628" i="13"/>
  <c r="E628" i="13" s="1"/>
  <c r="S626" i="13"/>
  <c r="S627" i="13" l="1"/>
  <c r="I630" i="11"/>
  <c r="D629" i="13"/>
  <c r="C629" i="13"/>
  <c r="E629" i="13" s="1"/>
  <c r="O628" i="13"/>
  <c r="F628" i="13"/>
  <c r="L628" i="13"/>
  <c r="Q628" i="13"/>
  <c r="R628" i="13"/>
  <c r="P628" i="13"/>
  <c r="N628" i="13"/>
  <c r="M628" i="13"/>
  <c r="J628" i="13"/>
  <c r="K628" i="13"/>
  <c r="D630" i="13" l="1"/>
  <c r="I631" i="11"/>
  <c r="C630" i="13"/>
  <c r="E630" i="13" s="1"/>
  <c r="S628" i="13"/>
  <c r="F629" i="13"/>
  <c r="J629" i="13"/>
  <c r="R629" i="13"/>
  <c r="Q629" i="13"/>
  <c r="O629" i="13"/>
  <c r="P629" i="13"/>
  <c r="L629" i="13"/>
  <c r="M629" i="13"/>
  <c r="N629" i="13"/>
  <c r="K629" i="13"/>
  <c r="N630" i="13" l="1"/>
  <c r="Q630" i="13"/>
  <c r="L630" i="13"/>
  <c r="F630" i="13"/>
  <c r="K630" i="13"/>
  <c r="R630" i="13"/>
  <c r="J630" i="13"/>
  <c r="O630" i="13"/>
  <c r="M630" i="13"/>
  <c r="P630" i="13"/>
  <c r="S629" i="13"/>
  <c r="I632" i="11"/>
  <c r="D631" i="13"/>
  <c r="C631" i="13"/>
  <c r="E631" i="13" s="1"/>
  <c r="P631" i="13" l="1"/>
  <c r="N631" i="13"/>
  <c r="M631" i="13"/>
  <c r="J631" i="13"/>
  <c r="L631" i="13"/>
  <c r="R631" i="13"/>
  <c r="F631" i="13"/>
  <c r="K631" i="13"/>
  <c r="Q631" i="13"/>
  <c r="O631" i="13"/>
  <c r="D632" i="13"/>
  <c r="I633" i="11"/>
  <c r="C632" i="13"/>
  <c r="E632" i="13" s="1"/>
  <c r="S630" i="13"/>
  <c r="D633" i="13" l="1"/>
  <c r="I634" i="11"/>
  <c r="C633" i="13"/>
  <c r="E633" i="13" s="1"/>
  <c r="L632" i="13"/>
  <c r="O632" i="13"/>
  <c r="F632" i="13"/>
  <c r="R632" i="13"/>
  <c r="P632" i="13"/>
  <c r="M632" i="13"/>
  <c r="J632" i="13"/>
  <c r="N632" i="13"/>
  <c r="Q632" i="13"/>
  <c r="K632" i="13"/>
  <c r="S631" i="13"/>
  <c r="S632" i="13" l="1"/>
  <c r="I635" i="11"/>
  <c r="D634" i="13"/>
  <c r="C634" i="13"/>
  <c r="E634" i="13" s="1"/>
  <c r="J633" i="13"/>
  <c r="P633" i="13"/>
  <c r="R633" i="13"/>
  <c r="K633" i="13"/>
  <c r="M633" i="13"/>
  <c r="O633" i="13"/>
  <c r="F633" i="13"/>
  <c r="L633" i="13"/>
  <c r="N633" i="13"/>
  <c r="Q633" i="13"/>
  <c r="K634" i="13" l="1"/>
  <c r="N634" i="13"/>
  <c r="L634" i="13"/>
  <c r="J634" i="13"/>
  <c r="Q634" i="13"/>
  <c r="F634" i="13"/>
  <c r="R634" i="13"/>
  <c r="O634" i="13"/>
  <c r="P634" i="13"/>
  <c r="M634" i="13"/>
  <c r="I636" i="11"/>
  <c r="D635" i="13"/>
  <c r="C635" i="13"/>
  <c r="E635" i="13" s="1"/>
  <c r="S633" i="13"/>
  <c r="S634" i="13" l="1"/>
  <c r="L635" i="13"/>
  <c r="O635" i="13"/>
  <c r="K635" i="13"/>
  <c r="R635" i="13"/>
  <c r="J635" i="13"/>
  <c r="F635" i="13"/>
  <c r="M635" i="13"/>
  <c r="N635" i="13"/>
  <c r="P635" i="13"/>
  <c r="Q635" i="13"/>
  <c r="D636" i="13"/>
  <c r="I637" i="11"/>
  <c r="C636" i="13"/>
  <c r="E636" i="13" s="1"/>
  <c r="S635" i="13" l="1"/>
  <c r="D637" i="13"/>
  <c r="I638" i="11"/>
  <c r="C637" i="13"/>
  <c r="E637" i="13" s="1"/>
  <c r="Q636" i="13"/>
  <c r="L636" i="13"/>
  <c r="J636" i="13"/>
  <c r="R636" i="13"/>
  <c r="F636" i="13"/>
  <c r="P636" i="13"/>
  <c r="N636" i="13"/>
  <c r="O636" i="13"/>
  <c r="K636" i="13"/>
  <c r="M636" i="13"/>
  <c r="J637" i="13" l="1"/>
  <c r="M637" i="13"/>
  <c r="P637" i="13"/>
  <c r="R637" i="13"/>
  <c r="F637" i="13"/>
  <c r="L637" i="13"/>
  <c r="Q637" i="13"/>
  <c r="K637" i="13"/>
  <c r="O637" i="13"/>
  <c r="N637" i="13"/>
  <c r="S636" i="13"/>
  <c r="I639" i="11"/>
  <c r="D638" i="13"/>
  <c r="C638" i="13"/>
  <c r="E638" i="13" s="1"/>
  <c r="D639" i="13" l="1"/>
  <c r="I640" i="11"/>
  <c r="C639" i="13"/>
  <c r="E639" i="13" s="1"/>
  <c r="R638" i="13"/>
  <c r="L638" i="13"/>
  <c r="K638" i="13"/>
  <c r="N638" i="13"/>
  <c r="P638" i="13"/>
  <c r="M638" i="13"/>
  <c r="F638" i="13"/>
  <c r="O638" i="13"/>
  <c r="J638" i="13"/>
  <c r="Q638" i="13"/>
  <c r="S637" i="13"/>
  <c r="D640" i="13" l="1"/>
  <c r="I641" i="11"/>
  <c r="C640" i="13"/>
  <c r="E640" i="13" s="1"/>
  <c r="Q639" i="13"/>
  <c r="M639" i="13"/>
  <c r="R639" i="13"/>
  <c r="L639" i="13"/>
  <c r="P639" i="13"/>
  <c r="K639" i="13"/>
  <c r="O639" i="13"/>
  <c r="N639" i="13"/>
  <c r="F639" i="13"/>
  <c r="J639" i="13"/>
  <c r="S638" i="13"/>
  <c r="S639" i="13" l="1"/>
  <c r="F640" i="13"/>
  <c r="R640" i="13"/>
  <c r="J640" i="13"/>
  <c r="K640" i="13"/>
  <c r="O640" i="13"/>
  <c r="Q640" i="13"/>
  <c r="P640" i="13"/>
  <c r="M640" i="13"/>
  <c r="N640" i="13"/>
  <c r="L640" i="13"/>
  <c r="D641" i="13"/>
  <c r="I642" i="11"/>
  <c r="C641" i="13"/>
  <c r="E641" i="13" s="1"/>
  <c r="I643" i="11" l="1"/>
  <c r="D642" i="13"/>
  <c r="C642" i="13"/>
  <c r="E642" i="13" s="1"/>
  <c r="O641" i="13"/>
  <c r="N641" i="13"/>
  <c r="L641" i="13"/>
  <c r="Q641" i="13"/>
  <c r="K641" i="13"/>
  <c r="F641" i="13"/>
  <c r="R641" i="13"/>
  <c r="M641" i="13"/>
  <c r="P641" i="13"/>
  <c r="J641" i="13"/>
  <c r="S640" i="13"/>
  <c r="S641" i="13" l="1"/>
  <c r="F642" i="13"/>
  <c r="R642" i="13"/>
  <c r="L642" i="13"/>
  <c r="Q642" i="13"/>
  <c r="N642" i="13"/>
  <c r="J642" i="13"/>
  <c r="M642" i="13"/>
  <c r="O642" i="13"/>
  <c r="P642" i="13"/>
  <c r="K642" i="13"/>
  <c r="I644" i="11"/>
  <c r="D643" i="13"/>
  <c r="C643" i="13"/>
  <c r="E643" i="13" s="1"/>
  <c r="O643" i="13" l="1"/>
  <c r="F643" i="13"/>
  <c r="L643" i="13"/>
  <c r="J643" i="13"/>
  <c r="N643" i="13"/>
  <c r="Q643" i="13"/>
  <c r="P643" i="13"/>
  <c r="K643" i="13"/>
  <c r="M643" i="13"/>
  <c r="R643" i="13"/>
  <c r="D644" i="13"/>
  <c r="I645" i="11"/>
  <c r="C644" i="13"/>
  <c r="E644" i="13" s="1"/>
  <c r="S642" i="13"/>
  <c r="I646" i="11" l="1"/>
  <c r="D645" i="13"/>
  <c r="C645" i="13"/>
  <c r="E645" i="13" s="1"/>
  <c r="N644" i="13"/>
  <c r="J644" i="13"/>
  <c r="F644" i="13"/>
  <c r="O644" i="13"/>
  <c r="M644" i="13"/>
  <c r="K644" i="13"/>
  <c r="P644" i="13"/>
  <c r="Q644" i="13"/>
  <c r="L644" i="13"/>
  <c r="R644" i="13"/>
  <c r="S643" i="13"/>
  <c r="F645" i="13" l="1"/>
  <c r="M645" i="13"/>
  <c r="Q645" i="13"/>
  <c r="P645" i="13"/>
  <c r="R645" i="13"/>
  <c r="O645" i="13"/>
  <c r="N645" i="13"/>
  <c r="K645" i="13"/>
  <c r="L645" i="13"/>
  <c r="J645" i="13"/>
  <c r="S644" i="13"/>
  <c r="D646" i="13"/>
  <c r="I647" i="11"/>
  <c r="C646" i="13"/>
  <c r="E646" i="13" s="1"/>
  <c r="S645" i="13" l="1"/>
  <c r="I648" i="11"/>
  <c r="D647" i="13"/>
  <c r="C647" i="13"/>
  <c r="E647" i="13" s="1"/>
  <c r="N646" i="13"/>
  <c r="O646" i="13"/>
  <c r="J646" i="13"/>
  <c r="M646" i="13"/>
  <c r="R646" i="13"/>
  <c r="P646" i="13"/>
  <c r="Q646" i="13"/>
  <c r="L646" i="13"/>
  <c r="F646" i="13"/>
  <c r="K646" i="13"/>
  <c r="Q647" i="13" l="1"/>
  <c r="R647" i="13"/>
  <c r="N647" i="13"/>
  <c r="O647" i="13"/>
  <c r="K647" i="13"/>
  <c r="J647" i="13"/>
  <c r="P647" i="13"/>
  <c r="M647" i="13"/>
  <c r="L647" i="13"/>
  <c r="F647" i="13"/>
  <c r="I649" i="11"/>
  <c r="D648" i="13"/>
  <c r="C648" i="13"/>
  <c r="E648" i="13" s="1"/>
  <c r="S646" i="13"/>
  <c r="S647" i="13" l="1"/>
  <c r="K648" i="13"/>
  <c r="F648" i="13"/>
  <c r="N648" i="13"/>
  <c r="O648" i="13"/>
  <c r="R648" i="13"/>
  <c r="L648" i="13"/>
  <c r="Q648" i="13"/>
  <c r="P648" i="13"/>
  <c r="J648" i="13"/>
  <c r="M648" i="13"/>
  <c r="I650" i="11"/>
  <c r="D649" i="13"/>
  <c r="C649" i="13"/>
  <c r="E649" i="13" s="1"/>
  <c r="S648" i="13" l="1"/>
  <c r="J649" i="13"/>
  <c r="Q649" i="13"/>
  <c r="L649" i="13"/>
  <c r="O649" i="13"/>
  <c r="K649" i="13"/>
  <c r="F649" i="13"/>
  <c r="P649" i="13"/>
  <c r="N649" i="13"/>
  <c r="M649" i="13"/>
  <c r="R649" i="13"/>
  <c r="D650" i="13"/>
  <c r="I651" i="11"/>
  <c r="C650" i="13"/>
  <c r="E650" i="13" s="1"/>
  <c r="S649" i="13" l="1"/>
  <c r="I652" i="11"/>
  <c r="D651" i="13"/>
  <c r="C651" i="13"/>
  <c r="E651" i="13" s="1"/>
  <c r="N650" i="13"/>
  <c r="O650" i="13"/>
  <c r="Q650" i="13"/>
  <c r="J650" i="13"/>
  <c r="P650" i="13"/>
  <c r="M650" i="13"/>
  <c r="L650" i="13"/>
  <c r="K650" i="13"/>
  <c r="F650" i="13"/>
  <c r="R650" i="13"/>
  <c r="I653" i="11" l="1"/>
  <c r="D652" i="13"/>
  <c r="C652" i="13"/>
  <c r="E652" i="13" s="1"/>
  <c r="L651" i="13"/>
  <c r="K651" i="13"/>
  <c r="F651" i="13"/>
  <c r="M651" i="13"/>
  <c r="O651" i="13"/>
  <c r="Q651" i="13"/>
  <c r="P651" i="13"/>
  <c r="J651" i="13"/>
  <c r="N651" i="13"/>
  <c r="R651" i="13"/>
  <c r="S650" i="13"/>
  <c r="S651" i="13" l="1"/>
  <c r="L652" i="13"/>
  <c r="Q652" i="13"/>
  <c r="R652" i="13"/>
  <c r="J652" i="13"/>
  <c r="O652" i="13"/>
  <c r="F652" i="13"/>
  <c r="M652" i="13"/>
  <c r="K652" i="13"/>
  <c r="N652" i="13"/>
  <c r="P652" i="13"/>
  <c r="D653" i="13"/>
  <c r="I654" i="11"/>
  <c r="C653" i="13"/>
  <c r="E653" i="13" s="1"/>
  <c r="S652" i="13" l="1"/>
  <c r="I655" i="11"/>
  <c r="D654" i="13"/>
  <c r="C654" i="13"/>
  <c r="E654" i="13" s="1"/>
  <c r="O653" i="13"/>
  <c r="L653" i="13"/>
  <c r="Q653" i="13"/>
  <c r="M653" i="13"/>
  <c r="J653" i="13"/>
  <c r="F653" i="13"/>
  <c r="N653" i="13"/>
  <c r="P653" i="13"/>
  <c r="R653" i="13"/>
  <c r="K653" i="13"/>
  <c r="I656" i="11" l="1"/>
  <c r="D655" i="13"/>
  <c r="C655" i="13"/>
  <c r="E655" i="13" s="1"/>
  <c r="S653" i="13"/>
  <c r="M654" i="13"/>
  <c r="J654" i="13"/>
  <c r="Q654" i="13"/>
  <c r="N654" i="13"/>
  <c r="K654" i="13"/>
  <c r="F654" i="13"/>
  <c r="O654" i="13"/>
  <c r="R654" i="13"/>
  <c r="P654" i="13"/>
  <c r="L654" i="13"/>
  <c r="S654" i="13" l="1"/>
  <c r="L655" i="13"/>
  <c r="R655" i="13"/>
  <c r="M655" i="13"/>
  <c r="J655" i="13"/>
  <c r="O655" i="13"/>
  <c r="Q655" i="13"/>
  <c r="F655" i="13"/>
  <c r="N655" i="13"/>
  <c r="K655" i="13"/>
  <c r="P655" i="13"/>
  <c r="D656" i="13"/>
  <c r="I657" i="11"/>
  <c r="C656" i="13"/>
  <c r="E656" i="13" s="1"/>
  <c r="S655" i="13" l="1"/>
  <c r="D657" i="13"/>
  <c r="I658" i="11"/>
  <c r="C657" i="13"/>
  <c r="E657" i="13" s="1"/>
  <c r="M656" i="13"/>
  <c r="R656" i="13"/>
  <c r="K656" i="13"/>
  <c r="N656" i="13"/>
  <c r="L656" i="13"/>
  <c r="F656" i="13"/>
  <c r="O656" i="13"/>
  <c r="Q656" i="13"/>
  <c r="P656" i="13"/>
  <c r="J656" i="13"/>
  <c r="I659" i="11" l="1"/>
  <c r="D658" i="13"/>
  <c r="C658" i="13"/>
  <c r="E658" i="13" s="1"/>
  <c r="S656" i="13"/>
  <c r="R657" i="13"/>
  <c r="L657" i="13"/>
  <c r="N657" i="13"/>
  <c r="F657" i="13"/>
  <c r="K657" i="13"/>
  <c r="P657" i="13"/>
  <c r="J657" i="13"/>
  <c r="Q657" i="13"/>
  <c r="O657" i="13"/>
  <c r="M657" i="13"/>
  <c r="K658" i="13" l="1"/>
  <c r="F658" i="13"/>
  <c r="M658" i="13"/>
  <c r="R658" i="13"/>
  <c r="P658" i="13"/>
  <c r="J658" i="13"/>
  <c r="N658" i="13"/>
  <c r="L658" i="13"/>
  <c r="O658" i="13"/>
  <c r="Q658" i="13"/>
  <c r="S657" i="13"/>
  <c r="D659" i="13"/>
  <c r="I660" i="11"/>
  <c r="C659" i="13"/>
  <c r="E659" i="13" s="1"/>
  <c r="S658" i="13" l="1"/>
  <c r="N659" i="13"/>
  <c r="Q659" i="13"/>
  <c r="J659" i="13"/>
  <c r="R659" i="13"/>
  <c r="M659" i="13"/>
  <c r="O659" i="13"/>
  <c r="P659" i="13"/>
  <c r="L659" i="13"/>
  <c r="F659" i="13"/>
  <c r="K659" i="13"/>
  <c r="D660" i="13"/>
  <c r="I661" i="11"/>
  <c r="C660" i="13"/>
  <c r="E660" i="13" s="1"/>
  <c r="S659" i="13" l="1"/>
  <c r="N660" i="13"/>
  <c r="P660" i="13"/>
  <c r="O660" i="13"/>
  <c r="K660" i="13"/>
  <c r="L660" i="13"/>
  <c r="Q660" i="13"/>
  <c r="F660" i="13"/>
  <c r="J660" i="13"/>
  <c r="M660" i="13"/>
  <c r="R660" i="13"/>
  <c r="I662" i="11"/>
  <c r="D661" i="13"/>
  <c r="C661" i="13"/>
  <c r="E661" i="13" s="1"/>
  <c r="D662" i="13" l="1"/>
  <c r="I663" i="11"/>
  <c r="C662" i="13"/>
  <c r="E662" i="13" s="1"/>
  <c r="N661" i="13"/>
  <c r="K661" i="13"/>
  <c r="L661" i="13"/>
  <c r="O661" i="13"/>
  <c r="F661" i="13"/>
  <c r="R661" i="13"/>
  <c r="P661" i="13"/>
  <c r="M661" i="13"/>
  <c r="J661" i="13"/>
  <c r="Q661" i="13"/>
  <c r="S660" i="13"/>
  <c r="S661" i="13" l="1"/>
  <c r="I664" i="11"/>
  <c r="D663" i="13"/>
  <c r="C663" i="13"/>
  <c r="E663" i="13" s="1"/>
  <c r="P662" i="13"/>
  <c r="L662" i="13"/>
  <c r="M662" i="13"/>
  <c r="K662" i="13"/>
  <c r="N662" i="13"/>
  <c r="J662" i="13"/>
  <c r="Q662" i="13"/>
  <c r="F662" i="13"/>
  <c r="R662" i="13"/>
  <c r="O662" i="13"/>
  <c r="J663" i="13" l="1"/>
  <c r="O663" i="13"/>
  <c r="L663" i="13"/>
  <c r="Q663" i="13"/>
  <c r="F663" i="13"/>
  <c r="M663" i="13"/>
  <c r="P663" i="13"/>
  <c r="K663" i="13"/>
  <c r="R663" i="13"/>
  <c r="N663" i="13"/>
  <c r="S662" i="13"/>
  <c r="I665" i="11"/>
  <c r="D664" i="13"/>
  <c r="C664" i="13"/>
  <c r="E664" i="13" s="1"/>
  <c r="I666" i="11" l="1"/>
  <c r="D665" i="13"/>
  <c r="C665" i="13"/>
  <c r="E665" i="13" s="1"/>
  <c r="S663" i="13"/>
  <c r="J664" i="13"/>
  <c r="N664" i="13"/>
  <c r="O664" i="13"/>
  <c r="K664" i="13"/>
  <c r="R664" i="13"/>
  <c r="Q664" i="13"/>
  <c r="F664" i="13"/>
  <c r="L664" i="13"/>
  <c r="M664" i="13"/>
  <c r="P664" i="13"/>
  <c r="S664" i="13" l="1"/>
  <c r="L665" i="13"/>
  <c r="F665" i="13"/>
  <c r="J665" i="13"/>
  <c r="P665" i="13"/>
  <c r="Q665" i="13"/>
  <c r="K665" i="13"/>
  <c r="N665" i="13"/>
  <c r="R665" i="13"/>
  <c r="O665" i="13"/>
  <c r="M665" i="13"/>
  <c r="D666" i="13"/>
  <c r="I667" i="11"/>
  <c r="C666" i="13"/>
  <c r="E666" i="13" s="1"/>
  <c r="J666" i="13" l="1"/>
  <c r="K666" i="13"/>
  <c r="R666" i="13"/>
  <c r="P666" i="13"/>
  <c r="N666" i="13"/>
  <c r="L666" i="13"/>
  <c r="F666" i="13"/>
  <c r="Q666" i="13"/>
  <c r="O666" i="13"/>
  <c r="M666" i="13"/>
  <c r="S665" i="13"/>
  <c r="D667" i="13"/>
  <c r="I668" i="11"/>
  <c r="C667" i="13"/>
  <c r="E667" i="13" s="1"/>
  <c r="I669" i="11" l="1"/>
  <c r="D668" i="13"/>
  <c r="C668" i="13"/>
  <c r="E668" i="13" s="1"/>
  <c r="S666" i="13"/>
  <c r="F667" i="13"/>
  <c r="N667" i="13"/>
  <c r="M667" i="13"/>
  <c r="Q667" i="13"/>
  <c r="R667" i="13"/>
  <c r="K667" i="13"/>
  <c r="L667" i="13"/>
  <c r="P667" i="13"/>
  <c r="O667" i="13"/>
  <c r="J667" i="13"/>
  <c r="J668" i="13" l="1"/>
  <c r="Q668" i="13"/>
  <c r="O668" i="13"/>
  <c r="P668" i="13"/>
  <c r="K668" i="13"/>
  <c r="N668" i="13"/>
  <c r="R668" i="13"/>
  <c r="L668" i="13"/>
  <c r="M668" i="13"/>
  <c r="F668" i="13"/>
  <c r="I670" i="11"/>
  <c r="D669" i="13"/>
  <c r="C669" i="13"/>
  <c r="E669" i="13" s="1"/>
  <c r="S667" i="13"/>
  <c r="I671" i="11" l="1"/>
  <c r="D670" i="13"/>
  <c r="C670" i="13"/>
  <c r="E670" i="13" s="1"/>
  <c r="F669" i="13"/>
  <c r="L669" i="13"/>
  <c r="R669" i="13"/>
  <c r="K669" i="13"/>
  <c r="N669" i="13"/>
  <c r="Q669" i="13"/>
  <c r="M669" i="13"/>
  <c r="J669" i="13"/>
  <c r="P669" i="13"/>
  <c r="O669" i="13"/>
  <c r="S668" i="13"/>
  <c r="S669" i="13" l="1"/>
  <c r="D671" i="13"/>
  <c r="I672" i="11"/>
  <c r="C671" i="13"/>
  <c r="E671" i="13" s="1"/>
  <c r="J670" i="13"/>
  <c r="N670" i="13"/>
  <c r="L670" i="13"/>
  <c r="Q670" i="13"/>
  <c r="M670" i="13"/>
  <c r="K670" i="13"/>
  <c r="O670" i="13"/>
  <c r="F670" i="13"/>
  <c r="P670" i="13"/>
  <c r="R670" i="13"/>
  <c r="M671" i="13" l="1"/>
  <c r="K671" i="13"/>
  <c r="P671" i="13"/>
  <c r="R671" i="13"/>
  <c r="L671" i="13"/>
  <c r="O671" i="13"/>
  <c r="F671" i="13"/>
  <c r="J671" i="13"/>
  <c r="Q671" i="13"/>
  <c r="N671" i="13"/>
  <c r="S670" i="13"/>
  <c r="I673" i="11"/>
  <c r="D672" i="13"/>
  <c r="C672" i="13"/>
  <c r="E672" i="13" s="1"/>
  <c r="S671" i="13" l="1"/>
  <c r="D673" i="13"/>
  <c r="I674" i="11"/>
  <c r="C673" i="13"/>
  <c r="E673" i="13" s="1"/>
  <c r="P672" i="13"/>
  <c r="K672" i="13"/>
  <c r="L672" i="13"/>
  <c r="R672" i="13"/>
  <c r="M672" i="13"/>
  <c r="F672" i="13"/>
  <c r="J672" i="13"/>
  <c r="Q672" i="13"/>
  <c r="N672" i="13"/>
  <c r="O672" i="13"/>
  <c r="S672" i="13" l="1"/>
  <c r="D674" i="13"/>
  <c r="I675" i="11"/>
  <c r="C674" i="13"/>
  <c r="E674" i="13" s="1"/>
  <c r="R673" i="13"/>
  <c r="M673" i="13"/>
  <c r="Q673" i="13"/>
  <c r="P673" i="13"/>
  <c r="N673" i="13"/>
  <c r="O673" i="13"/>
  <c r="F673" i="13"/>
  <c r="L673" i="13"/>
  <c r="J673" i="13"/>
  <c r="K673" i="13"/>
  <c r="D675" i="13" l="1"/>
  <c r="I676" i="11"/>
  <c r="C675" i="13"/>
  <c r="E675" i="13" s="1"/>
  <c r="N674" i="13"/>
  <c r="P674" i="13"/>
  <c r="Q674" i="13"/>
  <c r="J674" i="13"/>
  <c r="L674" i="13"/>
  <c r="K674" i="13"/>
  <c r="O674" i="13"/>
  <c r="M674" i="13"/>
  <c r="R674" i="13"/>
  <c r="F674" i="13"/>
  <c r="S673" i="13"/>
  <c r="D676" i="13" l="1"/>
  <c r="I677" i="11"/>
  <c r="C676" i="13"/>
  <c r="E676" i="13" s="1"/>
  <c r="F675" i="13"/>
  <c r="J675" i="13"/>
  <c r="O675" i="13"/>
  <c r="N675" i="13"/>
  <c r="L675" i="13"/>
  <c r="Q675" i="13"/>
  <c r="K675" i="13"/>
  <c r="M675" i="13"/>
  <c r="P675" i="13"/>
  <c r="R675" i="13"/>
  <c r="S674" i="13"/>
  <c r="S675" i="13" l="1"/>
  <c r="I678" i="11"/>
  <c r="D677" i="13"/>
  <c r="C677" i="13"/>
  <c r="E677" i="13" s="1"/>
  <c r="Q676" i="13"/>
  <c r="K676" i="13"/>
  <c r="O676" i="13"/>
  <c r="P676" i="13"/>
  <c r="F676" i="13"/>
  <c r="N676" i="13"/>
  <c r="J676" i="13"/>
  <c r="M676" i="13"/>
  <c r="L676" i="13"/>
  <c r="R676" i="13"/>
  <c r="I679" i="11" l="1"/>
  <c r="D678" i="13"/>
  <c r="C678" i="13"/>
  <c r="E678" i="13" s="1"/>
  <c r="S676" i="13"/>
  <c r="P677" i="13"/>
  <c r="K677" i="13"/>
  <c r="R677" i="13"/>
  <c r="O677" i="13"/>
  <c r="N677" i="13"/>
  <c r="L677" i="13"/>
  <c r="J677" i="13"/>
  <c r="Q677" i="13"/>
  <c r="M677" i="13"/>
  <c r="F677" i="13"/>
  <c r="Q678" i="13" l="1"/>
  <c r="F678" i="13"/>
  <c r="J678" i="13"/>
  <c r="R678" i="13"/>
  <c r="K678" i="13"/>
  <c r="N678" i="13"/>
  <c r="L678" i="13"/>
  <c r="P678" i="13"/>
  <c r="O678" i="13"/>
  <c r="M678" i="13"/>
  <c r="S677" i="13"/>
  <c r="I680" i="11"/>
  <c r="D679" i="13"/>
  <c r="C679" i="13"/>
  <c r="E679" i="13" s="1"/>
  <c r="D680" i="13" l="1"/>
  <c r="I681" i="11"/>
  <c r="C680" i="13"/>
  <c r="E680" i="13" s="1"/>
  <c r="P679" i="13"/>
  <c r="J679" i="13"/>
  <c r="K679" i="13"/>
  <c r="L679" i="13"/>
  <c r="F679" i="13"/>
  <c r="R679" i="13"/>
  <c r="O679" i="13"/>
  <c r="Q679" i="13"/>
  <c r="N679" i="13"/>
  <c r="M679" i="13"/>
  <c r="S678" i="13"/>
  <c r="S679" i="13" l="1"/>
  <c r="I682" i="11"/>
  <c r="D681" i="13"/>
  <c r="C681" i="13"/>
  <c r="E681" i="13" s="1"/>
  <c r="O680" i="13"/>
  <c r="Q680" i="13"/>
  <c r="F680" i="13"/>
  <c r="M680" i="13"/>
  <c r="R680" i="13"/>
  <c r="K680" i="13"/>
  <c r="N680" i="13"/>
  <c r="P680" i="13"/>
  <c r="L680" i="13"/>
  <c r="J680" i="13"/>
  <c r="R681" i="13" l="1"/>
  <c r="P681" i="13"/>
  <c r="Q681" i="13"/>
  <c r="L681" i="13"/>
  <c r="O681" i="13"/>
  <c r="N681" i="13"/>
  <c r="M681" i="13"/>
  <c r="F681" i="13"/>
  <c r="K681" i="13"/>
  <c r="J681" i="13"/>
  <c r="S680" i="13"/>
  <c r="D682" i="13"/>
  <c r="I683" i="11"/>
  <c r="C682" i="13"/>
  <c r="E682" i="13" s="1"/>
  <c r="S681" i="13" l="1"/>
  <c r="I684" i="11"/>
  <c r="D683" i="13"/>
  <c r="C683" i="13"/>
  <c r="E683" i="13" s="1"/>
  <c r="L682" i="13"/>
  <c r="F682" i="13"/>
  <c r="K682" i="13"/>
  <c r="O682" i="13"/>
  <c r="P682" i="13"/>
  <c r="M682" i="13"/>
  <c r="N682" i="13"/>
  <c r="Q682" i="13"/>
  <c r="J682" i="13"/>
  <c r="R682" i="13"/>
  <c r="S682" i="13" l="1"/>
  <c r="O683" i="13"/>
  <c r="K683" i="13"/>
  <c r="Q683" i="13"/>
  <c r="N683" i="13"/>
  <c r="J683" i="13"/>
  <c r="R683" i="13"/>
  <c r="M683" i="13"/>
  <c r="F683" i="13"/>
  <c r="P683" i="13"/>
  <c r="L683" i="13"/>
  <c r="D684" i="13"/>
  <c r="I685" i="11"/>
  <c r="C684" i="13"/>
  <c r="E684" i="13" s="1"/>
  <c r="I686" i="11" l="1"/>
  <c r="D685" i="13"/>
  <c r="C685" i="13"/>
  <c r="E685" i="13" s="1"/>
  <c r="M684" i="13"/>
  <c r="N684" i="13"/>
  <c r="R684" i="13"/>
  <c r="O684" i="13"/>
  <c r="J684" i="13"/>
  <c r="K684" i="13"/>
  <c r="P684" i="13"/>
  <c r="Q684" i="13"/>
  <c r="L684" i="13"/>
  <c r="F684" i="13"/>
  <c r="S683" i="13"/>
  <c r="L685" i="13" l="1"/>
  <c r="P685" i="13"/>
  <c r="M685" i="13"/>
  <c r="O685" i="13"/>
  <c r="R685" i="13"/>
  <c r="N685" i="13"/>
  <c r="F685" i="13"/>
  <c r="J685" i="13"/>
  <c r="Q685" i="13"/>
  <c r="K685" i="13"/>
  <c r="S684" i="13"/>
  <c r="I687" i="11"/>
  <c r="D686" i="13"/>
  <c r="C686" i="13"/>
  <c r="E686" i="13" s="1"/>
  <c r="S685" i="13" l="1"/>
  <c r="I688" i="11"/>
  <c r="D687" i="13"/>
  <c r="C687" i="13"/>
  <c r="E687" i="13" s="1"/>
  <c r="L686" i="13"/>
  <c r="Q686" i="13"/>
  <c r="R686" i="13"/>
  <c r="M686" i="13"/>
  <c r="N686" i="13"/>
  <c r="O686" i="13"/>
  <c r="J686" i="13"/>
  <c r="P686" i="13"/>
  <c r="F686" i="13"/>
  <c r="K686" i="13"/>
  <c r="L687" i="13" l="1"/>
  <c r="N687" i="13"/>
  <c r="Q687" i="13"/>
  <c r="K687" i="13"/>
  <c r="J687" i="13"/>
  <c r="P687" i="13"/>
  <c r="O687" i="13"/>
  <c r="R687" i="13"/>
  <c r="M687" i="13"/>
  <c r="F687" i="13"/>
  <c r="I689" i="11"/>
  <c r="D688" i="13"/>
  <c r="C688" i="13"/>
  <c r="E688" i="13" s="1"/>
  <c r="S686" i="13"/>
  <c r="D689" i="13" l="1"/>
  <c r="I690" i="11"/>
  <c r="C689" i="13"/>
  <c r="E689" i="13" s="1"/>
  <c r="N688" i="13"/>
  <c r="F688" i="13"/>
  <c r="R688" i="13"/>
  <c r="M688" i="13"/>
  <c r="O688" i="13"/>
  <c r="Q688" i="13"/>
  <c r="L688" i="13"/>
  <c r="J688" i="13"/>
  <c r="K688" i="13"/>
  <c r="P688" i="13"/>
  <c r="S687" i="13"/>
  <c r="S688" i="13" l="1"/>
  <c r="O689" i="13"/>
  <c r="M689" i="13"/>
  <c r="N689" i="13"/>
  <c r="Q689" i="13"/>
  <c r="F689" i="13"/>
  <c r="L689" i="13"/>
  <c r="R689" i="13"/>
  <c r="K689" i="13"/>
  <c r="P689" i="13"/>
  <c r="J689" i="13"/>
  <c r="D690" i="13"/>
  <c r="I691" i="11"/>
  <c r="C690" i="13"/>
  <c r="E690" i="13" s="1"/>
  <c r="D691" i="13" l="1"/>
  <c r="I692" i="11"/>
  <c r="C691" i="13"/>
  <c r="E691" i="13" s="1"/>
  <c r="L690" i="13"/>
  <c r="M690" i="13"/>
  <c r="R690" i="13"/>
  <c r="J690" i="13"/>
  <c r="N690" i="13"/>
  <c r="F690" i="13"/>
  <c r="O690" i="13"/>
  <c r="Q690" i="13"/>
  <c r="P690" i="13"/>
  <c r="K690" i="13"/>
  <c r="S689" i="13"/>
  <c r="I693" i="11" l="1"/>
  <c r="D692" i="13"/>
  <c r="C692" i="13"/>
  <c r="E692" i="13" s="1"/>
  <c r="M691" i="13"/>
  <c r="F691" i="13"/>
  <c r="J691" i="13"/>
  <c r="K691" i="13"/>
  <c r="O691" i="13"/>
  <c r="P691" i="13"/>
  <c r="Q691" i="13"/>
  <c r="N691" i="13"/>
  <c r="L691" i="13"/>
  <c r="R691" i="13"/>
  <c r="S690" i="13"/>
  <c r="D693" i="13" l="1"/>
  <c r="I694" i="11"/>
  <c r="C693" i="13"/>
  <c r="E693" i="13" s="1"/>
  <c r="S691" i="13"/>
  <c r="J692" i="13"/>
  <c r="F692" i="13"/>
  <c r="P692" i="13"/>
  <c r="Q692" i="13"/>
  <c r="O692" i="13"/>
  <c r="K692" i="13"/>
  <c r="R692" i="13"/>
  <c r="L692" i="13"/>
  <c r="N692" i="13"/>
  <c r="M692" i="13"/>
  <c r="L693" i="13" l="1"/>
  <c r="P693" i="13"/>
  <c r="N693" i="13"/>
  <c r="M693" i="13"/>
  <c r="O693" i="13"/>
  <c r="K693" i="13"/>
  <c r="F693" i="13"/>
  <c r="J693" i="13"/>
  <c r="R693" i="13"/>
  <c r="Q693" i="13"/>
  <c r="S692" i="13"/>
  <c r="D694" i="13"/>
  <c r="I695" i="11"/>
  <c r="C694" i="13"/>
  <c r="E694" i="13" s="1"/>
  <c r="S693" i="13" l="1"/>
  <c r="K694" i="13"/>
  <c r="O694" i="13"/>
  <c r="J694" i="13"/>
  <c r="N694" i="13"/>
  <c r="R694" i="13"/>
  <c r="L694" i="13"/>
  <c r="F694" i="13"/>
  <c r="P694" i="13"/>
  <c r="Q694" i="13"/>
  <c r="M694" i="13"/>
  <c r="I696" i="11"/>
  <c r="D695" i="13"/>
  <c r="C695" i="13"/>
  <c r="E695" i="13" s="1"/>
  <c r="Q695" i="13" l="1"/>
  <c r="P695" i="13"/>
  <c r="L695" i="13"/>
  <c r="F695" i="13"/>
  <c r="R695" i="13"/>
  <c r="N695" i="13"/>
  <c r="O695" i="13"/>
  <c r="J695" i="13"/>
  <c r="K695" i="13"/>
  <c r="M695" i="13"/>
  <c r="S694" i="13"/>
  <c r="I697" i="11"/>
  <c r="D696" i="13"/>
  <c r="C696" i="13"/>
  <c r="E696" i="13" s="1"/>
  <c r="S695" i="13" l="1"/>
  <c r="D697" i="13"/>
  <c r="I698" i="11"/>
  <c r="C697" i="13"/>
  <c r="E697" i="13" s="1"/>
  <c r="N696" i="13"/>
  <c r="M696" i="13"/>
  <c r="L696" i="13"/>
  <c r="Q696" i="13"/>
  <c r="F696" i="13"/>
  <c r="P696" i="13"/>
  <c r="R696" i="13"/>
  <c r="J696" i="13"/>
  <c r="K696" i="13"/>
  <c r="O696" i="13"/>
  <c r="Q697" i="13" l="1"/>
  <c r="P697" i="13"/>
  <c r="O697" i="13"/>
  <c r="L697" i="13"/>
  <c r="R697" i="13"/>
  <c r="K697" i="13"/>
  <c r="F697" i="13"/>
  <c r="N697" i="13"/>
  <c r="M697" i="13"/>
  <c r="J697" i="13"/>
  <c r="S696" i="13"/>
  <c r="D698" i="13"/>
  <c r="I699" i="11"/>
  <c r="C698" i="13"/>
  <c r="E698" i="13" s="1"/>
  <c r="F698" i="13" l="1"/>
  <c r="P698" i="13"/>
  <c r="M698" i="13"/>
  <c r="O698" i="13"/>
  <c r="L698" i="13"/>
  <c r="R698" i="13"/>
  <c r="J698" i="13"/>
  <c r="N698" i="13"/>
  <c r="Q698" i="13"/>
  <c r="K698" i="13"/>
  <c r="S697" i="13"/>
  <c r="D699" i="13"/>
  <c r="I700" i="11"/>
  <c r="C699" i="13"/>
  <c r="E699" i="13" s="1"/>
  <c r="I701" i="11" l="1"/>
  <c r="D700" i="13"/>
  <c r="C700" i="13"/>
  <c r="E700" i="13" s="1"/>
  <c r="S698" i="13"/>
  <c r="L699" i="13"/>
  <c r="O699" i="13"/>
  <c r="K699" i="13"/>
  <c r="Q699" i="13"/>
  <c r="M699" i="13"/>
  <c r="J699" i="13"/>
  <c r="P699" i="13"/>
  <c r="R699" i="13"/>
  <c r="F699" i="13"/>
  <c r="N699" i="13"/>
  <c r="S699" i="13" l="1"/>
  <c r="R700" i="13"/>
  <c r="N700" i="13"/>
  <c r="K700" i="13"/>
  <c r="J700" i="13"/>
  <c r="Q700" i="13"/>
  <c r="M700" i="13"/>
  <c r="O700" i="13"/>
  <c r="P700" i="13"/>
  <c r="L700" i="13"/>
  <c r="F700" i="13"/>
  <c r="I702" i="11"/>
  <c r="D701" i="13"/>
  <c r="C701" i="13"/>
  <c r="E701" i="13" s="1"/>
  <c r="K701" i="13" l="1"/>
  <c r="L701" i="13"/>
  <c r="N701" i="13"/>
  <c r="J701" i="13"/>
  <c r="F701" i="13"/>
  <c r="O701" i="13"/>
  <c r="P701" i="13"/>
  <c r="R701" i="13"/>
  <c r="M701" i="13"/>
  <c r="Q701" i="13"/>
  <c r="I703" i="11"/>
  <c r="D702" i="13"/>
  <c r="C702" i="13"/>
  <c r="E702" i="13" s="1"/>
  <c r="S700" i="13"/>
  <c r="S701" i="13" l="1"/>
  <c r="J702" i="13"/>
  <c r="O702" i="13"/>
  <c r="P702" i="13"/>
  <c r="L702" i="13"/>
  <c r="K702" i="13"/>
  <c r="R702" i="13"/>
  <c r="M702" i="13"/>
  <c r="Q702" i="13"/>
  <c r="N702" i="13"/>
  <c r="F702" i="13"/>
  <c r="D703" i="13"/>
  <c r="I704" i="11"/>
  <c r="C703" i="13"/>
  <c r="E703" i="13" s="1"/>
  <c r="S702" i="13" l="1"/>
  <c r="D704" i="13"/>
  <c r="I705" i="11"/>
  <c r="C704" i="13"/>
  <c r="E704" i="13" s="1"/>
  <c r="Q703" i="13"/>
  <c r="J703" i="13"/>
  <c r="P703" i="13"/>
  <c r="F703" i="13"/>
  <c r="R703" i="13"/>
  <c r="O703" i="13"/>
  <c r="K703" i="13"/>
  <c r="L703" i="13"/>
  <c r="N703" i="13"/>
  <c r="M703" i="13"/>
  <c r="S703" i="13" l="1"/>
  <c r="F704" i="13"/>
  <c r="O704" i="13"/>
  <c r="P704" i="13"/>
  <c r="M704" i="13"/>
  <c r="L704" i="13"/>
  <c r="N704" i="13"/>
  <c r="Q704" i="13"/>
  <c r="J704" i="13"/>
  <c r="R704" i="13"/>
  <c r="K704" i="13"/>
  <c r="D705" i="13"/>
  <c r="I706" i="11"/>
  <c r="C705" i="13"/>
  <c r="E705" i="13" s="1"/>
  <c r="I707" i="11" l="1"/>
  <c r="D706" i="13"/>
  <c r="C706" i="13"/>
  <c r="E706" i="13" s="1"/>
  <c r="K705" i="13"/>
  <c r="Q705" i="13"/>
  <c r="M705" i="13"/>
  <c r="R705" i="13"/>
  <c r="P705" i="13"/>
  <c r="N705" i="13"/>
  <c r="F705" i="13"/>
  <c r="O705" i="13"/>
  <c r="L705" i="13"/>
  <c r="J705" i="13"/>
  <c r="S704" i="13"/>
  <c r="S705" i="13" l="1"/>
  <c r="P706" i="13"/>
  <c r="N706" i="13"/>
  <c r="L706" i="13"/>
  <c r="Q706" i="13"/>
  <c r="R706" i="13"/>
  <c r="O706" i="13"/>
  <c r="F706" i="13"/>
  <c r="K706" i="13"/>
  <c r="M706" i="13"/>
  <c r="J706" i="13"/>
  <c r="D707" i="13"/>
  <c r="I708" i="11"/>
  <c r="C707" i="13"/>
  <c r="E707" i="13" s="1"/>
  <c r="S706" i="13" l="1"/>
  <c r="I709" i="11"/>
  <c r="D708" i="13"/>
  <c r="C708" i="13"/>
  <c r="E708" i="13" s="1"/>
  <c r="P707" i="13"/>
  <c r="Q707" i="13"/>
  <c r="J707" i="13"/>
  <c r="R707" i="13"/>
  <c r="K707" i="13"/>
  <c r="L707" i="13"/>
  <c r="O707" i="13"/>
  <c r="F707" i="13"/>
  <c r="N707" i="13"/>
  <c r="M707" i="13"/>
  <c r="D709" i="13" l="1"/>
  <c r="I710" i="11"/>
  <c r="C709" i="13"/>
  <c r="E709" i="13" s="1"/>
  <c r="S707" i="13"/>
  <c r="R708" i="13"/>
  <c r="L708" i="13"/>
  <c r="O708" i="13"/>
  <c r="F708" i="13"/>
  <c r="P708" i="13"/>
  <c r="M708" i="13"/>
  <c r="K708" i="13"/>
  <c r="Q708" i="13"/>
  <c r="J708" i="13"/>
  <c r="N708" i="13"/>
  <c r="S708" i="13" l="1"/>
  <c r="I711" i="11"/>
  <c r="D710" i="13"/>
  <c r="C710" i="13"/>
  <c r="E710" i="13" s="1"/>
  <c r="Q709" i="13"/>
  <c r="N709" i="13"/>
  <c r="P709" i="13"/>
  <c r="M709" i="13"/>
  <c r="O709" i="13"/>
  <c r="K709" i="13"/>
  <c r="L709" i="13"/>
  <c r="F709" i="13"/>
  <c r="R709" i="13"/>
  <c r="J709" i="13"/>
  <c r="S709" i="13" l="1"/>
  <c r="D711" i="13"/>
  <c r="I712" i="11"/>
  <c r="C711" i="13"/>
  <c r="E711" i="13" s="1"/>
  <c r="L710" i="13"/>
  <c r="J710" i="13"/>
  <c r="Q710" i="13"/>
  <c r="P710" i="13"/>
  <c r="K710" i="13"/>
  <c r="M710" i="13"/>
  <c r="O710" i="13"/>
  <c r="R710" i="13"/>
  <c r="N710" i="13"/>
  <c r="F710" i="13"/>
  <c r="S710" i="13" l="1"/>
  <c r="I713" i="11"/>
  <c r="D712" i="13"/>
  <c r="C712" i="13"/>
  <c r="E712" i="13" s="1"/>
  <c r="K711" i="13"/>
  <c r="J711" i="13"/>
  <c r="Q711" i="13"/>
  <c r="L711" i="13"/>
  <c r="M711" i="13"/>
  <c r="F711" i="13"/>
  <c r="P711" i="13"/>
  <c r="O711" i="13"/>
  <c r="R711" i="13"/>
  <c r="N711" i="13"/>
  <c r="S711" i="13" l="1"/>
  <c r="D713" i="13"/>
  <c r="I714" i="11"/>
  <c r="C713" i="13"/>
  <c r="E713" i="13" s="1"/>
  <c r="K712" i="13"/>
  <c r="M712" i="13"/>
  <c r="J712" i="13"/>
  <c r="P712" i="13"/>
  <c r="N712" i="13"/>
  <c r="L712" i="13"/>
  <c r="R712" i="13"/>
  <c r="F712" i="13"/>
  <c r="Q712" i="13"/>
  <c r="O712" i="13"/>
  <c r="L713" i="13" l="1"/>
  <c r="F713" i="13"/>
  <c r="M713" i="13"/>
  <c r="N713" i="13"/>
  <c r="R713" i="13"/>
  <c r="J713" i="13"/>
  <c r="O713" i="13"/>
  <c r="P713" i="13"/>
  <c r="Q713" i="13"/>
  <c r="K713" i="13"/>
  <c r="S712" i="13"/>
  <c r="D714" i="13"/>
  <c r="I715" i="11"/>
  <c r="C714" i="13"/>
  <c r="E714" i="13" s="1"/>
  <c r="O714" i="13" l="1"/>
  <c r="R714" i="13"/>
  <c r="M714" i="13"/>
  <c r="Q714" i="13"/>
  <c r="J714" i="13"/>
  <c r="K714" i="13"/>
  <c r="L714" i="13"/>
  <c r="N714" i="13"/>
  <c r="F714" i="13"/>
  <c r="P714" i="13"/>
  <c r="S713" i="13"/>
  <c r="I716" i="11"/>
  <c r="D715" i="13"/>
  <c r="C715" i="13"/>
  <c r="E715" i="13" s="1"/>
  <c r="D716" i="13" l="1"/>
  <c r="I717" i="11"/>
  <c r="C716" i="13"/>
  <c r="E716" i="13" s="1"/>
  <c r="Q715" i="13"/>
  <c r="R715" i="13"/>
  <c r="F715" i="13"/>
  <c r="J715" i="13"/>
  <c r="N715" i="13"/>
  <c r="K715" i="13"/>
  <c r="O715" i="13"/>
  <c r="M715" i="13"/>
  <c r="P715" i="13"/>
  <c r="L715" i="13"/>
  <c r="S714" i="13"/>
  <c r="S715" i="13" l="1"/>
  <c r="D717" i="13"/>
  <c r="I718" i="11"/>
  <c r="C717" i="13"/>
  <c r="E717" i="13" s="1"/>
  <c r="P716" i="13"/>
  <c r="Q716" i="13"/>
  <c r="O716" i="13"/>
  <c r="K716" i="13"/>
  <c r="L716" i="13"/>
  <c r="M716" i="13"/>
  <c r="R716" i="13"/>
  <c r="N716" i="13"/>
  <c r="J716" i="13"/>
  <c r="F716" i="13"/>
  <c r="S716" i="13" l="1"/>
  <c r="D718" i="13"/>
  <c r="I719" i="11"/>
  <c r="C718" i="13"/>
  <c r="E718" i="13" s="1"/>
  <c r="L717" i="13"/>
  <c r="F717" i="13"/>
  <c r="N717" i="13"/>
  <c r="K717" i="13"/>
  <c r="Q717" i="13"/>
  <c r="J717" i="13"/>
  <c r="P717" i="13"/>
  <c r="O717" i="13"/>
  <c r="R717" i="13"/>
  <c r="M717" i="13"/>
  <c r="I720" i="11" l="1"/>
  <c r="D719" i="13"/>
  <c r="C719" i="13"/>
  <c r="E719" i="13" s="1"/>
  <c r="S717" i="13"/>
  <c r="N718" i="13"/>
  <c r="J718" i="13"/>
  <c r="L718" i="13"/>
  <c r="P718" i="13"/>
  <c r="R718" i="13"/>
  <c r="Q718" i="13"/>
  <c r="K718" i="13"/>
  <c r="F718" i="13"/>
  <c r="O718" i="13"/>
  <c r="M718" i="13"/>
  <c r="S718" i="13" l="1"/>
  <c r="F719" i="13"/>
  <c r="Q719" i="13"/>
  <c r="N719" i="13"/>
  <c r="L719" i="13"/>
  <c r="K719" i="13"/>
  <c r="P719" i="13"/>
  <c r="O719" i="13"/>
  <c r="J719" i="13"/>
  <c r="R719" i="13"/>
  <c r="M719" i="13"/>
  <c r="I721" i="11"/>
  <c r="D720" i="13"/>
  <c r="C720" i="13"/>
  <c r="E720" i="13" s="1"/>
  <c r="S719" i="13" l="1"/>
  <c r="K720" i="13"/>
  <c r="F720" i="13"/>
  <c r="N720" i="13"/>
  <c r="R720" i="13"/>
  <c r="J720" i="13"/>
  <c r="O720" i="13"/>
  <c r="L720" i="13"/>
  <c r="P720" i="13"/>
  <c r="M720" i="13"/>
  <c r="Q720" i="13"/>
  <c r="D721" i="13"/>
  <c r="I722" i="11"/>
  <c r="C721" i="13"/>
  <c r="E721" i="13" s="1"/>
  <c r="L721" i="13" l="1"/>
  <c r="O721" i="13"/>
  <c r="M721" i="13"/>
  <c r="R721" i="13"/>
  <c r="F721" i="13"/>
  <c r="J721" i="13"/>
  <c r="Q721" i="13"/>
  <c r="K721" i="13"/>
  <c r="N721" i="13"/>
  <c r="P721" i="13"/>
  <c r="S720" i="13"/>
  <c r="D722" i="13"/>
  <c r="I723" i="11"/>
  <c r="C722" i="13"/>
  <c r="E722" i="13" s="1"/>
  <c r="K722" i="13" l="1"/>
  <c r="F722" i="13"/>
  <c r="O722" i="13"/>
  <c r="Q722" i="13"/>
  <c r="P722" i="13"/>
  <c r="R722" i="13"/>
  <c r="M722" i="13"/>
  <c r="J722" i="13"/>
  <c r="N722" i="13"/>
  <c r="L722" i="13"/>
  <c r="S721" i="13"/>
  <c r="I724" i="11"/>
  <c r="D723" i="13"/>
  <c r="C723" i="13"/>
  <c r="E723" i="13" s="1"/>
  <c r="S722" i="13" l="1"/>
  <c r="J723" i="13"/>
  <c r="K723" i="13"/>
  <c r="F723" i="13"/>
  <c r="P723" i="13"/>
  <c r="L723" i="13"/>
  <c r="N723" i="13"/>
  <c r="M723" i="13"/>
  <c r="R723" i="13"/>
  <c r="Q723" i="13"/>
  <c r="O723" i="13"/>
  <c r="D724" i="13"/>
  <c r="I725" i="11"/>
  <c r="C724" i="13"/>
  <c r="E724" i="13" s="1"/>
  <c r="D725" i="13" l="1"/>
  <c r="I726" i="11"/>
  <c r="C725" i="13"/>
  <c r="E725" i="13" s="1"/>
  <c r="L724" i="13"/>
  <c r="M724" i="13"/>
  <c r="N724" i="13"/>
  <c r="O724" i="13"/>
  <c r="F724" i="13"/>
  <c r="P724" i="13"/>
  <c r="R724" i="13"/>
  <c r="K724" i="13"/>
  <c r="Q724" i="13"/>
  <c r="J724" i="13"/>
  <c r="S723" i="13"/>
  <c r="I727" i="11" l="1"/>
  <c r="D726" i="13"/>
  <c r="C726" i="13"/>
  <c r="E726" i="13" s="1"/>
  <c r="M725" i="13"/>
  <c r="L725" i="13"/>
  <c r="Q725" i="13"/>
  <c r="O725" i="13"/>
  <c r="K725" i="13"/>
  <c r="F725" i="13"/>
  <c r="J725" i="13"/>
  <c r="N725" i="13"/>
  <c r="R725" i="13"/>
  <c r="P725" i="13"/>
  <c r="S724" i="13"/>
  <c r="S725" i="13" l="1"/>
  <c r="O726" i="13"/>
  <c r="Q726" i="13"/>
  <c r="L726" i="13"/>
  <c r="M726" i="13"/>
  <c r="K726" i="13"/>
  <c r="N726" i="13"/>
  <c r="R726" i="13"/>
  <c r="F726" i="13"/>
  <c r="P726" i="13"/>
  <c r="J726" i="13"/>
  <c r="D727" i="13"/>
  <c r="I728" i="11"/>
  <c r="C727" i="13"/>
  <c r="E727" i="13" s="1"/>
  <c r="S726" i="13" l="1"/>
  <c r="I729" i="11"/>
  <c r="D728" i="13"/>
  <c r="C728" i="13"/>
  <c r="E728" i="13" s="1"/>
  <c r="R727" i="13"/>
  <c r="J727" i="13"/>
  <c r="P727" i="13"/>
  <c r="N727" i="13"/>
  <c r="O727" i="13"/>
  <c r="F727" i="13"/>
  <c r="Q727" i="13"/>
  <c r="L727" i="13"/>
  <c r="K727" i="13"/>
  <c r="M727" i="13"/>
  <c r="N728" i="13" l="1"/>
  <c r="O728" i="13"/>
  <c r="F728" i="13"/>
  <c r="P728" i="13"/>
  <c r="L728" i="13"/>
  <c r="R728" i="13"/>
  <c r="K728" i="13"/>
  <c r="M728" i="13"/>
  <c r="Q728" i="13"/>
  <c r="J728" i="13"/>
  <c r="S727" i="13"/>
  <c r="I730" i="11"/>
  <c r="D729" i="13"/>
  <c r="C729" i="13"/>
  <c r="E729" i="13" s="1"/>
  <c r="D730" i="13" l="1"/>
  <c r="I731" i="11"/>
  <c r="C730" i="13"/>
  <c r="E730" i="13" s="1"/>
  <c r="S728" i="13"/>
  <c r="M729" i="13"/>
  <c r="P729" i="13"/>
  <c r="L729" i="13"/>
  <c r="Q729" i="13"/>
  <c r="F729" i="13"/>
  <c r="N729" i="13"/>
  <c r="J729" i="13"/>
  <c r="R729" i="13"/>
  <c r="O729" i="13"/>
  <c r="K729" i="13"/>
  <c r="M730" i="13" l="1"/>
  <c r="F730" i="13"/>
  <c r="N730" i="13"/>
  <c r="P730" i="13"/>
  <c r="L730" i="13"/>
  <c r="R730" i="13"/>
  <c r="O730" i="13"/>
  <c r="J730" i="13"/>
  <c r="Q730" i="13"/>
  <c r="K730" i="13"/>
  <c r="S729" i="13"/>
  <c r="I732" i="11"/>
  <c r="D731" i="13"/>
  <c r="C731" i="13"/>
  <c r="E731" i="13" s="1"/>
  <c r="O731" i="13" l="1"/>
  <c r="J731" i="13"/>
  <c r="R731" i="13"/>
  <c r="K731" i="13"/>
  <c r="Q731" i="13"/>
  <c r="P731" i="13"/>
  <c r="M731" i="13"/>
  <c r="F731" i="13"/>
  <c r="N731" i="13"/>
  <c r="L731" i="13"/>
  <c r="I733" i="11"/>
  <c r="D732" i="13"/>
  <c r="C732" i="13"/>
  <c r="E732" i="13" s="1"/>
  <c r="S730" i="13"/>
  <c r="L732" i="13" l="1"/>
  <c r="O732" i="13"/>
  <c r="M732" i="13"/>
  <c r="P732" i="13"/>
  <c r="Q732" i="13"/>
  <c r="N732" i="13"/>
  <c r="J732" i="13"/>
  <c r="K732" i="13"/>
  <c r="R732" i="13"/>
  <c r="F732" i="13"/>
  <c r="D733" i="13"/>
  <c r="I734" i="11"/>
  <c r="C733" i="13"/>
  <c r="E733" i="13" s="1"/>
  <c r="S731" i="13"/>
  <c r="S732" i="13" l="1"/>
  <c r="D734" i="13"/>
  <c r="I735" i="11"/>
  <c r="C734" i="13"/>
  <c r="E734" i="13" s="1"/>
  <c r="N733" i="13"/>
  <c r="M733" i="13"/>
  <c r="K733" i="13"/>
  <c r="J733" i="13"/>
  <c r="O733" i="13"/>
  <c r="L733" i="13"/>
  <c r="F733" i="13"/>
  <c r="Q733" i="13"/>
  <c r="P733" i="13"/>
  <c r="R733" i="13"/>
  <c r="M734" i="13" l="1"/>
  <c r="O734" i="13"/>
  <c r="R734" i="13"/>
  <c r="P734" i="13"/>
  <c r="J734" i="13"/>
  <c r="N734" i="13"/>
  <c r="F734" i="13"/>
  <c r="K734" i="13"/>
  <c r="Q734" i="13"/>
  <c r="L734" i="13"/>
  <c r="S733" i="13"/>
  <c r="D735" i="13"/>
  <c r="I736" i="11"/>
  <c r="C735" i="13"/>
  <c r="E735" i="13" s="1"/>
  <c r="D736" i="13" l="1"/>
  <c r="I737" i="11"/>
  <c r="C736" i="13"/>
  <c r="E736" i="13" s="1"/>
  <c r="S734" i="13"/>
  <c r="R735" i="13"/>
  <c r="O735" i="13"/>
  <c r="L735" i="13"/>
  <c r="P735" i="13"/>
  <c r="J735" i="13"/>
  <c r="N735" i="13"/>
  <c r="Q735" i="13"/>
  <c r="M735" i="13"/>
  <c r="F735" i="13"/>
  <c r="K735" i="13"/>
  <c r="I738" i="11" l="1"/>
  <c r="D737" i="13"/>
  <c r="C737" i="13"/>
  <c r="E737" i="13" s="1"/>
  <c r="S735" i="13"/>
  <c r="L736" i="13"/>
  <c r="R736" i="13"/>
  <c r="O736" i="13"/>
  <c r="P736" i="13"/>
  <c r="M736" i="13"/>
  <c r="N736" i="13"/>
  <c r="K736" i="13"/>
  <c r="F736" i="13"/>
  <c r="J736" i="13"/>
  <c r="Q736" i="13"/>
  <c r="S736" i="13" l="1"/>
  <c r="J737" i="13"/>
  <c r="K737" i="13"/>
  <c r="P737" i="13"/>
  <c r="R737" i="13"/>
  <c r="Q737" i="13"/>
  <c r="F737" i="13"/>
  <c r="O737" i="13"/>
  <c r="M737" i="13"/>
  <c r="L737" i="13"/>
  <c r="N737" i="13"/>
  <c r="I739" i="11"/>
  <c r="D738" i="13"/>
  <c r="C738" i="13"/>
  <c r="E738" i="13" s="1"/>
  <c r="S737" i="13" l="1"/>
  <c r="R738" i="13"/>
  <c r="K738" i="13"/>
  <c r="Q738" i="13"/>
  <c r="F738" i="13"/>
  <c r="L738" i="13"/>
  <c r="O738" i="13"/>
  <c r="M738" i="13"/>
  <c r="J738" i="13"/>
  <c r="P738" i="13"/>
  <c r="N738" i="13"/>
  <c r="D739" i="13"/>
  <c r="I740" i="11"/>
  <c r="C739" i="13"/>
  <c r="E739" i="13" s="1"/>
  <c r="P739" i="13" l="1"/>
  <c r="K739" i="13"/>
  <c r="F739" i="13"/>
  <c r="O739" i="13"/>
  <c r="N739" i="13"/>
  <c r="J739" i="13"/>
  <c r="Q739" i="13"/>
  <c r="R739" i="13"/>
  <c r="L739" i="13"/>
  <c r="M739" i="13"/>
  <c r="I741" i="11"/>
  <c r="D740" i="13"/>
  <c r="C740" i="13"/>
  <c r="E740" i="13" s="1"/>
  <c r="S738" i="13"/>
  <c r="N740" i="13" l="1"/>
  <c r="O740" i="13"/>
  <c r="Q740" i="13"/>
  <c r="P740" i="13"/>
  <c r="F740" i="13"/>
  <c r="K740" i="13"/>
  <c r="L740" i="13"/>
  <c r="R740" i="13"/>
  <c r="J740" i="13"/>
  <c r="M740" i="13"/>
  <c r="D741" i="13"/>
  <c r="I742" i="11"/>
  <c r="C741" i="13"/>
  <c r="E741" i="13" s="1"/>
  <c r="S739" i="13"/>
  <c r="S740" i="13" l="1"/>
  <c r="K741" i="13"/>
  <c r="L741" i="13"/>
  <c r="F741" i="13"/>
  <c r="M741" i="13"/>
  <c r="R741" i="13"/>
  <c r="J741" i="13"/>
  <c r="Q741" i="13"/>
  <c r="P741" i="13"/>
  <c r="O741" i="13"/>
  <c r="N741" i="13"/>
  <c r="D742" i="13"/>
  <c r="I743" i="11"/>
  <c r="C742" i="13"/>
  <c r="E742" i="13" s="1"/>
  <c r="K742" i="13" l="1"/>
  <c r="O742" i="13"/>
  <c r="N742" i="13"/>
  <c r="P742" i="13"/>
  <c r="J742" i="13"/>
  <c r="R742" i="13"/>
  <c r="M742" i="13"/>
  <c r="Q742" i="13"/>
  <c r="F742" i="13"/>
  <c r="L742" i="13"/>
  <c r="S741" i="13"/>
  <c r="I744" i="11"/>
  <c r="D743" i="13"/>
  <c r="C743" i="13"/>
  <c r="E743" i="13" s="1"/>
  <c r="I745" i="11" l="1"/>
  <c r="D744" i="13"/>
  <c r="C744" i="13"/>
  <c r="E744" i="13" s="1"/>
  <c r="Q743" i="13"/>
  <c r="O743" i="13"/>
  <c r="P743" i="13"/>
  <c r="J743" i="13"/>
  <c r="F743" i="13"/>
  <c r="K743" i="13"/>
  <c r="N743" i="13"/>
  <c r="L743" i="13"/>
  <c r="M743" i="13"/>
  <c r="R743" i="13"/>
  <c r="S742" i="13"/>
  <c r="S743" i="13" l="1"/>
  <c r="R744" i="13"/>
  <c r="F744" i="13"/>
  <c r="K744" i="13"/>
  <c r="P744" i="13"/>
  <c r="J744" i="13"/>
  <c r="O744" i="13"/>
  <c r="Q744" i="13"/>
  <c r="M744" i="13"/>
  <c r="N744" i="13"/>
  <c r="L744" i="13"/>
  <c r="D745" i="13"/>
  <c r="I746" i="11"/>
  <c r="C745" i="13"/>
  <c r="E745" i="13" s="1"/>
  <c r="R745" i="13" l="1"/>
  <c r="Q745" i="13"/>
  <c r="K745" i="13"/>
  <c r="O745" i="13"/>
  <c r="F745" i="13"/>
  <c r="P745" i="13"/>
  <c r="N745" i="13"/>
  <c r="M745" i="13"/>
  <c r="J745" i="13"/>
  <c r="L745" i="13"/>
  <c r="S744" i="13"/>
  <c r="D746" i="13"/>
  <c r="I747" i="11"/>
  <c r="C746" i="13"/>
  <c r="E746" i="13" s="1"/>
  <c r="D747" i="13" l="1"/>
  <c r="I748" i="11"/>
  <c r="C747" i="13"/>
  <c r="E747" i="13" s="1"/>
  <c r="S745" i="13"/>
  <c r="Q746" i="13"/>
  <c r="P746" i="13"/>
  <c r="F746" i="13"/>
  <c r="M746" i="13"/>
  <c r="O746" i="13"/>
  <c r="J746" i="13"/>
  <c r="R746" i="13"/>
  <c r="L746" i="13"/>
  <c r="K746" i="13"/>
  <c r="N746" i="13"/>
  <c r="S746" i="13" l="1"/>
  <c r="I749" i="11"/>
  <c r="D748" i="13"/>
  <c r="C748" i="13"/>
  <c r="E748" i="13" s="1"/>
  <c r="F747" i="13"/>
  <c r="J747" i="13"/>
  <c r="O747" i="13"/>
  <c r="M747" i="13"/>
  <c r="L747" i="13"/>
  <c r="R747" i="13"/>
  <c r="Q747" i="13"/>
  <c r="P747" i="13"/>
  <c r="N747" i="13"/>
  <c r="K747" i="13"/>
  <c r="S747" i="13" l="1"/>
  <c r="D749" i="13"/>
  <c r="I750" i="11"/>
  <c r="C749" i="13"/>
  <c r="E749" i="13" s="1"/>
  <c r="J748" i="13"/>
  <c r="P748" i="13"/>
  <c r="O748" i="13"/>
  <c r="K748" i="13"/>
  <c r="N748" i="13"/>
  <c r="M748" i="13"/>
  <c r="F748" i="13"/>
  <c r="L748" i="13"/>
  <c r="Q748" i="13"/>
  <c r="R748" i="13"/>
  <c r="S748" i="13" l="1"/>
  <c r="I751" i="11"/>
  <c r="D750" i="13"/>
  <c r="C750" i="13"/>
  <c r="E750" i="13" s="1"/>
  <c r="P749" i="13"/>
  <c r="K749" i="13"/>
  <c r="N749" i="13"/>
  <c r="F749" i="13"/>
  <c r="L749" i="13"/>
  <c r="O749" i="13"/>
  <c r="Q749" i="13"/>
  <c r="R749" i="13"/>
  <c r="J749" i="13"/>
  <c r="M749" i="13"/>
  <c r="Q750" i="13" l="1"/>
  <c r="R750" i="13"/>
  <c r="N750" i="13"/>
  <c r="M750" i="13"/>
  <c r="J750" i="13"/>
  <c r="L750" i="13"/>
  <c r="K750" i="13"/>
  <c r="O750" i="13"/>
  <c r="P750" i="13"/>
  <c r="F750" i="13"/>
  <c r="I752" i="11"/>
  <c r="D751" i="13"/>
  <c r="C751" i="13"/>
  <c r="E751" i="13" s="1"/>
  <c r="S749" i="13"/>
  <c r="M751" i="13" l="1"/>
  <c r="Q751" i="13"/>
  <c r="O751" i="13"/>
  <c r="L751" i="13"/>
  <c r="R751" i="13"/>
  <c r="P751" i="13"/>
  <c r="N751" i="13"/>
  <c r="J751" i="13"/>
  <c r="F751" i="13"/>
  <c r="K751" i="13"/>
  <c r="S750" i="13"/>
  <c r="D752" i="13"/>
  <c r="I753" i="11"/>
  <c r="C752" i="13"/>
  <c r="E752" i="13" s="1"/>
  <c r="I754" i="11" l="1"/>
  <c r="D753" i="13"/>
  <c r="C753" i="13"/>
  <c r="E753" i="13" s="1"/>
  <c r="S751" i="13"/>
  <c r="K752" i="13"/>
  <c r="J752" i="13"/>
  <c r="R752" i="13"/>
  <c r="F752" i="13"/>
  <c r="Q752" i="13"/>
  <c r="L752" i="13"/>
  <c r="P752" i="13"/>
  <c r="M752" i="13"/>
  <c r="N752" i="13"/>
  <c r="O752" i="13"/>
  <c r="S752" i="13" l="1"/>
  <c r="L753" i="13"/>
  <c r="Q753" i="13"/>
  <c r="K753" i="13"/>
  <c r="O753" i="13"/>
  <c r="N753" i="13"/>
  <c r="M753" i="13"/>
  <c r="F753" i="13"/>
  <c r="P753" i="13"/>
  <c r="J753" i="13"/>
  <c r="R753" i="13"/>
  <c r="I755" i="11"/>
  <c r="D754" i="13"/>
  <c r="C754" i="13"/>
  <c r="E754" i="13" s="1"/>
  <c r="N754" i="13" l="1"/>
  <c r="P754" i="13"/>
  <c r="F754" i="13"/>
  <c r="L754" i="13"/>
  <c r="K754" i="13"/>
  <c r="J754" i="13"/>
  <c r="M754" i="13"/>
  <c r="O754" i="13"/>
  <c r="R754" i="13"/>
  <c r="Q754" i="13"/>
  <c r="I756" i="11"/>
  <c r="D755" i="13"/>
  <c r="C755" i="13"/>
  <c r="E755" i="13" s="1"/>
  <c r="S753" i="13"/>
  <c r="I757" i="11" l="1"/>
  <c r="D756" i="13"/>
  <c r="C756" i="13"/>
  <c r="E756" i="13" s="1"/>
  <c r="P755" i="13"/>
  <c r="O755" i="13"/>
  <c r="K755" i="13"/>
  <c r="R755" i="13"/>
  <c r="M755" i="13"/>
  <c r="F755" i="13"/>
  <c r="L755" i="13"/>
  <c r="J755" i="13"/>
  <c r="N755" i="13"/>
  <c r="Q755" i="13"/>
  <c r="S754" i="13"/>
  <c r="D757" i="13" l="1"/>
  <c r="I758" i="11"/>
  <c r="C757" i="13"/>
  <c r="E757" i="13" s="1"/>
  <c r="S755" i="13"/>
  <c r="N756" i="13"/>
  <c r="O756" i="13"/>
  <c r="M756" i="13"/>
  <c r="R756" i="13"/>
  <c r="F756" i="13"/>
  <c r="L756" i="13"/>
  <c r="Q756" i="13"/>
  <c r="J756" i="13"/>
  <c r="K756" i="13"/>
  <c r="P756" i="13"/>
  <c r="S756" i="13" l="1"/>
  <c r="I759" i="11"/>
  <c r="D758" i="13"/>
  <c r="C758" i="13"/>
  <c r="E758" i="13" s="1"/>
  <c r="F757" i="13"/>
  <c r="L757" i="13"/>
  <c r="Q757" i="13"/>
  <c r="N757" i="13"/>
  <c r="O757" i="13"/>
  <c r="R757" i="13"/>
  <c r="M757" i="13"/>
  <c r="K757" i="13"/>
  <c r="J757" i="13"/>
  <c r="P757" i="13"/>
  <c r="S757" i="13" l="1"/>
  <c r="O758" i="13"/>
  <c r="N758" i="13"/>
  <c r="Q758" i="13"/>
  <c r="P758" i="13"/>
  <c r="L758" i="13"/>
  <c r="F758" i="13"/>
  <c r="J758" i="13"/>
  <c r="M758" i="13"/>
  <c r="R758" i="13"/>
  <c r="K758" i="13"/>
  <c r="I760" i="11"/>
  <c r="D759" i="13"/>
  <c r="C759" i="13"/>
  <c r="E759" i="13" s="1"/>
  <c r="K759" i="13" l="1"/>
  <c r="Q759" i="13"/>
  <c r="F759" i="13"/>
  <c r="R759" i="13"/>
  <c r="N759" i="13"/>
  <c r="J759" i="13"/>
  <c r="P759" i="13"/>
  <c r="M759" i="13"/>
  <c r="O759" i="13"/>
  <c r="L759" i="13"/>
  <c r="I761" i="11"/>
  <c r="D760" i="13"/>
  <c r="C760" i="13"/>
  <c r="E760" i="13" s="1"/>
  <c r="S758" i="13"/>
  <c r="L760" i="13" l="1"/>
  <c r="N760" i="13"/>
  <c r="R760" i="13"/>
  <c r="P760" i="13"/>
  <c r="O760" i="13"/>
  <c r="M760" i="13"/>
  <c r="F760" i="13"/>
  <c r="J760" i="13"/>
  <c r="K760" i="13"/>
  <c r="Q760" i="13"/>
  <c r="D761" i="13"/>
  <c r="I762" i="11"/>
  <c r="C761" i="13"/>
  <c r="E761" i="13" s="1"/>
  <c r="S759" i="13"/>
  <c r="D762" i="13" l="1"/>
  <c r="I763" i="11"/>
  <c r="C762" i="13"/>
  <c r="E762" i="13" s="1"/>
  <c r="F761" i="13"/>
  <c r="J761" i="13"/>
  <c r="O761" i="13"/>
  <c r="M761" i="13"/>
  <c r="N761" i="13"/>
  <c r="Q761" i="13"/>
  <c r="R761" i="13"/>
  <c r="P761" i="13"/>
  <c r="L761" i="13"/>
  <c r="K761" i="13"/>
  <c r="S760" i="13"/>
  <c r="D763" i="13" l="1"/>
  <c r="I764" i="11"/>
  <c r="C763" i="13"/>
  <c r="E763" i="13" s="1"/>
  <c r="S761" i="13"/>
  <c r="K762" i="13"/>
  <c r="R762" i="13"/>
  <c r="N762" i="13"/>
  <c r="F762" i="13"/>
  <c r="J762" i="13"/>
  <c r="L762" i="13"/>
  <c r="O762" i="13"/>
  <c r="P762" i="13"/>
  <c r="M762" i="13"/>
  <c r="Q762" i="13"/>
  <c r="I765" i="11" l="1"/>
  <c r="D764" i="13"/>
  <c r="C764" i="13"/>
  <c r="E764" i="13" s="1"/>
  <c r="S762" i="13"/>
  <c r="P763" i="13"/>
  <c r="F763" i="13"/>
  <c r="J763" i="13"/>
  <c r="N763" i="13"/>
  <c r="O763" i="13"/>
  <c r="Q763" i="13"/>
  <c r="L763" i="13"/>
  <c r="K763" i="13"/>
  <c r="M763" i="13"/>
  <c r="R763" i="13"/>
  <c r="L764" i="13" l="1"/>
  <c r="O764" i="13"/>
  <c r="M764" i="13"/>
  <c r="F764" i="13"/>
  <c r="K764" i="13"/>
  <c r="J764" i="13"/>
  <c r="Q764" i="13"/>
  <c r="N764" i="13"/>
  <c r="P764" i="13"/>
  <c r="R764" i="13"/>
  <c r="I766" i="11"/>
  <c r="D765" i="13"/>
  <c r="C765" i="13"/>
  <c r="E765" i="13" s="1"/>
  <c r="S763" i="13"/>
  <c r="S764" i="13" l="1"/>
  <c r="I767" i="11"/>
  <c r="D766" i="13"/>
  <c r="C766" i="13"/>
  <c r="E766" i="13" s="1"/>
  <c r="J765" i="13"/>
  <c r="M765" i="13"/>
  <c r="K765" i="13"/>
  <c r="Q765" i="13"/>
  <c r="F765" i="13"/>
  <c r="O765" i="13"/>
  <c r="L765" i="13"/>
  <c r="R765" i="13"/>
  <c r="P765" i="13"/>
  <c r="N765" i="13"/>
  <c r="J766" i="13" l="1"/>
  <c r="M766" i="13"/>
  <c r="O766" i="13"/>
  <c r="F766" i="13"/>
  <c r="P766" i="13"/>
  <c r="L766" i="13"/>
  <c r="K766" i="13"/>
  <c r="R766" i="13"/>
  <c r="N766" i="13"/>
  <c r="Q766" i="13"/>
  <c r="D767" i="13"/>
  <c r="I768" i="11"/>
  <c r="C767" i="13"/>
  <c r="E767" i="13" s="1"/>
  <c r="S765" i="13"/>
  <c r="D768" i="13" l="1"/>
  <c r="I769" i="11"/>
  <c r="C768" i="13"/>
  <c r="E768" i="13" s="1"/>
  <c r="F767" i="13"/>
  <c r="N767" i="13"/>
  <c r="P767" i="13"/>
  <c r="L767" i="13"/>
  <c r="J767" i="13"/>
  <c r="R767" i="13"/>
  <c r="O767" i="13"/>
  <c r="K767" i="13"/>
  <c r="Q767" i="13"/>
  <c r="M767" i="13"/>
  <c r="S766" i="13"/>
  <c r="I770" i="11" l="1"/>
  <c r="D769" i="13"/>
  <c r="C769" i="13"/>
  <c r="E769" i="13" s="1"/>
  <c r="L768" i="13"/>
  <c r="K768" i="13"/>
  <c r="O768" i="13"/>
  <c r="F768" i="13"/>
  <c r="N768" i="13"/>
  <c r="J768" i="13"/>
  <c r="R768" i="13"/>
  <c r="Q768" i="13"/>
  <c r="P768" i="13"/>
  <c r="M768" i="13"/>
  <c r="S767" i="13"/>
  <c r="O769" i="13" l="1"/>
  <c r="K769" i="13"/>
  <c r="P769" i="13"/>
  <c r="Q769" i="13"/>
  <c r="J769" i="13"/>
  <c r="F769" i="13"/>
  <c r="N769" i="13"/>
  <c r="R769" i="13"/>
  <c r="L769" i="13"/>
  <c r="M769" i="13"/>
  <c r="S768" i="13"/>
  <c r="I771" i="11"/>
  <c r="D770" i="13"/>
  <c r="C770" i="13"/>
  <c r="E770" i="13" s="1"/>
  <c r="L770" i="13" l="1"/>
  <c r="P770" i="13"/>
  <c r="J770" i="13"/>
  <c r="F770" i="13"/>
  <c r="Q770" i="13"/>
  <c r="R770" i="13"/>
  <c r="O770" i="13"/>
  <c r="K770" i="13"/>
  <c r="M770" i="13"/>
  <c r="N770" i="13"/>
  <c r="S769" i="13"/>
  <c r="I772" i="11"/>
  <c r="D771" i="13"/>
  <c r="C771" i="13"/>
  <c r="E771" i="13" s="1"/>
  <c r="L771" i="13" l="1"/>
  <c r="R771" i="13"/>
  <c r="O771" i="13"/>
  <c r="P771" i="13"/>
  <c r="N771" i="13"/>
  <c r="Q771" i="13"/>
  <c r="K771" i="13"/>
  <c r="J771" i="13"/>
  <c r="M771" i="13"/>
  <c r="F771" i="13"/>
  <c r="D772" i="13"/>
  <c r="I773" i="11"/>
  <c r="C772" i="13"/>
  <c r="E772" i="13" s="1"/>
  <c r="S770" i="13"/>
  <c r="S771" i="13" l="1"/>
  <c r="D773" i="13"/>
  <c r="I774" i="11"/>
  <c r="C773" i="13"/>
  <c r="E773" i="13" s="1"/>
  <c r="M772" i="13"/>
  <c r="R772" i="13"/>
  <c r="P772" i="13"/>
  <c r="F772" i="13"/>
  <c r="K772" i="13"/>
  <c r="N772" i="13"/>
  <c r="Q772" i="13"/>
  <c r="L772" i="13"/>
  <c r="J772" i="13"/>
  <c r="O772" i="13"/>
  <c r="P773" i="13" l="1"/>
  <c r="L773" i="13"/>
  <c r="F773" i="13"/>
  <c r="J773" i="13"/>
  <c r="R773" i="13"/>
  <c r="Q773" i="13"/>
  <c r="K773" i="13"/>
  <c r="M773" i="13"/>
  <c r="O773" i="13"/>
  <c r="N773" i="13"/>
  <c r="S772" i="13"/>
  <c r="I775" i="11"/>
  <c r="D774" i="13"/>
  <c r="C774" i="13"/>
  <c r="E774" i="13" s="1"/>
  <c r="S773" i="13" l="1"/>
  <c r="F774" i="13"/>
  <c r="L774" i="13"/>
  <c r="O774" i="13"/>
  <c r="R774" i="13"/>
  <c r="J774" i="13"/>
  <c r="Q774" i="13"/>
  <c r="P774" i="13"/>
  <c r="N774" i="13"/>
  <c r="M774" i="13"/>
  <c r="K774" i="13"/>
  <c r="I776" i="11"/>
  <c r="D775" i="13"/>
  <c r="C775" i="13"/>
  <c r="E775" i="13" s="1"/>
  <c r="I777" i="11" l="1"/>
  <c r="D776" i="13"/>
  <c r="C776" i="13"/>
  <c r="E776" i="13" s="1"/>
  <c r="P775" i="13"/>
  <c r="Q775" i="13"/>
  <c r="L775" i="13"/>
  <c r="J775" i="13"/>
  <c r="K775" i="13"/>
  <c r="O775" i="13"/>
  <c r="M775" i="13"/>
  <c r="F775" i="13"/>
  <c r="R775" i="13"/>
  <c r="N775" i="13"/>
  <c r="S774" i="13"/>
  <c r="O776" i="13" l="1"/>
  <c r="Q776" i="13"/>
  <c r="K776" i="13"/>
  <c r="J776" i="13"/>
  <c r="L776" i="13"/>
  <c r="M776" i="13"/>
  <c r="F776" i="13"/>
  <c r="N776" i="13"/>
  <c r="P776" i="13"/>
  <c r="R776" i="13"/>
  <c r="D777" i="13"/>
  <c r="I778" i="11"/>
  <c r="C777" i="13"/>
  <c r="E777" i="13" s="1"/>
  <c r="S775" i="13"/>
  <c r="S776" i="13" l="1"/>
  <c r="D778" i="13"/>
  <c r="I779" i="11"/>
  <c r="C778" i="13"/>
  <c r="E778" i="13" s="1"/>
  <c r="L777" i="13"/>
  <c r="J777" i="13"/>
  <c r="P777" i="13"/>
  <c r="Q777" i="13"/>
  <c r="M777" i="13"/>
  <c r="K777" i="13"/>
  <c r="R777" i="13"/>
  <c r="F777" i="13"/>
  <c r="N777" i="13"/>
  <c r="O777" i="13"/>
  <c r="D779" i="13" l="1"/>
  <c r="I780" i="11"/>
  <c r="C779" i="13"/>
  <c r="E779" i="13" s="1"/>
  <c r="R778" i="13"/>
  <c r="M778" i="13"/>
  <c r="L778" i="13"/>
  <c r="N778" i="13"/>
  <c r="J778" i="13"/>
  <c r="Q778" i="13"/>
  <c r="P778" i="13"/>
  <c r="F778" i="13"/>
  <c r="O778" i="13"/>
  <c r="K778" i="13"/>
  <c r="S777" i="13"/>
  <c r="S778" i="13" l="1"/>
  <c r="I781" i="11"/>
  <c r="D780" i="13"/>
  <c r="C780" i="13"/>
  <c r="E780" i="13" s="1"/>
  <c r="L779" i="13"/>
  <c r="P779" i="13"/>
  <c r="M779" i="13"/>
  <c r="Q779" i="13"/>
  <c r="K779" i="13"/>
  <c r="N779" i="13"/>
  <c r="F779" i="13"/>
  <c r="O779" i="13"/>
  <c r="J779" i="13"/>
  <c r="R779" i="13"/>
  <c r="S779" i="13" l="1"/>
  <c r="M780" i="13"/>
  <c r="F780" i="13"/>
  <c r="R780" i="13"/>
  <c r="L780" i="13"/>
  <c r="P780" i="13"/>
  <c r="N780" i="13"/>
  <c r="Q780" i="13"/>
  <c r="O780" i="13"/>
  <c r="K780" i="13"/>
  <c r="J780" i="13"/>
  <c r="D781" i="13"/>
  <c r="I782" i="11"/>
  <c r="C781" i="13"/>
  <c r="E781" i="13" s="1"/>
  <c r="S780" i="13" l="1"/>
  <c r="I783" i="11"/>
  <c r="D782" i="13"/>
  <c r="C782" i="13"/>
  <c r="E782" i="13" s="1"/>
  <c r="L781" i="13"/>
  <c r="R781" i="13"/>
  <c r="M781" i="13"/>
  <c r="F781" i="13"/>
  <c r="O781" i="13"/>
  <c r="Q781" i="13"/>
  <c r="N781" i="13"/>
  <c r="J781" i="13"/>
  <c r="P781" i="13"/>
  <c r="K781" i="13"/>
  <c r="S781" i="13" l="1"/>
  <c r="D783" i="13"/>
  <c r="I784" i="11"/>
  <c r="C783" i="13"/>
  <c r="E783" i="13" s="1"/>
  <c r="M782" i="13"/>
  <c r="P782" i="13"/>
  <c r="R782" i="13"/>
  <c r="L782" i="13"/>
  <c r="Q782" i="13"/>
  <c r="O782" i="13"/>
  <c r="J782" i="13"/>
  <c r="N782" i="13"/>
  <c r="K782" i="13"/>
  <c r="F782" i="13"/>
  <c r="S782" i="13" l="1"/>
  <c r="D784" i="13"/>
  <c r="I785" i="11"/>
  <c r="C784" i="13"/>
  <c r="E784" i="13" s="1"/>
  <c r="N783" i="13"/>
  <c r="J783" i="13"/>
  <c r="Q783" i="13"/>
  <c r="M783" i="13"/>
  <c r="O783" i="13"/>
  <c r="P783" i="13"/>
  <c r="R783" i="13"/>
  <c r="F783" i="13"/>
  <c r="K783" i="13"/>
  <c r="L783" i="13"/>
  <c r="I786" i="11" l="1"/>
  <c r="D785" i="13"/>
  <c r="C785" i="13"/>
  <c r="E785" i="13" s="1"/>
  <c r="S783" i="13"/>
  <c r="R784" i="13"/>
  <c r="P784" i="13"/>
  <c r="F784" i="13"/>
  <c r="K784" i="13"/>
  <c r="N784" i="13"/>
  <c r="J784" i="13"/>
  <c r="O784" i="13"/>
  <c r="Q784" i="13"/>
  <c r="L784" i="13"/>
  <c r="M784" i="13"/>
  <c r="S784" i="13" l="1"/>
  <c r="K785" i="13"/>
  <c r="O785" i="13"/>
  <c r="Q785" i="13"/>
  <c r="R785" i="13"/>
  <c r="L785" i="13"/>
  <c r="J785" i="13"/>
  <c r="M785" i="13"/>
  <c r="F785" i="13"/>
  <c r="P785" i="13"/>
  <c r="N785" i="13"/>
  <c r="D786" i="13"/>
  <c r="I787" i="11"/>
  <c r="C786" i="13"/>
  <c r="E786" i="13" s="1"/>
  <c r="D787" i="13" l="1"/>
  <c r="I788" i="11"/>
  <c r="C787" i="13"/>
  <c r="E787" i="13" s="1"/>
  <c r="M786" i="13"/>
  <c r="N786" i="13"/>
  <c r="R786" i="13"/>
  <c r="L786" i="13"/>
  <c r="Q786" i="13"/>
  <c r="K786" i="13"/>
  <c r="O786" i="13"/>
  <c r="P786" i="13"/>
  <c r="F786" i="13"/>
  <c r="J786" i="13"/>
  <c r="S785" i="13"/>
  <c r="D788" i="13" l="1"/>
  <c r="I789" i="11"/>
  <c r="C788" i="13"/>
  <c r="E788" i="13" s="1"/>
  <c r="S786" i="13"/>
  <c r="N787" i="13"/>
  <c r="K787" i="13"/>
  <c r="L787" i="13"/>
  <c r="M787" i="13"/>
  <c r="R787" i="13"/>
  <c r="Q787" i="13"/>
  <c r="F787" i="13"/>
  <c r="J787" i="13"/>
  <c r="O787" i="13"/>
  <c r="P787" i="13"/>
  <c r="I790" i="11" l="1"/>
  <c r="D789" i="13"/>
  <c r="C789" i="13"/>
  <c r="E789" i="13" s="1"/>
  <c r="M788" i="13"/>
  <c r="K788" i="13"/>
  <c r="Q788" i="13"/>
  <c r="N788" i="13"/>
  <c r="J788" i="13"/>
  <c r="P788" i="13"/>
  <c r="L788" i="13"/>
  <c r="O788" i="13"/>
  <c r="F788" i="13"/>
  <c r="R788" i="13"/>
  <c r="S787" i="13"/>
  <c r="S788" i="13" l="1"/>
  <c r="R789" i="13"/>
  <c r="J789" i="13"/>
  <c r="O789" i="13"/>
  <c r="M789" i="13"/>
  <c r="P789" i="13"/>
  <c r="F789" i="13"/>
  <c r="N789" i="13"/>
  <c r="K789" i="13"/>
  <c r="Q789" i="13"/>
  <c r="L789" i="13"/>
  <c r="D790" i="13"/>
  <c r="I791" i="11"/>
  <c r="C790" i="13"/>
  <c r="E790" i="13" s="1"/>
  <c r="D791" i="13" l="1"/>
  <c r="I792" i="11"/>
  <c r="C791" i="13"/>
  <c r="E791" i="13" s="1"/>
  <c r="F790" i="13"/>
  <c r="R790" i="13"/>
  <c r="P790" i="13"/>
  <c r="M790" i="13"/>
  <c r="K790" i="13"/>
  <c r="L790" i="13"/>
  <c r="N790" i="13"/>
  <c r="J790" i="13"/>
  <c r="Q790" i="13"/>
  <c r="O790" i="13"/>
  <c r="S789" i="13"/>
  <c r="S790" i="13" l="1"/>
  <c r="D792" i="13"/>
  <c r="I793" i="11"/>
  <c r="C792" i="13"/>
  <c r="E792" i="13" s="1"/>
  <c r="P791" i="13"/>
  <c r="F791" i="13"/>
  <c r="R791" i="13"/>
  <c r="K791" i="13"/>
  <c r="L791" i="13"/>
  <c r="Q791" i="13"/>
  <c r="M791" i="13"/>
  <c r="J791" i="13"/>
  <c r="O791" i="13"/>
  <c r="N791" i="13"/>
  <c r="F792" i="13" l="1"/>
  <c r="Q792" i="13"/>
  <c r="O792" i="13"/>
  <c r="N792" i="13"/>
  <c r="J792" i="13"/>
  <c r="P792" i="13"/>
  <c r="L792" i="13"/>
  <c r="K792" i="13"/>
  <c r="R792" i="13"/>
  <c r="M792" i="13"/>
  <c r="S791" i="13"/>
  <c r="I794" i="11"/>
  <c r="D793" i="13"/>
  <c r="C793" i="13"/>
  <c r="E793" i="13" s="1"/>
  <c r="Q793" i="13" l="1"/>
  <c r="J793" i="13"/>
  <c r="R793" i="13"/>
  <c r="N793" i="13"/>
  <c r="M793" i="13"/>
  <c r="O793" i="13"/>
  <c r="L793" i="13"/>
  <c r="P793" i="13"/>
  <c r="K793" i="13"/>
  <c r="F793" i="13"/>
  <c r="D794" i="13"/>
  <c r="I795" i="11"/>
  <c r="C794" i="13"/>
  <c r="E794" i="13" s="1"/>
  <c r="S792" i="13"/>
  <c r="F794" i="13" l="1"/>
  <c r="N794" i="13"/>
  <c r="R794" i="13"/>
  <c r="O794" i="13"/>
  <c r="Q794" i="13"/>
  <c r="J794" i="13"/>
  <c r="P794" i="13"/>
  <c r="L794" i="13"/>
  <c r="M794" i="13"/>
  <c r="K794" i="13"/>
  <c r="S793" i="13"/>
  <c r="D795" i="13"/>
  <c r="I796" i="11"/>
  <c r="C795" i="13"/>
  <c r="E795" i="13" s="1"/>
  <c r="D796" i="13" l="1"/>
  <c r="I797" i="11"/>
  <c r="C796" i="13"/>
  <c r="E796" i="13" s="1"/>
  <c r="S794" i="13"/>
  <c r="K795" i="13"/>
  <c r="Q795" i="13"/>
  <c r="P795" i="13"/>
  <c r="N795" i="13"/>
  <c r="M795" i="13"/>
  <c r="O795" i="13"/>
  <c r="R795" i="13"/>
  <c r="J795" i="13"/>
  <c r="F795" i="13"/>
  <c r="L795" i="13"/>
  <c r="S795" i="13" l="1"/>
  <c r="I798" i="11"/>
  <c r="D797" i="13"/>
  <c r="C797" i="13"/>
  <c r="E797" i="13" s="1"/>
  <c r="R796" i="13"/>
  <c r="Q796" i="13"/>
  <c r="F796" i="13"/>
  <c r="K796" i="13"/>
  <c r="L796" i="13"/>
  <c r="M796" i="13"/>
  <c r="P796" i="13"/>
  <c r="J796" i="13"/>
  <c r="O796" i="13"/>
  <c r="N796" i="13"/>
  <c r="N797" i="13" l="1"/>
  <c r="O797" i="13"/>
  <c r="Q797" i="13"/>
  <c r="L797" i="13"/>
  <c r="F797" i="13"/>
  <c r="J797" i="13"/>
  <c r="P797" i="13"/>
  <c r="M797" i="13"/>
  <c r="R797" i="13"/>
  <c r="K797" i="13"/>
  <c r="S796" i="13"/>
  <c r="D798" i="13"/>
  <c r="I799" i="11"/>
  <c r="C798" i="13"/>
  <c r="E798" i="13" s="1"/>
  <c r="P798" i="13" l="1"/>
  <c r="J798" i="13"/>
  <c r="K798" i="13"/>
  <c r="F798" i="13"/>
  <c r="Q798" i="13"/>
  <c r="M798" i="13"/>
  <c r="R798" i="13"/>
  <c r="N798" i="13"/>
  <c r="O798" i="13"/>
  <c r="L798" i="13"/>
  <c r="I800" i="11"/>
  <c r="D799" i="13"/>
  <c r="C799" i="13"/>
  <c r="E799" i="13" s="1"/>
  <c r="S797" i="13"/>
  <c r="I801" i="11" l="1"/>
  <c r="D800" i="13"/>
  <c r="C800" i="13"/>
  <c r="E800" i="13" s="1"/>
  <c r="K799" i="13"/>
  <c r="M799" i="13"/>
  <c r="F799" i="13"/>
  <c r="N799" i="13"/>
  <c r="L799" i="13"/>
  <c r="O799" i="13"/>
  <c r="Q799" i="13"/>
  <c r="R799" i="13"/>
  <c r="J799" i="13"/>
  <c r="P799" i="13"/>
  <c r="S798" i="13"/>
  <c r="S799" i="13" l="1"/>
  <c r="P800" i="13"/>
  <c r="F800" i="13"/>
  <c r="O800" i="13"/>
  <c r="Q800" i="13"/>
  <c r="L800" i="13"/>
  <c r="J800" i="13"/>
  <c r="N800" i="13"/>
  <c r="M800" i="13"/>
  <c r="K800" i="13"/>
  <c r="R800" i="13"/>
  <c r="I802" i="11"/>
  <c r="D801" i="13"/>
  <c r="C801" i="13"/>
  <c r="E801" i="13" s="1"/>
  <c r="F801" i="13" l="1"/>
  <c r="Q801" i="13"/>
  <c r="M801" i="13"/>
  <c r="R801" i="13"/>
  <c r="P801" i="13"/>
  <c r="K801" i="13"/>
  <c r="J801" i="13"/>
  <c r="L801" i="13"/>
  <c r="N801" i="13"/>
  <c r="O801" i="13"/>
  <c r="I803" i="11"/>
  <c r="D802" i="13"/>
  <c r="C802" i="13"/>
  <c r="E802" i="13" s="1"/>
  <c r="S800" i="13"/>
  <c r="Q802" i="13" l="1"/>
  <c r="O802" i="13"/>
  <c r="P802" i="13"/>
  <c r="N802" i="13"/>
  <c r="J802" i="13"/>
  <c r="M802" i="13"/>
  <c r="K802" i="13"/>
  <c r="F802" i="13"/>
  <c r="R802" i="13"/>
  <c r="L802" i="13"/>
  <c r="S801" i="13"/>
  <c r="I804" i="11"/>
  <c r="D803" i="13"/>
  <c r="C803" i="13"/>
  <c r="E803" i="13" s="1"/>
  <c r="K803" i="13" l="1"/>
  <c r="O803" i="13"/>
  <c r="R803" i="13"/>
  <c r="P803" i="13"/>
  <c r="L803" i="13"/>
  <c r="Q803" i="13"/>
  <c r="N803" i="13"/>
  <c r="M803" i="13"/>
  <c r="J803" i="13"/>
  <c r="F803" i="13"/>
  <c r="D804" i="13"/>
  <c r="I805" i="11"/>
  <c r="C804" i="13"/>
  <c r="E804" i="13" s="1"/>
  <c r="S802" i="13"/>
  <c r="D805" i="13" l="1"/>
  <c r="I806" i="11"/>
  <c r="C805" i="13"/>
  <c r="E805" i="13" s="1"/>
  <c r="M804" i="13"/>
  <c r="K804" i="13"/>
  <c r="N804" i="13"/>
  <c r="J804" i="13"/>
  <c r="P804" i="13"/>
  <c r="R804" i="13"/>
  <c r="O804" i="13"/>
  <c r="Q804" i="13"/>
  <c r="L804" i="13"/>
  <c r="F804" i="13"/>
  <c r="S803" i="13"/>
  <c r="D806" i="13" l="1"/>
  <c r="I807" i="11"/>
  <c r="C806" i="13"/>
  <c r="E806" i="13" s="1"/>
  <c r="Q805" i="13"/>
  <c r="J805" i="13"/>
  <c r="M805" i="13"/>
  <c r="N805" i="13"/>
  <c r="K805" i="13"/>
  <c r="O805" i="13"/>
  <c r="F805" i="13"/>
  <c r="R805" i="13"/>
  <c r="L805" i="13"/>
  <c r="P805" i="13"/>
  <c r="S804" i="13"/>
  <c r="S805" i="13" l="1"/>
  <c r="D807" i="13"/>
  <c r="I808" i="11"/>
  <c r="C807" i="13"/>
  <c r="E807" i="13" s="1"/>
  <c r="K806" i="13"/>
  <c r="O806" i="13"/>
  <c r="F806" i="13"/>
  <c r="P806" i="13"/>
  <c r="L806" i="13"/>
  <c r="R806" i="13"/>
  <c r="Q806" i="13"/>
  <c r="N806" i="13"/>
  <c r="J806" i="13"/>
  <c r="M806" i="13"/>
  <c r="O807" i="13" l="1"/>
  <c r="F807" i="13"/>
  <c r="K807" i="13"/>
  <c r="M807" i="13"/>
  <c r="R807" i="13"/>
  <c r="L807" i="13"/>
  <c r="J807" i="13"/>
  <c r="Q807" i="13"/>
  <c r="N807" i="13"/>
  <c r="P807" i="13"/>
  <c r="S806" i="13"/>
  <c r="I809" i="11"/>
  <c r="D808" i="13"/>
  <c r="C808" i="13"/>
  <c r="E808" i="13" s="1"/>
  <c r="D809" i="13" l="1"/>
  <c r="I810" i="11"/>
  <c r="C809" i="13"/>
  <c r="E809" i="13" s="1"/>
  <c r="S807" i="13"/>
  <c r="J808" i="13"/>
  <c r="K808" i="13"/>
  <c r="Q808" i="13"/>
  <c r="M808" i="13"/>
  <c r="O808" i="13"/>
  <c r="N808" i="13"/>
  <c r="F808" i="13"/>
  <c r="P808" i="13"/>
  <c r="R808" i="13"/>
  <c r="L808" i="13"/>
  <c r="S808" i="13" l="1"/>
  <c r="D810" i="13"/>
  <c r="I811" i="11"/>
  <c r="C810" i="13"/>
  <c r="E810" i="13" s="1"/>
  <c r="Q809" i="13"/>
  <c r="O809" i="13"/>
  <c r="F809" i="13"/>
  <c r="K809" i="13"/>
  <c r="J809" i="13"/>
  <c r="P809" i="13"/>
  <c r="M809" i="13"/>
  <c r="R809" i="13"/>
  <c r="N809" i="13"/>
  <c r="L809" i="13"/>
  <c r="S809" i="13" l="1"/>
  <c r="I812" i="11"/>
  <c r="D811" i="13"/>
  <c r="C811" i="13"/>
  <c r="E811" i="13" s="1"/>
  <c r="Q810" i="13"/>
  <c r="O810" i="13"/>
  <c r="F810" i="13"/>
  <c r="P810" i="13"/>
  <c r="J810" i="13"/>
  <c r="K810" i="13"/>
  <c r="M810" i="13"/>
  <c r="R810" i="13"/>
  <c r="N810" i="13"/>
  <c r="L810" i="13"/>
  <c r="Q811" i="13" l="1"/>
  <c r="L811" i="13"/>
  <c r="J811" i="13"/>
  <c r="R811" i="13"/>
  <c r="F811" i="13"/>
  <c r="M811" i="13"/>
  <c r="N811" i="13"/>
  <c r="K811" i="13"/>
  <c r="P811" i="13"/>
  <c r="O811" i="13"/>
  <c r="I813" i="11"/>
  <c r="D812" i="13"/>
  <c r="C812" i="13"/>
  <c r="E812" i="13" s="1"/>
  <c r="S810" i="13"/>
  <c r="J812" i="13" l="1"/>
  <c r="L812" i="13"/>
  <c r="Q812" i="13"/>
  <c r="R812" i="13"/>
  <c r="M812" i="13"/>
  <c r="P812" i="13"/>
  <c r="O812" i="13"/>
  <c r="F812" i="13"/>
  <c r="K812" i="13"/>
  <c r="N812" i="13"/>
  <c r="I814" i="11"/>
  <c r="D813" i="13"/>
  <c r="C813" i="13"/>
  <c r="E813" i="13" s="1"/>
  <c r="S811" i="13"/>
  <c r="J813" i="13" l="1"/>
  <c r="O813" i="13"/>
  <c r="Q813" i="13"/>
  <c r="F813" i="13"/>
  <c r="P813" i="13"/>
  <c r="N813" i="13"/>
  <c r="M813" i="13"/>
  <c r="R813" i="13"/>
  <c r="L813" i="13"/>
  <c r="K813" i="13"/>
  <c r="I815" i="11"/>
  <c r="D814" i="13"/>
  <c r="C814" i="13"/>
  <c r="E814" i="13" s="1"/>
  <c r="S812" i="13"/>
  <c r="M814" i="13" l="1"/>
  <c r="Q814" i="13"/>
  <c r="N814" i="13"/>
  <c r="L814" i="13"/>
  <c r="O814" i="13"/>
  <c r="F814" i="13"/>
  <c r="P814" i="13"/>
  <c r="R814" i="13"/>
  <c r="K814" i="13"/>
  <c r="J814" i="13"/>
  <c r="D815" i="13"/>
  <c r="I816" i="11"/>
  <c r="C815" i="13"/>
  <c r="E815" i="13" s="1"/>
  <c r="S813" i="13"/>
  <c r="S814" i="13" l="1"/>
  <c r="I817" i="11"/>
  <c r="D816" i="13"/>
  <c r="C816" i="13"/>
  <c r="E816" i="13" s="1"/>
  <c r="F815" i="13"/>
  <c r="L815" i="13"/>
  <c r="N815" i="13"/>
  <c r="K815" i="13"/>
  <c r="O815" i="13"/>
  <c r="J815" i="13"/>
  <c r="Q815" i="13"/>
  <c r="R815" i="13"/>
  <c r="M815" i="13"/>
  <c r="P815" i="13"/>
  <c r="Q816" i="13" l="1"/>
  <c r="J816" i="13"/>
  <c r="R816" i="13"/>
  <c r="F816" i="13"/>
  <c r="O816" i="13"/>
  <c r="M816" i="13"/>
  <c r="L816" i="13"/>
  <c r="N816" i="13"/>
  <c r="K816" i="13"/>
  <c r="P816" i="13"/>
  <c r="S815" i="13"/>
  <c r="I818" i="11"/>
  <c r="D817" i="13"/>
  <c r="C817" i="13"/>
  <c r="E817" i="13" s="1"/>
  <c r="L817" i="13" l="1"/>
  <c r="O817" i="13"/>
  <c r="F817" i="13"/>
  <c r="Q817" i="13"/>
  <c r="K817" i="13"/>
  <c r="M817" i="13"/>
  <c r="P817" i="13"/>
  <c r="N817" i="13"/>
  <c r="J817" i="13"/>
  <c r="R817" i="13"/>
  <c r="D818" i="13"/>
  <c r="I819" i="11"/>
  <c r="C818" i="13"/>
  <c r="E818" i="13" s="1"/>
  <c r="S816" i="13"/>
  <c r="P818" i="13" l="1"/>
  <c r="Q818" i="13"/>
  <c r="N818" i="13"/>
  <c r="R818" i="13"/>
  <c r="O818" i="13"/>
  <c r="L818" i="13"/>
  <c r="M818" i="13"/>
  <c r="F818" i="13"/>
  <c r="J818" i="13"/>
  <c r="K818" i="13"/>
  <c r="I820" i="11"/>
  <c r="D819" i="13"/>
  <c r="C819" i="13"/>
  <c r="E819" i="13" s="1"/>
  <c r="S817" i="13"/>
  <c r="M819" i="13" l="1"/>
  <c r="K819" i="13"/>
  <c r="O819" i="13"/>
  <c r="F819" i="13"/>
  <c r="L819" i="13"/>
  <c r="N819" i="13"/>
  <c r="P819" i="13"/>
  <c r="R819" i="13"/>
  <c r="J819" i="13"/>
  <c r="Q819" i="13"/>
  <c r="D820" i="13"/>
  <c r="I821" i="11"/>
  <c r="C820" i="13"/>
  <c r="E820" i="13" s="1"/>
  <c r="S818" i="13"/>
  <c r="S819" i="13" l="1"/>
  <c r="I822" i="11"/>
  <c r="D821" i="13"/>
  <c r="C821" i="13"/>
  <c r="E821" i="13" s="1"/>
  <c r="Q820" i="13"/>
  <c r="F820" i="13"/>
  <c r="K820" i="13"/>
  <c r="J820" i="13"/>
  <c r="N820" i="13"/>
  <c r="O820" i="13"/>
  <c r="P820" i="13"/>
  <c r="R820" i="13"/>
  <c r="M820" i="13"/>
  <c r="L820" i="13"/>
  <c r="D822" i="13" l="1"/>
  <c r="I823" i="11"/>
  <c r="C822" i="13"/>
  <c r="E822" i="13" s="1"/>
  <c r="S820" i="13"/>
  <c r="N821" i="13"/>
  <c r="P821" i="13"/>
  <c r="K821" i="13"/>
  <c r="F821" i="13"/>
  <c r="M821" i="13"/>
  <c r="R821" i="13"/>
  <c r="J821" i="13"/>
  <c r="Q821" i="13"/>
  <c r="O821" i="13"/>
  <c r="L821" i="13"/>
  <c r="S821" i="13" l="1"/>
  <c r="I824" i="11"/>
  <c r="D823" i="13"/>
  <c r="C823" i="13"/>
  <c r="E823" i="13" s="1"/>
  <c r="N822" i="13"/>
  <c r="K822" i="13"/>
  <c r="L822" i="13"/>
  <c r="Q822" i="13"/>
  <c r="O822" i="13"/>
  <c r="P822" i="13"/>
  <c r="R822" i="13"/>
  <c r="J822" i="13"/>
  <c r="F822" i="13"/>
  <c r="M822" i="13"/>
  <c r="O823" i="13" l="1"/>
  <c r="L823" i="13"/>
  <c r="P823" i="13"/>
  <c r="N823" i="13"/>
  <c r="F823" i="13"/>
  <c r="R823" i="13"/>
  <c r="K823" i="13"/>
  <c r="Q823" i="13"/>
  <c r="M823" i="13"/>
  <c r="J823" i="13"/>
  <c r="S822" i="13"/>
  <c r="D824" i="13"/>
  <c r="I825" i="11"/>
  <c r="C824" i="13"/>
  <c r="E824" i="13" s="1"/>
  <c r="I826" i="11" l="1"/>
  <c r="D825" i="13"/>
  <c r="C825" i="13"/>
  <c r="E825" i="13" s="1"/>
  <c r="P824" i="13"/>
  <c r="N824" i="13"/>
  <c r="J824" i="13"/>
  <c r="Q824" i="13"/>
  <c r="F824" i="13"/>
  <c r="R824" i="13"/>
  <c r="O824" i="13"/>
  <c r="M824" i="13"/>
  <c r="K824" i="13"/>
  <c r="L824" i="13"/>
  <c r="S823" i="13"/>
  <c r="S824" i="13" l="1"/>
  <c r="M825" i="13"/>
  <c r="K825" i="13"/>
  <c r="P825" i="13"/>
  <c r="F825" i="13"/>
  <c r="J825" i="13"/>
  <c r="L825" i="13"/>
  <c r="O825" i="13"/>
  <c r="N825" i="13"/>
  <c r="R825" i="13"/>
  <c r="Q825" i="13"/>
  <c r="I827" i="11"/>
  <c r="D826" i="13"/>
  <c r="C826" i="13"/>
  <c r="E826" i="13" s="1"/>
  <c r="P826" i="13" l="1"/>
  <c r="M826" i="13"/>
  <c r="K826" i="13"/>
  <c r="Q826" i="13"/>
  <c r="J826" i="13"/>
  <c r="F826" i="13"/>
  <c r="R826" i="13"/>
  <c r="O826" i="13"/>
  <c r="L826" i="13"/>
  <c r="N826" i="13"/>
  <c r="D827" i="13"/>
  <c r="I828" i="11"/>
  <c r="C827" i="13"/>
  <c r="E827" i="13" s="1"/>
  <c r="S825" i="13"/>
  <c r="I829" i="11" l="1"/>
  <c r="D828" i="13"/>
  <c r="C828" i="13"/>
  <c r="E828" i="13" s="1"/>
  <c r="N827" i="13"/>
  <c r="K827" i="13"/>
  <c r="Q827" i="13"/>
  <c r="P827" i="13"/>
  <c r="L827" i="13"/>
  <c r="R827" i="13"/>
  <c r="J827" i="13"/>
  <c r="O827" i="13"/>
  <c r="M827" i="13"/>
  <c r="F827" i="13"/>
  <c r="S826" i="13"/>
  <c r="S827" i="13" l="1"/>
  <c r="D829" i="13"/>
  <c r="I830" i="11"/>
  <c r="C829" i="13"/>
  <c r="E829" i="13" s="1"/>
  <c r="O828" i="13"/>
  <c r="P828" i="13"/>
  <c r="R828" i="13"/>
  <c r="L828" i="13"/>
  <c r="F828" i="13"/>
  <c r="M828" i="13"/>
  <c r="Q828" i="13"/>
  <c r="N828" i="13"/>
  <c r="K828" i="13"/>
  <c r="J828" i="13"/>
  <c r="S828" i="13" l="1"/>
  <c r="I831" i="11"/>
  <c r="D830" i="13"/>
  <c r="C830" i="13"/>
  <c r="E830" i="13" s="1"/>
  <c r="J829" i="13"/>
  <c r="N829" i="13"/>
  <c r="F829" i="13"/>
  <c r="P829" i="13"/>
  <c r="M829" i="13"/>
  <c r="O829" i="13"/>
  <c r="Q829" i="13"/>
  <c r="K829" i="13"/>
  <c r="R829" i="13"/>
  <c r="L829" i="13"/>
  <c r="I832" i="11" l="1"/>
  <c r="D831" i="13"/>
  <c r="C831" i="13"/>
  <c r="E831" i="13" s="1"/>
  <c r="S829" i="13"/>
  <c r="J830" i="13"/>
  <c r="N830" i="13"/>
  <c r="K830" i="13"/>
  <c r="F830" i="13"/>
  <c r="M830" i="13"/>
  <c r="O830" i="13"/>
  <c r="R830" i="13"/>
  <c r="L830" i="13"/>
  <c r="Q830" i="13"/>
  <c r="P830" i="13"/>
  <c r="S830" i="13" l="1"/>
  <c r="N831" i="13"/>
  <c r="K831" i="13"/>
  <c r="O831" i="13"/>
  <c r="Q831" i="13"/>
  <c r="F831" i="13"/>
  <c r="L831" i="13"/>
  <c r="P831" i="13"/>
  <c r="R831" i="13"/>
  <c r="M831" i="13"/>
  <c r="J831" i="13"/>
  <c r="I833" i="11"/>
  <c r="D832" i="13"/>
  <c r="C832" i="13"/>
  <c r="E832" i="13" s="1"/>
  <c r="I834" i="11" l="1"/>
  <c r="D833" i="13"/>
  <c r="C833" i="13"/>
  <c r="E833" i="13" s="1"/>
  <c r="L832" i="13"/>
  <c r="N832" i="13"/>
  <c r="P832" i="13"/>
  <c r="O832" i="13"/>
  <c r="F832" i="13"/>
  <c r="K832" i="13"/>
  <c r="M832" i="13"/>
  <c r="J832" i="13"/>
  <c r="Q832" i="13"/>
  <c r="R832" i="13"/>
  <c r="S831" i="13"/>
  <c r="S832" i="13" l="1"/>
  <c r="J833" i="13"/>
  <c r="F833" i="13"/>
  <c r="K833" i="13"/>
  <c r="M833" i="13"/>
  <c r="N833" i="13"/>
  <c r="Q833" i="13"/>
  <c r="R833" i="13"/>
  <c r="O833" i="13"/>
  <c r="P833" i="13"/>
  <c r="L833" i="13"/>
  <c r="D834" i="13"/>
  <c r="I835" i="11"/>
  <c r="C834" i="13"/>
  <c r="E834" i="13" s="1"/>
  <c r="S833" i="13" l="1"/>
  <c r="Q834" i="13"/>
  <c r="M834" i="13"/>
  <c r="F834" i="13"/>
  <c r="P834" i="13"/>
  <c r="N834" i="13"/>
  <c r="L834" i="13"/>
  <c r="O834" i="13"/>
  <c r="K834" i="13"/>
  <c r="J834" i="13"/>
  <c r="R834" i="13"/>
  <c r="I836" i="11"/>
  <c r="D835" i="13"/>
  <c r="C835" i="13"/>
  <c r="E835" i="13" s="1"/>
  <c r="S834" i="13" l="1"/>
  <c r="P835" i="13"/>
  <c r="F835" i="13"/>
  <c r="J835" i="13"/>
  <c r="K835" i="13"/>
  <c r="M835" i="13"/>
  <c r="N835" i="13"/>
  <c r="O835" i="13"/>
  <c r="R835" i="13"/>
  <c r="Q835" i="13"/>
  <c r="L835" i="13"/>
  <c r="I837" i="11"/>
  <c r="D836" i="13"/>
  <c r="C836" i="13"/>
  <c r="E836" i="13" s="1"/>
  <c r="S835" i="13" l="1"/>
  <c r="D837" i="13"/>
  <c r="I838" i="11"/>
  <c r="C837" i="13"/>
  <c r="E837" i="13" s="1"/>
  <c r="M836" i="13"/>
  <c r="Q836" i="13"/>
  <c r="R836" i="13"/>
  <c r="F836" i="13"/>
  <c r="K836" i="13"/>
  <c r="L836" i="13"/>
  <c r="N836" i="13"/>
  <c r="P836" i="13"/>
  <c r="J836" i="13"/>
  <c r="O836" i="13"/>
  <c r="S836" i="13" l="1"/>
  <c r="D838" i="13"/>
  <c r="I839" i="11"/>
  <c r="C838" i="13"/>
  <c r="E838" i="13" s="1"/>
  <c r="O837" i="13"/>
  <c r="Q837" i="13"/>
  <c r="N837" i="13"/>
  <c r="L837" i="13"/>
  <c r="P837" i="13"/>
  <c r="J837" i="13"/>
  <c r="K837" i="13"/>
  <c r="M837" i="13"/>
  <c r="F837" i="13"/>
  <c r="R837" i="13"/>
  <c r="N838" i="13" l="1"/>
  <c r="L838" i="13"/>
  <c r="K838" i="13"/>
  <c r="F838" i="13"/>
  <c r="J838" i="13"/>
  <c r="P838" i="13"/>
  <c r="M838" i="13"/>
  <c r="Q838" i="13"/>
  <c r="R838" i="13"/>
  <c r="O838" i="13"/>
  <c r="S837" i="13"/>
  <c r="D839" i="13"/>
  <c r="I840" i="11"/>
  <c r="C839" i="13"/>
  <c r="E839" i="13" s="1"/>
  <c r="D840" i="13" l="1"/>
  <c r="I841" i="11"/>
  <c r="C840" i="13"/>
  <c r="E840" i="13" s="1"/>
  <c r="N839" i="13"/>
  <c r="K839" i="13"/>
  <c r="J839" i="13"/>
  <c r="P839" i="13"/>
  <c r="R839" i="13"/>
  <c r="Q839" i="13"/>
  <c r="O839" i="13"/>
  <c r="L839" i="13"/>
  <c r="F839" i="13"/>
  <c r="M839" i="13"/>
  <c r="S838" i="13"/>
  <c r="F840" i="13" l="1"/>
  <c r="Q840" i="13"/>
  <c r="J840" i="13"/>
  <c r="M840" i="13"/>
  <c r="P840" i="13"/>
  <c r="O840" i="13"/>
  <c r="L840" i="13"/>
  <c r="K840" i="13"/>
  <c r="R840" i="13"/>
  <c r="N840" i="13"/>
  <c r="S839" i="13"/>
  <c r="D841" i="13"/>
  <c r="I842" i="11"/>
  <c r="C841" i="13"/>
  <c r="E841" i="13" s="1"/>
  <c r="I843" i="11" l="1"/>
  <c r="D842" i="13"/>
  <c r="C842" i="13"/>
  <c r="E842" i="13" s="1"/>
  <c r="L841" i="13"/>
  <c r="Q841" i="13"/>
  <c r="M841" i="13"/>
  <c r="N841" i="13"/>
  <c r="J841" i="13"/>
  <c r="P841" i="13"/>
  <c r="R841" i="13"/>
  <c r="F841" i="13"/>
  <c r="K841" i="13"/>
  <c r="O841" i="13"/>
  <c r="S840" i="13"/>
  <c r="O842" i="13" l="1"/>
  <c r="M842" i="13"/>
  <c r="F842" i="13"/>
  <c r="N842" i="13"/>
  <c r="R842" i="13"/>
  <c r="L842" i="13"/>
  <c r="J842" i="13"/>
  <c r="P842" i="13"/>
  <c r="K842" i="13"/>
  <c r="Q842" i="13"/>
  <c r="D843" i="13"/>
  <c r="I844" i="11"/>
  <c r="C843" i="13"/>
  <c r="E843" i="13" s="1"/>
  <c r="S841" i="13"/>
  <c r="S842" i="13" l="1"/>
  <c r="Q843" i="13"/>
  <c r="K843" i="13"/>
  <c r="O843" i="13"/>
  <c r="F843" i="13"/>
  <c r="P843" i="13"/>
  <c r="L843" i="13"/>
  <c r="M843" i="13"/>
  <c r="N843" i="13"/>
  <c r="J843" i="13"/>
  <c r="R843" i="13"/>
  <c r="D844" i="13"/>
  <c r="I845" i="11"/>
  <c r="C844" i="13"/>
  <c r="E844" i="13" s="1"/>
  <c r="I846" i="11" l="1"/>
  <c r="D845" i="13"/>
  <c r="C845" i="13"/>
  <c r="E845" i="13" s="1"/>
  <c r="O844" i="13"/>
  <c r="F844" i="13"/>
  <c r="K844" i="13"/>
  <c r="J844" i="13"/>
  <c r="Q844" i="13"/>
  <c r="P844" i="13"/>
  <c r="M844" i="13"/>
  <c r="L844" i="13"/>
  <c r="N844" i="13"/>
  <c r="R844" i="13"/>
  <c r="S843" i="13"/>
  <c r="S844" i="13" l="1"/>
  <c r="F845" i="13"/>
  <c r="L845" i="13"/>
  <c r="Q845" i="13"/>
  <c r="J845" i="13"/>
  <c r="P845" i="13"/>
  <c r="N845" i="13"/>
  <c r="M845" i="13"/>
  <c r="R845" i="13"/>
  <c r="K845" i="13"/>
  <c r="O845" i="13"/>
  <c r="I847" i="11"/>
  <c r="D846" i="13"/>
  <c r="C846" i="13"/>
  <c r="E846" i="13" s="1"/>
  <c r="P846" i="13" l="1"/>
  <c r="R846" i="13"/>
  <c r="O846" i="13"/>
  <c r="F846" i="13"/>
  <c r="Q846" i="13"/>
  <c r="N846" i="13"/>
  <c r="J846" i="13"/>
  <c r="M846" i="13"/>
  <c r="L846" i="13"/>
  <c r="K846" i="13"/>
  <c r="I848" i="11"/>
  <c r="D847" i="13"/>
  <c r="C847" i="13"/>
  <c r="E847" i="13" s="1"/>
  <c r="S845" i="13"/>
  <c r="S846" i="13" l="1"/>
  <c r="F847" i="13"/>
  <c r="L847" i="13"/>
  <c r="M847" i="13"/>
  <c r="K847" i="13"/>
  <c r="O847" i="13"/>
  <c r="Q847" i="13"/>
  <c r="P847" i="13"/>
  <c r="J847" i="13"/>
  <c r="R847" i="13"/>
  <c r="N847" i="13"/>
  <c r="D848" i="13"/>
  <c r="I849" i="11"/>
  <c r="C848" i="13"/>
  <c r="E848" i="13" s="1"/>
  <c r="I850" i="11" l="1"/>
  <c r="D849" i="13"/>
  <c r="C849" i="13"/>
  <c r="E849" i="13" s="1"/>
  <c r="S847" i="13"/>
  <c r="K848" i="13"/>
  <c r="P848" i="13"/>
  <c r="R848" i="13"/>
  <c r="J848" i="13"/>
  <c r="Q848" i="13"/>
  <c r="F848" i="13"/>
  <c r="M848" i="13"/>
  <c r="N848" i="13"/>
  <c r="L848" i="13"/>
  <c r="O848" i="13"/>
  <c r="Q849" i="13" l="1"/>
  <c r="J849" i="13"/>
  <c r="K849" i="13"/>
  <c r="P849" i="13"/>
  <c r="M849" i="13"/>
  <c r="O849" i="13"/>
  <c r="L849" i="13"/>
  <c r="N849" i="13"/>
  <c r="R849" i="13"/>
  <c r="F849" i="13"/>
  <c r="D850" i="13"/>
  <c r="I851" i="11"/>
  <c r="C850" i="13"/>
  <c r="E850" i="13" s="1"/>
  <c r="S848" i="13"/>
  <c r="S849" i="13" l="1"/>
  <c r="I852" i="11"/>
  <c r="D851" i="13"/>
  <c r="C851" i="13"/>
  <c r="E851" i="13" s="1"/>
  <c r="K850" i="13"/>
  <c r="M850" i="13"/>
  <c r="R850" i="13"/>
  <c r="F850" i="13"/>
  <c r="L850" i="13"/>
  <c r="P850" i="13"/>
  <c r="N850" i="13"/>
  <c r="J850" i="13"/>
  <c r="Q850" i="13"/>
  <c r="O850" i="13"/>
  <c r="S850" i="13" l="1"/>
  <c r="P851" i="13"/>
  <c r="O851" i="13"/>
  <c r="M851" i="13"/>
  <c r="R851" i="13"/>
  <c r="L851" i="13"/>
  <c r="J851" i="13"/>
  <c r="Q851" i="13"/>
  <c r="N851" i="13"/>
  <c r="K851" i="13"/>
  <c r="F851" i="13"/>
  <c r="I853" i="11"/>
  <c r="D852" i="13"/>
  <c r="C852" i="13"/>
  <c r="E852" i="13" s="1"/>
  <c r="J852" i="13" l="1"/>
  <c r="Q852" i="13"/>
  <c r="F852" i="13"/>
  <c r="L852" i="13"/>
  <c r="R852" i="13"/>
  <c r="O852" i="13"/>
  <c r="P852" i="13"/>
  <c r="K852" i="13"/>
  <c r="M852" i="13"/>
  <c r="N852" i="13"/>
  <c r="I854" i="11"/>
  <c r="D853" i="13"/>
  <c r="C853" i="13"/>
  <c r="E853" i="13" s="1"/>
  <c r="S851" i="13"/>
  <c r="Q853" i="13" l="1"/>
  <c r="F853" i="13"/>
  <c r="O853" i="13"/>
  <c r="R853" i="13"/>
  <c r="K853" i="13"/>
  <c r="N853" i="13"/>
  <c r="M853" i="13"/>
  <c r="L853" i="13"/>
  <c r="P853" i="13"/>
  <c r="J853" i="13"/>
  <c r="I855" i="11"/>
  <c r="D854" i="13"/>
  <c r="C854" i="13"/>
  <c r="E854" i="13" s="1"/>
  <c r="S852" i="13"/>
  <c r="S853" i="13" l="1"/>
  <c r="D855" i="13"/>
  <c r="I856" i="11"/>
  <c r="C855" i="13"/>
  <c r="E855" i="13" s="1"/>
  <c r="L854" i="13"/>
  <c r="J854" i="13"/>
  <c r="Q854" i="13"/>
  <c r="O854" i="13"/>
  <c r="R854" i="13"/>
  <c r="F854" i="13"/>
  <c r="K854" i="13"/>
  <c r="M854" i="13"/>
  <c r="P854" i="13"/>
  <c r="N854" i="13"/>
  <c r="D856" i="13" l="1"/>
  <c r="I857" i="11"/>
  <c r="C856" i="13"/>
  <c r="E856" i="13" s="1"/>
  <c r="S854" i="13"/>
  <c r="M855" i="13"/>
  <c r="N855" i="13"/>
  <c r="R855" i="13"/>
  <c r="K855" i="13"/>
  <c r="P855" i="13"/>
  <c r="F855" i="13"/>
  <c r="O855" i="13"/>
  <c r="J855" i="13"/>
  <c r="Q855" i="13"/>
  <c r="L855" i="13"/>
  <c r="S855" i="13" l="1"/>
  <c r="D857" i="13"/>
  <c r="I858" i="11"/>
  <c r="C857" i="13"/>
  <c r="E857" i="13" s="1"/>
  <c r="J856" i="13"/>
  <c r="L856" i="13"/>
  <c r="P856" i="13"/>
  <c r="Q856" i="13"/>
  <c r="K856" i="13"/>
  <c r="M856" i="13"/>
  <c r="O856" i="13"/>
  <c r="R856" i="13"/>
  <c r="F856" i="13"/>
  <c r="N856" i="13"/>
  <c r="Q857" i="13" l="1"/>
  <c r="L857" i="13"/>
  <c r="P857" i="13"/>
  <c r="N857" i="13"/>
  <c r="M857" i="13"/>
  <c r="R857" i="13"/>
  <c r="J857" i="13"/>
  <c r="O857" i="13"/>
  <c r="F857" i="13"/>
  <c r="K857" i="13"/>
  <c r="S856" i="13"/>
  <c r="I859" i="11"/>
  <c r="D858" i="13"/>
  <c r="C858" i="13"/>
  <c r="E858" i="13" s="1"/>
  <c r="S857" i="13" l="1"/>
  <c r="L858" i="13"/>
  <c r="O858" i="13"/>
  <c r="P858" i="13"/>
  <c r="F858" i="13"/>
  <c r="R858" i="13"/>
  <c r="K858" i="13"/>
  <c r="J858" i="13"/>
  <c r="M858" i="13"/>
  <c r="Q858" i="13"/>
  <c r="N858" i="13"/>
  <c r="I860" i="11"/>
  <c r="D859" i="13"/>
  <c r="C859" i="13"/>
  <c r="E859" i="13" s="1"/>
  <c r="P859" i="13" l="1"/>
  <c r="K859" i="13"/>
  <c r="M859" i="13"/>
  <c r="L859" i="13"/>
  <c r="O859" i="13"/>
  <c r="J859" i="13"/>
  <c r="N859" i="13"/>
  <c r="Q859" i="13"/>
  <c r="R859" i="13"/>
  <c r="F859" i="13"/>
  <c r="D860" i="13"/>
  <c r="I861" i="11"/>
  <c r="C860" i="13"/>
  <c r="E860" i="13" s="1"/>
  <c r="S858" i="13"/>
  <c r="S859" i="13" l="1"/>
  <c r="I862" i="11"/>
  <c r="D861" i="13"/>
  <c r="C861" i="13"/>
  <c r="E861" i="13" s="1"/>
  <c r="P860" i="13"/>
  <c r="K860" i="13"/>
  <c r="M860" i="13"/>
  <c r="L860" i="13"/>
  <c r="Q860" i="13"/>
  <c r="R860" i="13"/>
  <c r="J860" i="13"/>
  <c r="O860" i="13"/>
  <c r="N860" i="13"/>
  <c r="F860" i="13"/>
  <c r="S860" i="13" l="1"/>
  <c r="M861" i="13"/>
  <c r="J861" i="13"/>
  <c r="K861" i="13"/>
  <c r="O861" i="13"/>
  <c r="Q861" i="13"/>
  <c r="N861" i="13"/>
  <c r="R861" i="13"/>
  <c r="F861" i="13"/>
  <c r="L861" i="13"/>
  <c r="P861" i="13"/>
  <c r="D862" i="13"/>
  <c r="I863" i="11"/>
  <c r="C862" i="13"/>
  <c r="E862" i="13" s="1"/>
  <c r="I864" i="11" l="1"/>
  <c r="D863" i="13"/>
  <c r="C863" i="13"/>
  <c r="E863" i="13" s="1"/>
  <c r="S861" i="13"/>
  <c r="P862" i="13"/>
  <c r="K862" i="13"/>
  <c r="J862" i="13"/>
  <c r="L862" i="13"/>
  <c r="M862" i="13"/>
  <c r="Q862" i="13"/>
  <c r="F862" i="13"/>
  <c r="R862" i="13"/>
  <c r="O862" i="13"/>
  <c r="N862" i="13"/>
  <c r="S862" i="13" l="1"/>
  <c r="K863" i="13"/>
  <c r="J863" i="13"/>
  <c r="O863" i="13"/>
  <c r="P863" i="13"/>
  <c r="M863" i="13"/>
  <c r="F863" i="13"/>
  <c r="R863" i="13"/>
  <c r="N863" i="13"/>
  <c r="Q863" i="13"/>
  <c r="L863" i="13"/>
  <c r="D864" i="13"/>
  <c r="I865" i="11"/>
  <c r="C864" i="13"/>
  <c r="E864" i="13" s="1"/>
  <c r="D865" i="13" l="1"/>
  <c r="I866" i="11"/>
  <c r="C865" i="13"/>
  <c r="E865" i="13" s="1"/>
  <c r="O864" i="13"/>
  <c r="R864" i="13"/>
  <c r="M864" i="13"/>
  <c r="L864" i="13"/>
  <c r="F864" i="13"/>
  <c r="K864" i="13"/>
  <c r="N864" i="13"/>
  <c r="J864" i="13"/>
  <c r="Q864" i="13"/>
  <c r="P864" i="13"/>
  <c r="S863" i="13"/>
  <c r="P865" i="13" l="1"/>
  <c r="F865" i="13"/>
  <c r="O865" i="13"/>
  <c r="K865" i="13"/>
  <c r="L865" i="13"/>
  <c r="N865" i="13"/>
  <c r="R865" i="13"/>
  <c r="J865" i="13"/>
  <c r="M865" i="13"/>
  <c r="Q865" i="13"/>
  <c r="S864" i="13"/>
  <c r="D866" i="13"/>
  <c r="I867" i="11"/>
  <c r="C866" i="13"/>
  <c r="E866" i="13" s="1"/>
  <c r="I868" i="11" l="1"/>
  <c r="D867" i="13"/>
  <c r="C867" i="13"/>
  <c r="E867" i="13" s="1"/>
  <c r="S865" i="13"/>
  <c r="L866" i="13"/>
  <c r="N866" i="13"/>
  <c r="Q866" i="13"/>
  <c r="O866" i="13"/>
  <c r="F866" i="13"/>
  <c r="K866" i="13"/>
  <c r="R866" i="13"/>
  <c r="P866" i="13"/>
  <c r="J866" i="13"/>
  <c r="M866" i="13"/>
  <c r="S866" i="13" l="1"/>
  <c r="N867" i="13"/>
  <c r="J867" i="13"/>
  <c r="M867" i="13"/>
  <c r="Q867" i="13"/>
  <c r="K867" i="13"/>
  <c r="F867" i="13"/>
  <c r="P867" i="13"/>
  <c r="O867" i="13"/>
  <c r="L867" i="13"/>
  <c r="R867" i="13"/>
  <c r="D868" i="13"/>
  <c r="I869" i="11"/>
  <c r="C868" i="13"/>
  <c r="E868" i="13" s="1"/>
  <c r="S867" i="13" l="1"/>
  <c r="J868" i="13"/>
  <c r="M868" i="13"/>
  <c r="N868" i="13"/>
  <c r="Q868" i="13"/>
  <c r="O868" i="13"/>
  <c r="F868" i="13"/>
  <c r="P868" i="13"/>
  <c r="R868" i="13"/>
  <c r="K868" i="13"/>
  <c r="L868" i="13"/>
  <c r="I870" i="11"/>
  <c r="D869" i="13"/>
  <c r="C869" i="13"/>
  <c r="E869" i="13" s="1"/>
  <c r="S868" i="13" l="1"/>
  <c r="N869" i="13"/>
  <c r="J869" i="13"/>
  <c r="Q869" i="13"/>
  <c r="L869" i="13"/>
  <c r="R869" i="13"/>
  <c r="F869" i="13"/>
  <c r="M869" i="13"/>
  <c r="O869" i="13"/>
  <c r="K869" i="13"/>
  <c r="P869" i="13"/>
  <c r="D870" i="13"/>
  <c r="I871" i="11"/>
  <c r="C870" i="13"/>
  <c r="E870" i="13" s="1"/>
  <c r="R870" i="13" l="1"/>
  <c r="P870" i="13"/>
  <c r="Q870" i="13"/>
  <c r="F870" i="13"/>
  <c r="M870" i="13"/>
  <c r="L870" i="13"/>
  <c r="J870" i="13"/>
  <c r="N870" i="13"/>
  <c r="K870" i="13"/>
  <c r="O870" i="13"/>
  <c r="D871" i="13"/>
  <c r="I872" i="11"/>
  <c r="C871" i="13"/>
  <c r="E871" i="13" s="1"/>
  <c r="S869" i="13"/>
  <c r="L871" i="13" l="1"/>
  <c r="O871" i="13"/>
  <c r="Q871" i="13"/>
  <c r="M871" i="13"/>
  <c r="P871" i="13"/>
  <c r="R871" i="13"/>
  <c r="J871" i="13"/>
  <c r="N871" i="13"/>
  <c r="K871" i="13"/>
  <c r="F871" i="13"/>
  <c r="S870" i="13"/>
  <c r="D872" i="13"/>
  <c r="I873" i="11"/>
  <c r="C872" i="13"/>
  <c r="E872" i="13" s="1"/>
  <c r="F872" i="13" l="1"/>
  <c r="L872" i="13"/>
  <c r="P872" i="13"/>
  <c r="O872" i="13"/>
  <c r="J872" i="13"/>
  <c r="M872" i="13"/>
  <c r="N872" i="13"/>
  <c r="Q872" i="13"/>
  <c r="K872" i="13"/>
  <c r="R872" i="13"/>
  <c r="I874" i="11"/>
  <c r="D873" i="13"/>
  <c r="C873" i="13"/>
  <c r="E873" i="13" s="1"/>
  <c r="S871" i="13"/>
  <c r="F873" i="13" l="1"/>
  <c r="K873" i="13"/>
  <c r="L873" i="13"/>
  <c r="P873" i="13"/>
  <c r="M873" i="13"/>
  <c r="N873" i="13"/>
  <c r="O873" i="13"/>
  <c r="J873" i="13"/>
  <c r="R873" i="13"/>
  <c r="Q873" i="13"/>
  <c r="I875" i="11"/>
  <c r="D874" i="13"/>
  <c r="C874" i="13"/>
  <c r="E874" i="13" s="1"/>
  <c r="S872" i="13"/>
  <c r="S873" i="13" l="1"/>
  <c r="Q874" i="13"/>
  <c r="M874" i="13"/>
  <c r="J874" i="13"/>
  <c r="R874" i="13"/>
  <c r="K874" i="13"/>
  <c r="F874" i="13"/>
  <c r="L874" i="13"/>
  <c r="P874" i="13"/>
  <c r="N874" i="13"/>
  <c r="O874" i="13"/>
  <c r="I876" i="11"/>
  <c r="D875" i="13"/>
  <c r="C875" i="13"/>
  <c r="E875" i="13" s="1"/>
  <c r="K875" i="13" l="1"/>
  <c r="O875" i="13"/>
  <c r="L875" i="13"/>
  <c r="J875" i="13"/>
  <c r="Q875" i="13"/>
  <c r="R875" i="13"/>
  <c r="F875" i="13"/>
  <c r="M875" i="13"/>
  <c r="N875" i="13"/>
  <c r="P875" i="13"/>
  <c r="S874" i="13"/>
  <c r="D876" i="13"/>
  <c r="I877" i="11"/>
  <c r="C876" i="13"/>
  <c r="E876" i="13" s="1"/>
  <c r="K876" i="13" l="1"/>
  <c r="Q876" i="13"/>
  <c r="N876" i="13"/>
  <c r="L876" i="13"/>
  <c r="F876" i="13"/>
  <c r="P876" i="13"/>
  <c r="J876" i="13"/>
  <c r="O876" i="13"/>
  <c r="M876" i="13"/>
  <c r="R876" i="13"/>
  <c r="S875" i="13"/>
  <c r="I878" i="11"/>
  <c r="D877" i="13"/>
  <c r="C877" i="13"/>
  <c r="E877" i="13" s="1"/>
  <c r="D878" i="13" l="1"/>
  <c r="I879" i="11"/>
  <c r="C878" i="13"/>
  <c r="E878" i="13" s="1"/>
  <c r="S876" i="13"/>
  <c r="O877" i="13"/>
  <c r="Q877" i="13"/>
  <c r="R877" i="13"/>
  <c r="K877" i="13"/>
  <c r="J877" i="13"/>
  <c r="L877" i="13"/>
  <c r="F877" i="13"/>
  <c r="M877" i="13"/>
  <c r="N877" i="13"/>
  <c r="P877" i="13"/>
  <c r="S877" i="13" l="1"/>
  <c r="I880" i="11"/>
  <c r="D879" i="13"/>
  <c r="C879" i="13"/>
  <c r="E879" i="13" s="1"/>
  <c r="O878" i="13"/>
  <c r="L878" i="13"/>
  <c r="N878" i="13"/>
  <c r="Q878" i="13"/>
  <c r="K878" i="13"/>
  <c r="P878" i="13"/>
  <c r="M878" i="13"/>
  <c r="R878" i="13"/>
  <c r="J878" i="13"/>
  <c r="F878" i="13"/>
  <c r="P879" i="13" l="1"/>
  <c r="O879" i="13"/>
  <c r="F879" i="13"/>
  <c r="Q879" i="13"/>
  <c r="K879" i="13"/>
  <c r="L879" i="13"/>
  <c r="J879" i="13"/>
  <c r="N879" i="13"/>
  <c r="M879" i="13"/>
  <c r="R879" i="13"/>
  <c r="D880" i="13"/>
  <c r="I881" i="11"/>
  <c r="C880" i="13"/>
  <c r="E880" i="13" s="1"/>
  <c r="S878" i="13"/>
  <c r="S879" i="13" l="1"/>
  <c r="D881" i="13"/>
  <c r="I882" i="11"/>
  <c r="C881" i="13"/>
  <c r="E881" i="13" s="1"/>
  <c r="M880" i="13"/>
  <c r="K880" i="13"/>
  <c r="O880" i="13"/>
  <c r="R880" i="13"/>
  <c r="L880" i="13"/>
  <c r="F880" i="13"/>
  <c r="P880" i="13"/>
  <c r="J880" i="13"/>
  <c r="Q880" i="13"/>
  <c r="N880" i="13"/>
  <c r="D882" i="13" l="1"/>
  <c r="I883" i="11"/>
  <c r="C882" i="13"/>
  <c r="E882" i="13" s="1"/>
  <c r="S880" i="13"/>
  <c r="L881" i="13"/>
  <c r="M881" i="13"/>
  <c r="P881" i="13"/>
  <c r="Q881" i="13"/>
  <c r="O881" i="13"/>
  <c r="R881" i="13"/>
  <c r="J881" i="13"/>
  <c r="F881" i="13"/>
  <c r="K881" i="13"/>
  <c r="N881" i="13"/>
  <c r="I884" i="11" l="1"/>
  <c r="D883" i="13"/>
  <c r="C883" i="13"/>
  <c r="E883" i="13" s="1"/>
  <c r="K882" i="13"/>
  <c r="N882" i="13"/>
  <c r="O882" i="13"/>
  <c r="F882" i="13"/>
  <c r="M882" i="13"/>
  <c r="P882" i="13"/>
  <c r="J882" i="13"/>
  <c r="Q882" i="13"/>
  <c r="R882" i="13"/>
  <c r="L882" i="13"/>
  <c r="S881" i="13"/>
  <c r="S882" i="13" l="1"/>
  <c r="Q883" i="13"/>
  <c r="M883" i="13"/>
  <c r="O883" i="13"/>
  <c r="J883" i="13"/>
  <c r="L883" i="13"/>
  <c r="F883" i="13"/>
  <c r="K883" i="13"/>
  <c r="R883" i="13"/>
  <c r="N883" i="13"/>
  <c r="P883" i="13"/>
  <c r="I885" i="11"/>
  <c r="D884" i="13"/>
  <c r="C884" i="13"/>
  <c r="E884" i="13" s="1"/>
  <c r="S883" i="13" l="1"/>
  <c r="F884" i="13"/>
  <c r="P884" i="13"/>
  <c r="Q884" i="13"/>
  <c r="J884" i="13"/>
  <c r="K884" i="13"/>
  <c r="O884" i="13"/>
  <c r="N884" i="13"/>
  <c r="R884" i="13"/>
  <c r="L884" i="13"/>
  <c r="M884" i="13"/>
  <c r="I886" i="11"/>
  <c r="D885" i="13"/>
  <c r="C885" i="13"/>
  <c r="E885" i="13" s="1"/>
  <c r="K885" i="13" l="1"/>
  <c r="P885" i="13"/>
  <c r="J885" i="13"/>
  <c r="M885" i="13"/>
  <c r="R885" i="13"/>
  <c r="O885" i="13"/>
  <c r="Q885" i="13"/>
  <c r="N885" i="13"/>
  <c r="F885" i="13"/>
  <c r="L885" i="13"/>
  <c r="D886" i="13"/>
  <c r="I887" i="11"/>
  <c r="C886" i="13"/>
  <c r="E886" i="13" s="1"/>
  <c r="S884" i="13"/>
  <c r="D887" i="13" l="1"/>
  <c r="I888" i="11"/>
  <c r="C887" i="13"/>
  <c r="E887" i="13" s="1"/>
  <c r="L886" i="13"/>
  <c r="F886" i="13"/>
  <c r="P886" i="13"/>
  <c r="M886" i="13"/>
  <c r="R886" i="13"/>
  <c r="O886" i="13"/>
  <c r="K886" i="13"/>
  <c r="Q886" i="13"/>
  <c r="J886" i="13"/>
  <c r="N886" i="13"/>
  <c r="S885" i="13"/>
  <c r="D888" i="13" l="1"/>
  <c r="I889" i="11"/>
  <c r="C888" i="13"/>
  <c r="E888" i="13" s="1"/>
  <c r="S886" i="13"/>
  <c r="K887" i="13"/>
  <c r="L887" i="13"/>
  <c r="J887" i="13"/>
  <c r="Q887" i="13"/>
  <c r="R887" i="13"/>
  <c r="O887" i="13"/>
  <c r="M887" i="13"/>
  <c r="P887" i="13"/>
  <c r="F887" i="13"/>
  <c r="N887" i="13"/>
  <c r="I890" i="11" l="1"/>
  <c r="D889" i="13"/>
  <c r="C889" i="13"/>
  <c r="E889" i="13" s="1"/>
  <c r="P888" i="13"/>
  <c r="J888" i="13"/>
  <c r="M888" i="13"/>
  <c r="Q888" i="13"/>
  <c r="K888" i="13"/>
  <c r="N888" i="13"/>
  <c r="L888" i="13"/>
  <c r="O888" i="13"/>
  <c r="R888" i="13"/>
  <c r="F888" i="13"/>
  <c r="S887" i="13"/>
  <c r="J889" i="13" l="1"/>
  <c r="L889" i="13"/>
  <c r="N889" i="13"/>
  <c r="Q889" i="13"/>
  <c r="O889" i="13"/>
  <c r="K889" i="13"/>
  <c r="R889" i="13"/>
  <c r="F889" i="13"/>
  <c r="M889" i="13"/>
  <c r="P889" i="13"/>
  <c r="S888" i="13"/>
  <c r="I891" i="11"/>
  <c r="D890" i="13"/>
  <c r="C890" i="13"/>
  <c r="E890" i="13" s="1"/>
  <c r="D891" i="13" l="1"/>
  <c r="I892" i="11"/>
  <c r="C891" i="13"/>
  <c r="E891" i="13" s="1"/>
  <c r="S889" i="13"/>
  <c r="O890" i="13"/>
  <c r="J890" i="13"/>
  <c r="Q890" i="13"/>
  <c r="P890" i="13"/>
  <c r="L890" i="13"/>
  <c r="F890" i="13"/>
  <c r="M890" i="13"/>
  <c r="K890" i="13"/>
  <c r="R890" i="13"/>
  <c r="N890" i="13"/>
  <c r="D892" i="13" l="1"/>
  <c r="I893" i="11"/>
  <c r="C892" i="13"/>
  <c r="E892" i="13" s="1"/>
  <c r="S890" i="13"/>
  <c r="R891" i="13"/>
  <c r="K891" i="13"/>
  <c r="P891" i="13"/>
  <c r="J891" i="13"/>
  <c r="Q891" i="13"/>
  <c r="L891" i="13"/>
  <c r="M891" i="13"/>
  <c r="O891" i="13"/>
  <c r="F891" i="13"/>
  <c r="N891" i="13"/>
  <c r="S891" i="13" l="1"/>
  <c r="D893" i="13"/>
  <c r="I894" i="11"/>
  <c r="C893" i="13"/>
  <c r="E893" i="13" s="1"/>
  <c r="J892" i="13"/>
  <c r="R892" i="13"/>
  <c r="Q892" i="13"/>
  <c r="N892" i="13"/>
  <c r="M892" i="13"/>
  <c r="K892" i="13"/>
  <c r="F892" i="13"/>
  <c r="P892" i="13"/>
  <c r="L892" i="13"/>
  <c r="O892" i="13"/>
  <c r="Q893" i="13" l="1"/>
  <c r="K893" i="13"/>
  <c r="J893" i="13"/>
  <c r="R893" i="13"/>
  <c r="O893" i="13"/>
  <c r="L893" i="13"/>
  <c r="P893" i="13"/>
  <c r="F893" i="13"/>
  <c r="M893" i="13"/>
  <c r="N893" i="13"/>
  <c r="S892" i="13"/>
  <c r="I895" i="11"/>
  <c r="D894" i="13"/>
  <c r="C894" i="13"/>
  <c r="E894" i="13" s="1"/>
  <c r="S893" i="13" l="1"/>
  <c r="L894" i="13"/>
  <c r="N894" i="13"/>
  <c r="J894" i="13"/>
  <c r="O894" i="13"/>
  <c r="M894" i="13"/>
  <c r="F894" i="13"/>
  <c r="R894" i="13"/>
  <c r="Q894" i="13"/>
  <c r="P894" i="13"/>
  <c r="K894" i="13"/>
  <c r="D895" i="13"/>
  <c r="I896" i="11"/>
  <c r="C895" i="13"/>
  <c r="E895" i="13" s="1"/>
  <c r="O895" i="13" l="1"/>
  <c r="R895" i="13"/>
  <c r="F895" i="13"/>
  <c r="J895" i="13"/>
  <c r="N895" i="13"/>
  <c r="L895" i="13"/>
  <c r="M895" i="13"/>
  <c r="K895" i="13"/>
  <c r="Q895" i="13"/>
  <c r="P895" i="13"/>
  <c r="I897" i="11"/>
  <c r="D896" i="13"/>
  <c r="C896" i="13"/>
  <c r="E896" i="13" s="1"/>
  <c r="S894" i="13"/>
  <c r="O896" i="13" l="1"/>
  <c r="F896" i="13"/>
  <c r="L896" i="13"/>
  <c r="J896" i="13"/>
  <c r="P896" i="13"/>
  <c r="K896" i="13"/>
  <c r="M896" i="13"/>
  <c r="Q896" i="13"/>
  <c r="R896" i="13"/>
  <c r="N896" i="13"/>
  <c r="I898" i="11"/>
  <c r="D897" i="13"/>
  <c r="C897" i="13"/>
  <c r="E897" i="13" s="1"/>
  <c r="S895" i="13"/>
  <c r="S896" i="13" l="1"/>
  <c r="P897" i="13"/>
  <c r="R897" i="13"/>
  <c r="F897" i="13"/>
  <c r="J897" i="13"/>
  <c r="M897" i="13"/>
  <c r="O897" i="13"/>
  <c r="Q897" i="13"/>
  <c r="K897" i="13"/>
  <c r="L897" i="13"/>
  <c r="N897" i="13"/>
  <c r="I899" i="11"/>
  <c r="D898" i="13"/>
  <c r="C898" i="13"/>
  <c r="E898" i="13" s="1"/>
  <c r="Q898" i="13" l="1"/>
  <c r="J898" i="13"/>
  <c r="P898" i="13"/>
  <c r="M898" i="13"/>
  <c r="K898" i="13"/>
  <c r="F898" i="13"/>
  <c r="R898" i="13"/>
  <c r="O898" i="13"/>
  <c r="L898" i="13"/>
  <c r="N898" i="13"/>
  <c r="I900" i="11"/>
  <c r="D899" i="13"/>
  <c r="C899" i="13"/>
  <c r="E899" i="13" s="1"/>
  <c r="S897" i="13"/>
  <c r="L899" i="13" l="1"/>
  <c r="O899" i="13"/>
  <c r="M899" i="13"/>
  <c r="P899" i="13"/>
  <c r="R899" i="13"/>
  <c r="K899" i="13"/>
  <c r="F899" i="13"/>
  <c r="Q899" i="13"/>
  <c r="N899" i="13"/>
  <c r="J899" i="13"/>
  <c r="S898" i="13"/>
  <c r="I901" i="11"/>
  <c r="D900" i="13"/>
  <c r="C900" i="13"/>
  <c r="E900" i="13" s="1"/>
  <c r="S899" i="13" l="1"/>
  <c r="D901" i="13"/>
  <c r="I902" i="11"/>
  <c r="C901" i="13"/>
  <c r="E901" i="13" s="1"/>
  <c r="J900" i="13"/>
  <c r="R900" i="13"/>
  <c r="F900" i="13"/>
  <c r="K900" i="13"/>
  <c r="Q900" i="13"/>
  <c r="O900" i="13"/>
  <c r="M900" i="13"/>
  <c r="N900" i="13"/>
  <c r="P900" i="13"/>
  <c r="L900" i="13"/>
  <c r="I903" i="11" l="1"/>
  <c r="D902" i="13"/>
  <c r="C902" i="13"/>
  <c r="E902" i="13" s="1"/>
  <c r="N901" i="13"/>
  <c r="L901" i="13"/>
  <c r="Q901" i="13"/>
  <c r="F901" i="13"/>
  <c r="K901" i="13"/>
  <c r="O901" i="13"/>
  <c r="R901" i="13"/>
  <c r="M901" i="13"/>
  <c r="P901" i="13"/>
  <c r="J901" i="13"/>
  <c r="S900" i="13"/>
  <c r="S901" i="13" l="1"/>
  <c r="R902" i="13"/>
  <c r="O902" i="13"/>
  <c r="J902" i="13"/>
  <c r="Q902" i="13"/>
  <c r="K902" i="13"/>
  <c r="F902" i="13"/>
  <c r="P902" i="13"/>
  <c r="L902" i="13"/>
  <c r="N902" i="13"/>
  <c r="M902" i="13"/>
  <c r="I904" i="11"/>
  <c r="D903" i="13"/>
  <c r="C903" i="13"/>
  <c r="E903" i="13" s="1"/>
  <c r="D904" i="13" l="1"/>
  <c r="I905" i="11"/>
  <c r="C904" i="13"/>
  <c r="E904" i="13" s="1"/>
  <c r="N903" i="13"/>
  <c r="Q903" i="13"/>
  <c r="K903" i="13"/>
  <c r="J903" i="13"/>
  <c r="L903" i="13"/>
  <c r="F903" i="13"/>
  <c r="O903" i="13"/>
  <c r="M903" i="13"/>
  <c r="R903" i="13"/>
  <c r="P903" i="13"/>
  <c r="S902" i="13"/>
  <c r="S903" i="13" l="1"/>
  <c r="D905" i="13"/>
  <c r="I906" i="11"/>
  <c r="C905" i="13"/>
  <c r="E905" i="13" s="1"/>
  <c r="P904" i="13"/>
  <c r="O904" i="13"/>
  <c r="K904" i="13"/>
  <c r="M904" i="13"/>
  <c r="N904" i="13"/>
  <c r="L904" i="13"/>
  <c r="J904" i="13"/>
  <c r="Q904" i="13"/>
  <c r="F904" i="13"/>
  <c r="R904" i="13"/>
  <c r="I907" i="11" l="1"/>
  <c r="D906" i="13"/>
  <c r="C906" i="13"/>
  <c r="E906" i="13" s="1"/>
  <c r="F905" i="13"/>
  <c r="M905" i="13"/>
  <c r="Q905" i="13"/>
  <c r="O905" i="13"/>
  <c r="J905" i="13"/>
  <c r="L905" i="13"/>
  <c r="R905" i="13"/>
  <c r="N905" i="13"/>
  <c r="P905" i="13"/>
  <c r="K905" i="13"/>
  <c r="S904" i="13"/>
  <c r="S905" i="13" l="1"/>
  <c r="L906" i="13"/>
  <c r="F906" i="13"/>
  <c r="P906" i="13"/>
  <c r="M906" i="13"/>
  <c r="N906" i="13"/>
  <c r="K906" i="13"/>
  <c r="J906" i="13"/>
  <c r="Q906" i="13"/>
  <c r="R906" i="13"/>
  <c r="O906" i="13"/>
  <c r="I908" i="11"/>
  <c r="D907" i="13"/>
  <c r="C907" i="13"/>
  <c r="E907" i="13" s="1"/>
  <c r="I909" i="11" l="1"/>
  <c r="D908" i="13"/>
  <c r="C908" i="13"/>
  <c r="E908" i="13" s="1"/>
  <c r="Q907" i="13"/>
  <c r="N907" i="13"/>
  <c r="O907" i="13"/>
  <c r="L907" i="13"/>
  <c r="F907" i="13"/>
  <c r="M907" i="13"/>
  <c r="P907" i="13"/>
  <c r="R907" i="13"/>
  <c r="K907" i="13"/>
  <c r="J907" i="13"/>
  <c r="S906" i="13"/>
  <c r="S907" i="13" l="1"/>
  <c r="O908" i="13"/>
  <c r="K908" i="13"/>
  <c r="J908" i="13"/>
  <c r="N908" i="13"/>
  <c r="R908" i="13"/>
  <c r="M908" i="13"/>
  <c r="Q908" i="13"/>
  <c r="L908" i="13"/>
  <c r="P908" i="13"/>
  <c r="F908" i="13"/>
  <c r="I910" i="11"/>
  <c r="D909" i="13"/>
  <c r="C909" i="13"/>
  <c r="E909" i="13" s="1"/>
  <c r="L909" i="13" l="1"/>
  <c r="M909" i="13"/>
  <c r="K909" i="13"/>
  <c r="P909" i="13"/>
  <c r="F909" i="13"/>
  <c r="N909" i="13"/>
  <c r="O909" i="13"/>
  <c r="Q909" i="13"/>
  <c r="R909" i="13"/>
  <c r="J909" i="13"/>
  <c r="I911" i="11"/>
  <c r="D910" i="13"/>
  <c r="C910" i="13"/>
  <c r="E910" i="13" s="1"/>
  <c r="S908" i="13"/>
  <c r="I912" i="11" l="1"/>
  <c r="D911" i="13"/>
  <c r="C911" i="13"/>
  <c r="E911" i="13" s="1"/>
  <c r="S909" i="13"/>
  <c r="J910" i="13"/>
  <c r="N910" i="13"/>
  <c r="M910" i="13"/>
  <c r="K910" i="13"/>
  <c r="P910" i="13"/>
  <c r="F910" i="13"/>
  <c r="L910" i="13"/>
  <c r="Q910" i="13"/>
  <c r="R910" i="13"/>
  <c r="O910" i="13"/>
  <c r="S910" i="13" l="1"/>
  <c r="Q911" i="13"/>
  <c r="L911" i="13"/>
  <c r="P911" i="13"/>
  <c r="R911" i="13"/>
  <c r="F911" i="13"/>
  <c r="N911" i="13"/>
  <c r="J911" i="13"/>
  <c r="K911" i="13"/>
  <c r="O911" i="13"/>
  <c r="M911" i="13"/>
  <c r="D912" i="13"/>
  <c r="I913" i="11"/>
  <c r="C912" i="13"/>
  <c r="E912" i="13" s="1"/>
  <c r="I914" i="11" l="1"/>
  <c r="D913" i="13"/>
  <c r="C913" i="13"/>
  <c r="E913" i="13" s="1"/>
  <c r="M912" i="13"/>
  <c r="F912" i="13"/>
  <c r="L912" i="13"/>
  <c r="Q912" i="13"/>
  <c r="O912" i="13"/>
  <c r="J912" i="13"/>
  <c r="K912" i="13"/>
  <c r="R912" i="13"/>
  <c r="N912" i="13"/>
  <c r="P912" i="13"/>
  <c r="S911" i="13"/>
  <c r="J913" i="13" l="1"/>
  <c r="K913" i="13"/>
  <c r="F913" i="13"/>
  <c r="N913" i="13"/>
  <c r="P913" i="13"/>
  <c r="R913" i="13"/>
  <c r="M913" i="13"/>
  <c r="O913" i="13"/>
  <c r="Q913" i="13"/>
  <c r="L913" i="13"/>
  <c r="S912" i="13"/>
  <c r="D914" i="13"/>
  <c r="I915" i="11"/>
  <c r="C914" i="13"/>
  <c r="E914" i="13" s="1"/>
  <c r="K914" i="13" l="1"/>
  <c r="P914" i="13"/>
  <c r="J914" i="13"/>
  <c r="R914" i="13"/>
  <c r="N914" i="13"/>
  <c r="L914" i="13"/>
  <c r="M914" i="13"/>
  <c r="Q914" i="13"/>
  <c r="O914" i="13"/>
  <c r="F914" i="13"/>
  <c r="D915" i="13"/>
  <c r="I916" i="11"/>
  <c r="C915" i="13"/>
  <c r="E915" i="13" s="1"/>
  <c r="S913" i="13"/>
  <c r="I917" i="11" l="1"/>
  <c r="D916" i="13"/>
  <c r="C916" i="13"/>
  <c r="E916" i="13" s="1"/>
  <c r="K915" i="13"/>
  <c r="M915" i="13"/>
  <c r="O915" i="13"/>
  <c r="P915" i="13"/>
  <c r="J915" i="13"/>
  <c r="L915" i="13"/>
  <c r="R915" i="13"/>
  <c r="Q915" i="13"/>
  <c r="F915" i="13"/>
  <c r="N915" i="13"/>
  <c r="S914" i="13"/>
  <c r="M916" i="13" l="1"/>
  <c r="J916" i="13"/>
  <c r="Q916" i="13"/>
  <c r="P916" i="13"/>
  <c r="N916" i="13"/>
  <c r="L916" i="13"/>
  <c r="R916" i="13"/>
  <c r="F916" i="13"/>
  <c r="O916" i="13"/>
  <c r="K916" i="13"/>
  <c r="S915" i="13"/>
  <c r="D917" i="13"/>
  <c r="I918" i="11"/>
  <c r="C917" i="13"/>
  <c r="E917" i="13" s="1"/>
  <c r="J917" i="13" l="1"/>
  <c r="F917" i="13"/>
  <c r="K917" i="13"/>
  <c r="L917" i="13"/>
  <c r="O917" i="13"/>
  <c r="P917" i="13"/>
  <c r="N917" i="13"/>
  <c r="R917" i="13"/>
  <c r="Q917" i="13"/>
  <c r="M917" i="13"/>
  <c r="S916" i="13"/>
  <c r="I919" i="11"/>
  <c r="D918" i="13"/>
  <c r="C918" i="13"/>
  <c r="E918" i="13" s="1"/>
  <c r="L918" i="13" l="1"/>
  <c r="P918" i="13"/>
  <c r="O918" i="13"/>
  <c r="R918" i="13"/>
  <c r="K918" i="13"/>
  <c r="M918" i="13"/>
  <c r="Q918" i="13"/>
  <c r="F918" i="13"/>
  <c r="N918" i="13"/>
  <c r="J918" i="13"/>
  <c r="D919" i="13"/>
  <c r="I920" i="11"/>
  <c r="C919" i="13"/>
  <c r="E919" i="13" s="1"/>
  <c r="S917" i="13"/>
  <c r="D920" i="13" l="1"/>
  <c r="I921" i="11"/>
  <c r="C920" i="13"/>
  <c r="E920" i="13" s="1"/>
  <c r="F919" i="13"/>
  <c r="M919" i="13"/>
  <c r="O919" i="13"/>
  <c r="K919" i="13"/>
  <c r="L919" i="13"/>
  <c r="J919" i="13"/>
  <c r="P919" i="13"/>
  <c r="N919" i="13"/>
  <c r="Q919" i="13"/>
  <c r="R919" i="13"/>
  <c r="S918" i="13"/>
  <c r="D921" i="13" l="1"/>
  <c r="I922" i="11"/>
  <c r="C921" i="13"/>
  <c r="E921" i="13" s="1"/>
  <c r="F920" i="13"/>
  <c r="R920" i="13"/>
  <c r="P920" i="13"/>
  <c r="K920" i="13"/>
  <c r="O920" i="13"/>
  <c r="Q920" i="13"/>
  <c r="N920" i="13"/>
  <c r="L920" i="13"/>
  <c r="J920" i="13"/>
  <c r="M920" i="13"/>
  <c r="S919" i="13"/>
  <c r="D922" i="13" l="1"/>
  <c r="I923" i="11"/>
  <c r="C922" i="13"/>
  <c r="E922" i="13" s="1"/>
  <c r="S920" i="13"/>
  <c r="K921" i="13"/>
  <c r="N921" i="13"/>
  <c r="J921" i="13"/>
  <c r="R921" i="13"/>
  <c r="P921" i="13"/>
  <c r="F921" i="13"/>
  <c r="O921" i="13"/>
  <c r="M921" i="13"/>
  <c r="L921" i="13"/>
  <c r="Q921" i="13"/>
  <c r="S921" i="13" l="1"/>
  <c r="D923" i="13"/>
  <c r="I924" i="11"/>
  <c r="C923" i="13"/>
  <c r="E923" i="13" s="1"/>
  <c r="L922" i="13"/>
  <c r="O922" i="13"/>
  <c r="K922" i="13"/>
  <c r="R922" i="13"/>
  <c r="P922" i="13"/>
  <c r="N922" i="13"/>
  <c r="J922" i="13"/>
  <c r="M922" i="13"/>
  <c r="Q922" i="13"/>
  <c r="F922" i="13"/>
  <c r="O923" i="13" l="1"/>
  <c r="J923" i="13"/>
  <c r="N923" i="13"/>
  <c r="Q923" i="13"/>
  <c r="K923" i="13"/>
  <c r="F923" i="13"/>
  <c r="P923" i="13"/>
  <c r="M923" i="13"/>
  <c r="L923" i="13"/>
  <c r="R923" i="13"/>
  <c r="S922" i="13"/>
  <c r="D924" i="13"/>
  <c r="I925" i="11"/>
  <c r="C924" i="13"/>
  <c r="E924" i="13" s="1"/>
  <c r="D925" i="13" l="1"/>
  <c r="I926" i="11"/>
  <c r="C925" i="13"/>
  <c r="E925" i="13" s="1"/>
  <c r="P924" i="13"/>
  <c r="L924" i="13"/>
  <c r="K924" i="13"/>
  <c r="M924" i="13"/>
  <c r="O924" i="13"/>
  <c r="F924" i="13"/>
  <c r="N924" i="13"/>
  <c r="J924" i="13"/>
  <c r="Q924" i="13"/>
  <c r="R924" i="13"/>
  <c r="S923" i="13"/>
  <c r="S924" i="13" l="1"/>
  <c r="Q925" i="13"/>
  <c r="J925" i="13"/>
  <c r="L925" i="13"/>
  <c r="K925" i="13"/>
  <c r="M925" i="13"/>
  <c r="R925" i="13"/>
  <c r="N925" i="13"/>
  <c r="O925" i="13"/>
  <c r="F925" i="13"/>
  <c r="P925" i="13"/>
  <c r="I927" i="11"/>
  <c r="D926" i="13"/>
  <c r="C926" i="13"/>
  <c r="E926" i="13" s="1"/>
  <c r="R926" i="13" l="1"/>
  <c r="P926" i="13"/>
  <c r="K926" i="13"/>
  <c r="M926" i="13"/>
  <c r="F926" i="13"/>
  <c r="J926" i="13"/>
  <c r="N926" i="13"/>
  <c r="L926" i="13"/>
  <c r="O926" i="13"/>
  <c r="Q926" i="13"/>
  <c r="S925" i="13"/>
  <c r="D927" i="13"/>
  <c r="I928" i="11"/>
  <c r="C927" i="13"/>
  <c r="E927" i="13" s="1"/>
  <c r="I929" i="11" l="1"/>
  <c r="D928" i="13"/>
  <c r="C928" i="13"/>
  <c r="E928" i="13" s="1"/>
  <c r="Q927" i="13"/>
  <c r="K927" i="13"/>
  <c r="F927" i="13"/>
  <c r="O927" i="13"/>
  <c r="N927" i="13"/>
  <c r="J927" i="13"/>
  <c r="R927" i="13"/>
  <c r="M927" i="13"/>
  <c r="L927" i="13"/>
  <c r="P927" i="13"/>
  <c r="S926" i="13"/>
  <c r="S927" i="13" l="1"/>
  <c r="K928" i="13"/>
  <c r="N928" i="13"/>
  <c r="O928" i="13"/>
  <c r="Q928" i="13"/>
  <c r="F928" i="13"/>
  <c r="M928" i="13"/>
  <c r="P928" i="13"/>
  <c r="L928" i="13"/>
  <c r="J928" i="13"/>
  <c r="R928" i="13"/>
  <c r="I930" i="11"/>
  <c r="D929" i="13"/>
  <c r="C929" i="13"/>
  <c r="E929" i="13" s="1"/>
  <c r="I931" i="11" l="1"/>
  <c r="D930" i="13"/>
  <c r="C930" i="13"/>
  <c r="E930" i="13" s="1"/>
  <c r="N929" i="13"/>
  <c r="P929" i="13"/>
  <c r="F929" i="13"/>
  <c r="J929" i="13"/>
  <c r="O929" i="13"/>
  <c r="L929" i="13"/>
  <c r="Q929" i="13"/>
  <c r="M929" i="13"/>
  <c r="K929" i="13"/>
  <c r="R929" i="13"/>
  <c r="S928" i="13"/>
  <c r="S929" i="13" l="1"/>
  <c r="O930" i="13"/>
  <c r="P930" i="13"/>
  <c r="J930" i="13"/>
  <c r="L930" i="13"/>
  <c r="R930" i="13"/>
  <c r="M930" i="13"/>
  <c r="N930" i="13"/>
  <c r="Q930" i="13"/>
  <c r="K930" i="13"/>
  <c r="F930" i="13"/>
  <c r="I932" i="11"/>
  <c r="D931" i="13"/>
  <c r="C931" i="13"/>
  <c r="E931" i="13" s="1"/>
  <c r="Q931" i="13" l="1"/>
  <c r="R931" i="13"/>
  <c r="J931" i="13"/>
  <c r="P931" i="13"/>
  <c r="O931" i="13"/>
  <c r="F931" i="13"/>
  <c r="K931" i="13"/>
  <c r="L931" i="13"/>
  <c r="N931" i="13"/>
  <c r="M931" i="13"/>
  <c r="S930" i="13"/>
  <c r="I933" i="11"/>
  <c r="D932" i="13"/>
  <c r="C932" i="13"/>
  <c r="E932" i="13" s="1"/>
  <c r="I934" i="11" l="1"/>
  <c r="D933" i="13"/>
  <c r="C933" i="13"/>
  <c r="E933" i="13" s="1"/>
  <c r="M932" i="13"/>
  <c r="K932" i="13"/>
  <c r="F932" i="13"/>
  <c r="Q932" i="13"/>
  <c r="P932" i="13"/>
  <c r="O932" i="13"/>
  <c r="R932" i="13"/>
  <c r="L932" i="13"/>
  <c r="J932" i="13"/>
  <c r="N932" i="13"/>
  <c r="S931" i="13"/>
  <c r="S932" i="13" l="1"/>
  <c r="P933" i="13"/>
  <c r="O933" i="13"/>
  <c r="K933" i="13"/>
  <c r="L933" i="13"/>
  <c r="R933" i="13"/>
  <c r="Q933" i="13"/>
  <c r="M933" i="13"/>
  <c r="J933" i="13"/>
  <c r="N933" i="13"/>
  <c r="F933" i="13"/>
  <c r="D934" i="13"/>
  <c r="I935" i="11"/>
  <c r="C934" i="13"/>
  <c r="E934" i="13" s="1"/>
  <c r="S933" i="13" l="1"/>
  <c r="D935" i="13"/>
  <c r="I936" i="11"/>
  <c r="C935" i="13"/>
  <c r="E935" i="13" s="1"/>
  <c r="N934" i="13"/>
  <c r="K934" i="13"/>
  <c r="R934" i="13"/>
  <c r="O934" i="13"/>
  <c r="M934" i="13"/>
  <c r="F934" i="13"/>
  <c r="Q934" i="13"/>
  <c r="P934" i="13"/>
  <c r="J934" i="13"/>
  <c r="L934" i="13"/>
  <c r="S934" i="13" l="1"/>
  <c r="I937" i="11"/>
  <c r="D936" i="13"/>
  <c r="C936" i="13"/>
  <c r="E936" i="13" s="1"/>
  <c r="Q935" i="13"/>
  <c r="O935" i="13"/>
  <c r="P935" i="13"/>
  <c r="L935" i="13"/>
  <c r="K935" i="13"/>
  <c r="M935" i="13"/>
  <c r="R935" i="13"/>
  <c r="F935" i="13"/>
  <c r="N935" i="13"/>
  <c r="J935" i="13"/>
  <c r="S935" i="13" l="1"/>
  <c r="D937" i="13"/>
  <c r="I938" i="11"/>
  <c r="C937" i="13"/>
  <c r="E937" i="13" s="1"/>
  <c r="M936" i="13"/>
  <c r="R936" i="13"/>
  <c r="Q936" i="13"/>
  <c r="O936" i="13"/>
  <c r="F936" i="13"/>
  <c r="N936" i="13"/>
  <c r="L936" i="13"/>
  <c r="K936" i="13"/>
  <c r="P936" i="13"/>
  <c r="J936" i="13"/>
  <c r="S936" i="13" l="1"/>
  <c r="D938" i="13"/>
  <c r="I939" i="11"/>
  <c r="C938" i="13"/>
  <c r="E938" i="13" s="1"/>
  <c r="J937" i="13"/>
  <c r="Q937" i="13"/>
  <c r="N937" i="13"/>
  <c r="L937" i="13"/>
  <c r="M937" i="13"/>
  <c r="K937" i="13"/>
  <c r="F937" i="13"/>
  <c r="R937" i="13"/>
  <c r="O937" i="13"/>
  <c r="P937" i="13"/>
  <c r="L938" i="13" l="1"/>
  <c r="R938" i="13"/>
  <c r="N938" i="13"/>
  <c r="J938" i="13"/>
  <c r="P938" i="13"/>
  <c r="Q938" i="13"/>
  <c r="F938" i="13"/>
  <c r="O938" i="13"/>
  <c r="M938" i="13"/>
  <c r="K938" i="13"/>
  <c r="S937" i="13"/>
  <c r="I940" i="11"/>
  <c r="D939" i="13"/>
  <c r="C939" i="13"/>
  <c r="E939" i="13" s="1"/>
  <c r="N939" i="13" l="1"/>
  <c r="J939" i="13"/>
  <c r="M939" i="13"/>
  <c r="K939" i="13"/>
  <c r="R939" i="13"/>
  <c r="Q939" i="13"/>
  <c r="O939" i="13"/>
  <c r="F939" i="13"/>
  <c r="L939" i="13"/>
  <c r="P939" i="13"/>
  <c r="S938" i="13"/>
  <c r="D940" i="13"/>
  <c r="I941" i="11"/>
  <c r="C940" i="13"/>
  <c r="E940" i="13" s="1"/>
  <c r="R940" i="13" l="1"/>
  <c r="F940" i="13"/>
  <c r="L940" i="13"/>
  <c r="J940" i="13"/>
  <c r="K940" i="13"/>
  <c r="O940" i="13"/>
  <c r="M940" i="13"/>
  <c r="N940" i="13"/>
  <c r="P940" i="13"/>
  <c r="Q940" i="13"/>
  <c r="S939" i="13"/>
  <c r="I942" i="11"/>
  <c r="D941" i="13"/>
  <c r="C941" i="13"/>
  <c r="E941" i="13" s="1"/>
  <c r="S940" i="13" l="1"/>
  <c r="K941" i="13"/>
  <c r="P941" i="13"/>
  <c r="J941" i="13"/>
  <c r="F941" i="13"/>
  <c r="O941" i="13"/>
  <c r="M941" i="13"/>
  <c r="L941" i="13"/>
  <c r="Q941" i="13"/>
  <c r="N941" i="13"/>
  <c r="R941" i="13"/>
  <c r="D942" i="13"/>
  <c r="I943" i="11"/>
  <c r="C942" i="13"/>
  <c r="E942" i="13" s="1"/>
  <c r="O942" i="13" l="1"/>
  <c r="L942" i="13"/>
  <c r="J942" i="13"/>
  <c r="F942" i="13"/>
  <c r="N942" i="13"/>
  <c r="M942" i="13"/>
  <c r="P942" i="13"/>
  <c r="Q942" i="13"/>
  <c r="R942" i="13"/>
  <c r="K942" i="13"/>
  <c r="S941" i="13"/>
  <c r="D943" i="13"/>
  <c r="I944" i="11"/>
  <c r="C943" i="13"/>
  <c r="E943" i="13" s="1"/>
  <c r="S942" i="13" l="1"/>
  <c r="M943" i="13"/>
  <c r="N943" i="13"/>
  <c r="O943" i="13"/>
  <c r="K943" i="13"/>
  <c r="P943" i="13"/>
  <c r="F943" i="13"/>
  <c r="Q943" i="13"/>
  <c r="J943" i="13"/>
  <c r="R943" i="13"/>
  <c r="L943" i="13"/>
  <c r="I945" i="11"/>
  <c r="D944" i="13"/>
  <c r="C944" i="13"/>
  <c r="E944" i="13" s="1"/>
  <c r="L944" i="13" l="1"/>
  <c r="R944" i="13"/>
  <c r="K944" i="13"/>
  <c r="J944" i="13"/>
  <c r="P944" i="13"/>
  <c r="M944" i="13"/>
  <c r="Q944" i="13"/>
  <c r="O944" i="13"/>
  <c r="F944" i="13"/>
  <c r="N944" i="13"/>
  <c r="S943" i="13"/>
  <c r="D945" i="13"/>
  <c r="I946" i="11"/>
  <c r="C945" i="13"/>
  <c r="E945" i="13" s="1"/>
  <c r="S944" i="13" l="1"/>
  <c r="N945" i="13"/>
  <c r="L945" i="13"/>
  <c r="J945" i="13"/>
  <c r="P945" i="13"/>
  <c r="O945" i="13"/>
  <c r="M945" i="13"/>
  <c r="Q945" i="13"/>
  <c r="R945" i="13"/>
  <c r="K945" i="13"/>
  <c r="F945" i="13"/>
  <c r="D946" i="13"/>
  <c r="I947" i="11"/>
  <c r="C946" i="13"/>
  <c r="E946" i="13" s="1"/>
  <c r="I948" i="11" l="1"/>
  <c r="D947" i="13"/>
  <c r="C947" i="13"/>
  <c r="E947" i="13" s="1"/>
  <c r="N946" i="13"/>
  <c r="F946" i="13"/>
  <c r="R946" i="13"/>
  <c r="M946" i="13"/>
  <c r="J946" i="13"/>
  <c r="K946" i="13"/>
  <c r="Q946" i="13"/>
  <c r="O946" i="13"/>
  <c r="L946" i="13"/>
  <c r="P946" i="13"/>
  <c r="S945" i="13"/>
  <c r="P947" i="13" l="1"/>
  <c r="M947" i="13"/>
  <c r="J947" i="13"/>
  <c r="R947" i="13"/>
  <c r="L947" i="13"/>
  <c r="N947" i="13"/>
  <c r="Q947" i="13"/>
  <c r="O947" i="13"/>
  <c r="K947" i="13"/>
  <c r="F947" i="13"/>
  <c r="S946" i="13"/>
  <c r="I949" i="11"/>
  <c r="D948" i="13"/>
  <c r="C948" i="13"/>
  <c r="E948" i="13" s="1"/>
  <c r="Q948" i="13" l="1"/>
  <c r="L948" i="13"/>
  <c r="F948" i="13"/>
  <c r="O948" i="13"/>
  <c r="N948" i="13"/>
  <c r="P948" i="13"/>
  <c r="K948" i="13"/>
  <c r="R948" i="13"/>
  <c r="M948" i="13"/>
  <c r="J948" i="13"/>
  <c r="S947" i="13"/>
  <c r="D949" i="13"/>
  <c r="I950" i="11"/>
  <c r="C949" i="13"/>
  <c r="E949" i="13" s="1"/>
  <c r="P949" i="13" l="1"/>
  <c r="O949" i="13"/>
  <c r="F949" i="13"/>
  <c r="K949" i="13"/>
  <c r="N949" i="13"/>
  <c r="Q949" i="13"/>
  <c r="M949" i="13"/>
  <c r="L949" i="13"/>
  <c r="J949" i="13"/>
  <c r="R949" i="13"/>
  <c r="S948" i="13"/>
  <c r="I951" i="11"/>
  <c r="D950" i="13"/>
  <c r="C950" i="13"/>
  <c r="E950" i="13" s="1"/>
  <c r="S949" i="13" l="1"/>
  <c r="J950" i="13"/>
  <c r="M950" i="13"/>
  <c r="F950" i="13"/>
  <c r="R950" i="13"/>
  <c r="O950" i="13"/>
  <c r="K950" i="13"/>
  <c r="L950" i="13"/>
  <c r="N950" i="13"/>
  <c r="Q950" i="13"/>
  <c r="P950" i="13"/>
  <c r="I952" i="11"/>
  <c r="D951" i="13"/>
  <c r="C951" i="13"/>
  <c r="E951" i="13" s="1"/>
  <c r="N951" i="13" l="1"/>
  <c r="F951" i="13"/>
  <c r="M951" i="13"/>
  <c r="R951" i="13"/>
  <c r="J951" i="13"/>
  <c r="O951" i="13"/>
  <c r="L951" i="13"/>
  <c r="Q951" i="13"/>
  <c r="K951" i="13"/>
  <c r="P951" i="13"/>
  <c r="I953" i="11"/>
  <c r="D952" i="13"/>
  <c r="C952" i="13"/>
  <c r="E952" i="13" s="1"/>
  <c r="S950" i="13"/>
  <c r="S951" i="13" l="1"/>
  <c r="F952" i="13"/>
  <c r="P952" i="13"/>
  <c r="N952" i="13"/>
  <c r="J952" i="13"/>
  <c r="M952" i="13"/>
  <c r="R952" i="13"/>
  <c r="L952" i="13"/>
  <c r="O952" i="13"/>
  <c r="K952" i="13"/>
  <c r="Q952" i="13"/>
  <c r="I954" i="11"/>
  <c r="D953" i="13"/>
  <c r="C953" i="13"/>
  <c r="E953" i="13" s="1"/>
  <c r="L953" i="13" l="1"/>
  <c r="M953" i="13"/>
  <c r="J953" i="13"/>
  <c r="N953" i="13"/>
  <c r="Q953" i="13"/>
  <c r="F953" i="13"/>
  <c r="O953" i="13"/>
  <c r="P953" i="13"/>
  <c r="R953" i="13"/>
  <c r="K953" i="13"/>
  <c r="S952" i="13"/>
  <c r="D954" i="13"/>
  <c r="I955" i="11"/>
  <c r="C954" i="13"/>
  <c r="E954" i="13" s="1"/>
  <c r="D955" i="13" l="1"/>
  <c r="I956" i="11"/>
  <c r="C955" i="13"/>
  <c r="E955" i="13" s="1"/>
  <c r="M954" i="13"/>
  <c r="J954" i="13"/>
  <c r="L954" i="13"/>
  <c r="F954" i="13"/>
  <c r="Q954" i="13"/>
  <c r="O954" i="13"/>
  <c r="R954" i="13"/>
  <c r="N954" i="13"/>
  <c r="K954" i="13"/>
  <c r="P954" i="13"/>
  <c r="S953" i="13"/>
  <c r="S954" i="13" l="1"/>
  <c r="M955" i="13"/>
  <c r="P955" i="13"/>
  <c r="F955" i="13"/>
  <c r="K955" i="13"/>
  <c r="J955" i="13"/>
  <c r="Q955" i="13"/>
  <c r="O955" i="13"/>
  <c r="R955" i="13"/>
  <c r="L955" i="13"/>
  <c r="N955" i="13"/>
  <c r="I957" i="11"/>
  <c r="D956" i="13"/>
  <c r="C956" i="13"/>
  <c r="E956" i="13" s="1"/>
  <c r="K956" i="13" l="1"/>
  <c r="F956" i="13"/>
  <c r="N956" i="13"/>
  <c r="Q956" i="13"/>
  <c r="R956" i="13"/>
  <c r="L956" i="13"/>
  <c r="O956" i="13"/>
  <c r="M956" i="13"/>
  <c r="P956" i="13"/>
  <c r="J956" i="13"/>
  <c r="D957" i="13"/>
  <c r="I958" i="11"/>
  <c r="C957" i="13"/>
  <c r="E957" i="13" s="1"/>
  <c r="S955" i="13"/>
  <c r="S956" i="13" l="1"/>
  <c r="P957" i="13"/>
  <c r="F957" i="13"/>
  <c r="J957" i="13"/>
  <c r="R957" i="13"/>
  <c r="O957" i="13"/>
  <c r="N957" i="13"/>
  <c r="Q957" i="13"/>
  <c r="M957" i="13"/>
  <c r="L957" i="13"/>
  <c r="K957" i="13"/>
  <c r="I959" i="11"/>
  <c r="D958" i="13"/>
  <c r="C958" i="13"/>
  <c r="E958" i="13" s="1"/>
  <c r="S957" i="13" l="1"/>
  <c r="O958" i="13"/>
  <c r="N958" i="13"/>
  <c r="R958" i="13"/>
  <c r="K958" i="13"/>
  <c r="P958" i="13"/>
  <c r="M958" i="13"/>
  <c r="F958" i="13"/>
  <c r="Q958" i="13"/>
  <c r="L958" i="13"/>
  <c r="J958" i="13"/>
  <c r="D959" i="13"/>
  <c r="I960" i="11"/>
  <c r="C959" i="13"/>
  <c r="E959" i="13" s="1"/>
  <c r="D960" i="13" l="1"/>
  <c r="I961" i="11"/>
  <c r="C960" i="13"/>
  <c r="E960" i="13" s="1"/>
  <c r="S958" i="13"/>
  <c r="P959" i="13"/>
  <c r="R959" i="13"/>
  <c r="O959" i="13"/>
  <c r="M959" i="13"/>
  <c r="N959" i="13"/>
  <c r="Q959" i="13"/>
  <c r="J959" i="13"/>
  <c r="L959" i="13"/>
  <c r="K959" i="13"/>
  <c r="F959" i="13"/>
  <c r="S959" i="13" l="1"/>
  <c r="I962" i="11"/>
  <c r="D961" i="13"/>
  <c r="C961" i="13"/>
  <c r="E961" i="13" s="1"/>
  <c r="M960" i="13"/>
  <c r="K960" i="13"/>
  <c r="F960" i="13"/>
  <c r="J960" i="13"/>
  <c r="R960" i="13"/>
  <c r="P960" i="13"/>
  <c r="L960" i="13"/>
  <c r="Q960" i="13"/>
  <c r="N960" i="13"/>
  <c r="O960" i="13"/>
  <c r="D962" i="13" l="1"/>
  <c r="I963" i="11"/>
  <c r="C962" i="13"/>
  <c r="E962" i="13" s="1"/>
  <c r="S960" i="13"/>
  <c r="K961" i="13"/>
  <c r="Q961" i="13"/>
  <c r="O961" i="13"/>
  <c r="M961" i="13"/>
  <c r="R961" i="13"/>
  <c r="J961" i="13"/>
  <c r="F961" i="13"/>
  <c r="L961" i="13"/>
  <c r="P961" i="13"/>
  <c r="N961" i="13"/>
  <c r="S961" i="13" l="1"/>
  <c r="D963" i="13"/>
  <c r="I964" i="11"/>
  <c r="C963" i="13"/>
  <c r="E963" i="13" s="1"/>
  <c r="F962" i="13"/>
  <c r="R962" i="13"/>
  <c r="O962" i="13"/>
  <c r="J962" i="13"/>
  <c r="K962" i="13"/>
  <c r="Q962" i="13"/>
  <c r="M962" i="13"/>
  <c r="N962" i="13"/>
  <c r="P962" i="13"/>
  <c r="L962" i="13"/>
  <c r="M963" i="13" l="1"/>
  <c r="F963" i="13"/>
  <c r="O963" i="13"/>
  <c r="R963" i="13"/>
  <c r="Q963" i="13"/>
  <c r="L963" i="13"/>
  <c r="K963" i="13"/>
  <c r="P963" i="13"/>
  <c r="J963" i="13"/>
  <c r="N963" i="13"/>
  <c r="S962" i="13"/>
  <c r="D964" i="13"/>
  <c r="I965" i="11"/>
  <c r="C964" i="13"/>
  <c r="E964" i="13" s="1"/>
  <c r="I966" i="11" l="1"/>
  <c r="D965" i="13"/>
  <c r="C965" i="13"/>
  <c r="E965" i="13" s="1"/>
  <c r="K964" i="13"/>
  <c r="M964" i="13"/>
  <c r="F964" i="13"/>
  <c r="P964" i="13"/>
  <c r="L964" i="13"/>
  <c r="O964" i="13"/>
  <c r="N964" i="13"/>
  <c r="R964" i="13"/>
  <c r="J964" i="13"/>
  <c r="Q964" i="13"/>
  <c r="S963" i="13"/>
  <c r="S964" i="13" l="1"/>
  <c r="L965" i="13"/>
  <c r="R965" i="13"/>
  <c r="Q965" i="13"/>
  <c r="F965" i="13"/>
  <c r="J965" i="13"/>
  <c r="K965" i="13"/>
  <c r="N965" i="13"/>
  <c r="O965" i="13"/>
  <c r="M965" i="13"/>
  <c r="P965" i="13"/>
  <c r="D966" i="13"/>
  <c r="I967" i="11"/>
  <c r="C966" i="13"/>
  <c r="E966" i="13" s="1"/>
  <c r="D967" i="13" l="1"/>
  <c r="I968" i="11"/>
  <c r="C967" i="13"/>
  <c r="E967" i="13" s="1"/>
  <c r="Q966" i="13"/>
  <c r="P966" i="13"/>
  <c r="R966" i="13"/>
  <c r="M966" i="13"/>
  <c r="O966" i="13"/>
  <c r="K966" i="13"/>
  <c r="F966" i="13"/>
  <c r="L966" i="13"/>
  <c r="J966" i="13"/>
  <c r="N966" i="13"/>
  <c r="S965" i="13"/>
  <c r="D968" i="13" l="1"/>
  <c r="I969" i="11"/>
  <c r="C968" i="13"/>
  <c r="E968" i="13" s="1"/>
  <c r="S966" i="13"/>
  <c r="K967" i="13"/>
  <c r="P967" i="13"/>
  <c r="F967" i="13"/>
  <c r="J967" i="13"/>
  <c r="L967" i="13"/>
  <c r="O967" i="13"/>
  <c r="M967" i="13"/>
  <c r="N967" i="13"/>
  <c r="Q967" i="13"/>
  <c r="R967" i="13"/>
  <c r="D969" i="13" l="1"/>
  <c r="I970" i="11"/>
  <c r="C969" i="13"/>
  <c r="E969" i="13" s="1"/>
  <c r="K968" i="13"/>
  <c r="P968" i="13"/>
  <c r="L968" i="13"/>
  <c r="M968" i="13"/>
  <c r="J968" i="13"/>
  <c r="F968" i="13"/>
  <c r="Q968" i="13"/>
  <c r="O968" i="13"/>
  <c r="R968" i="13"/>
  <c r="N968" i="13"/>
  <c r="S967" i="13"/>
  <c r="S968" i="13" l="1"/>
  <c r="I971" i="11"/>
  <c r="D970" i="13"/>
  <c r="C970" i="13"/>
  <c r="E970" i="13" s="1"/>
  <c r="O969" i="13"/>
  <c r="M969" i="13"/>
  <c r="P969" i="13"/>
  <c r="L969" i="13"/>
  <c r="F969" i="13"/>
  <c r="R969" i="13"/>
  <c r="K969" i="13"/>
  <c r="Q969" i="13"/>
  <c r="J969" i="13"/>
  <c r="N969" i="13"/>
  <c r="S969" i="13" l="1"/>
  <c r="M970" i="13"/>
  <c r="Q970" i="13"/>
  <c r="P970" i="13"/>
  <c r="O970" i="13"/>
  <c r="J970" i="13"/>
  <c r="N970" i="13"/>
  <c r="L970" i="13"/>
  <c r="K970" i="13"/>
  <c r="F970" i="13"/>
  <c r="R970" i="13"/>
  <c r="D971" i="13"/>
  <c r="I972" i="11"/>
  <c r="C971" i="13"/>
  <c r="E971" i="13" s="1"/>
  <c r="S970" i="13" l="1"/>
  <c r="I973" i="11"/>
  <c r="D972" i="13"/>
  <c r="C972" i="13"/>
  <c r="E972" i="13" s="1"/>
  <c r="P971" i="13"/>
  <c r="M971" i="13"/>
  <c r="F971" i="13"/>
  <c r="Q971" i="13"/>
  <c r="N971" i="13"/>
  <c r="R971" i="13"/>
  <c r="L971" i="13"/>
  <c r="J971" i="13"/>
  <c r="K971" i="13"/>
  <c r="O971" i="13"/>
  <c r="S971" i="13" l="1"/>
  <c r="M972" i="13"/>
  <c r="J972" i="13"/>
  <c r="K972" i="13"/>
  <c r="R972" i="13"/>
  <c r="O972" i="13"/>
  <c r="F972" i="13"/>
  <c r="P972" i="13"/>
  <c r="Q972" i="13"/>
  <c r="N972" i="13"/>
  <c r="L972" i="13"/>
  <c r="D973" i="13"/>
  <c r="I974" i="11"/>
  <c r="C973" i="13"/>
  <c r="E973" i="13" s="1"/>
  <c r="D974" i="13" l="1"/>
  <c r="I975" i="11"/>
  <c r="C974" i="13"/>
  <c r="E974" i="13" s="1"/>
  <c r="J973" i="13"/>
  <c r="L973" i="13"/>
  <c r="Q973" i="13"/>
  <c r="K973" i="13"/>
  <c r="N973" i="13"/>
  <c r="O973" i="13"/>
  <c r="F973" i="13"/>
  <c r="M973" i="13"/>
  <c r="P973" i="13"/>
  <c r="R973" i="13"/>
  <c r="S972" i="13"/>
  <c r="I976" i="11" l="1"/>
  <c r="D975" i="13"/>
  <c r="C975" i="13"/>
  <c r="E975" i="13" s="1"/>
  <c r="L974" i="13"/>
  <c r="Q974" i="13"/>
  <c r="F974" i="13"/>
  <c r="O974" i="13"/>
  <c r="P974" i="13"/>
  <c r="R974" i="13"/>
  <c r="M974" i="13"/>
  <c r="N974" i="13"/>
  <c r="K974" i="13"/>
  <c r="J974" i="13"/>
  <c r="S973" i="13"/>
  <c r="S974" i="13" l="1"/>
  <c r="O975" i="13"/>
  <c r="J975" i="13"/>
  <c r="M975" i="13"/>
  <c r="Q975" i="13"/>
  <c r="L975" i="13"/>
  <c r="K975" i="13"/>
  <c r="F975" i="13"/>
  <c r="N975" i="13"/>
  <c r="P975" i="13"/>
  <c r="R975" i="13"/>
  <c r="I977" i="11"/>
  <c r="D976" i="13"/>
  <c r="C976" i="13"/>
  <c r="E976" i="13" s="1"/>
  <c r="S975" i="13" l="1"/>
  <c r="O976" i="13"/>
  <c r="R976" i="13"/>
  <c r="F976" i="13"/>
  <c r="M976" i="13"/>
  <c r="Q976" i="13"/>
  <c r="J976" i="13"/>
  <c r="K976" i="13"/>
  <c r="N976" i="13"/>
  <c r="P976" i="13"/>
  <c r="L976" i="13"/>
  <c r="I978" i="11"/>
  <c r="D977" i="13"/>
  <c r="C977" i="13"/>
  <c r="E977" i="13" s="1"/>
  <c r="I979" i="11" l="1"/>
  <c r="D978" i="13"/>
  <c r="C978" i="13"/>
  <c r="E978" i="13" s="1"/>
  <c r="K977" i="13"/>
  <c r="F977" i="13"/>
  <c r="Q977" i="13"/>
  <c r="M977" i="13"/>
  <c r="O977" i="13"/>
  <c r="R977" i="13"/>
  <c r="P977" i="13"/>
  <c r="N977" i="13"/>
  <c r="L977" i="13"/>
  <c r="J977" i="13"/>
  <c r="S976" i="13"/>
  <c r="S977" i="13" l="1"/>
  <c r="N978" i="13"/>
  <c r="P978" i="13"/>
  <c r="O978" i="13"/>
  <c r="J978" i="13"/>
  <c r="L978" i="13"/>
  <c r="R978" i="13"/>
  <c r="F978" i="13"/>
  <c r="M978" i="13"/>
  <c r="K978" i="13"/>
  <c r="Q978" i="13"/>
  <c r="D979" i="13"/>
  <c r="I980" i="11"/>
  <c r="C979" i="13"/>
  <c r="E979" i="13" s="1"/>
  <c r="L979" i="13" l="1"/>
  <c r="O979" i="13"/>
  <c r="F979" i="13"/>
  <c r="Q979" i="13"/>
  <c r="K979" i="13"/>
  <c r="R979" i="13"/>
  <c r="P979" i="13"/>
  <c r="J979" i="13"/>
  <c r="N979" i="13"/>
  <c r="M979" i="13"/>
  <c r="I981" i="11"/>
  <c r="D980" i="13"/>
  <c r="C980" i="13"/>
  <c r="E980" i="13" s="1"/>
  <c r="S978" i="13"/>
  <c r="J980" i="13" l="1"/>
  <c r="R980" i="13"/>
  <c r="F980" i="13"/>
  <c r="N980" i="13"/>
  <c r="M980" i="13"/>
  <c r="O980" i="13"/>
  <c r="K980" i="13"/>
  <c r="L980" i="13"/>
  <c r="P980" i="13"/>
  <c r="Q980" i="13"/>
  <c r="I982" i="11"/>
  <c r="D981" i="13"/>
  <c r="C981" i="13"/>
  <c r="E981" i="13" s="1"/>
  <c r="S979" i="13"/>
  <c r="M981" i="13" l="1"/>
  <c r="P981" i="13"/>
  <c r="R981" i="13"/>
  <c r="F981" i="13"/>
  <c r="N981" i="13"/>
  <c r="O981" i="13"/>
  <c r="L981" i="13"/>
  <c r="K981" i="13"/>
  <c r="Q981" i="13"/>
  <c r="J981" i="13"/>
  <c r="I983" i="11"/>
  <c r="D982" i="13"/>
  <c r="C982" i="13"/>
  <c r="E982" i="13" s="1"/>
  <c r="S980" i="13"/>
  <c r="J982" i="13" l="1"/>
  <c r="Q982" i="13"/>
  <c r="L982" i="13"/>
  <c r="P982" i="13"/>
  <c r="M982" i="13"/>
  <c r="F982" i="13"/>
  <c r="N982" i="13"/>
  <c r="K982" i="13"/>
  <c r="O982" i="13"/>
  <c r="R982" i="13"/>
  <c r="S981" i="13"/>
  <c r="D983" i="13"/>
  <c r="I984" i="11"/>
  <c r="C983" i="13"/>
  <c r="E983" i="13" s="1"/>
  <c r="S982" i="13" l="1"/>
  <c r="N983" i="13"/>
  <c r="F983" i="13"/>
  <c r="Q983" i="13"/>
  <c r="P983" i="13"/>
  <c r="J983" i="13"/>
  <c r="O983" i="13"/>
  <c r="R983" i="13"/>
  <c r="M983" i="13"/>
  <c r="L983" i="13"/>
  <c r="K983" i="13"/>
  <c r="D984" i="13"/>
  <c r="I985" i="11"/>
  <c r="C984" i="13"/>
  <c r="E984" i="13" s="1"/>
  <c r="Q984" i="13" l="1"/>
  <c r="L984" i="13"/>
  <c r="R984" i="13"/>
  <c r="N984" i="13"/>
  <c r="P984" i="13"/>
  <c r="F984" i="13"/>
  <c r="K984" i="13"/>
  <c r="J984" i="13"/>
  <c r="M984" i="13"/>
  <c r="O984" i="13"/>
  <c r="D985" i="13"/>
  <c r="I986" i="11"/>
  <c r="C985" i="13"/>
  <c r="E985" i="13" s="1"/>
  <c r="S983" i="13"/>
  <c r="I987" i="11" l="1"/>
  <c r="D986" i="13"/>
  <c r="C986" i="13"/>
  <c r="E986" i="13" s="1"/>
  <c r="J985" i="13"/>
  <c r="Q985" i="13"/>
  <c r="M985" i="13"/>
  <c r="O985" i="13"/>
  <c r="F985" i="13"/>
  <c r="R985" i="13"/>
  <c r="P985" i="13"/>
  <c r="N985" i="13"/>
  <c r="K985" i="13"/>
  <c r="L985" i="13"/>
  <c r="S984" i="13"/>
  <c r="O986" i="13" l="1"/>
  <c r="N986" i="13"/>
  <c r="K986" i="13"/>
  <c r="J986" i="13"/>
  <c r="Q986" i="13"/>
  <c r="L986" i="13"/>
  <c r="P986" i="13"/>
  <c r="F986" i="13"/>
  <c r="R986" i="13"/>
  <c r="M986" i="13"/>
  <c r="I988" i="11"/>
  <c r="D987" i="13"/>
  <c r="C987" i="13"/>
  <c r="E987" i="13" s="1"/>
  <c r="S985" i="13"/>
  <c r="S986" i="13" l="1"/>
  <c r="N987" i="13"/>
  <c r="R987" i="13"/>
  <c r="M987" i="13"/>
  <c r="O987" i="13"/>
  <c r="L987" i="13"/>
  <c r="Q987" i="13"/>
  <c r="K987" i="13"/>
  <c r="F987" i="13"/>
  <c r="P987" i="13"/>
  <c r="J987" i="13"/>
  <c r="I989" i="11"/>
  <c r="D988" i="13"/>
  <c r="C988" i="13"/>
  <c r="E988" i="13" s="1"/>
  <c r="S987" i="13" l="1"/>
  <c r="N988" i="13"/>
  <c r="R988" i="13"/>
  <c r="O988" i="13"/>
  <c r="M988" i="13"/>
  <c r="Q988" i="13"/>
  <c r="L988" i="13"/>
  <c r="J988" i="13"/>
  <c r="K988" i="13"/>
  <c r="F988" i="13"/>
  <c r="P988" i="13"/>
  <c r="I990" i="11"/>
  <c r="D989" i="13"/>
  <c r="C989" i="13"/>
  <c r="E989" i="13" s="1"/>
  <c r="R989" i="13" l="1"/>
  <c r="N989" i="13"/>
  <c r="K989" i="13"/>
  <c r="J989" i="13"/>
  <c r="F989" i="13"/>
  <c r="Q989" i="13"/>
  <c r="L989" i="13"/>
  <c r="M989" i="13"/>
  <c r="O989" i="13"/>
  <c r="P989" i="13"/>
  <c r="S988" i="13"/>
  <c r="D990" i="13"/>
  <c r="I991" i="11"/>
  <c r="C990" i="13"/>
  <c r="E990" i="13" s="1"/>
  <c r="I992" i="11" l="1"/>
  <c r="D991" i="13"/>
  <c r="C991" i="13"/>
  <c r="E991" i="13" s="1"/>
  <c r="M990" i="13"/>
  <c r="Q990" i="13"/>
  <c r="J990" i="13"/>
  <c r="K990" i="13"/>
  <c r="R990" i="13"/>
  <c r="N990" i="13"/>
  <c r="L990" i="13"/>
  <c r="F990" i="13"/>
  <c r="P990" i="13"/>
  <c r="O990" i="13"/>
  <c r="S989" i="13"/>
  <c r="N991" i="13" l="1"/>
  <c r="J991" i="13"/>
  <c r="F991" i="13"/>
  <c r="O991" i="13"/>
  <c r="P991" i="13"/>
  <c r="Q991" i="13"/>
  <c r="K991" i="13"/>
  <c r="R991" i="13"/>
  <c r="M991" i="13"/>
  <c r="L991" i="13"/>
  <c r="I993" i="11"/>
  <c r="D992" i="13"/>
  <c r="C992" i="13"/>
  <c r="E992" i="13" s="1"/>
  <c r="S990" i="13"/>
  <c r="N992" i="13" l="1"/>
  <c r="F992" i="13"/>
  <c r="O992" i="13"/>
  <c r="L992" i="13"/>
  <c r="P992" i="13"/>
  <c r="K992" i="13"/>
  <c r="M992" i="13"/>
  <c r="R992" i="13"/>
  <c r="J992" i="13"/>
  <c r="Q992" i="13"/>
  <c r="S991" i="13"/>
  <c r="D993" i="13"/>
  <c r="I994" i="11"/>
  <c r="C993" i="13"/>
  <c r="E993" i="13" s="1"/>
  <c r="P993" i="13" l="1"/>
  <c r="K993" i="13"/>
  <c r="L993" i="13"/>
  <c r="Q993" i="13"/>
  <c r="O993" i="13"/>
  <c r="M993" i="13"/>
  <c r="N993" i="13"/>
  <c r="R993" i="13"/>
  <c r="F993" i="13"/>
  <c r="J993" i="13"/>
  <c r="S992" i="13"/>
  <c r="I995" i="11"/>
  <c r="D994" i="13"/>
  <c r="C994" i="13"/>
  <c r="E994" i="13" s="1"/>
  <c r="S993" i="13" l="1"/>
  <c r="D995" i="13"/>
  <c r="I996" i="11"/>
  <c r="C995" i="13"/>
  <c r="E995" i="13" s="1"/>
  <c r="M994" i="13"/>
  <c r="J994" i="13"/>
  <c r="N994" i="13"/>
  <c r="Q994" i="13"/>
  <c r="L994" i="13"/>
  <c r="P994" i="13"/>
  <c r="K994" i="13"/>
  <c r="O994" i="13"/>
  <c r="F994" i="13"/>
  <c r="R994" i="13"/>
  <c r="S994" i="13" l="1"/>
  <c r="D996" i="13"/>
  <c r="I997" i="11"/>
  <c r="C996" i="13"/>
  <c r="E996" i="13" s="1"/>
  <c r="M995" i="13"/>
  <c r="Q995" i="13"/>
  <c r="L995" i="13"/>
  <c r="J995" i="13"/>
  <c r="K995" i="13"/>
  <c r="F995" i="13"/>
  <c r="R995" i="13"/>
  <c r="O995" i="13"/>
  <c r="N995" i="13"/>
  <c r="P995" i="13"/>
  <c r="O996" i="13" l="1"/>
  <c r="M996" i="13"/>
  <c r="K996" i="13"/>
  <c r="J996" i="13"/>
  <c r="N996" i="13"/>
  <c r="P996" i="13"/>
  <c r="L996" i="13"/>
  <c r="Q996" i="13"/>
  <c r="R996" i="13"/>
  <c r="F996" i="13"/>
  <c r="S995" i="13"/>
  <c r="I998" i="11"/>
  <c r="D997" i="13"/>
  <c r="C997" i="13"/>
  <c r="E997" i="13" s="1"/>
  <c r="S996" i="13" l="1"/>
  <c r="K997" i="13"/>
  <c r="M997" i="13"/>
  <c r="J997" i="13"/>
  <c r="R997" i="13"/>
  <c r="F997" i="13"/>
  <c r="N997" i="13"/>
  <c r="P997" i="13"/>
  <c r="L997" i="13"/>
  <c r="Q997" i="13"/>
  <c r="O997" i="13"/>
  <c r="D998" i="13"/>
  <c r="I999" i="11"/>
  <c r="C998" i="13"/>
  <c r="E998" i="13" s="1"/>
  <c r="S997" i="13" l="1"/>
  <c r="P998" i="13"/>
  <c r="Q998" i="13"/>
  <c r="R998" i="13"/>
  <c r="N998" i="13"/>
  <c r="O998" i="13"/>
  <c r="J998" i="13"/>
  <c r="K998" i="13"/>
  <c r="F998" i="13"/>
  <c r="M998" i="13"/>
  <c r="L998" i="13"/>
  <c r="I1000" i="11"/>
  <c r="D999" i="13"/>
  <c r="C999" i="13"/>
  <c r="E999" i="13" s="1"/>
  <c r="S998" i="13" l="1"/>
  <c r="O999" i="13"/>
  <c r="K999" i="13"/>
  <c r="M999" i="13"/>
  <c r="F999" i="13"/>
  <c r="P999" i="13"/>
  <c r="N999" i="13"/>
  <c r="Q999" i="13"/>
  <c r="R999" i="13"/>
  <c r="J999" i="13"/>
  <c r="L999" i="13"/>
  <c r="D1000" i="13"/>
  <c r="I1001" i="11"/>
  <c r="C1000" i="13"/>
  <c r="E1000" i="13" s="1"/>
  <c r="P1000" i="13" l="1"/>
  <c r="Q1000" i="13"/>
  <c r="M1000" i="13"/>
  <c r="F1000" i="13"/>
  <c r="N1000" i="13"/>
  <c r="L1000" i="13"/>
  <c r="R1000" i="13"/>
  <c r="J1000" i="13"/>
  <c r="K1000" i="13"/>
  <c r="O1000" i="13"/>
  <c r="S999" i="13"/>
  <c r="G999" i="13"/>
  <c r="I999" i="13" s="1"/>
  <c r="H997" i="13"/>
  <c r="I1002" i="11"/>
  <c r="D1001" i="13"/>
  <c r="H1000" i="13" s="1"/>
  <c r="C1001" i="13"/>
  <c r="E1001" i="13" s="1"/>
  <c r="T999" i="13" l="1"/>
  <c r="U999" i="13" s="1"/>
  <c r="G998" i="13"/>
  <c r="T998" i="13" s="1"/>
  <c r="U998" i="13" s="1"/>
  <c r="H999" i="13"/>
  <c r="G996" i="13"/>
  <c r="G1000" i="13"/>
  <c r="H7" i="13"/>
  <c r="H8" i="13"/>
  <c r="H12" i="13"/>
  <c r="H17" i="13"/>
  <c r="H40" i="13"/>
  <c r="H44" i="13"/>
  <c r="H50" i="13"/>
  <c r="H48" i="13"/>
  <c r="H62" i="13"/>
  <c r="H68" i="13"/>
  <c r="H69" i="13"/>
  <c r="H90" i="13"/>
  <c r="H93" i="13"/>
  <c r="H98" i="13"/>
  <c r="H94" i="13"/>
  <c r="H102" i="13"/>
  <c r="H109" i="13"/>
  <c r="H140" i="13"/>
  <c r="H137" i="13"/>
  <c r="H146" i="13"/>
  <c r="H150" i="13"/>
  <c r="H145" i="13"/>
  <c r="H168" i="13"/>
  <c r="H171" i="13"/>
  <c r="H169" i="13"/>
  <c r="H175" i="13"/>
  <c r="H174" i="13"/>
  <c r="H182" i="13"/>
  <c r="H189" i="13"/>
  <c r="H190" i="13"/>
  <c r="H209" i="13"/>
  <c r="H207" i="13"/>
  <c r="H216" i="13"/>
  <c r="H221" i="13"/>
  <c r="H222" i="13"/>
  <c r="H225" i="13"/>
  <c r="H226" i="13"/>
  <c r="H229" i="13"/>
  <c r="H243" i="13"/>
  <c r="H249" i="13"/>
  <c r="H301" i="13"/>
  <c r="H318" i="13"/>
  <c r="H317" i="13"/>
  <c r="H320" i="13"/>
  <c r="H332" i="13"/>
  <c r="H340" i="13"/>
  <c r="H337" i="13"/>
  <c r="H344" i="13"/>
  <c r="H356" i="13"/>
  <c r="H354" i="13"/>
  <c r="H374" i="13"/>
  <c r="H371" i="13"/>
  <c r="H381" i="13"/>
  <c r="H383" i="13"/>
  <c r="H408" i="13"/>
  <c r="H422" i="13"/>
  <c r="H424" i="13"/>
  <c r="H429" i="13"/>
  <c r="H458" i="13"/>
  <c r="H462" i="13"/>
  <c r="H459" i="13"/>
  <c r="H465" i="13"/>
  <c r="H482" i="13"/>
  <c r="H496" i="13"/>
  <c r="H495" i="13"/>
  <c r="H493" i="13"/>
  <c r="H505" i="13"/>
  <c r="H519" i="13"/>
  <c r="H518" i="13"/>
  <c r="H525" i="13"/>
  <c r="H548" i="13"/>
  <c r="H568" i="13"/>
  <c r="H588" i="13"/>
  <c r="H589" i="13"/>
  <c r="H593" i="13"/>
  <c r="H612" i="13"/>
  <c r="H623" i="13"/>
  <c r="H630" i="13"/>
  <c r="H634" i="13"/>
  <c r="H636" i="13"/>
  <c r="H655" i="13"/>
  <c r="H664" i="13"/>
  <c r="H695" i="13"/>
  <c r="H717" i="13"/>
  <c r="H726" i="13"/>
  <c r="H777" i="13"/>
  <c r="H793" i="13"/>
  <c r="H796" i="13"/>
  <c r="H840" i="13"/>
  <c r="H858" i="13"/>
  <c r="H867" i="13"/>
  <c r="H870" i="13"/>
  <c r="H903" i="13"/>
  <c r="H910" i="13"/>
  <c r="H915" i="13"/>
  <c r="H930" i="13"/>
  <c r="H945" i="13"/>
  <c r="H948" i="13"/>
  <c r="H949" i="13"/>
  <c r="H962" i="13"/>
  <c r="H989" i="13"/>
  <c r="H990" i="13"/>
  <c r="O1001" i="13"/>
  <c r="H1001" i="13"/>
  <c r="P1001" i="13"/>
  <c r="N1001" i="13"/>
  <c r="L1001" i="13"/>
  <c r="R1001" i="13"/>
  <c r="M1001" i="13"/>
  <c r="G1001" i="13"/>
  <c r="F1001" i="13"/>
  <c r="K1001" i="13"/>
  <c r="Q1001" i="13"/>
  <c r="J1001" i="13"/>
  <c r="H4" i="13"/>
  <c r="B415" i="13"/>
  <c r="B64" i="13"/>
  <c r="B326" i="13"/>
  <c r="B29" i="13"/>
  <c r="B642" i="13"/>
  <c r="B269" i="13"/>
  <c r="B401" i="13"/>
  <c r="B818" i="13"/>
  <c r="B860" i="13"/>
  <c r="B28" i="13"/>
  <c r="H5" i="13"/>
  <c r="B709" i="13"/>
  <c r="B940" i="13"/>
  <c r="B218" i="13"/>
  <c r="B976" i="13"/>
  <c r="B658" i="13"/>
  <c r="B250" i="13"/>
  <c r="B919" i="13"/>
  <c r="B988" i="13"/>
  <c r="B554" i="13"/>
  <c r="B948" i="13"/>
  <c r="B664" i="13"/>
  <c r="B994" i="13"/>
  <c r="B113" i="13"/>
  <c r="B932" i="13"/>
  <c r="B33" i="13"/>
  <c r="B3" i="13"/>
  <c r="B699" i="13"/>
  <c r="B694" i="13"/>
  <c r="B963" i="13"/>
  <c r="B184" i="13"/>
  <c r="B917" i="13"/>
  <c r="B57" i="13"/>
  <c r="B112" i="13"/>
  <c r="B903" i="13"/>
  <c r="B835" i="13"/>
  <c r="B40" i="13"/>
  <c r="B360" i="13"/>
  <c r="B471" i="13"/>
  <c r="B109" i="13"/>
  <c r="B256" i="13"/>
  <c r="B226" i="13"/>
  <c r="B418" i="13"/>
  <c r="B427" i="13"/>
  <c r="B905" i="13"/>
  <c r="B161" i="13"/>
  <c r="B265" i="13"/>
  <c r="B349" i="13"/>
  <c r="B227" i="13"/>
  <c r="B494" i="13"/>
  <c r="B402" i="13"/>
  <c r="B16" i="13"/>
  <c r="B412" i="13"/>
  <c r="B685" i="13"/>
  <c r="B331" i="13"/>
  <c r="B192" i="13"/>
  <c r="B373" i="13"/>
  <c r="B842" i="13"/>
  <c r="B41" i="13"/>
  <c r="B861" i="13"/>
  <c r="B652" i="13"/>
  <c r="B659" i="13"/>
  <c r="B521" i="13"/>
  <c r="B627" i="13"/>
  <c r="B163" i="13"/>
  <c r="B594" i="13"/>
  <c r="B463" i="13"/>
  <c r="B340" i="13"/>
  <c r="B284" i="13"/>
  <c r="B511" i="13"/>
  <c r="B99" i="13"/>
  <c r="B270" i="13"/>
  <c r="B532" i="13"/>
  <c r="B630" i="13"/>
  <c r="B863" i="13"/>
  <c r="B497" i="13"/>
  <c r="B442" i="13"/>
  <c r="B682" i="13"/>
  <c r="B477" i="13"/>
  <c r="B815" i="13"/>
  <c r="B629" i="13"/>
  <c r="B688" i="13"/>
  <c r="B362" i="13"/>
  <c r="B700" i="13"/>
  <c r="B754" i="13"/>
  <c r="B7" i="13"/>
  <c r="B813" i="13"/>
  <c r="B243" i="13"/>
  <c r="B721" i="13"/>
  <c r="B901" i="13"/>
  <c r="B325" i="13"/>
  <c r="B323" i="13"/>
  <c r="B430" i="13"/>
  <c r="B395" i="13"/>
  <c r="B132" i="13"/>
  <c r="B195" i="13"/>
  <c r="B618" i="13"/>
  <c r="B979" i="13"/>
  <c r="B186" i="13"/>
  <c r="B946" i="13"/>
  <c r="B98" i="13"/>
  <c r="B405" i="13"/>
  <c r="B748" i="13"/>
  <c r="B155" i="13"/>
  <c r="B63" i="13"/>
  <c r="G4" i="13"/>
  <c r="B223" i="13"/>
  <c r="B871" i="13"/>
  <c r="B846" i="13"/>
  <c r="B778" i="13"/>
  <c r="B71" i="13"/>
  <c r="B329" i="13"/>
  <c r="B662" i="13"/>
  <c r="B910" i="13"/>
  <c r="B756" i="13"/>
  <c r="B564" i="13"/>
  <c r="B410" i="13"/>
  <c r="B750" i="13"/>
  <c r="B864" i="13"/>
  <c r="B977" i="13"/>
  <c r="B800" i="13"/>
  <c r="B801" i="13"/>
  <c r="B241" i="13"/>
  <c r="B821" i="13"/>
  <c r="B701" i="13"/>
  <c r="B966" i="13"/>
  <c r="B799" i="13"/>
  <c r="B315" i="13"/>
  <c r="B924" i="13"/>
  <c r="B432" i="13"/>
  <c r="B643" i="13"/>
  <c r="B222" i="13"/>
  <c r="B902" i="13"/>
  <c r="B472" i="13"/>
  <c r="B312" i="13"/>
  <c r="B450" i="13"/>
  <c r="B388" i="13"/>
  <c r="B791" i="13"/>
  <c r="B137" i="13"/>
  <c r="B460" i="13"/>
  <c r="B181" i="13"/>
  <c r="B609" i="13"/>
  <c r="B925" i="13"/>
  <c r="B297" i="13"/>
  <c r="B12" i="13"/>
  <c r="B781" i="13"/>
  <c r="B978" i="13"/>
  <c r="B597" i="13"/>
  <c r="B939" i="13"/>
  <c r="B523" i="13"/>
  <c r="B641" i="13"/>
  <c r="B167" i="13"/>
  <c r="B148" i="13"/>
  <c r="B324" i="13"/>
  <c r="B747" i="13"/>
  <c r="B544" i="13"/>
  <c r="B563" i="13"/>
  <c r="B989" i="13"/>
  <c r="B827" i="13"/>
  <c r="B82" i="13"/>
  <c r="B772" i="13"/>
  <c r="B77" i="13"/>
  <c r="B771" i="13"/>
  <c r="B448" i="13"/>
  <c r="B734" i="13"/>
  <c r="B935" i="13"/>
  <c r="B59" i="13"/>
  <c r="B69" i="13"/>
  <c r="B348" i="13"/>
  <c r="B983" i="13"/>
  <c r="B566" i="13"/>
  <c r="B382" i="13"/>
  <c r="B921" i="13"/>
  <c r="B487" i="13"/>
  <c r="B873" i="13"/>
  <c r="B907" i="13"/>
  <c r="B6" i="13"/>
  <c r="B97" i="13"/>
  <c r="B101" i="13"/>
  <c r="B650" i="13"/>
  <c r="B231" i="13"/>
  <c r="B617" i="13"/>
  <c r="B162" i="13"/>
  <c r="B832" i="13"/>
  <c r="B859" i="13"/>
  <c r="B177" i="13"/>
  <c r="B462" i="13"/>
  <c r="B287" i="13"/>
  <c r="B483" i="13"/>
  <c r="B552" i="13"/>
  <c r="B1000" i="13"/>
  <c r="B281" i="13"/>
  <c r="B661" i="13"/>
  <c r="B678" i="13"/>
  <c r="B546" i="13"/>
  <c r="B279" i="13"/>
  <c r="B96" i="13"/>
  <c r="B576" i="13"/>
  <c r="B606" i="13"/>
  <c r="B692" i="13"/>
  <c r="B353" i="13"/>
  <c r="B550" i="13"/>
  <c r="B579" i="13"/>
  <c r="B880" i="13"/>
  <c r="B593" i="13"/>
  <c r="B419" i="13"/>
  <c r="B850" i="13"/>
  <c r="B397" i="13"/>
  <c r="B777" i="13"/>
  <c r="B588" i="13"/>
  <c r="B816" i="13"/>
  <c r="B128" i="13"/>
  <c r="B556" i="13"/>
  <c r="B517" i="13"/>
  <c r="B258" i="13"/>
  <c r="B506" i="13"/>
  <c r="B824" i="13"/>
  <c r="B260" i="13"/>
  <c r="B368" i="13"/>
  <c r="B822" i="13"/>
  <c r="B833" i="13"/>
  <c r="B76" i="13"/>
  <c r="B303" i="13"/>
  <c r="B845" i="13"/>
  <c r="B596" i="13"/>
  <c r="B207" i="13"/>
  <c r="B151" i="13"/>
  <c r="B849" i="13"/>
  <c r="B335" i="13"/>
  <c r="B838" i="13"/>
  <c r="B439" i="13"/>
  <c r="B38" i="13"/>
  <c r="B631" i="13"/>
  <c r="B876" i="13"/>
  <c r="B361" i="13"/>
  <c r="B731" i="13"/>
  <c r="B803" i="13"/>
  <c r="B144" i="13"/>
  <c r="B364" i="13"/>
  <c r="B742" i="13"/>
  <c r="B229" i="13"/>
  <c r="B691" i="13"/>
  <c r="B759" i="13"/>
  <c r="B491" i="13"/>
  <c r="B354" i="13"/>
  <c r="B142" i="13"/>
  <c r="B13" i="13"/>
  <c r="B259" i="13"/>
  <c r="B581" i="13"/>
  <c r="B716" i="13"/>
  <c r="B65" i="13"/>
  <c r="B789" i="13"/>
  <c r="B85" i="13"/>
  <c r="B93" i="13"/>
  <c r="B105" i="13"/>
  <c r="B363" i="13"/>
  <c r="B865" i="13"/>
  <c r="B624" i="13"/>
  <c r="B853" i="13"/>
  <c r="B486" i="13"/>
  <c r="B262" i="13"/>
  <c r="B156" i="13"/>
  <c r="B619" i="13"/>
  <c r="B959" i="13"/>
  <c r="B851" i="13"/>
  <c r="B461" i="13"/>
  <c r="B280" i="13"/>
  <c r="B317" i="13"/>
  <c r="B636" i="13"/>
  <c r="B357" i="13"/>
  <c r="B997" i="13"/>
  <c r="B869" i="13"/>
  <c r="B25" i="13"/>
  <c r="B355" i="13"/>
  <c r="B135" i="13"/>
  <c r="B94" i="13"/>
  <c r="B603" i="13"/>
  <c r="B798" i="13"/>
  <c r="B512" i="13"/>
  <c r="B254" i="13"/>
  <c r="B235" i="13"/>
  <c r="B504" i="13"/>
  <c r="B892" i="13"/>
  <c r="B944" i="13"/>
  <c r="B634" i="13"/>
  <c r="B467" i="13"/>
  <c r="B26" i="13"/>
  <c r="B171" i="13"/>
  <c r="B350" i="13"/>
  <c r="B968" i="13"/>
  <c r="B425" i="13"/>
  <c r="B999" i="13"/>
  <c r="B164" i="13"/>
  <c r="B632" i="13"/>
  <c r="B411" i="13"/>
  <c r="B234" i="13"/>
  <c r="B134" i="13"/>
  <c r="B610" i="13"/>
  <c r="B638" i="13"/>
  <c r="B834" i="13"/>
  <c r="B804" i="13"/>
  <c r="B185" i="13"/>
  <c r="B182" i="13"/>
  <c r="B625" i="13"/>
  <c r="B20" i="13"/>
  <c r="B447" i="13"/>
  <c r="B592" i="13"/>
  <c r="B533" i="13"/>
  <c r="B982" i="13"/>
  <c r="B376" i="13"/>
  <c r="B577" i="13"/>
  <c r="B507" i="13"/>
  <c r="B715" i="13"/>
  <c r="B27" i="13"/>
  <c r="B719" i="13"/>
  <c r="B693" i="13"/>
  <c r="B51" i="13"/>
  <c r="B679" i="13"/>
  <c r="B453" i="13"/>
  <c r="B568" i="13"/>
  <c r="B600" i="13"/>
  <c r="B760" i="13"/>
  <c r="B219" i="13"/>
  <c r="B159" i="13"/>
  <c r="B351" i="13"/>
  <c r="B899" i="13"/>
  <c r="B201" i="13"/>
  <c r="B145" i="13"/>
  <c r="B482" i="13"/>
  <c r="B666" i="13"/>
  <c r="B622" i="13"/>
  <c r="B451" i="13"/>
  <c r="B473" i="13"/>
  <c r="B248" i="13"/>
  <c r="B761" i="13"/>
  <c r="B796" i="13"/>
  <c r="B768" i="13"/>
  <c r="B589" i="13"/>
  <c r="B526" i="13"/>
  <c r="B551" i="13"/>
  <c r="B605" i="13"/>
  <c r="B769" i="13"/>
  <c r="B702" i="13"/>
  <c r="B888" i="13"/>
  <c r="B202" i="13"/>
  <c r="B212" i="13"/>
  <c r="B321" i="13"/>
  <c r="B770" i="13"/>
  <c r="B196" i="13"/>
  <c r="B300" i="13"/>
  <c r="B58" i="13"/>
  <c r="B286" i="13"/>
  <c r="B67" i="13"/>
  <c r="B121" i="13"/>
  <c r="B206" i="13"/>
  <c r="B246" i="13"/>
  <c r="B885" i="13"/>
  <c r="B843" i="13"/>
  <c r="B498" i="13"/>
  <c r="B214" i="13"/>
  <c r="B307" i="13"/>
  <c r="B645" i="13"/>
  <c r="B534" i="13"/>
  <c r="B285" i="13"/>
  <c r="B334" i="13"/>
  <c r="B87" i="13"/>
  <c r="B211" i="13"/>
  <c r="B986" i="13"/>
  <c r="B278" i="13"/>
  <c r="B452" i="13"/>
  <c r="B187" i="13"/>
  <c r="B60" i="13"/>
  <c r="B319" i="13"/>
  <c r="B503" i="13"/>
  <c r="B764" i="13"/>
  <c r="B741" i="13"/>
  <c r="B543" i="13"/>
  <c r="B735" i="13"/>
  <c r="B555" i="13"/>
  <c r="B954" i="13"/>
  <c r="B81" i="13"/>
  <c r="B140" i="13"/>
  <c r="B409" i="13"/>
  <c r="B267" i="13"/>
  <c r="B549" i="13"/>
  <c r="B18" i="13"/>
  <c r="B146" i="13"/>
  <c r="B111" i="13"/>
  <c r="B570" i="13"/>
  <c r="B657" i="13"/>
  <c r="B996" i="13"/>
  <c r="B745" i="13"/>
  <c r="B165" i="13"/>
  <c r="B475" i="13"/>
  <c r="B640" i="13"/>
  <c r="B612" i="13"/>
  <c r="B400" i="13"/>
  <c r="B124" i="13"/>
  <c r="G3" i="13"/>
  <c r="B73" i="13"/>
  <c r="B417" i="13"/>
  <c r="B252" i="13"/>
  <c r="B366" i="13"/>
  <c r="B828" i="13"/>
  <c r="B611" i="13"/>
  <c r="B239" i="13"/>
  <c r="B736" i="13"/>
  <c r="B633" i="13"/>
  <c r="B698" i="13"/>
  <c r="B807" i="13"/>
  <c r="B539" i="13"/>
  <c r="B282" i="13"/>
  <c r="B455" i="13"/>
  <c r="B529" i="13"/>
  <c r="B88" i="13"/>
  <c r="B61" i="13"/>
  <c r="B68" i="13"/>
  <c r="B752" i="13"/>
  <c r="B792" i="13"/>
  <c r="B670" i="13"/>
  <c r="B970" i="13"/>
  <c r="B710" i="13"/>
  <c r="B470" i="13"/>
  <c r="B766" i="13"/>
  <c r="B730" i="13"/>
  <c r="B501" i="13"/>
  <c r="B457" i="13"/>
  <c r="B490" i="13"/>
  <c r="B197" i="13"/>
  <c r="B916" i="13"/>
  <c r="B74" i="13"/>
  <c r="B302" i="13"/>
  <c r="B80" i="13"/>
  <c r="B394" i="13"/>
  <c r="B728" i="13"/>
  <c r="B667" i="13"/>
  <c r="B299" i="13"/>
  <c r="B765" i="13"/>
  <c r="B92" i="13"/>
  <c r="B52" i="13"/>
  <c r="B403" i="13"/>
  <c r="B352" i="13"/>
  <c r="B931" i="13"/>
  <c r="B840" i="13"/>
  <c r="B586" i="13"/>
  <c r="B333" i="13"/>
  <c r="B891" i="13"/>
  <c r="B420" i="13"/>
  <c r="B131" i="13"/>
  <c r="B492" i="13"/>
  <c r="H3" i="13"/>
  <c r="B122" i="13"/>
  <c r="B572" i="13"/>
  <c r="B221" i="13"/>
  <c r="B782" i="13"/>
  <c r="B508" i="13"/>
  <c r="B668" i="13"/>
  <c r="B275" i="13"/>
  <c r="B416" i="13"/>
  <c r="B535" i="13"/>
  <c r="B204" i="13"/>
  <c r="B24" i="13"/>
  <c r="B141" i="13"/>
  <c r="B874" i="13"/>
  <c r="B671" i="13"/>
  <c r="B183" i="13"/>
  <c r="B210" i="13"/>
  <c r="B697" i="13"/>
  <c r="B973" i="13"/>
  <c r="B530" i="13"/>
  <c r="B947" i="13"/>
  <c r="B253" i="13"/>
  <c r="B249" i="13"/>
  <c r="B937" i="13"/>
  <c r="B62" i="13"/>
  <c r="B823" i="13"/>
  <c r="B387" i="13"/>
  <c r="B11" i="13"/>
  <c r="B456" i="13"/>
  <c r="B647" i="13"/>
  <c r="B587" i="13"/>
  <c r="B374" i="13"/>
  <c r="B245" i="13"/>
  <c r="B438" i="13"/>
  <c r="B644" i="13"/>
  <c r="B961" i="13"/>
  <c r="B972" i="13"/>
  <c r="B320" i="13"/>
  <c r="B443" i="13"/>
  <c r="B788" i="13"/>
  <c r="B790" i="13"/>
  <c r="B831" i="13"/>
  <c r="B43" i="13"/>
  <c r="B558" i="13"/>
  <c r="B536" i="13"/>
  <c r="B862" i="13"/>
  <c r="B45" i="13"/>
  <c r="B276" i="13"/>
  <c r="B35" i="13"/>
  <c r="B567" i="13"/>
  <c r="B739" i="13"/>
  <c r="B621" i="13"/>
  <c r="B717" i="13"/>
  <c r="B981" i="13"/>
  <c r="B367" i="13"/>
  <c r="B718" i="13"/>
  <c r="B965" i="13"/>
  <c r="B169" i="13"/>
  <c r="B722" i="13"/>
  <c r="B404" i="13"/>
  <c r="B118" i="13"/>
  <c r="B795" i="13"/>
  <c r="B878" i="13"/>
  <c r="B502" i="13"/>
  <c r="B806" i="13"/>
  <c r="B120" i="13"/>
  <c r="B938" i="13"/>
  <c r="B763" i="13"/>
  <c r="B445" i="13"/>
  <c r="B371" i="13"/>
  <c r="B548" i="13"/>
  <c r="B345" i="13"/>
  <c r="B236" i="13"/>
  <c r="B958" i="13"/>
  <c r="B174" i="13"/>
  <c r="B673" i="13"/>
  <c r="B478" i="13"/>
  <c r="B369" i="13"/>
  <c r="B886" i="13"/>
  <c r="B785" i="13"/>
  <c r="B176" i="13"/>
  <c r="B433" i="13"/>
  <c r="B962" i="13"/>
  <c r="B591" i="13"/>
  <c r="B542" i="13"/>
  <c r="B854" i="13"/>
  <c r="B811" i="13"/>
  <c r="B380" i="13"/>
  <c r="B309" i="13"/>
  <c r="B515" i="13"/>
  <c r="B188" i="13"/>
  <c r="B406" i="13"/>
  <c r="B637" i="13"/>
  <c r="B328" i="13"/>
  <c r="B900" i="13"/>
  <c r="B44" i="13"/>
  <c r="B306" i="13"/>
  <c r="B277" i="13"/>
  <c r="B565" i="13"/>
  <c r="B424" i="13"/>
  <c r="B660" i="13"/>
  <c r="B522" i="13"/>
  <c r="B481" i="13"/>
  <c r="B173" i="13"/>
  <c r="B116" i="13"/>
  <c r="B56" i="13"/>
  <c r="B870" i="13"/>
  <c r="B950" i="13"/>
  <c r="B381" i="13"/>
  <c r="B172" i="13"/>
  <c r="B100" i="13"/>
  <c r="B308" i="13"/>
  <c r="B133" i="13"/>
  <c r="B407" i="13"/>
  <c r="B263" i="13"/>
  <c r="B926" i="13"/>
  <c r="B139" i="13"/>
  <c r="B313" i="13"/>
  <c r="B725" i="13"/>
  <c r="B496" i="13"/>
  <c r="B538" i="13"/>
  <c r="B205" i="13"/>
  <c r="B476" i="13"/>
  <c r="B908" i="13"/>
  <c r="B541" i="13"/>
  <c r="B909" i="13"/>
  <c r="B680" i="13"/>
  <c r="B964" i="13"/>
  <c r="B15" i="13"/>
  <c r="B330" i="13"/>
  <c r="B391" i="13"/>
  <c r="B216" i="13"/>
  <c r="B50" i="13"/>
  <c r="B393" i="13"/>
  <c r="B614" i="13"/>
  <c r="B879" i="13"/>
  <c r="B123" i="13"/>
  <c r="B562" i="13"/>
  <c r="B720" i="13"/>
  <c r="B513" i="13"/>
  <c r="B505" i="13"/>
  <c r="B510" i="13"/>
  <c r="B723" i="13"/>
  <c r="B655" i="13"/>
  <c r="B724" i="13"/>
  <c r="B37" i="13"/>
  <c r="B809" i="13"/>
  <c r="B295" i="13"/>
  <c r="B224" i="13"/>
  <c r="B240" i="13"/>
  <c r="B190" i="13"/>
  <c r="B464" i="13"/>
  <c r="B399" i="13"/>
  <c r="B599" i="13"/>
  <c r="B942" i="13"/>
  <c r="B758" i="13"/>
  <c r="B200" i="13"/>
  <c r="B559" i="13"/>
  <c r="B974" i="13"/>
  <c r="B4" i="13"/>
  <c r="B440" i="13"/>
  <c r="B951" i="13"/>
  <c r="B17" i="13"/>
  <c r="B663" i="13"/>
  <c r="B208" i="13"/>
  <c r="B178" i="13"/>
  <c r="B104" i="13"/>
  <c r="B992" i="13"/>
  <c r="B359" i="13"/>
  <c r="B877" i="13"/>
  <c r="B601" i="13"/>
  <c r="B857" i="13"/>
  <c r="B1001" i="13"/>
  <c r="B696" i="13"/>
  <c r="B459" i="13"/>
  <c r="B431" i="13"/>
  <c r="B435" i="13"/>
  <c r="B358" i="13"/>
  <c r="B528" i="13"/>
  <c r="B9" i="13"/>
  <c r="B913" i="13"/>
  <c r="B304" i="13"/>
  <c r="B520" i="13"/>
  <c r="B180" i="13"/>
  <c r="B583" i="13"/>
  <c r="B337" i="13"/>
  <c r="B615" i="13"/>
  <c r="B499" i="13"/>
  <c r="B296" i="13"/>
  <c r="B628" i="13"/>
  <c r="B392" i="13"/>
  <c r="B648" i="13"/>
  <c r="B500" i="13"/>
  <c r="B179" i="13"/>
  <c r="B547" i="13"/>
  <c r="B21" i="13"/>
  <c r="B837" i="13"/>
  <c r="B422" i="13"/>
  <c r="B656" i="13"/>
  <c r="B495" i="13"/>
  <c r="B711" i="13"/>
  <c r="B130" i="13"/>
  <c r="B147" i="13"/>
  <c r="B639" i="13"/>
  <c r="B836" i="13"/>
  <c r="B819" i="13"/>
  <c r="B897" i="13"/>
  <c r="B672" i="13"/>
  <c r="B30" i="13"/>
  <c r="B784" i="13"/>
  <c r="B560" i="13"/>
  <c r="B213" i="13"/>
  <c r="B377" i="13"/>
  <c r="B847" i="13"/>
  <c r="B175" i="13"/>
  <c r="B653" i="13"/>
  <c r="B66" i="13"/>
  <c r="B384" i="13"/>
  <c r="B531" i="13"/>
  <c r="B191" i="13"/>
  <c r="B635" i="13"/>
  <c r="B170" i="13"/>
  <c r="B314" i="13"/>
  <c r="B311" i="13"/>
  <c r="B817" i="13"/>
  <c r="B681" i="13"/>
  <c r="H6" i="13"/>
  <c r="B106" i="13"/>
  <c r="B705" i="13"/>
  <c r="B19" i="13"/>
  <c r="B889" i="13"/>
  <c r="B598" i="13"/>
  <c r="B233" i="13"/>
  <c r="B125" i="13"/>
  <c r="B540" i="13"/>
  <c r="B138" i="13"/>
  <c r="B991" i="13"/>
  <c r="B895" i="13"/>
  <c r="B193" i="13"/>
  <c r="B773" i="13"/>
  <c r="B261" i="13"/>
  <c r="B967" i="13"/>
  <c r="B480" i="13"/>
  <c r="B95" i="13"/>
  <c r="B242" i="13"/>
  <c r="B91" i="13"/>
  <c r="B646" i="13"/>
  <c r="B695" i="13"/>
  <c r="B289" i="13"/>
  <c r="B755" i="13"/>
  <c r="B203" i="13"/>
  <c r="B344" i="13"/>
  <c r="B975" i="13"/>
  <c r="B689" i="13"/>
  <c r="B684" i="13"/>
  <c r="B985" i="13"/>
  <c r="B875" i="13"/>
  <c r="B46" i="13"/>
  <c r="B525" i="13"/>
  <c r="B86" i="13"/>
  <c r="B726" i="13"/>
  <c r="B479" i="13"/>
  <c r="B894" i="13"/>
  <c r="B421" i="13"/>
  <c r="B5" i="13"/>
  <c r="B893" i="13"/>
  <c r="B375" i="13"/>
  <c r="B665" i="13"/>
  <c r="B829" i="13"/>
  <c r="B292" i="13"/>
  <c r="B707" i="13"/>
  <c r="B578" i="13"/>
  <c r="B623" i="13"/>
  <c r="B152" i="13"/>
  <c r="B117" i="13"/>
  <c r="B537" i="13"/>
  <c r="B960" i="13"/>
  <c r="B34" i="13"/>
  <c r="B166" i="13"/>
  <c r="B762" i="13"/>
  <c r="B466" i="13"/>
  <c r="B168" i="13"/>
  <c r="B434" i="13"/>
  <c r="B103" i="13"/>
  <c r="B608" i="13"/>
  <c r="B914" i="13"/>
  <c r="B127" i="13"/>
  <c r="B488" i="13"/>
  <c r="B776" i="13"/>
  <c r="B237" i="13"/>
  <c r="B743" i="13"/>
  <c r="B584" i="13"/>
  <c r="B934" i="13"/>
  <c r="B580" i="13"/>
  <c r="B953" i="13"/>
  <c r="B423" i="13"/>
  <c r="B84" i="13"/>
  <c r="B14" i="13"/>
  <c r="B338" i="13"/>
  <c r="B209" i="13"/>
  <c r="B995" i="13"/>
  <c r="B232" i="13"/>
  <c r="B783" i="13"/>
  <c r="B557" i="13"/>
  <c r="B36" i="13"/>
  <c r="B385" i="13"/>
  <c r="B119" i="13"/>
  <c r="B465" i="13"/>
  <c r="B42" i="13"/>
  <c r="B787" i="13"/>
  <c r="B72" i="13"/>
  <c r="B780" i="13"/>
  <c r="B882" i="13"/>
  <c r="B927" i="13"/>
  <c r="B830" i="13"/>
  <c r="B703" i="13"/>
  <c r="B390" i="13"/>
  <c r="B604" i="13"/>
  <c r="B855" i="13"/>
  <c r="B102" i="13"/>
  <c r="B839" i="13"/>
  <c r="B23" i="13"/>
  <c r="B22" i="13"/>
  <c r="B347" i="13"/>
  <c r="B687" i="13"/>
  <c r="B158" i="13"/>
  <c r="B949" i="13"/>
  <c r="B774" i="13"/>
  <c r="B356" i="13"/>
  <c r="B129" i="13"/>
  <c r="B493" i="13"/>
  <c r="B413" i="13"/>
  <c r="B48" i="13"/>
  <c r="B690" i="13"/>
  <c r="B238" i="13"/>
  <c r="B676" i="13"/>
  <c r="B527" i="13"/>
  <c r="B220" i="13"/>
  <c r="B749" i="13"/>
  <c r="B322" i="13"/>
  <c r="B713" i="13"/>
  <c r="B426" i="13"/>
  <c r="B884" i="13"/>
  <c r="B856" i="13"/>
  <c r="B898" i="13"/>
  <c r="B257" i="13"/>
  <c r="B336" i="13"/>
  <c r="B143" i="13"/>
  <c r="B607" i="13"/>
  <c r="B70" i="13"/>
  <c r="B677" i="13"/>
  <c r="B613" i="13"/>
  <c r="B153" i="13"/>
  <c r="B712" i="13"/>
  <c r="B955" i="13"/>
  <c r="B272" i="13"/>
  <c r="B868" i="13"/>
  <c r="B810" i="13"/>
  <c r="B126" i="13"/>
  <c r="B327" i="13"/>
  <c r="B446" i="13"/>
  <c r="B858" i="13"/>
  <c r="B524" i="13"/>
  <c r="B428" i="13"/>
  <c r="B32" i="13"/>
  <c r="B969" i="13"/>
  <c r="B956" i="13"/>
  <c r="B429" i="13"/>
  <c r="B767" i="13"/>
  <c r="B514" i="13"/>
  <c r="B911" i="13"/>
  <c r="B83" i="13"/>
  <c r="B474" i="13"/>
  <c r="B78" i="13"/>
  <c r="B904" i="13"/>
  <c r="B704" i="13"/>
  <c r="B826" i="13"/>
  <c r="B808" i="13"/>
  <c r="B53" i="13"/>
  <c r="B378" i="13"/>
  <c r="B920" i="13"/>
  <c r="B518" i="13"/>
  <c r="B283" i="13"/>
  <c r="B484" i="13"/>
  <c r="B794" i="13"/>
  <c r="B654" i="13"/>
  <c r="B793" i="13"/>
  <c r="B469" i="13"/>
  <c r="B90" i="13"/>
  <c r="B290" i="13"/>
  <c r="B906" i="13"/>
  <c r="B305" i="13"/>
  <c r="B316" i="13"/>
  <c r="B848" i="13"/>
  <c r="B346" i="13"/>
  <c r="B264" i="13"/>
  <c r="B244" i="13"/>
  <c r="B545" i="13"/>
  <c r="B115" i="13"/>
  <c r="B198" i="13"/>
  <c r="B268" i="13"/>
  <c r="B8" i="13"/>
  <c r="B998" i="13"/>
  <c r="B247" i="13"/>
  <c r="B740" i="13"/>
  <c r="B108" i="13"/>
  <c r="B291" i="13"/>
  <c r="B686" i="13"/>
  <c r="B802" i="13"/>
  <c r="B649" i="13"/>
  <c r="B733" i="13"/>
  <c r="B582" i="13"/>
  <c r="B887" i="13"/>
  <c r="B971" i="13"/>
  <c r="B737" i="13"/>
  <c r="B396" i="13"/>
  <c r="B341" i="13"/>
  <c r="B569" i="13"/>
  <c r="B408" i="13"/>
  <c r="B918" i="13"/>
  <c r="B561" i="13"/>
  <c r="B294" i="13"/>
  <c r="B271" i="13"/>
  <c r="B573" i="13"/>
  <c r="B414" i="13"/>
  <c r="B812" i="13"/>
  <c r="B980" i="13"/>
  <c r="B993" i="13"/>
  <c r="B797" i="13"/>
  <c r="B107" i="13"/>
  <c r="B553" i="13"/>
  <c r="B444" i="13"/>
  <c r="B575" i="13"/>
  <c r="B779" i="13"/>
  <c r="B31" i="13"/>
  <c r="B516" i="13"/>
  <c r="B55" i="13"/>
  <c r="B912" i="13"/>
  <c r="B343" i="13"/>
  <c r="B651" i="13"/>
  <c r="B683" i="13"/>
  <c r="B943" i="13"/>
  <c r="B751" i="13"/>
  <c r="B436" i="13"/>
  <c r="B867" i="13"/>
  <c r="B732" i="13"/>
  <c r="B626" i="13"/>
  <c r="B75" i="13"/>
  <c r="B708" i="13"/>
  <c r="B199" i="13"/>
  <c r="B923" i="13"/>
  <c r="B952" i="13"/>
  <c r="B509" i="13"/>
  <c r="B342" i="13"/>
  <c r="B293" i="13"/>
  <c r="B54" i="13"/>
  <c r="B620" i="13"/>
  <c r="B215" i="13"/>
  <c r="B757" i="13"/>
  <c r="B437" i="13"/>
  <c r="B519" i="13"/>
  <c r="B729" i="13"/>
  <c r="B458" i="13"/>
  <c r="B485" i="13"/>
  <c r="B251" i="13"/>
  <c r="B454" i="13"/>
  <c r="B669" i="13"/>
  <c r="B230" i="13"/>
  <c r="B820" i="13"/>
  <c r="B468" i="13"/>
  <c r="B844" i="13"/>
  <c r="B266" i="13"/>
  <c r="B225" i="13"/>
  <c r="B922" i="13"/>
  <c r="B775" i="13"/>
  <c r="B706" i="13"/>
  <c r="B936" i="13"/>
  <c r="B990" i="13"/>
  <c r="B49" i="13"/>
  <c r="B585" i="13"/>
  <c r="B274" i="13"/>
  <c r="B79" i="13"/>
  <c r="B852" i="13"/>
  <c r="B928" i="13"/>
  <c r="B674" i="13"/>
  <c r="B288" i="13"/>
  <c r="B714" i="13"/>
  <c r="B738" i="13"/>
  <c r="B273" i="13"/>
  <c r="B217" i="13"/>
  <c r="B866" i="13"/>
  <c r="B157" i="13"/>
  <c r="B383" i="13"/>
  <c r="B110" i="13"/>
  <c r="B149" i="13"/>
  <c r="B744" i="13"/>
  <c r="B933" i="13"/>
  <c r="B10" i="13"/>
  <c r="B386" i="13"/>
  <c r="B872" i="13"/>
  <c r="B160" i="13"/>
  <c r="B841" i="13"/>
  <c r="B590" i="13"/>
  <c r="B228" i="13"/>
  <c r="B984" i="13"/>
  <c r="B89" i="13"/>
  <c r="B301" i="13"/>
  <c r="B189" i="13"/>
  <c r="B825" i="13"/>
  <c r="B449" i="13"/>
  <c r="B365" i="13"/>
  <c r="B136" i="13"/>
  <c r="B398" i="13"/>
  <c r="B896" i="13"/>
  <c r="B957" i="13"/>
  <c r="B616" i="13"/>
  <c r="B786" i="13"/>
  <c r="B150" i="13"/>
  <c r="B389" i="13"/>
  <c r="B47" i="13"/>
  <c r="B332" i="13"/>
  <c r="B883" i="13"/>
  <c r="B298" i="13"/>
  <c r="B574" i="13"/>
  <c r="B379" i="13"/>
  <c r="B255" i="13"/>
  <c r="B39" i="13"/>
  <c r="B945" i="13"/>
  <c r="B372" i="13"/>
  <c r="B727" i="13"/>
  <c r="B915" i="13"/>
  <c r="B339" i="13"/>
  <c r="B370" i="13"/>
  <c r="B114" i="13"/>
  <c r="B805" i="13"/>
  <c r="B814" i="13"/>
  <c r="B746" i="13"/>
  <c r="B154" i="13"/>
  <c r="B602" i="13"/>
  <c r="B890" i="13"/>
  <c r="B675" i="13"/>
  <c r="B987" i="13"/>
  <c r="B489" i="13"/>
  <c r="B930" i="13"/>
  <c r="B441" i="13"/>
  <c r="B595" i="13"/>
  <c r="B941" i="13"/>
  <c r="B929" i="13"/>
  <c r="B881" i="13"/>
  <c r="B753" i="13"/>
  <c r="B318" i="13"/>
  <c r="B571" i="13"/>
  <c r="B310" i="13"/>
  <c r="B194" i="13"/>
  <c r="G6" i="13"/>
  <c r="G5" i="13"/>
  <c r="H9" i="13"/>
  <c r="H10" i="13"/>
  <c r="G7" i="13"/>
  <c r="G8" i="13"/>
  <c r="G11" i="13"/>
  <c r="H11" i="13"/>
  <c r="G9" i="13"/>
  <c r="G10" i="13"/>
  <c r="G13" i="13"/>
  <c r="H15" i="13"/>
  <c r="H13" i="13"/>
  <c r="G15" i="13"/>
  <c r="G12" i="13"/>
  <c r="H14" i="13"/>
  <c r="G14" i="13"/>
  <c r="G16" i="13"/>
  <c r="H16" i="13"/>
  <c r="H18" i="13"/>
  <c r="G17" i="13"/>
  <c r="G19" i="13"/>
  <c r="H21" i="13"/>
  <c r="G18" i="13"/>
  <c r="H19" i="13"/>
  <c r="G20" i="13"/>
  <c r="H22" i="13"/>
  <c r="H20" i="13"/>
  <c r="G21" i="13"/>
  <c r="G22" i="13"/>
  <c r="H26" i="13"/>
  <c r="G23" i="13"/>
  <c r="G24" i="13"/>
  <c r="H24" i="13"/>
  <c r="H23" i="13"/>
  <c r="G27" i="13"/>
  <c r="G26" i="13"/>
  <c r="H27" i="13"/>
  <c r="G25" i="13"/>
  <c r="H25" i="13"/>
  <c r="G31" i="13"/>
  <c r="H29" i="13"/>
  <c r="G28" i="13"/>
  <c r="G29" i="13"/>
  <c r="H28" i="13"/>
  <c r="H30" i="13"/>
  <c r="G32" i="13"/>
  <c r="H33" i="13"/>
  <c r="G30" i="13"/>
  <c r="H31" i="13"/>
  <c r="H32" i="13"/>
  <c r="G33" i="13"/>
  <c r="H37" i="13"/>
  <c r="H34" i="13"/>
  <c r="G34" i="13"/>
  <c r="G35" i="13"/>
  <c r="H38" i="13"/>
  <c r="H36" i="13"/>
  <c r="G37" i="13"/>
  <c r="G36" i="13"/>
  <c r="H35" i="13"/>
  <c r="G39" i="13"/>
  <c r="G38" i="13"/>
  <c r="G41" i="13"/>
  <c r="G42" i="13"/>
  <c r="H39" i="13"/>
  <c r="H42" i="13"/>
  <c r="H41" i="13"/>
  <c r="G40" i="13"/>
  <c r="H43" i="13"/>
  <c r="H46" i="13"/>
  <c r="G45" i="13"/>
  <c r="G43" i="13"/>
  <c r="G44" i="13"/>
  <c r="H45" i="13"/>
  <c r="H49" i="13"/>
  <c r="G46" i="13"/>
  <c r="G48" i="13"/>
  <c r="G47" i="13"/>
  <c r="H47" i="13"/>
  <c r="G49" i="13"/>
  <c r="G50" i="13"/>
  <c r="G51" i="13"/>
  <c r="H53" i="13"/>
  <c r="H54" i="13"/>
  <c r="H52" i="13"/>
  <c r="H51" i="13"/>
  <c r="G52" i="13"/>
  <c r="G56" i="13"/>
  <c r="G53" i="13"/>
  <c r="H58" i="13"/>
  <c r="H55" i="13"/>
  <c r="G59" i="13"/>
  <c r="H56" i="13"/>
  <c r="G54" i="13"/>
  <c r="G55" i="13"/>
  <c r="H59" i="13"/>
  <c r="G57" i="13"/>
  <c r="G58" i="13"/>
  <c r="H57" i="13"/>
  <c r="G61" i="13"/>
  <c r="G60" i="13"/>
  <c r="H61" i="13"/>
  <c r="H60" i="13"/>
  <c r="H63" i="13"/>
  <c r="G62" i="13"/>
  <c r="H64" i="13"/>
  <c r="H66" i="13"/>
  <c r="H67" i="13"/>
  <c r="G63" i="13"/>
  <c r="G64" i="13"/>
  <c r="H65" i="13"/>
  <c r="G66" i="13"/>
  <c r="G65" i="13"/>
  <c r="G67" i="13"/>
  <c r="G71" i="13"/>
  <c r="G69" i="13"/>
  <c r="G68" i="13"/>
  <c r="G70" i="13"/>
  <c r="H70" i="13"/>
  <c r="G72" i="13"/>
  <c r="H71" i="13"/>
  <c r="G74" i="13"/>
  <c r="H72" i="13"/>
  <c r="G73" i="13"/>
  <c r="H75" i="13"/>
  <c r="H73" i="13"/>
  <c r="H76" i="13"/>
  <c r="H74" i="13"/>
  <c r="G75" i="13"/>
  <c r="G76" i="13"/>
  <c r="G78" i="13"/>
  <c r="H78" i="13"/>
  <c r="H77" i="13"/>
  <c r="G77" i="13"/>
  <c r="G80" i="13"/>
  <c r="G79" i="13"/>
  <c r="G81" i="13"/>
  <c r="H80" i="13"/>
  <c r="H79" i="13"/>
  <c r="H81" i="13"/>
  <c r="H83" i="13"/>
  <c r="H86" i="13"/>
  <c r="H82" i="13"/>
  <c r="G83" i="13"/>
  <c r="G82" i="13"/>
  <c r="G84" i="13"/>
  <c r="G86" i="13"/>
  <c r="G85" i="13"/>
  <c r="H84" i="13"/>
  <c r="H85" i="13"/>
  <c r="H87" i="13"/>
  <c r="H88" i="13"/>
  <c r="G88" i="13"/>
  <c r="G89" i="13"/>
  <c r="G87" i="13"/>
  <c r="H89" i="13"/>
  <c r="G92" i="13"/>
  <c r="G90" i="13"/>
  <c r="H92" i="13"/>
  <c r="G91" i="13"/>
  <c r="H91" i="13"/>
  <c r="H95" i="13"/>
  <c r="G93" i="13"/>
  <c r="G95" i="13"/>
  <c r="G94" i="13"/>
  <c r="G96" i="13"/>
  <c r="G97" i="13"/>
  <c r="H97" i="13"/>
  <c r="H96" i="13"/>
  <c r="H99" i="13"/>
  <c r="G98" i="13"/>
  <c r="G99" i="13"/>
  <c r="G102" i="13"/>
  <c r="H104" i="13"/>
  <c r="H100" i="13"/>
  <c r="G100" i="13"/>
  <c r="H101" i="13"/>
  <c r="G101" i="13"/>
  <c r="G103" i="13"/>
  <c r="H105" i="13"/>
  <c r="H107" i="13"/>
  <c r="H103" i="13"/>
  <c r="G104" i="13"/>
  <c r="H106" i="13"/>
  <c r="G105" i="13"/>
  <c r="G106" i="13"/>
  <c r="G107" i="13"/>
  <c r="H111" i="13"/>
  <c r="G108" i="13"/>
  <c r="H108" i="13"/>
  <c r="G109" i="13"/>
  <c r="H110" i="13"/>
  <c r="G114" i="13"/>
  <c r="G110" i="13"/>
  <c r="G111" i="13"/>
  <c r="H112" i="13"/>
  <c r="H114" i="13"/>
  <c r="G112" i="13"/>
  <c r="H113" i="13"/>
  <c r="G113" i="13"/>
  <c r="H115" i="13"/>
  <c r="G118" i="13"/>
  <c r="G115" i="13"/>
  <c r="G117" i="13"/>
  <c r="H116" i="13"/>
  <c r="G116" i="13"/>
  <c r="H117" i="13"/>
  <c r="H118" i="13"/>
  <c r="H121" i="13"/>
  <c r="H119" i="13"/>
  <c r="G121" i="13"/>
  <c r="G119" i="13"/>
  <c r="H120" i="13"/>
  <c r="G120" i="13"/>
  <c r="G122" i="13"/>
  <c r="H122" i="13"/>
  <c r="H123" i="13"/>
  <c r="G123" i="13"/>
  <c r="G124" i="13"/>
  <c r="H124" i="13"/>
  <c r="G125" i="13"/>
  <c r="H125" i="13"/>
  <c r="G126" i="13"/>
  <c r="G127" i="13"/>
  <c r="H126" i="13"/>
  <c r="H127" i="13"/>
  <c r="H128" i="13"/>
  <c r="G129" i="13"/>
  <c r="G128" i="13"/>
  <c r="H129" i="13"/>
  <c r="G130" i="13"/>
  <c r="G131" i="13"/>
  <c r="H131" i="13"/>
  <c r="H130" i="13"/>
  <c r="H134" i="13"/>
  <c r="G135" i="13"/>
  <c r="G133" i="13"/>
  <c r="G132" i="13"/>
  <c r="H132" i="13"/>
  <c r="G134" i="13"/>
  <c r="H133" i="13"/>
  <c r="G137" i="13"/>
  <c r="H136" i="13"/>
  <c r="H135" i="13"/>
  <c r="H138" i="13"/>
  <c r="H139" i="13"/>
  <c r="G136" i="13"/>
  <c r="G139" i="13"/>
  <c r="G138" i="13"/>
  <c r="G140" i="13"/>
  <c r="G141" i="13"/>
  <c r="H141" i="13"/>
  <c r="H143" i="13"/>
  <c r="H144" i="13"/>
  <c r="G142" i="13"/>
  <c r="H142" i="13"/>
  <c r="H148" i="13"/>
  <c r="G144" i="13"/>
  <c r="G143" i="13"/>
  <c r="H147" i="13"/>
  <c r="G146" i="13"/>
  <c r="G145" i="13"/>
  <c r="G148" i="13"/>
  <c r="H149" i="13"/>
  <c r="G147" i="13"/>
  <c r="G152" i="13"/>
  <c r="G149" i="13"/>
  <c r="G150" i="13"/>
  <c r="G154" i="13"/>
  <c r="H152" i="13"/>
  <c r="H151" i="13"/>
  <c r="G151" i="13"/>
  <c r="H156" i="13"/>
  <c r="H153" i="13"/>
  <c r="H154" i="13"/>
  <c r="G153" i="13"/>
  <c r="H159" i="13"/>
  <c r="G155" i="13"/>
  <c r="G158" i="13"/>
  <c r="G156" i="13"/>
  <c r="H155" i="13"/>
  <c r="H158" i="13"/>
  <c r="G157" i="13"/>
  <c r="H157" i="13"/>
  <c r="H160" i="13"/>
  <c r="G159" i="13"/>
  <c r="G161" i="13"/>
  <c r="G160" i="13"/>
  <c r="H162" i="13"/>
  <c r="G162" i="13"/>
  <c r="H161" i="13"/>
  <c r="H166" i="13"/>
  <c r="G164" i="13"/>
  <c r="G165" i="13"/>
  <c r="H164" i="13"/>
  <c r="G163" i="13"/>
  <c r="H165" i="13"/>
  <c r="H163" i="13"/>
  <c r="H167" i="13"/>
  <c r="G167" i="13"/>
  <c r="G166" i="13"/>
  <c r="G169" i="13"/>
  <c r="G168" i="13"/>
  <c r="G170" i="13"/>
  <c r="G171" i="13"/>
  <c r="H170" i="13"/>
  <c r="H172" i="13"/>
  <c r="H176" i="13"/>
  <c r="G172" i="13"/>
  <c r="G173" i="13"/>
  <c r="H173" i="13"/>
  <c r="G174" i="13"/>
  <c r="G175" i="13"/>
  <c r="H178" i="13"/>
  <c r="H179" i="13"/>
  <c r="H177" i="13"/>
  <c r="G176" i="13"/>
  <c r="G177" i="13"/>
  <c r="H180" i="13"/>
  <c r="G178" i="13"/>
  <c r="G180" i="13"/>
  <c r="H184" i="13"/>
  <c r="G179" i="13"/>
  <c r="H185" i="13"/>
  <c r="G181" i="13"/>
  <c r="H181" i="13"/>
  <c r="H186" i="13"/>
  <c r="G182" i="13"/>
  <c r="H183" i="13"/>
  <c r="G183" i="13"/>
  <c r="G184" i="13"/>
  <c r="G185" i="13"/>
  <c r="H187" i="13"/>
  <c r="G186" i="13"/>
  <c r="G187" i="13"/>
  <c r="H188" i="13"/>
  <c r="G188" i="13"/>
  <c r="G189" i="13"/>
  <c r="H193" i="13"/>
  <c r="G190" i="13"/>
  <c r="G192" i="13"/>
  <c r="H195" i="13"/>
  <c r="H191" i="13"/>
  <c r="H192" i="13"/>
  <c r="G191" i="13"/>
  <c r="G195" i="13"/>
  <c r="G194" i="13"/>
  <c r="H197" i="13"/>
  <c r="G193" i="13"/>
  <c r="H198" i="13"/>
  <c r="G196" i="13"/>
  <c r="H194" i="13"/>
  <c r="H196" i="13"/>
  <c r="G198" i="13"/>
  <c r="G197" i="13"/>
  <c r="G201" i="13"/>
  <c r="G199" i="13"/>
  <c r="G200" i="13"/>
  <c r="H199" i="13"/>
  <c r="H200" i="13"/>
  <c r="H201" i="13"/>
  <c r="G204" i="13"/>
  <c r="H205" i="13"/>
  <c r="G202" i="13"/>
  <c r="H202" i="13"/>
  <c r="H204" i="13"/>
  <c r="H203" i="13"/>
  <c r="G203" i="13"/>
  <c r="G205" i="13"/>
  <c r="H206" i="13"/>
  <c r="G207" i="13"/>
  <c r="G208" i="13"/>
  <c r="G206" i="13"/>
  <c r="H208" i="13"/>
  <c r="G209" i="13"/>
  <c r="H211" i="13"/>
  <c r="G212" i="13"/>
  <c r="G211" i="13"/>
  <c r="H210" i="13"/>
  <c r="G210" i="13"/>
  <c r="G214" i="13"/>
  <c r="G213" i="13"/>
  <c r="H212" i="13"/>
  <c r="H215" i="13"/>
  <c r="H213" i="13"/>
  <c r="G215" i="13"/>
  <c r="H214" i="13"/>
  <c r="G216" i="13"/>
  <c r="H220" i="13"/>
  <c r="G221" i="13"/>
  <c r="H219" i="13"/>
  <c r="G218" i="13"/>
  <c r="G217" i="13"/>
  <c r="G219" i="13"/>
  <c r="H217" i="13"/>
  <c r="H218" i="13"/>
  <c r="G222" i="13"/>
  <c r="H224" i="13"/>
  <c r="G220" i="13"/>
  <c r="H223" i="13"/>
  <c r="H228" i="13"/>
  <c r="G225" i="13"/>
  <c r="G223" i="13"/>
  <c r="G224" i="13"/>
  <c r="H227" i="13"/>
  <c r="G226" i="13"/>
  <c r="G227" i="13"/>
  <c r="H230" i="13"/>
  <c r="G228" i="13"/>
  <c r="G230" i="13"/>
  <c r="G229" i="13"/>
  <c r="H232" i="13"/>
  <c r="H234" i="13"/>
  <c r="G231" i="13"/>
  <c r="G233" i="13"/>
  <c r="H231" i="13"/>
  <c r="G232" i="13"/>
  <c r="H233" i="13"/>
  <c r="H235" i="13"/>
  <c r="G234" i="13"/>
  <c r="G235" i="13"/>
  <c r="H239" i="13"/>
  <c r="H236" i="13"/>
  <c r="G236" i="13"/>
  <c r="G237" i="13"/>
  <c r="H237" i="13"/>
  <c r="G238" i="13"/>
  <c r="H238" i="13"/>
  <c r="G239" i="13"/>
  <c r="G243" i="13"/>
  <c r="H241" i="13"/>
  <c r="G240" i="13"/>
  <c r="H240" i="13"/>
  <c r="G241" i="13"/>
  <c r="G244" i="13"/>
  <c r="G242" i="13"/>
  <c r="H242" i="13"/>
  <c r="G247" i="13"/>
  <c r="G245" i="13"/>
  <c r="H244" i="13"/>
  <c r="H245" i="13"/>
  <c r="H246" i="13"/>
  <c r="G246" i="13"/>
  <c r="H247" i="13"/>
  <c r="G248" i="13"/>
  <c r="G249" i="13"/>
  <c r="H250" i="13"/>
  <c r="H248" i="13"/>
  <c r="H251" i="13"/>
  <c r="G250" i="13"/>
  <c r="G251" i="13"/>
  <c r="G252" i="13"/>
  <c r="G254" i="13"/>
  <c r="H252" i="13"/>
  <c r="G253" i="13"/>
  <c r="G255" i="13"/>
  <c r="H254" i="13"/>
  <c r="H253" i="13"/>
  <c r="H255" i="13"/>
  <c r="G257" i="13"/>
  <c r="H256" i="13"/>
  <c r="H257" i="13"/>
  <c r="H259" i="13"/>
  <c r="G256" i="13"/>
  <c r="G259" i="13"/>
  <c r="H262" i="13"/>
  <c r="H258" i="13"/>
  <c r="G258" i="13"/>
  <c r="G263" i="13"/>
  <c r="H260" i="13"/>
  <c r="G260" i="13"/>
  <c r="G262" i="13"/>
  <c r="G264" i="13"/>
  <c r="G261" i="13"/>
  <c r="H261" i="13"/>
  <c r="H264" i="13"/>
  <c r="H263" i="13"/>
  <c r="H265" i="13"/>
  <c r="G265" i="13"/>
  <c r="H268" i="13"/>
  <c r="G268" i="13"/>
  <c r="G266" i="13"/>
  <c r="H266" i="13"/>
  <c r="G270" i="13"/>
  <c r="H267" i="13"/>
  <c r="G267" i="13"/>
  <c r="H271" i="13"/>
  <c r="G269" i="13"/>
  <c r="H269" i="13"/>
  <c r="H275" i="13"/>
  <c r="H270" i="13"/>
  <c r="H273" i="13"/>
  <c r="G271" i="13"/>
  <c r="H272" i="13"/>
  <c r="G272" i="13"/>
  <c r="G273" i="13"/>
  <c r="H274" i="13"/>
  <c r="G274" i="13"/>
  <c r="G275" i="13"/>
  <c r="H276" i="13"/>
  <c r="G276" i="13"/>
  <c r="H277" i="13"/>
  <c r="H280" i="13"/>
  <c r="G277" i="13"/>
  <c r="H278" i="13"/>
  <c r="G278" i="13"/>
  <c r="H283" i="13"/>
  <c r="G279" i="13"/>
  <c r="H279" i="13"/>
  <c r="H281" i="13"/>
  <c r="G280" i="13"/>
  <c r="G281" i="13"/>
  <c r="G282" i="13"/>
  <c r="H284" i="13"/>
  <c r="H282" i="13"/>
  <c r="G285" i="13"/>
  <c r="G283" i="13"/>
  <c r="G284" i="13"/>
  <c r="H285" i="13"/>
  <c r="G289" i="13"/>
  <c r="H287" i="13"/>
  <c r="G287" i="13"/>
  <c r="H290" i="13"/>
  <c r="H286" i="13"/>
  <c r="G286" i="13"/>
  <c r="G288" i="13"/>
  <c r="H289" i="13"/>
  <c r="G291" i="13"/>
  <c r="H288" i="13"/>
  <c r="G293" i="13"/>
  <c r="G290" i="13"/>
  <c r="H293" i="13"/>
  <c r="H292" i="13"/>
  <c r="H291" i="13"/>
  <c r="G292" i="13"/>
  <c r="G294" i="13"/>
  <c r="H294" i="13"/>
  <c r="H295" i="13"/>
  <c r="H298" i="13"/>
  <c r="G296" i="13"/>
  <c r="G295" i="13"/>
  <c r="G297" i="13"/>
  <c r="H296" i="13"/>
  <c r="H299" i="13"/>
  <c r="H297" i="13"/>
  <c r="G298" i="13"/>
  <c r="G300" i="13"/>
  <c r="H302" i="13"/>
  <c r="H300" i="13"/>
  <c r="G299" i="13"/>
  <c r="G303" i="13"/>
  <c r="H303" i="13"/>
  <c r="G302" i="13"/>
  <c r="G301" i="13"/>
  <c r="H305" i="13"/>
  <c r="H304" i="13"/>
  <c r="G305" i="13"/>
  <c r="G304" i="13"/>
  <c r="H310" i="13"/>
  <c r="G308" i="13"/>
  <c r="H306" i="13"/>
  <c r="H307" i="13"/>
  <c r="G307" i="13"/>
  <c r="G306" i="13"/>
  <c r="H308" i="13"/>
  <c r="H309" i="13"/>
  <c r="G310" i="13"/>
  <c r="G309" i="13"/>
  <c r="G312" i="13"/>
  <c r="H311" i="13"/>
  <c r="G311" i="13"/>
  <c r="H312" i="13"/>
  <c r="G313" i="13"/>
  <c r="H314" i="13"/>
  <c r="H313" i="13"/>
  <c r="G314" i="13"/>
  <c r="G316" i="13"/>
  <c r="G315" i="13"/>
  <c r="H315" i="13"/>
  <c r="G318" i="13"/>
  <c r="G317" i="13"/>
  <c r="H316" i="13"/>
  <c r="H319" i="13"/>
  <c r="H321" i="13"/>
  <c r="G319" i="13"/>
  <c r="G321" i="13"/>
  <c r="G320" i="13"/>
  <c r="H322" i="13"/>
  <c r="G322" i="13"/>
  <c r="H326" i="13"/>
  <c r="G325" i="13"/>
  <c r="H327" i="13"/>
  <c r="G323" i="13"/>
  <c r="H323" i="13"/>
  <c r="G324" i="13"/>
  <c r="H324" i="13"/>
  <c r="H325" i="13"/>
  <c r="G326" i="13"/>
  <c r="H331" i="13"/>
  <c r="H330" i="13"/>
  <c r="H329" i="13"/>
  <c r="H328" i="13"/>
  <c r="G329" i="13"/>
  <c r="G327" i="13"/>
  <c r="G328" i="13"/>
  <c r="G331" i="13"/>
  <c r="H335" i="13"/>
  <c r="G330" i="13"/>
  <c r="H333" i="13"/>
  <c r="G332" i="13"/>
  <c r="H334" i="13"/>
  <c r="G334" i="13"/>
  <c r="G333" i="13"/>
  <c r="G336" i="13"/>
  <c r="G338" i="13"/>
  <c r="G335" i="13"/>
  <c r="H336" i="13"/>
  <c r="G340" i="13"/>
  <c r="G337" i="13"/>
  <c r="H343" i="13"/>
  <c r="H338" i="13"/>
  <c r="H341" i="13"/>
  <c r="G339" i="13"/>
  <c r="H339" i="13"/>
  <c r="G343" i="13"/>
  <c r="G341" i="13"/>
  <c r="G342" i="13"/>
  <c r="H342" i="13"/>
  <c r="G344" i="13"/>
  <c r="H348" i="13"/>
  <c r="G345" i="13"/>
  <c r="H345" i="13"/>
  <c r="G346" i="13"/>
  <c r="H346" i="13"/>
  <c r="H350" i="13"/>
  <c r="H347" i="13"/>
  <c r="G347" i="13"/>
  <c r="G349" i="13"/>
  <c r="H352" i="13"/>
  <c r="G348" i="13"/>
  <c r="G350" i="13"/>
  <c r="H349" i="13"/>
  <c r="G351" i="13"/>
  <c r="H351" i="13"/>
  <c r="G352" i="13"/>
  <c r="G353" i="13"/>
  <c r="H355" i="13"/>
  <c r="G354" i="13"/>
  <c r="H353" i="13"/>
  <c r="G355" i="13"/>
  <c r="G356" i="13"/>
  <c r="H360" i="13"/>
  <c r="H357" i="13"/>
  <c r="G358" i="13"/>
  <c r="G357" i="13"/>
  <c r="H359" i="13"/>
  <c r="G361" i="13"/>
  <c r="G359" i="13"/>
  <c r="H358" i="13"/>
  <c r="G362" i="13"/>
  <c r="G360" i="13"/>
  <c r="H361" i="13"/>
  <c r="H362" i="13"/>
  <c r="G363" i="13"/>
  <c r="H363" i="13"/>
  <c r="G364" i="13"/>
  <c r="H366" i="13"/>
  <c r="H364" i="13"/>
  <c r="H367" i="13"/>
  <c r="H365" i="13"/>
  <c r="H368" i="13"/>
  <c r="G365" i="13"/>
  <c r="G370" i="13"/>
  <c r="G368" i="13"/>
  <c r="G366" i="13"/>
  <c r="G367" i="13"/>
  <c r="H369" i="13"/>
  <c r="H370" i="13"/>
  <c r="G369" i="13"/>
  <c r="H373" i="13"/>
  <c r="H372" i="13"/>
  <c r="G371" i="13"/>
  <c r="G374" i="13"/>
  <c r="G373" i="13"/>
  <c r="H375" i="13"/>
  <c r="G372" i="13"/>
  <c r="G375" i="13"/>
  <c r="H378" i="13"/>
  <c r="G376" i="13"/>
  <c r="H376" i="13"/>
  <c r="G378" i="13"/>
  <c r="G377" i="13"/>
  <c r="G379" i="13"/>
  <c r="H377" i="13"/>
  <c r="H379" i="13"/>
  <c r="G381" i="13"/>
  <c r="H382" i="13"/>
  <c r="G380" i="13"/>
  <c r="H384" i="13"/>
  <c r="G382" i="13"/>
  <c r="H380" i="13"/>
  <c r="G383" i="13"/>
  <c r="G384" i="13"/>
  <c r="H389" i="13"/>
  <c r="H385" i="13"/>
  <c r="G387" i="13"/>
  <c r="G389" i="13"/>
  <c r="G386" i="13"/>
  <c r="H386" i="13"/>
  <c r="H387" i="13"/>
  <c r="G385" i="13"/>
  <c r="H392" i="13"/>
  <c r="H388" i="13"/>
  <c r="G388" i="13"/>
  <c r="H390" i="13"/>
  <c r="G390" i="13"/>
  <c r="G391" i="13"/>
  <c r="G392" i="13"/>
  <c r="H391" i="13"/>
  <c r="G394" i="13"/>
  <c r="G393" i="13"/>
  <c r="H393" i="13"/>
  <c r="H397" i="13"/>
  <c r="G396" i="13"/>
  <c r="H395" i="13"/>
  <c r="H396" i="13"/>
  <c r="G395" i="13"/>
  <c r="H394" i="13"/>
  <c r="H398" i="13"/>
  <c r="H399" i="13"/>
  <c r="G397" i="13"/>
  <c r="G399" i="13"/>
  <c r="G398" i="13"/>
  <c r="H401" i="13"/>
  <c r="H402" i="13"/>
  <c r="G402" i="13"/>
  <c r="G401" i="13"/>
  <c r="G400" i="13"/>
  <c r="G405" i="13"/>
  <c r="G404" i="13"/>
  <c r="H400" i="13"/>
  <c r="H403" i="13"/>
  <c r="G403" i="13"/>
  <c r="H404" i="13"/>
  <c r="H406" i="13"/>
  <c r="G407" i="13"/>
  <c r="H405" i="13"/>
  <c r="G409" i="13"/>
  <c r="G406" i="13"/>
  <c r="H407" i="13"/>
  <c r="G408" i="13"/>
  <c r="H413" i="13"/>
  <c r="H409" i="13"/>
  <c r="H410" i="13"/>
  <c r="G410" i="13"/>
  <c r="G413" i="13"/>
  <c r="H411" i="13"/>
  <c r="G411" i="13"/>
  <c r="H412" i="13"/>
  <c r="G412" i="13"/>
  <c r="G415" i="13"/>
  <c r="G414" i="13"/>
  <c r="H414" i="13"/>
  <c r="H416" i="13"/>
  <c r="H415" i="13"/>
  <c r="G416" i="13"/>
  <c r="H417" i="13"/>
  <c r="G417" i="13"/>
  <c r="G418" i="13"/>
  <c r="G420" i="13"/>
  <c r="G419" i="13"/>
  <c r="H419" i="13"/>
  <c r="H420" i="13"/>
  <c r="H418" i="13"/>
  <c r="G421" i="13"/>
  <c r="H421" i="13"/>
  <c r="H426" i="13"/>
  <c r="G423" i="13"/>
  <c r="H423" i="13"/>
  <c r="G422" i="13"/>
  <c r="G424" i="13"/>
  <c r="H425" i="13"/>
  <c r="G425" i="13"/>
  <c r="G426" i="13"/>
  <c r="H427" i="13"/>
  <c r="H428" i="13"/>
  <c r="G427" i="13"/>
  <c r="G428" i="13"/>
  <c r="G429" i="13"/>
  <c r="H431" i="13"/>
  <c r="H430" i="13"/>
  <c r="G430" i="13"/>
  <c r="G431" i="13"/>
  <c r="G432" i="13"/>
  <c r="G434" i="13"/>
  <c r="H433" i="13"/>
  <c r="H432" i="13"/>
  <c r="G433" i="13"/>
  <c r="H435" i="13"/>
  <c r="H434" i="13"/>
  <c r="H436" i="13"/>
  <c r="H437" i="13"/>
  <c r="H438" i="13"/>
  <c r="G437" i="13"/>
  <c r="G436" i="13"/>
  <c r="G435" i="13"/>
  <c r="H439" i="13"/>
  <c r="G438" i="13"/>
  <c r="G439" i="13"/>
  <c r="H441" i="13"/>
  <c r="H440" i="13"/>
  <c r="H443" i="13"/>
  <c r="G440" i="13"/>
  <c r="G441" i="13"/>
  <c r="G442" i="13"/>
  <c r="H442" i="13"/>
  <c r="G443" i="13"/>
  <c r="H445" i="13"/>
  <c r="G447" i="13"/>
  <c r="H447" i="13"/>
  <c r="H444" i="13"/>
  <c r="G444" i="13"/>
  <c r="G445" i="13"/>
  <c r="H449" i="13"/>
  <c r="G446" i="13"/>
  <c r="H446" i="13"/>
  <c r="G450" i="13"/>
  <c r="G448" i="13"/>
  <c r="H452" i="13"/>
  <c r="H448" i="13"/>
  <c r="G453" i="13"/>
  <c r="G451" i="13"/>
  <c r="H450" i="13"/>
  <c r="G449" i="13"/>
  <c r="H451" i="13"/>
  <c r="G452" i="13"/>
  <c r="H454" i="13"/>
  <c r="H453" i="13"/>
  <c r="G455" i="13"/>
  <c r="H455" i="13"/>
  <c r="H456" i="13"/>
  <c r="G456" i="13"/>
  <c r="H457" i="13"/>
  <c r="G454" i="13"/>
  <c r="G457" i="13"/>
  <c r="G459" i="13"/>
  <c r="G458" i="13"/>
  <c r="G460" i="13"/>
  <c r="H460" i="13"/>
  <c r="G461" i="13"/>
  <c r="H461" i="13"/>
  <c r="G462" i="13"/>
  <c r="H468" i="13"/>
  <c r="G463" i="13"/>
  <c r="H464" i="13"/>
  <c r="H466" i="13"/>
  <c r="G464" i="13"/>
  <c r="H463" i="13"/>
  <c r="G466" i="13"/>
  <c r="H467" i="13"/>
  <c r="G468" i="13"/>
  <c r="G465" i="13"/>
  <c r="H470" i="13"/>
  <c r="G469" i="13"/>
  <c r="G467" i="13"/>
  <c r="H469" i="13"/>
  <c r="G470" i="13"/>
  <c r="H471" i="13"/>
  <c r="G471" i="13"/>
  <c r="H472" i="13"/>
  <c r="G472" i="13"/>
  <c r="G473" i="13"/>
  <c r="H473" i="13"/>
  <c r="H474" i="13"/>
  <c r="G474" i="13"/>
  <c r="G475" i="13"/>
  <c r="H475" i="13"/>
  <c r="H476" i="13"/>
  <c r="G477" i="13"/>
  <c r="G476" i="13"/>
  <c r="H477" i="13"/>
  <c r="H478" i="13"/>
  <c r="H479" i="13"/>
  <c r="G478" i="13"/>
  <c r="G479" i="13"/>
  <c r="H480" i="13"/>
  <c r="G481" i="13"/>
  <c r="H481" i="13"/>
  <c r="H483" i="13"/>
  <c r="G480" i="13"/>
  <c r="G483" i="13"/>
  <c r="G482" i="13"/>
  <c r="G484" i="13"/>
  <c r="H486" i="13"/>
  <c r="H484" i="13"/>
  <c r="G487" i="13"/>
  <c r="G486" i="13"/>
  <c r="H487" i="13"/>
  <c r="G485" i="13"/>
  <c r="H488" i="13"/>
  <c r="H485" i="13"/>
  <c r="G489" i="13"/>
  <c r="G488" i="13"/>
  <c r="H489" i="13"/>
  <c r="G493" i="13"/>
  <c r="G490" i="13"/>
  <c r="H491" i="13"/>
  <c r="H490" i="13"/>
  <c r="G491" i="13"/>
  <c r="G492" i="13"/>
  <c r="H492" i="13"/>
  <c r="G495" i="13"/>
  <c r="H494" i="13"/>
  <c r="G496" i="13"/>
  <c r="G494" i="13"/>
  <c r="H499" i="13"/>
  <c r="H497" i="13"/>
  <c r="H498" i="13"/>
  <c r="G498" i="13"/>
  <c r="G497" i="13"/>
  <c r="H500" i="13"/>
  <c r="G500" i="13"/>
  <c r="G501" i="13"/>
  <c r="G499" i="13"/>
  <c r="H501" i="13"/>
  <c r="H504" i="13"/>
  <c r="G502" i="13"/>
  <c r="H502" i="13"/>
  <c r="H503" i="13"/>
  <c r="G504" i="13"/>
  <c r="G503" i="13"/>
  <c r="H506" i="13"/>
  <c r="G508" i="13"/>
  <c r="G505" i="13"/>
  <c r="H507" i="13"/>
  <c r="G506" i="13"/>
  <c r="H512" i="13"/>
  <c r="G507" i="13"/>
  <c r="G509" i="13"/>
  <c r="H508" i="13"/>
  <c r="H510" i="13"/>
  <c r="H513" i="13"/>
  <c r="H509" i="13"/>
  <c r="G510" i="13"/>
  <c r="H511" i="13"/>
  <c r="G511" i="13"/>
  <c r="G512" i="13"/>
  <c r="G514" i="13"/>
  <c r="G513" i="13"/>
  <c r="H517" i="13"/>
  <c r="G516" i="13"/>
  <c r="H514" i="13"/>
  <c r="G515" i="13"/>
  <c r="H516" i="13"/>
  <c r="H515" i="13"/>
  <c r="G519" i="13"/>
  <c r="G518" i="13"/>
  <c r="G517" i="13"/>
  <c r="G520" i="13"/>
  <c r="H520" i="13"/>
  <c r="G522" i="13"/>
  <c r="G521" i="13"/>
  <c r="H524" i="13"/>
  <c r="H521" i="13"/>
  <c r="G525" i="13"/>
  <c r="G523" i="13"/>
  <c r="H522" i="13"/>
  <c r="H523" i="13"/>
  <c r="G524" i="13"/>
  <c r="G528" i="13"/>
  <c r="H526" i="13"/>
  <c r="H528" i="13"/>
  <c r="G526" i="13"/>
  <c r="G527" i="13"/>
  <c r="H527" i="13"/>
  <c r="H530" i="13"/>
  <c r="H529" i="13"/>
  <c r="G529" i="13"/>
  <c r="G530" i="13"/>
  <c r="G534" i="13"/>
  <c r="G532" i="13"/>
  <c r="H532" i="13"/>
  <c r="H531" i="13"/>
  <c r="G531" i="13"/>
  <c r="G535" i="13"/>
  <c r="H533" i="13"/>
  <c r="G533" i="13"/>
  <c r="H534" i="13"/>
  <c r="H535" i="13"/>
  <c r="G537" i="13"/>
  <c r="H536" i="13"/>
  <c r="H538" i="13"/>
  <c r="H537" i="13"/>
  <c r="G536" i="13"/>
  <c r="G538" i="13"/>
  <c r="H541" i="13"/>
  <c r="H539" i="13"/>
  <c r="G539" i="13"/>
  <c r="G540" i="13"/>
  <c r="H540" i="13"/>
  <c r="G541" i="13"/>
  <c r="H542" i="13"/>
  <c r="G542" i="13"/>
  <c r="H543" i="13"/>
  <c r="G543" i="13"/>
  <c r="H546" i="13"/>
  <c r="H544" i="13"/>
  <c r="G547" i="13"/>
  <c r="G548" i="13"/>
  <c r="G544" i="13"/>
  <c r="G546" i="13"/>
  <c r="G545" i="13"/>
  <c r="G549" i="13"/>
  <c r="H545" i="13"/>
  <c r="H547" i="13"/>
  <c r="H549" i="13"/>
  <c r="H555" i="13"/>
  <c r="G550" i="13"/>
  <c r="H553" i="13"/>
  <c r="H552" i="13"/>
  <c r="H550" i="13"/>
  <c r="G551" i="13"/>
  <c r="H551" i="13"/>
  <c r="G552" i="13"/>
  <c r="G555" i="13"/>
  <c r="G553" i="13"/>
  <c r="G554" i="13"/>
  <c r="H554" i="13"/>
  <c r="H559" i="13"/>
  <c r="H557" i="13"/>
  <c r="G559" i="13"/>
  <c r="G556" i="13"/>
  <c r="G557" i="13"/>
  <c r="H558" i="13"/>
  <c r="H556" i="13"/>
  <c r="G558" i="13"/>
  <c r="G560" i="13"/>
  <c r="H560" i="13"/>
  <c r="G561" i="13"/>
  <c r="H561" i="13"/>
  <c r="H564" i="13"/>
  <c r="G565" i="13"/>
  <c r="G562" i="13"/>
  <c r="H562" i="13"/>
  <c r="H567" i="13"/>
  <c r="G563" i="13"/>
  <c r="H563" i="13"/>
  <c r="G564" i="13"/>
  <c r="H565" i="13"/>
  <c r="H569" i="13"/>
  <c r="G570" i="13"/>
  <c r="H566" i="13"/>
  <c r="G567" i="13"/>
  <c r="G566" i="13"/>
  <c r="G568" i="13"/>
  <c r="H570" i="13"/>
  <c r="G569" i="13"/>
  <c r="G572" i="13"/>
  <c r="H572" i="13"/>
  <c r="G571" i="13"/>
  <c r="H571" i="13"/>
  <c r="H573" i="13"/>
  <c r="G573" i="13"/>
  <c r="G574" i="13"/>
  <c r="H577" i="13"/>
  <c r="H575" i="13"/>
  <c r="G575" i="13"/>
  <c r="H574" i="13"/>
  <c r="G579" i="13"/>
  <c r="H576" i="13"/>
  <c r="G577" i="13"/>
  <c r="G576" i="13"/>
  <c r="H578" i="13"/>
  <c r="H579" i="13"/>
  <c r="G578" i="13"/>
  <c r="H583" i="13"/>
  <c r="H582" i="13"/>
  <c r="G583" i="13"/>
  <c r="H580" i="13"/>
  <c r="H581" i="13"/>
  <c r="G580" i="13"/>
  <c r="G581" i="13"/>
  <c r="G582" i="13"/>
  <c r="H584" i="13"/>
  <c r="G584" i="13"/>
  <c r="G585" i="13"/>
  <c r="G586" i="13"/>
  <c r="H585" i="13"/>
  <c r="H586" i="13"/>
  <c r="G587" i="13"/>
  <c r="G588" i="13"/>
  <c r="H587" i="13"/>
  <c r="H592" i="13"/>
  <c r="H590" i="13"/>
  <c r="G590" i="13"/>
  <c r="G589" i="13"/>
  <c r="G591" i="13"/>
  <c r="H597" i="13"/>
  <c r="H591" i="13"/>
  <c r="G592" i="13"/>
  <c r="G594" i="13"/>
  <c r="G593" i="13"/>
  <c r="H594" i="13"/>
  <c r="H595" i="13"/>
  <c r="G597" i="13"/>
  <c r="G596" i="13"/>
  <c r="G595" i="13"/>
  <c r="H596" i="13"/>
  <c r="G598" i="13"/>
  <c r="H598" i="13"/>
  <c r="H599" i="13"/>
  <c r="H600" i="13"/>
  <c r="G601" i="13"/>
  <c r="G599" i="13"/>
  <c r="G600" i="13"/>
  <c r="H603" i="13"/>
  <c r="H601" i="13"/>
  <c r="H602" i="13"/>
  <c r="G602" i="13"/>
  <c r="G606" i="13"/>
  <c r="G603" i="13"/>
  <c r="G604" i="13"/>
  <c r="H604" i="13"/>
  <c r="H607" i="13"/>
  <c r="H605" i="13"/>
  <c r="G605" i="13"/>
  <c r="H606" i="13"/>
  <c r="G608" i="13"/>
  <c r="G607" i="13"/>
  <c r="H608" i="13"/>
  <c r="H609" i="13"/>
  <c r="G609" i="13"/>
  <c r="G610" i="13"/>
  <c r="G613" i="13"/>
  <c r="H610" i="13"/>
  <c r="G611" i="13"/>
  <c r="H611" i="13"/>
  <c r="H615" i="13"/>
  <c r="G615" i="13"/>
  <c r="H613" i="13"/>
  <c r="G612" i="13"/>
  <c r="G614" i="13"/>
  <c r="H617" i="13"/>
  <c r="H614" i="13"/>
  <c r="H616" i="13"/>
  <c r="G616" i="13"/>
  <c r="G620" i="13"/>
  <c r="G617" i="13"/>
  <c r="H618" i="13"/>
  <c r="H619" i="13"/>
  <c r="G619" i="13"/>
  <c r="G618" i="13"/>
  <c r="G621" i="13"/>
  <c r="H620" i="13"/>
  <c r="H621" i="13"/>
  <c r="H625" i="13"/>
  <c r="G622" i="13"/>
  <c r="H622" i="13"/>
  <c r="G623" i="13"/>
  <c r="H627" i="13"/>
  <c r="G627" i="13"/>
  <c r="H624" i="13"/>
  <c r="G625" i="13"/>
  <c r="G624" i="13"/>
  <c r="G626" i="13"/>
  <c r="H628" i="13"/>
  <c r="H629" i="13"/>
  <c r="H626" i="13"/>
  <c r="G628" i="13"/>
  <c r="H631" i="13"/>
  <c r="G631" i="13"/>
  <c r="G629" i="13"/>
  <c r="H632" i="13"/>
  <c r="H633" i="13"/>
  <c r="G630" i="13"/>
  <c r="G634" i="13"/>
  <c r="G632" i="13"/>
  <c r="G633" i="13"/>
  <c r="H635" i="13"/>
  <c r="G635" i="13"/>
  <c r="H637" i="13"/>
  <c r="G636" i="13"/>
  <c r="G638" i="13"/>
  <c r="H639" i="13"/>
  <c r="G640" i="13"/>
  <c r="G637" i="13"/>
  <c r="G642" i="13"/>
  <c r="H638" i="13"/>
  <c r="H640" i="13"/>
  <c r="H642" i="13"/>
  <c r="G639" i="13"/>
  <c r="H641" i="13"/>
  <c r="G641" i="13"/>
  <c r="H643" i="13"/>
  <c r="G643" i="13"/>
  <c r="G644" i="13"/>
  <c r="H647" i="13"/>
  <c r="H644" i="13"/>
  <c r="H648" i="13"/>
  <c r="G645" i="13"/>
  <c r="H649" i="13"/>
  <c r="H646" i="13"/>
  <c r="H645" i="13"/>
  <c r="G647" i="13"/>
  <c r="G646" i="13"/>
  <c r="G648" i="13"/>
  <c r="H652" i="13"/>
  <c r="G652" i="13"/>
  <c r="G649" i="13"/>
  <c r="H650" i="13"/>
  <c r="G650" i="13"/>
  <c r="G651" i="13"/>
  <c r="H651" i="13"/>
  <c r="G654" i="13"/>
  <c r="H654" i="13"/>
  <c r="G655" i="13"/>
  <c r="H653" i="13"/>
  <c r="G653" i="13"/>
  <c r="G656" i="13"/>
  <c r="H656" i="13"/>
  <c r="H657" i="13"/>
  <c r="H659" i="13"/>
  <c r="H658" i="13"/>
  <c r="G657" i="13"/>
  <c r="G658" i="13"/>
  <c r="G659" i="13"/>
  <c r="H660" i="13"/>
  <c r="G663" i="13"/>
  <c r="H662" i="13"/>
  <c r="G661" i="13"/>
  <c r="G660" i="13"/>
  <c r="G662" i="13"/>
  <c r="H663" i="13"/>
  <c r="H661" i="13"/>
  <c r="H667" i="13"/>
  <c r="H665" i="13"/>
  <c r="G664" i="13"/>
  <c r="G665" i="13"/>
  <c r="G666" i="13"/>
  <c r="H668" i="13"/>
  <c r="H669" i="13"/>
  <c r="H666" i="13"/>
  <c r="G667" i="13"/>
  <c r="H671" i="13"/>
  <c r="G668" i="13"/>
  <c r="G669" i="13"/>
  <c r="H670" i="13"/>
  <c r="G670" i="13"/>
  <c r="G672" i="13"/>
  <c r="G671" i="13"/>
  <c r="H672" i="13"/>
  <c r="G676" i="13"/>
  <c r="H673" i="13"/>
  <c r="H674" i="13"/>
  <c r="G673" i="13"/>
  <c r="H677" i="13"/>
  <c r="G674" i="13"/>
  <c r="H676" i="13"/>
  <c r="H675" i="13"/>
  <c r="G678" i="13"/>
  <c r="G675" i="13"/>
  <c r="H679" i="13"/>
  <c r="H678" i="13"/>
  <c r="G680" i="13"/>
  <c r="G677" i="13"/>
  <c r="G679" i="13"/>
  <c r="H683" i="13"/>
  <c r="H681" i="13"/>
  <c r="G681" i="13"/>
  <c r="H682" i="13"/>
  <c r="H680" i="13"/>
  <c r="H684" i="13"/>
  <c r="G683" i="13"/>
  <c r="G685" i="13"/>
  <c r="G686" i="13"/>
  <c r="G684" i="13"/>
  <c r="G682" i="13"/>
  <c r="H689" i="13"/>
  <c r="H686" i="13"/>
  <c r="H685" i="13"/>
  <c r="H687" i="13"/>
  <c r="G687" i="13"/>
  <c r="H690" i="13"/>
  <c r="G688" i="13"/>
  <c r="H691" i="13"/>
  <c r="G689" i="13"/>
  <c r="H688" i="13"/>
  <c r="G690" i="13"/>
  <c r="G691" i="13"/>
  <c r="G693" i="13"/>
  <c r="G692" i="13"/>
  <c r="H692" i="13"/>
  <c r="H693" i="13"/>
  <c r="G694" i="13"/>
  <c r="H694" i="13"/>
  <c r="H698" i="13"/>
  <c r="H696" i="13"/>
  <c r="G695" i="13"/>
  <c r="G696" i="13"/>
  <c r="H697" i="13"/>
  <c r="H699" i="13"/>
  <c r="G697" i="13"/>
  <c r="G701" i="13"/>
  <c r="G698" i="13"/>
  <c r="H700" i="13"/>
  <c r="G699" i="13"/>
  <c r="H702" i="13"/>
  <c r="H701" i="13"/>
  <c r="G700" i="13"/>
  <c r="H703" i="13"/>
  <c r="G704" i="13"/>
  <c r="G702" i="13"/>
  <c r="H704" i="13"/>
  <c r="G703" i="13"/>
  <c r="H705" i="13"/>
  <c r="G705" i="13"/>
  <c r="H706" i="13"/>
  <c r="G706" i="13"/>
  <c r="H708" i="13"/>
  <c r="G709" i="13"/>
  <c r="H707" i="13"/>
  <c r="G708" i="13"/>
  <c r="G707" i="13"/>
  <c r="H709" i="13"/>
  <c r="H711" i="13"/>
  <c r="H710" i="13"/>
  <c r="G710" i="13"/>
  <c r="G711" i="13"/>
  <c r="G712" i="13"/>
  <c r="G713" i="13"/>
  <c r="H712" i="13"/>
  <c r="H713" i="13"/>
  <c r="G714" i="13"/>
  <c r="H716" i="13"/>
  <c r="H714" i="13"/>
  <c r="H715" i="13"/>
  <c r="H719" i="13"/>
  <c r="G715" i="13"/>
  <c r="G719" i="13"/>
  <c r="G716" i="13"/>
  <c r="G717" i="13"/>
  <c r="G718" i="13"/>
  <c r="H718" i="13"/>
  <c r="H721" i="13"/>
  <c r="H720" i="13"/>
  <c r="G721" i="13"/>
  <c r="G720" i="13"/>
  <c r="G723" i="13"/>
  <c r="G722" i="13"/>
  <c r="H722" i="13"/>
  <c r="G724" i="13"/>
  <c r="G726" i="13"/>
  <c r="H723" i="13"/>
  <c r="H724" i="13"/>
  <c r="H725" i="13"/>
  <c r="G728" i="13"/>
  <c r="G725" i="13"/>
  <c r="H731" i="13"/>
  <c r="H730" i="13"/>
  <c r="H727" i="13"/>
  <c r="G729" i="13"/>
  <c r="H728" i="13"/>
  <c r="G727" i="13"/>
  <c r="H729" i="13"/>
  <c r="G732" i="13"/>
  <c r="G730" i="13"/>
  <c r="G731" i="13"/>
  <c r="H732" i="13"/>
  <c r="H734" i="13"/>
  <c r="H735" i="13"/>
  <c r="G734" i="13"/>
  <c r="H733" i="13"/>
  <c r="G733" i="13"/>
  <c r="H736" i="13"/>
  <c r="G735" i="13"/>
  <c r="H739" i="13"/>
  <c r="G737" i="13"/>
  <c r="G736" i="13"/>
  <c r="H737" i="13"/>
  <c r="G739" i="13"/>
  <c r="H742" i="13"/>
  <c r="G738" i="13"/>
  <c r="H740" i="13"/>
  <c r="H738" i="13"/>
  <c r="H743" i="13"/>
  <c r="H741" i="13"/>
  <c r="G740" i="13"/>
  <c r="H744" i="13"/>
  <c r="G741" i="13"/>
  <c r="G744" i="13"/>
  <c r="G742" i="13"/>
  <c r="H746" i="13"/>
  <c r="G743" i="13"/>
  <c r="G745" i="13"/>
  <c r="H747" i="13"/>
  <c r="H748" i="13"/>
  <c r="H745" i="13"/>
  <c r="G746" i="13"/>
  <c r="G748" i="13"/>
  <c r="H749" i="13"/>
  <c r="G747" i="13"/>
  <c r="G751" i="13"/>
  <c r="G752" i="13"/>
  <c r="G749" i="13"/>
  <c r="G754" i="13"/>
  <c r="G750" i="13"/>
  <c r="H750" i="13"/>
  <c r="H751" i="13"/>
  <c r="H754" i="13"/>
  <c r="H752" i="13"/>
  <c r="G753" i="13"/>
  <c r="H753" i="13"/>
  <c r="G756" i="13"/>
  <c r="H758" i="13"/>
  <c r="H755" i="13"/>
  <c r="G759" i="13"/>
  <c r="G755" i="13"/>
  <c r="H756" i="13"/>
  <c r="H757" i="13"/>
  <c r="G760" i="13"/>
  <c r="G758" i="13"/>
  <c r="G757" i="13"/>
  <c r="H759" i="13"/>
  <c r="H760" i="13"/>
  <c r="G761" i="13"/>
  <c r="H762" i="13"/>
  <c r="H761" i="13"/>
  <c r="G762" i="13"/>
  <c r="G764" i="13"/>
  <c r="H763" i="13"/>
  <c r="H764" i="13"/>
  <c r="G763" i="13"/>
  <c r="G765" i="13"/>
  <c r="H765" i="13"/>
  <c r="G766" i="13"/>
  <c r="H766" i="13"/>
  <c r="G767" i="13"/>
  <c r="H767" i="13"/>
  <c r="H768" i="13"/>
  <c r="G768" i="13"/>
  <c r="H769" i="13"/>
  <c r="H770" i="13"/>
  <c r="H771" i="13"/>
  <c r="G769" i="13"/>
  <c r="G770" i="13"/>
  <c r="G773" i="13"/>
  <c r="G771" i="13"/>
  <c r="H776" i="13"/>
  <c r="G772" i="13"/>
  <c r="G774" i="13"/>
  <c r="H773" i="13"/>
  <c r="H772" i="13"/>
  <c r="G776" i="13"/>
  <c r="H774" i="13"/>
  <c r="G777" i="13"/>
  <c r="H775" i="13"/>
  <c r="G775" i="13"/>
  <c r="H778" i="13"/>
  <c r="G780" i="13"/>
  <c r="G778" i="13"/>
  <c r="G779" i="13"/>
  <c r="H779" i="13"/>
  <c r="G781" i="13"/>
  <c r="H780" i="13"/>
  <c r="H781" i="13"/>
  <c r="H782" i="13"/>
  <c r="G782" i="13"/>
  <c r="G783" i="13"/>
  <c r="H783" i="13"/>
  <c r="G784" i="13"/>
  <c r="G785" i="13"/>
  <c r="H785" i="13"/>
  <c r="H784" i="13"/>
  <c r="G786" i="13"/>
  <c r="G787" i="13"/>
  <c r="H786" i="13"/>
  <c r="H788" i="13"/>
  <c r="H787" i="13"/>
  <c r="H789" i="13"/>
  <c r="G788" i="13"/>
  <c r="G789" i="13"/>
  <c r="H791" i="13"/>
  <c r="H790" i="13"/>
  <c r="G790" i="13"/>
  <c r="G791" i="13"/>
  <c r="H792" i="13"/>
  <c r="H794" i="13"/>
  <c r="G792" i="13"/>
  <c r="G793" i="13"/>
  <c r="G794" i="13"/>
  <c r="G795" i="13"/>
  <c r="H795" i="13"/>
  <c r="G796" i="13"/>
  <c r="G797" i="13"/>
  <c r="H797" i="13"/>
  <c r="H798" i="13"/>
  <c r="G798" i="13"/>
  <c r="G800" i="13"/>
  <c r="H799" i="13"/>
  <c r="G799" i="13"/>
  <c r="H800" i="13"/>
  <c r="H801" i="13"/>
  <c r="G803" i="13"/>
  <c r="G801" i="13"/>
  <c r="H802" i="13"/>
  <c r="H803" i="13"/>
  <c r="G802" i="13"/>
  <c r="G807" i="13"/>
  <c r="G804" i="13"/>
  <c r="H805" i="13"/>
  <c r="H804" i="13"/>
  <c r="G805" i="13"/>
  <c r="G806" i="13"/>
  <c r="H807" i="13"/>
  <c r="H806" i="13"/>
  <c r="H808" i="13"/>
  <c r="H809" i="13"/>
  <c r="G808" i="13"/>
  <c r="G809" i="13"/>
  <c r="G811" i="13"/>
  <c r="H810" i="13"/>
  <c r="G810" i="13"/>
  <c r="H811" i="13"/>
  <c r="G812" i="13"/>
  <c r="H814" i="13"/>
  <c r="H812" i="13"/>
  <c r="G814" i="13"/>
  <c r="H816" i="13"/>
  <c r="G813" i="13"/>
  <c r="G816" i="13"/>
  <c r="G815" i="13"/>
  <c r="H813" i="13"/>
  <c r="G817" i="13"/>
  <c r="H818" i="13"/>
  <c r="H815" i="13"/>
  <c r="H819" i="13"/>
  <c r="H817" i="13"/>
  <c r="G819" i="13"/>
  <c r="G818" i="13"/>
  <c r="G820" i="13"/>
  <c r="H823" i="13"/>
  <c r="H824" i="13"/>
  <c r="H820" i="13"/>
  <c r="G822" i="13"/>
  <c r="G823" i="13"/>
  <c r="H821" i="13"/>
  <c r="G821" i="13"/>
  <c r="H822" i="13"/>
  <c r="G826" i="13"/>
  <c r="G824" i="13"/>
  <c r="G825" i="13"/>
  <c r="H825" i="13"/>
  <c r="H826" i="13"/>
  <c r="H827" i="13"/>
  <c r="H829" i="13"/>
  <c r="G827" i="13"/>
  <c r="H831" i="13"/>
  <c r="G831" i="13"/>
  <c r="G828" i="13"/>
  <c r="G829" i="13"/>
  <c r="H828" i="13"/>
  <c r="G833" i="13"/>
  <c r="H830" i="13"/>
  <c r="G830" i="13"/>
  <c r="H832" i="13"/>
  <c r="G832" i="13"/>
  <c r="H833" i="13"/>
  <c r="H834" i="13"/>
  <c r="G834" i="13"/>
  <c r="G835" i="13"/>
  <c r="H835" i="13"/>
  <c r="G838" i="13"/>
  <c r="G836" i="13"/>
  <c r="G840" i="13"/>
  <c r="G837" i="13"/>
  <c r="H836" i="13"/>
  <c r="H837" i="13"/>
  <c r="G842" i="13"/>
  <c r="H838" i="13"/>
  <c r="G839" i="13"/>
  <c r="H839" i="13"/>
  <c r="G841" i="13"/>
  <c r="H841" i="13"/>
  <c r="H843" i="13"/>
  <c r="G843" i="13"/>
  <c r="H842" i="13"/>
  <c r="G844" i="13"/>
  <c r="H844" i="13"/>
  <c r="H846" i="13"/>
  <c r="H845" i="13"/>
  <c r="H847" i="13"/>
  <c r="G846" i="13"/>
  <c r="G845" i="13"/>
  <c r="H848" i="13"/>
  <c r="G847" i="13"/>
  <c r="H849" i="13"/>
  <c r="G851" i="13"/>
  <c r="G848" i="13"/>
  <c r="H851" i="13"/>
  <c r="G849" i="13"/>
  <c r="H852" i="13"/>
  <c r="H850" i="13"/>
  <c r="G850" i="13"/>
  <c r="G852" i="13"/>
  <c r="H853" i="13"/>
  <c r="G853" i="13"/>
  <c r="H857" i="13"/>
  <c r="H856" i="13"/>
  <c r="H854" i="13"/>
  <c r="H855" i="13"/>
  <c r="G857" i="13"/>
  <c r="G854" i="13"/>
  <c r="G859" i="13"/>
  <c r="H859" i="13"/>
  <c r="G855" i="13"/>
  <c r="G856" i="13"/>
  <c r="G858" i="13"/>
  <c r="H860" i="13"/>
  <c r="H861" i="13"/>
  <c r="G860" i="13"/>
  <c r="G861" i="13"/>
  <c r="H863" i="13"/>
  <c r="H862" i="13"/>
  <c r="G865" i="13"/>
  <c r="G862" i="13"/>
  <c r="G863" i="13"/>
  <c r="H864" i="13"/>
  <c r="G864" i="13"/>
  <c r="H865" i="13"/>
  <c r="G868" i="13"/>
  <c r="G867" i="13"/>
  <c r="G866" i="13"/>
  <c r="H866" i="13"/>
  <c r="G869" i="13"/>
  <c r="H868" i="13"/>
  <c r="G870" i="13"/>
  <c r="G871" i="13"/>
  <c r="H871" i="13"/>
  <c r="G872" i="13"/>
  <c r="H872" i="13"/>
  <c r="H869" i="13"/>
  <c r="G875" i="13"/>
  <c r="H873" i="13"/>
  <c r="G874" i="13"/>
  <c r="G873" i="13"/>
  <c r="H874" i="13"/>
  <c r="H875" i="13"/>
  <c r="G876" i="13"/>
  <c r="G879" i="13"/>
  <c r="H877" i="13"/>
  <c r="G877" i="13"/>
  <c r="H876" i="13"/>
  <c r="G880" i="13"/>
  <c r="H879" i="13"/>
  <c r="G878" i="13"/>
  <c r="H878" i="13"/>
  <c r="H883" i="13"/>
  <c r="H881" i="13"/>
  <c r="H880" i="13"/>
  <c r="G881" i="13"/>
  <c r="G882" i="13"/>
  <c r="G883" i="13"/>
  <c r="H882" i="13"/>
  <c r="G884" i="13"/>
  <c r="H885" i="13"/>
  <c r="H884" i="13"/>
  <c r="G885" i="13"/>
  <c r="G886" i="13"/>
  <c r="H889" i="13"/>
  <c r="G887" i="13"/>
  <c r="H886" i="13"/>
  <c r="H887" i="13"/>
  <c r="G888" i="13"/>
  <c r="H888" i="13"/>
  <c r="G890" i="13"/>
  <c r="H890" i="13"/>
  <c r="H893" i="13"/>
  <c r="G889" i="13"/>
  <c r="H894" i="13"/>
  <c r="H892" i="13"/>
  <c r="G891" i="13"/>
  <c r="H891" i="13"/>
  <c r="G893" i="13"/>
  <c r="G892" i="13"/>
  <c r="G894" i="13"/>
  <c r="G895" i="13"/>
  <c r="H896" i="13"/>
  <c r="H895" i="13"/>
  <c r="G897" i="13"/>
  <c r="G896" i="13"/>
  <c r="G898" i="13"/>
  <c r="H897" i="13"/>
  <c r="H898" i="13"/>
  <c r="G902" i="13"/>
  <c r="G899" i="13"/>
  <c r="H899" i="13"/>
  <c r="H900" i="13"/>
  <c r="G900" i="13"/>
  <c r="H901" i="13"/>
  <c r="H902" i="13"/>
  <c r="G901" i="13"/>
  <c r="G903" i="13"/>
  <c r="H904" i="13"/>
  <c r="H906" i="13"/>
  <c r="H907" i="13"/>
  <c r="G905" i="13"/>
  <c r="G906" i="13"/>
  <c r="G904" i="13"/>
  <c r="H905" i="13"/>
  <c r="G907" i="13"/>
  <c r="G908" i="13"/>
  <c r="G909" i="13"/>
  <c r="H911" i="13"/>
  <c r="H909" i="13"/>
  <c r="H908" i="13"/>
  <c r="G911" i="13"/>
  <c r="G910" i="13"/>
  <c r="G914" i="13"/>
  <c r="G913" i="13"/>
  <c r="H913" i="13"/>
  <c r="G912" i="13"/>
  <c r="H914" i="13"/>
  <c r="H916" i="13"/>
  <c r="H912" i="13"/>
  <c r="G915" i="13"/>
  <c r="G916" i="13"/>
  <c r="H919" i="13"/>
  <c r="H918" i="13"/>
  <c r="G917" i="13"/>
  <c r="G918" i="13"/>
  <c r="H917" i="13"/>
  <c r="G919" i="13"/>
  <c r="H921" i="13"/>
  <c r="G920" i="13"/>
  <c r="G922" i="13"/>
  <c r="H922" i="13"/>
  <c r="G921" i="13"/>
  <c r="H920" i="13"/>
  <c r="G923" i="13"/>
  <c r="H923" i="13"/>
  <c r="G924" i="13"/>
  <c r="G925" i="13"/>
  <c r="H924" i="13"/>
  <c r="H925" i="13"/>
  <c r="H928" i="13"/>
  <c r="G926" i="13"/>
  <c r="H926" i="13"/>
  <c r="G928" i="13"/>
  <c r="G927" i="13"/>
  <c r="H929" i="13"/>
  <c r="G929" i="13"/>
  <c r="H927" i="13"/>
  <c r="H931" i="13"/>
  <c r="G930" i="13"/>
  <c r="G931" i="13"/>
  <c r="G933" i="13"/>
  <c r="H933" i="13"/>
  <c r="H932" i="13"/>
  <c r="G932" i="13"/>
  <c r="G934" i="13"/>
  <c r="H938" i="13"/>
  <c r="G935" i="13"/>
  <c r="H937" i="13"/>
  <c r="H935" i="13"/>
  <c r="H936" i="13"/>
  <c r="H934" i="13"/>
  <c r="G936" i="13"/>
  <c r="G937" i="13"/>
  <c r="H939" i="13"/>
  <c r="H940" i="13"/>
  <c r="G939" i="13"/>
  <c r="G938" i="13"/>
  <c r="H942" i="13"/>
  <c r="H941" i="13"/>
  <c r="H944" i="13"/>
  <c r="G944" i="13"/>
  <c r="G940" i="13"/>
  <c r="G941" i="13"/>
  <c r="G942" i="13"/>
  <c r="G943" i="13"/>
  <c r="H943" i="13"/>
  <c r="G945" i="13"/>
  <c r="G947" i="13"/>
  <c r="H946" i="13"/>
  <c r="G946" i="13"/>
  <c r="H947" i="13"/>
  <c r="G950" i="13"/>
  <c r="G948" i="13"/>
  <c r="H951" i="13"/>
  <c r="G949" i="13"/>
  <c r="G951" i="13"/>
  <c r="G953" i="13"/>
  <c r="H954" i="13"/>
  <c r="H950" i="13"/>
  <c r="G952" i="13"/>
  <c r="H952" i="13"/>
  <c r="H953" i="13"/>
  <c r="H955" i="13"/>
  <c r="G954" i="13"/>
  <c r="G957" i="13"/>
  <c r="H956" i="13"/>
  <c r="G955" i="13"/>
  <c r="G956" i="13"/>
  <c r="G959" i="13"/>
  <c r="H957" i="13"/>
  <c r="G958" i="13"/>
  <c r="H958" i="13"/>
  <c r="H961" i="13"/>
  <c r="H959" i="13"/>
  <c r="H960" i="13"/>
  <c r="G960" i="13"/>
  <c r="G961" i="13"/>
  <c r="G962" i="13"/>
  <c r="H963" i="13"/>
  <c r="G963" i="13"/>
  <c r="G965" i="13"/>
  <c r="H964" i="13"/>
  <c r="G964" i="13"/>
  <c r="H968" i="13"/>
  <c r="H966" i="13"/>
  <c r="G966" i="13"/>
  <c r="H970" i="13"/>
  <c r="H965" i="13"/>
  <c r="G970" i="13"/>
  <c r="G968" i="13"/>
  <c r="G967" i="13"/>
  <c r="H967" i="13"/>
  <c r="G969" i="13"/>
  <c r="H971" i="13"/>
  <c r="H969" i="13"/>
  <c r="G971" i="13"/>
  <c r="H972" i="13"/>
  <c r="G973" i="13"/>
  <c r="H975" i="13"/>
  <c r="G972" i="13"/>
  <c r="H973" i="13"/>
  <c r="G976" i="13"/>
  <c r="G977" i="13"/>
  <c r="G974" i="13"/>
  <c r="G975" i="13"/>
  <c r="H974" i="13"/>
  <c r="H976" i="13"/>
  <c r="H977" i="13"/>
  <c r="G979" i="13"/>
  <c r="G978" i="13"/>
  <c r="H978" i="13"/>
  <c r="H979" i="13"/>
  <c r="G982" i="13"/>
  <c r="H980" i="13"/>
  <c r="H981" i="13"/>
  <c r="G980" i="13"/>
  <c r="H982" i="13"/>
  <c r="G981" i="13"/>
  <c r="H984" i="13"/>
  <c r="H983" i="13"/>
  <c r="G983" i="13"/>
  <c r="H986" i="13"/>
  <c r="G984" i="13"/>
  <c r="H988" i="13"/>
  <c r="H985" i="13"/>
  <c r="G985" i="13"/>
  <c r="G986" i="13"/>
  <c r="H987" i="13"/>
  <c r="G989" i="13"/>
  <c r="G988" i="13"/>
  <c r="G987" i="13"/>
  <c r="H993" i="13"/>
  <c r="H991" i="13"/>
  <c r="G992" i="13"/>
  <c r="G993" i="13"/>
  <c r="G991" i="13"/>
  <c r="G990" i="13"/>
  <c r="H992" i="13"/>
  <c r="H994" i="13"/>
  <c r="H995" i="13"/>
  <c r="H996" i="13"/>
  <c r="G994" i="13"/>
  <c r="H998" i="13"/>
  <c r="G997" i="13"/>
  <c r="G995" i="13"/>
  <c r="S1000" i="13"/>
  <c r="T1000" i="13"/>
  <c r="U1000" i="13" s="1"/>
  <c r="I1000" i="13"/>
  <c r="I998" i="13" l="1"/>
  <c r="I986" i="13"/>
  <c r="T986" i="13"/>
  <c r="U986" i="13" s="1"/>
  <c r="I964" i="13"/>
  <c r="T964" i="13"/>
  <c r="U964" i="13" s="1"/>
  <c r="I955" i="13"/>
  <c r="T955" i="13"/>
  <c r="U955" i="13" s="1"/>
  <c r="I949" i="13"/>
  <c r="T949" i="13"/>
  <c r="U949" i="13" s="1"/>
  <c r="I941" i="13"/>
  <c r="T941" i="13"/>
  <c r="U941" i="13" s="1"/>
  <c r="T935" i="13"/>
  <c r="U935" i="13" s="1"/>
  <c r="I935" i="13"/>
  <c r="T930" i="13"/>
  <c r="U930" i="13" s="1"/>
  <c r="I930" i="13"/>
  <c r="T925" i="13"/>
  <c r="U925" i="13" s="1"/>
  <c r="I925" i="13"/>
  <c r="T907" i="13"/>
  <c r="U907" i="13" s="1"/>
  <c r="I907" i="13"/>
  <c r="T887" i="13"/>
  <c r="U887" i="13" s="1"/>
  <c r="I887" i="13"/>
  <c r="T883" i="13"/>
  <c r="U883" i="13" s="1"/>
  <c r="I883" i="13"/>
  <c r="T835" i="13"/>
  <c r="U835" i="13" s="1"/>
  <c r="I835" i="13"/>
  <c r="I819" i="13"/>
  <c r="T819" i="13"/>
  <c r="U819" i="13" s="1"/>
  <c r="T810" i="13"/>
  <c r="U810" i="13" s="1"/>
  <c r="I810" i="13"/>
  <c r="I794" i="13"/>
  <c r="T794" i="13"/>
  <c r="U794" i="13" s="1"/>
  <c r="I786" i="13"/>
  <c r="T786" i="13"/>
  <c r="U786" i="13" s="1"/>
  <c r="I773" i="13"/>
  <c r="T773" i="13"/>
  <c r="U773" i="13" s="1"/>
  <c r="I745" i="13"/>
  <c r="T745" i="13"/>
  <c r="U745" i="13" s="1"/>
  <c r="T738" i="13"/>
  <c r="U738" i="13" s="1"/>
  <c r="I738" i="13"/>
  <c r="T730" i="13"/>
  <c r="U730" i="13" s="1"/>
  <c r="I730" i="13"/>
  <c r="T715" i="13"/>
  <c r="U715" i="13" s="1"/>
  <c r="I715" i="13"/>
  <c r="T708" i="13"/>
  <c r="U708" i="13" s="1"/>
  <c r="I708" i="13"/>
  <c r="T699" i="13"/>
  <c r="U699" i="13" s="1"/>
  <c r="I699" i="13"/>
  <c r="I693" i="13"/>
  <c r="T693" i="13"/>
  <c r="U693" i="13" s="1"/>
  <c r="T685" i="13"/>
  <c r="U685" i="13" s="1"/>
  <c r="I685" i="13"/>
  <c r="I669" i="13"/>
  <c r="T669" i="13"/>
  <c r="U669" i="13" s="1"/>
  <c r="I661" i="13"/>
  <c r="T661" i="13"/>
  <c r="U661" i="13" s="1"/>
  <c r="I654" i="13"/>
  <c r="T654" i="13"/>
  <c r="U654" i="13" s="1"/>
  <c r="I636" i="13"/>
  <c r="T636" i="13"/>
  <c r="U636" i="13" s="1"/>
  <c r="T596" i="13"/>
  <c r="U596" i="13" s="1"/>
  <c r="I596" i="13"/>
  <c r="I587" i="13"/>
  <c r="T587" i="13"/>
  <c r="U587" i="13" s="1"/>
  <c r="T572" i="13"/>
  <c r="U572" i="13" s="1"/>
  <c r="I572" i="13"/>
  <c r="T551" i="13"/>
  <c r="U551" i="13" s="1"/>
  <c r="I551" i="13"/>
  <c r="I544" i="13"/>
  <c r="T544" i="13"/>
  <c r="U544" i="13" s="1"/>
  <c r="I536" i="13"/>
  <c r="T536" i="13"/>
  <c r="U536" i="13" s="1"/>
  <c r="I994" i="13"/>
  <c r="T994" i="13"/>
  <c r="U994" i="13" s="1"/>
  <c r="I988" i="13"/>
  <c r="T988" i="13"/>
  <c r="U988" i="13" s="1"/>
  <c r="I981" i="13"/>
  <c r="T981" i="13"/>
  <c r="U981" i="13" s="1"/>
  <c r="T978" i="13"/>
  <c r="U978" i="13" s="1"/>
  <c r="I978" i="13"/>
  <c r="I976" i="13"/>
  <c r="T976" i="13"/>
  <c r="U976" i="13" s="1"/>
  <c r="I966" i="13"/>
  <c r="T966" i="13"/>
  <c r="U966" i="13" s="1"/>
  <c r="I946" i="13"/>
  <c r="T946" i="13"/>
  <c r="U946" i="13" s="1"/>
  <c r="T927" i="13"/>
  <c r="U927" i="13" s="1"/>
  <c r="I927" i="13"/>
  <c r="T912" i="13"/>
  <c r="U912" i="13" s="1"/>
  <c r="I912" i="13"/>
  <c r="I894" i="13"/>
  <c r="T894" i="13"/>
  <c r="U894" i="13" s="1"/>
  <c r="T880" i="13"/>
  <c r="U880" i="13" s="1"/>
  <c r="I880" i="13"/>
  <c r="I873" i="13"/>
  <c r="T873" i="13"/>
  <c r="U873" i="13" s="1"/>
  <c r="I871" i="13"/>
  <c r="T871" i="13"/>
  <c r="U871" i="13" s="1"/>
  <c r="T862" i="13"/>
  <c r="U862" i="13" s="1"/>
  <c r="I862" i="13"/>
  <c r="I859" i="13"/>
  <c r="T859" i="13"/>
  <c r="U859" i="13" s="1"/>
  <c r="I851" i="13"/>
  <c r="T851" i="13"/>
  <c r="U851" i="13" s="1"/>
  <c r="I843" i="13"/>
  <c r="T843" i="13"/>
  <c r="U843" i="13" s="1"/>
  <c r="I834" i="13"/>
  <c r="T834" i="13"/>
  <c r="U834" i="13" s="1"/>
  <c r="I817" i="13"/>
  <c r="T817" i="13"/>
  <c r="U817" i="13" s="1"/>
  <c r="I793" i="13"/>
  <c r="T793" i="13"/>
  <c r="U793" i="13" s="1"/>
  <c r="I789" i="13"/>
  <c r="T789" i="13"/>
  <c r="U789" i="13" s="1"/>
  <c r="I776" i="13"/>
  <c r="T776" i="13"/>
  <c r="U776" i="13" s="1"/>
  <c r="T770" i="13"/>
  <c r="U770" i="13" s="1"/>
  <c r="I770" i="13"/>
  <c r="I767" i="13"/>
  <c r="T767" i="13"/>
  <c r="U767" i="13" s="1"/>
  <c r="T758" i="13"/>
  <c r="U758" i="13" s="1"/>
  <c r="I758" i="13"/>
  <c r="I756" i="13"/>
  <c r="T756" i="13"/>
  <c r="U756" i="13" s="1"/>
  <c r="I733" i="13"/>
  <c r="T733" i="13"/>
  <c r="U733" i="13" s="1"/>
  <c r="I729" i="13"/>
  <c r="T729" i="13"/>
  <c r="U729" i="13" s="1"/>
  <c r="I722" i="13"/>
  <c r="T722" i="13"/>
  <c r="U722" i="13" s="1"/>
  <c r="T717" i="13"/>
  <c r="U717" i="13" s="1"/>
  <c r="I717" i="13"/>
  <c r="I712" i="13"/>
  <c r="T712" i="13"/>
  <c r="U712" i="13" s="1"/>
  <c r="T681" i="13"/>
  <c r="U681" i="13" s="1"/>
  <c r="I681" i="13"/>
  <c r="T674" i="13"/>
  <c r="U674" i="13" s="1"/>
  <c r="I674" i="13"/>
  <c r="I668" i="13"/>
  <c r="T668" i="13"/>
  <c r="U668" i="13" s="1"/>
  <c r="T664" i="13"/>
  <c r="U664" i="13" s="1"/>
  <c r="I664" i="13"/>
  <c r="I649" i="13"/>
  <c r="T649" i="13"/>
  <c r="U649" i="13" s="1"/>
  <c r="I640" i="13"/>
  <c r="T640" i="13"/>
  <c r="U640" i="13" s="1"/>
  <c r="T632" i="13"/>
  <c r="U632" i="13" s="1"/>
  <c r="I632" i="13"/>
  <c r="I626" i="13"/>
  <c r="T626" i="13"/>
  <c r="U626" i="13" s="1"/>
  <c r="T622" i="13"/>
  <c r="U622" i="13" s="1"/>
  <c r="I622" i="13"/>
  <c r="T607" i="13"/>
  <c r="U607" i="13" s="1"/>
  <c r="I607" i="13"/>
  <c r="T594" i="13"/>
  <c r="U594" i="13" s="1"/>
  <c r="I594" i="13"/>
  <c r="T580" i="13"/>
  <c r="U580" i="13" s="1"/>
  <c r="I580" i="13"/>
  <c r="T567" i="13"/>
  <c r="U567" i="13" s="1"/>
  <c r="I567" i="13"/>
  <c r="T541" i="13"/>
  <c r="U541" i="13" s="1"/>
  <c r="I541" i="13"/>
  <c r="I532" i="13"/>
  <c r="T532" i="13"/>
  <c r="U532" i="13" s="1"/>
  <c r="I525" i="13"/>
  <c r="T525" i="13"/>
  <c r="U525" i="13" s="1"/>
  <c r="T515" i="13"/>
  <c r="U515" i="13" s="1"/>
  <c r="I515" i="13"/>
  <c r="I493" i="13"/>
  <c r="T493" i="13"/>
  <c r="U493" i="13" s="1"/>
  <c r="T467" i="13"/>
  <c r="U467" i="13" s="1"/>
  <c r="I467" i="13"/>
  <c r="T443" i="13"/>
  <c r="U443" i="13" s="1"/>
  <c r="I443" i="13"/>
  <c r="I997" i="13"/>
  <c r="T997" i="13"/>
  <c r="U997" i="13" s="1"/>
  <c r="T991" i="13"/>
  <c r="U991" i="13" s="1"/>
  <c r="I991" i="13"/>
  <c r="T980" i="13"/>
  <c r="U980" i="13" s="1"/>
  <c r="I980" i="13"/>
  <c r="I974" i="13"/>
  <c r="T974" i="13"/>
  <c r="U974" i="13" s="1"/>
  <c r="T972" i="13"/>
  <c r="U972" i="13" s="1"/>
  <c r="I972" i="13"/>
  <c r="T971" i="13"/>
  <c r="U971" i="13" s="1"/>
  <c r="I971" i="13"/>
  <c r="T963" i="13"/>
  <c r="U963" i="13" s="1"/>
  <c r="I963" i="13"/>
  <c r="I960" i="13"/>
  <c r="T960" i="13"/>
  <c r="U960" i="13" s="1"/>
  <c r="T956" i="13"/>
  <c r="U956" i="13" s="1"/>
  <c r="I956" i="13"/>
  <c r="I954" i="13"/>
  <c r="T954" i="13"/>
  <c r="U954" i="13" s="1"/>
  <c r="I952" i="13"/>
  <c r="T952" i="13"/>
  <c r="U952" i="13" s="1"/>
  <c r="I951" i="13"/>
  <c r="T951" i="13"/>
  <c r="U951" i="13" s="1"/>
  <c r="I950" i="13"/>
  <c r="T950" i="13"/>
  <c r="U950" i="13" s="1"/>
  <c r="I947" i="13"/>
  <c r="T947" i="13"/>
  <c r="U947" i="13" s="1"/>
  <c r="I942" i="13"/>
  <c r="T942" i="13"/>
  <c r="U942" i="13" s="1"/>
  <c r="T939" i="13"/>
  <c r="U939" i="13" s="1"/>
  <c r="I939" i="13"/>
  <c r="T936" i="13"/>
  <c r="U936" i="13" s="1"/>
  <c r="I936" i="13"/>
  <c r="T932" i="13"/>
  <c r="U932" i="13" s="1"/>
  <c r="I932" i="13"/>
  <c r="I931" i="13"/>
  <c r="T931" i="13"/>
  <c r="U931" i="13" s="1"/>
  <c r="T929" i="13"/>
  <c r="U929" i="13" s="1"/>
  <c r="I929" i="13"/>
  <c r="I923" i="13"/>
  <c r="T923" i="13"/>
  <c r="U923" i="13" s="1"/>
  <c r="T922" i="13"/>
  <c r="U922" i="13" s="1"/>
  <c r="I922" i="13"/>
  <c r="T913" i="13"/>
  <c r="U913" i="13" s="1"/>
  <c r="I913" i="13"/>
  <c r="I908" i="13"/>
  <c r="T908" i="13"/>
  <c r="U908" i="13" s="1"/>
  <c r="T906" i="13"/>
  <c r="U906" i="13" s="1"/>
  <c r="I906" i="13"/>
  <c r="T899" i="13"/>
  <c r="U899" i="13" s="1"/>
  <c r="I899" i="13"/>
  <c r="T898" i="13"/>
  <c r="U898" i="13" s="1"/>
  <c r="I898" i="13"/>
  <c r="I893" i="13"/>
  <c r="T893" i="13"/>
  <c r="U893" i="13" s="1"/>
  <c r="I890" i="13"/>
  <c r="T890" i="13"/>
  <c r="U890" i="13" s="1"/>
  <c r="I885" i="13"/>
  <c r="T885" i="13"/>
  <c r="U885" i="13" s="1"/>
  <c r="T878" i="13"/>
  <c r="U878" i="13" s="1"/>
  <c r="I878" i="13"/>
  <c r="I877" i="13"/>
  <c r="T877" i="13"/>
  <c r="U877" i="13" s="1"/>
  <c r="I872" i="13"/>
  <c r="T872" i="13"/>
  <c r="U872" i="13" s="1"/>
  <c r="I867" i="13"/>
  <c r="T867" i="13"/>
  <c r="U867" i="13" s="1"/>
  <c r="I855" i="13"/>
  <c r="T855" i="13"/>
  <c r="U855" i="13" s="1"/>
  <c r="T857" i="13"/>
  <c r="U857" i="13" s="1"/>
  <c r="I857" i="13"/>
  <c r="T850" i="13"/>
  <c r="U850" i="13" s="1"/>
  <c r="I850" i="13"/>
  <c r="T847" i="13"/>
  <c r="U847" i="13" s="1"/>
  <c r="I847" i="13"/>
  <c r="I844" i="13"/>
  <c r="T844" i="13"/>
  <c r="U844" i="13" s="1"/>
  <c r="I837" i="13"/>
  <c r="T837" i="13"/>
  <c r="U837" i="13" s="1"/>
  <c r="T828" i="13"/>
  <c r="U828" i="13" s="1"/>
  <c r="I828" i="13"/>
  <c r="I825" i="13"/>
  <c r="T825" i="13"/>
  <c r="U825" i="13" s="1"/>
  <c r="T821" i="13"/>
  <c r="U821" i="13" s="1"/>
  <c r="I821" i="13"/>
  <c r="I818" i="13"/>
  <c r="T818" i="13"/>
  <c r="U818" i="13" s="1"/>
  <c r="I815" i="13"/>
  <c r="T815" i="13"/>
  <c r="U815" i="13" s="1"/>
  <c r="I814" i="13"/>
  <c r="T814" i="13"/>
  <c r="U814" i="13" s="1"/>
  <c r="T809" i="13"/>
  <c r="U809" i="13" s="1"/>
  <c r="I809" i="13"/>
  <c r="I802" i="13"/>
  <c r="T802" i="13"/>
  <c r="U802" i="13" s="1"/>
  <c r="I803" i="13"/>
  <c r="T803" i="13"/>
  <c r="U803" i="13" s="1"/>
  <c r="I795" i="13"/>
  <c r="T795" i="13"/>
  <c r="U795" i="13" s="1"/>
  <c r="I787" i="13"/>
  <c r="T787" i="13"/>
  <c r="U787" i="13" s="1"/>
  <c r="I785" i="13"/>
  <c r="T785" i="13"/>
  <c r="U785" i="13" s="1"/>
  <c r="T782" i="13"/>
  <c r="U782" i="13" s="1"/>
  <c r="I782" i="13"/>
  <c r="I781" i="13"/>
  <c r="T781" i="13"/>
  <c r="U781" i="13" s="1"/>
  <c r="I780" i="13"/>
  <c r="T780" i="13"/>
  <c r="U780" i="13" s="1"/>
  <c r="T777" i="13"/>
  <c r="U777" i="13" s="1"/>
  <c r="I777" i="13"/>
  <c r="I771" i="13"/>
  <c r="T771" i="13"/>
  <c r="U771" i="13" s="1"/>
  <c r="T766" i="13"/>
  <c r="U766" i="13" s="1"/>
  <c r="I766" i="13"/>
  <c r="T753" i="13"/>
  <c r="U753" i="13" s="1"/>
  <c r="I753" i="13"/>
  <c r="T752" i="13"/>
  <c r="U752" i="13" s="1"/>
  <c r="I752" i="13"/>
  <c r="T748" i="13"/>
  <c r="U748" i="13" s="1"/>
  <c r="I748" i="13"/>
  <c r="T742" i="13"/>
  <c r="U742" i="13" s="1"/>
  <c r="I742" i="13"/>
  <c r="I740" i="13"/>
  <c r="T740" i="13"/>
  <c r="U740" i="13" s="1"/>
  <c r="T735" i="13"/>
  <c r="U735" i="13" s="1"/>
  <c r="I735" i="13"/>
  <c r="I734" i="13"/>
  <c r="T734" i="13"/>
  <c r="U734" i="13" s="1"/>
  <c r="I731" i="13"/>
  <c r="T731" i="13"/>
  <c r="U731" i="13" s="1"/>
  <c r="T727" i="13"/>
  <c r="U727" i="13" s="1"/>
  <c r="I727" i="13"/>
  <c r="I724" i="13"/>
  <c r="T724" i="13"/>
  <c r="U724" i="13" s="1"/>
  <c r="T720" i="13"/>
  <c r="U720" i="13" s="1"/>
  <c r="I720" i="13"/>
  <c r="I719" i="13"/>
  <c r="T719" i="13"/>
  <c r="U719" i="13" s="1"/>
  <c r="T710" i="13"/>
  <c r="U710" i="13" s="1"/>
  <c r="I710" i="13"/>
  <c r="T707" i="13"/>
  <c r="U707" i="13" s="1"/>
  <c r="I707" i="13"/>
  <c r="I704" i="13"/>
  <c r="T704" i="13"/>
  <c r="U704" i="13" s="1"/>
  <c r="T701" i="13"/>
  <c r="U701" i="13" s="1"/>
  <c r="I701" i="13"/>
  <c r="I696" i="13"/>
  <c r="T696" i="13"/>
  <c r="U696" i="13" s="1"/>
  <c r="T692" i="13"/>
  <c r="U692" i="13" s="1"/>
  <c r="I692" i="13"/>
  <c r="T686" i="13"/>
  <c r="U686" i="13" s="1"/>
  <c r="I686" i="13"/>
  <c r="I673" i="13"/>
  <c r="T673" i="13"/>
  <c r="U673" i="13" s="1"/>
  <c r="T667" i="13"/>
  <c r="U667" i="13" s="1"/>
  <c r="I667" i="13"/>
  <c r="I666" i="13"/>
  <c r="T666" i="13"/>
  <c r="U666" i="13" s="1"/>
  <c r="I660" i="13"/>
  <c r="T660" i="13"/>
  <c r="U660" i="13" s="1"/>
  <c r="T656" i="13"/>
  <c r="U656" i="13" s="1"/>
  <c r="I656" i="13"/>
  <c r="T650" i="13"/>
  <c r="U650" i="13" s="1"/>
  <c r="I650" i="13"/>
  <c r="I643" i="13"/>
  <c r="T643" i="13"/>
  <c r="U643" i="13" s="1"/>
  <c r="T639" i="13"/>
  <c r="U639" i="13" s="1"/>
  <c r="I639" i="13"/>
  <c r="T642" i="13"/>
  <c r="U642" i="13" s="1"/>
  <c r="I642" i="13"/>
  <c r="I638" i="13"/>
  <c r="T638" i="13"/>
  <c r="U638" i="13" s="1"/>
  <c r="T630" i="13"/>
  <c r="U630" i="13" s="1"/>
  <c r="I630" i="13"/>
  <c r="I631" i="13"/>
  <c r="T631" i="13"/>
  <c r="U631" i="13" s="1"/>
  <c r="T625" i="13"/>
  <c r="U625" i="13" s="1"/>
  <c r="I625" i="13"/>
  <c r="I623" i="13"/>
  <c r="T623" i="13"/>
  <c r="U623" i="13" s="1"/>
  <c r="I619" i="13"/>
  <c r="T619" i="13"/>
  <c r="U619" i="13" s="1"/>
  <c r="T620" i="13"/>
  <c r="U620" i="13" s="1"/>
  <c r="I620" i="13"/>
  <c r="T615" i="13"/>
  <c r="U615" i="13" s="1"/>
  <c r="I615" i="13"/>
  <c r="T602" i="13"/>
  <c r="U602" i="13" s="1"/>
  <c r="I602" i="13"/>
  <c r="I600" i="13"/>
  <c r="T600" i="13"/>
  <c r="U600" i="13" s="1"/>
  <c r="I595" i="13"/>
  <c r="T595" i="13"/>
  <c r="U595" i="13" s="1"/>
  <c r="I590" i="13"/>
  <c r="T590" i="13"/>
  <c r="U590" i="13" s="1"/>
  <c r="T588" i="13"/>
  <c r="U588" i="13" s="1"/>
  <c r="I588" i="13"/>
  <c r="I586" i="13"/>
  <c r="T586" i="13"/>
  <c r="U586" i="13" s="1"/>
  <c r="T582" i="13"/>
  <c r="U582" i="13" s="1"/>
  <c r="I582" i="13"/>
  <c r="I578" i="13"/>
  <c r="T578" i="13"/>
  <c r="U578" i="13" s="1"/>
  <c r="I577" i="13"/>
  <c r="T577" i="13"/>
  <c r="U577" i="13" s="1"/>
  <c r="I575" i="13"/>
  <c r="T575" i="13"/>
  <c r="U575" i="13" s="1"/>
  <c r="I573" i="13"/>
  <c r="T573" i="13"/>
  <c r="U573" i="13" s="1"/>
  <c r="T568" i="13"/>
  <c r="U568" i="13" s="1"/>
  <c r="I568" i="13"/>
  <c r="I570" i="13"/>
  <c r="T570" i="13"/>
  <c r="U570" i="13" s="1"/>
  <c r="T562" i="13"/>
  <c r="U562" i="13" s="1"/>
  <c r="I562" i="13"/>
  <c r="T561" i="13"/>
  <c r="U561" i="13" s="1"/>
  <c r="I561" i="13"/>
  <c r="I559" i="13"/>
  <c r="T559" i="13"/>
  <c r="U559" i="13" s="1"/>
  <c r="I554" i="13"/>
  <c r="T554" i="13"/>
  <c r="U554" i="13" s="1"/>
  <c r="I546" i="13"/>
  <c r="T546" i="13"/>
  <c r="U546" i="13" s="1"/>
  <c r="T542" i="13"/>
  <c r="U542" i="13" s="1"/>
  <c r="I542" i="13"/>
  <c r="T540" i="13"/>
  <c r="U540" i="13" s="1"/>
  <c r="I540" i="13"/>
  <c r="I538" i="13"/>
  <c r="T538" i="13"/>
  <c r="U538" i="13" s="1"/>
  <c r="I533" i="13"/>
  <c r="T533" i="13"/>
  <c r="U533" i="13" s="1"/>
  <c r="T530" i="13"/>
  <c r="U530" i="13" s="1"/>
  <c r="I530" i="13"/>
  <c r="T520" i="13"/>
  <c r="U520" i="13" s="1"/>
  <c r="I520" i="13"/>
  <c r="T516" i="13"/>
  <c r="U516" i="13" s="1"/>
  <c r="I516" i="13"/>
  <c r="T512" i="13"/>
  <c r="U512" i="13" s="1"/>
  <c r="I512" i="13"/>
  <c r="T509" i="13"/>
  <c r="U509" i="13" s="1"/>
  <c r="I509" i="13"/>
  <c r="I503" i="13"/>
  <c r="T503" i="13"/>
  <c r="U503" i="13" s="1"/>
  <c r="I502" i="13"/>
  <c r="T502" i="13"/>
  <c r="U502" i="13" s="1"/>
  <c r="I501" i="13"/>
  <c r="T501" i="13"/>
  <c r="U501" i="13" s="1"/>
  <c r="I498" i="13"/>
  <c r="T498" i="13"/>
  <c r="U498" i="13" s="1"/>
  <c r="I494" i="13"/>
  <c r="T494" i="13"/>
  <c r="U494" i="13" s="1"/>
  <c r="T488" i="13"/>
  <c r="U488" i="13" s="1"/>
  <c r="I488" i="13"/>
  <c r="T485" i="13"/>
  <c r="U485" i="13" s="1"/>
  <c r="I485" i="13"/>
  <c r="I483" i="13"/>
  <c r="T483" i="13"/>
  <c r="U483" i="13" s="1"/>
  <c r="I481" i="13"/>
  <c r="T481" i="13"/>
  <c r="U481" i="13" s="1"/>
  <c r="T477" i="13"/>
  <c r="U477" i="13" s="1"/>
  <c r="I477" i="13"/>
  <c r="T474" i="13"/>
  <c r="U474" i="13" s="1"/>
  <c r="I474" i="13"/>
  <c r="T472" i="13"/>
  <c r="U472" i="13" s="1"/>
  <c r="I472" i="13"/>
  <c r="I470" i="13"/>
  <c r="T470" i="13"/>
  <c r="U470" i="13" s="1"/>
  <c r="I466" i="13"/>
  <c r="T466" i="13"/>
  <c r="U466" i="13" s="1"/>
  <c r="T458" i="13"/>
  <c r="U458" i="13" s="1"/>
  <c r="I458" i="13"/>
  <c r="T455" i="13"/>
  <c r="U455" i="13" s="1"/>
  <c r="I455" i="13"/>
  <c r="T453" i="13"/>
  <c r="U453" i="13" s="1"/>
  <c r="I453" i="13"/>
  <c r="T450" i="13"/>
  <c r="U450" i="13" s="1"/>
  <c r="I450" i="13"/>
  <c r="T445" i="13"/>
  <c r="U445" i="13" s="1"/>
  <c r="I445" i="13"/>
  <c r="T447" i="13"/>
  <c r="U447" i="13" s="1"/>
  <c r="I447" i="13"/>
  <c r="I442" i="13"/>
  <c r="T442" i="13"/>
  <c r="U442" i="13" s="1"/>
  <c r="T434" i="13"/>
  <c r="U434" i="13" s="1"/>
  <c r="I434" i="13"/>
  <c r="T427" i="13"/>
  <c r="U427" i="13" s="1"/>
  <c r="I427" i="13"/>
  <c r="I425" i="13"/>
  <c r="T425" i="13"/>
  <c r="U425" i="13" s="1"/>
  <c r="I421" i="13"/>
  <c r="T421" i="13"/>
  <c r="U421" i="13" s="1"/>
  <c r="T419" i="13"/>
  <c r="U419" i="13" s="1"/>
  <c r="I419" i="13"/>
  <c r="T410" i="13"/>
  <c r="U410" i="13" s="1"/>
  <c r="I410" i="13"/>
  <c r="I408" i="13"/>
  <c r="T408" i="13"/>
  <c r="U408" i="13" s="1"/>
  <c r="I403" i="13"/>
  <c r="T403" i="13"/>
  <c r="U403" i="13" s="1"/>
  <c r="I405" i="13"/>
  <c r="T405" i="13"/>
  <c r="U405" i="13" s="1"/>
  <c r="I397" i="13"/>
  <c r="T397" i="13"/>
  <c r="U397" i="13" s="1"/>
  <c r="T395" i="13"/>
  <c r="U395" i="13" s="1"/>
  <c r="I395" i="13"/>
  <c r="T385" i="13"/>
  <c r="U385" i="13" s="1"/>
  <c r="I385" i="13"/>
  <c r="I389" i="13"/>
  <c r="T389" i="13"/>
  <c r="U389" i="13" s="1"/>
  <c r="T384" i="13"/>
  <c r="U384" i="13" s="1"/>
  <c r="I384" i="13"/>
  <c r="T378" i="13"/>
  <c r="U378" i="13" s="1"/>
  <c r="I378" i="13"/>
  <c r="T375" i="13"/>
  <c r="U375" i="13" s="1"/>
  <c r="I375" i="13"/>
  <c r="I374" i="13"/>
  <c r="T374" i="13"/>
  <c r="U374" i="13" s="1"/>
  <c r="I369" i="13"/>
  <c r="T369" i="13"/>
  <c r="U369" i="13" s="1"/>
  <c r="I366" i="13"/>
  <c r="T366" i="13"/>
  <c r="U366" i="13" s="1"/>
  <c r="I357" i="13"/>
  <c r="T357" i="13"/>
  <c r="U357" i="13" s="1"/>
  <c r="T356" i="13"/>
  <c r="U356" i="13" s="1"/>
  <c r="I356" i="13"/>
  <c r="T351" i="13"/>
  <c r="U351" i="13" s="1"/>
  <c r="I351" i="13"/>
  <c r="T345" i="13"/>
  <c r="U345" i="13" s="1"/>
  <c r="I345" i="13"/>
  <c r="T342" i="13"/>
  <c r="U342" i="13" s="1"/>
  <c r="I342" i="13"/>
  <c r="T339" i="13"/>
  <c r="U339" i="13" s="1"/>
  <c r="I339" i="13"/>
  <c r="T337" i="13"/>
  <c r="U337" i="13" s="1"/>
  <c r="I337" i="13"/>
  <c r="I338" i="13"/>
  <c r="T338" i="13"/>
  <c r="U338" i="13" s="1"/>
  <c r="T329" i="13"/>
  <c r="U329" i="13" s="1"/>
  <c r="I329" i="13"/>
  <c r="T324" i="13"/>
  <c r="U324" i="13" s="1"/>
  <c r="I324" i="13"/>
  <c r="T325" i="13"/>
  <c r="U325" i="13" s="1"/>
  <c r="I325" i="13"/>
  <c r="I320" i="13"/>
  <c r="T320" i="13"/>
  <c r="U320" i="13" s="1"/>
  <c r="T311" i="13"/>
  <c r="U311" i="13" s="1"/>
  <c r="I311" i="13"/>
  <c r="T310" i="13"/>
  <c r="U310" i="13" s="1"/>
  <c r="I310" i="13"/>
  <c r="I307" i="13"/>
  <c r="T307" i="13"/>
  <c r="U307" i="13" s="1"/>
  <c r="T303" i="13"/>
  <c r="U303" i="13" s="1"/>
  <c r="I303" i="13"/>
  <c r="T300" i="13"/>
  <c r="U300" i="13" s="1"/>
  <c r="I300" i="13"/>
  <c r="I292" i="13"/>
  <c r="T292" i="13"/>
  <c r="U292" i="13" s="1"/>
  <c r="T290" i="13"/>
  <c r="U290" i="13" s="1"/>
  <c r="I290" i="13"/>
  <c r="I280" i="13"/>
  <c r="T280" i="13"/>
  <c r="U280" i="13" s="1"/>
  <c r="I275" i="13"/>
  <c r="T275" i="13"/>
  <c r="U275" i="13" s="1"/>
  <c r="I272" i="13"/>
  <c r="T272" i="13"/>
  <c r="U272" i="13" s="1"/>
  <c r="I265" i="13"/>
  <c r="T265" i="13"/>
  <c r="U265" i="13" s="1"/>
  <c r="I260" i="13"/>
  <c r="T260" i="13"/>
  <c r="U260" i="13" s="1"/>
  <c r="T253" i="13"/>
  <c r="U253" i="13" s="1"/>
  <c r="I253" i="13"/>
  <c r="T251" i="13"/>
  <c r="U251" i="13" s="1"/>
  <c r="I251" i="13"/>
  <c r="I246" i="13"/>
  <c r="T246" i="13"/>
  <c r="U246" i="13" s="1"/>
  <c r="T245" i="13"/>
  <c r="U245" i="13" s="1"/>
  <c r="I245" i="13"/>
  <c r="T244" i="13"/>
  <c r="U244" i="13" s="1"/>
  <c r="I244" i="13"/>
  <c r="I238" i="13"/>
  <c r="T238" i="13"/>
  <c r="U238" i="13" s="1"/>
  <c r="I233" i="13"/>
  <c r="T233" i="13"/>
  <c r="U233" i="13" s="1"/>
  <c r="I229" i="13"/>
  <c r="T229" i="13"/>
  <c r="U229" i="13" s="1"/>
  <c r="T227" i="13"/>
  <c r="U227" i="13" s="1"/>
  <c r="I227" i="13"/>
  <c r="I223" i="13"/>
  <c r="T223" i="13"/>
  <c r="U223" i="13" s="1"/>
  <c r="T220" i="13"/>
  <c r="U220" i="13" s="1"/>
  <c r="I220" i="13"/>
  <c r="I209" i="13"/>
  <c r="T209" i="13"/>
  <c r="U209" i="13" s="1"/>
  <c r="I207" i="13"/>
  <c r="T207" i="13"/>
  <c r="U207" i="13" s="1"/>
  <c r="T197" i="13"/>
  <c r="U197" i="13" s="1"/>
  <c r="I197" i="13"/>
  <c r="I196" i="13"/>
  <c r="T196" i="13"/>
  <c r="U196" i="13" s="1"/>
  <c r="T194" i="13"/>
  <c r="U194" i="13" s="1"/>
  <c r="I194" i="13"/>
  <c r="I187" i="13"/>
  <c r="T187" i="13"/>
  <c r="U187" i="13" s="1"/>
  <c r="I184" i="13"/>
  <c r="T184" i="13"/>
  <c r="U184" i="13" s="1"/>
  <c r="I179" i="13"/>
  <c r="T179" i="13"/>
  <c r="U179" i="13" s="1"/>
  <c r="T168" i="13"/>
  <c r="U168" i="13" s="1"/>
  <c r="I168" i="13"/>
  <c r="I161" i="13"/>
  <c r="T161" i="13"/>
  <c r="U161" i="13" s="1"/>
  <c r="T157" i="13"/>
  <c r="U157" i="13" s="1"/>
  <c r="I157" i="13"/>
  <c r="T158" i="13"/>
  <c r="U158" i="13" s="1"/>
  <c r="I158" i="13"/>
  <c r="I149" i="13"/>
  <c r="T149" i="13"/>
  <c r="U149" i="13" s="1"/>
  <c r="T148" i="13"/>
  <c r="U148" i="13" s="1"/>
  <c r="I148" i="13"/>
  <c r="T143" i="13"/>
  <c r="U143" i="13" s="1"/>
  <c r="I143" i="13"/>
  <c r="I142" i="13"/>
  <c r="T142" i="13"/>
  <c r="U142" i="13" s="1"/>
  <c r="T141" i="13"/>
  <c r="U141" i="13" s="1"/>
  <c r="I141" i="13"/>
  <c r="T136" i="13"/>
  <c r="U136" i="13" s="1"/>
  <c r="I136" i="13"/>
  <c r="T130" i="13"/>
  <c r="U130" i="13" s="1"/>
  <c r="I130" i="13"/>
  <c r="I126" i="13"/>
  <c r="T126" i="13"/>
  <c r="U126" i="13" s="1"/>
  <c r="T124" i="13"/>
  <c r="U124" i="13" s="1"/>
  <c r="I124" i="13"/>
  <c r="I122" i="13"/>
  <c r="T122" i="13"/>
  <c r="U122" i="13" s="1"/>
  <c r="T121" i="13"/>
  <c r="U121" i="13" s="1"/>
  <c r="I121" i="13"/>
  <c r="T115" i="13"/>
  <c r="U115" i="13" s="1"/>
  <c r="I115" i="13"/>
  <c r="I111" i="13"/>
  <c r="T111" i="13"/>
  <c r="U111" i="13" s="1"/>
  <c r="I109" i="13"/>
  <c r="T109" i="13"/>
  <c r="U109" i="13" s="1"/>
  <c r="I107" i="13"/>
  <c r="T107" i="13"/>
  <c r="U107" i="13" s="1"/>
  <c r="I104" i="13"/>
  <c r="T104" i="13"/>
  <c r="U104" i="13" s="1"/>
  <c r="T103" i="13"/>
  <c r="U103" i="13" s="1"/>
  <c r="I103" i="13"/>
  <c r="T98" i="13"/>
  <c r="U98" i="13" s="1"/>
  <c r="I98" i="13"/>
  <c r="I97" i="13"/>
  <c r="T97" i="13"/>
  <c r="U97" i="13" s="1"/>
  <c r="I93" i="13"/>
  <c r="T93" i="13"/>
  <c r="U93" i="13" s="1"/>
  <c r="T87" i="13"/>
  <c r="U87" i="13" s="1"/>
  <c r="I87" i="13"/>
  <c r="I86" i="13"/>
  <c r="T86" i="13"/>
  <c r="U86" i="13" s="1"/>
  <c r="T80" i="13"/>
  <c r="U80" i="13" s="1"/>
  <c r="I80" i="13"/>
  <c r="I78" i="13"/>
  <c r="T78" i="13"/>
  <c r="U78" i="13" s="1"/>
  <c r="T71" i="13"/>
  <c r="U71" i="13" s="1"/>
  <c r="I71" i="13"/>
  <c r="I55" i="13"/>
  <c r="T55" i="13"/>
  <c r="U55" i="13" s="1"/>
  <c r="I52" i="13"/>
  <c r="T52" i="13"/>
  <c r="U52" i="13" s="1"/>
  <c r="I45" i="13"/>
  <c r="T45" i="13"/>
  <c r="U45" i="13" s="1"/>
  <c r="I41" i="13"/>
  <c r="T41" i="13"/>
  <c r="U41" i="13" s="1"/>
  <c r="T36" i="13"/>
  <c r="U36" i="13" s="1"/>
  <c r="I36" i="13"/>
  <c r="T35" i="13"/>
  <c r="U35" i="13" s="1"/>
  <c r="I35" i="13"/>
  <c r="T33" i="13"/>
  <c r="U33" i="13" s="1"/>
  <c r="I33" i="13"/>
  <c r="T29" i="13"/>
  <c r="U29" i="13" s="1"/>
  <c r="I29" i="13"/>
  <c r="T27" i="13"/>
  <c r="U27" i="13" s="1"/>
  <c r="I27" i="13"/>
  <c r="I23" i="13"/>
  <c r="T23" i="13"/>
  <c r="U23" i="13" s="1"/>
  <c r="I18" i="13"/>
  <c r="T18" i="13"/>
  <c r="U18" i="13" s="1"/>
  <c r="T1001" i="13"/>
  <c r="U1001" i="13" s="1"/>
  <c r="I1001" i="13"/>
  <c r="I987" i="13"/>
  <c r="T987" i="13"/>
  <c r="U987" i="13" s="1"/>
  <c r="T900" i="13"/>
  <c r="U900" i="13" s="1"/>
  <c r="I900" i="13"/>
  <c r="T896" i="13"/>
  <c r="U896" i="13" s="1"/>
  <c r="I896" i="13"/>
  <c r="I889" i="13"/>
  <c r="T889" i="13"/>
  <c r="U889" i="13" s="1"/>
  <c r="T863" i="13"/>
  <c r="U863" i="13" s="1"/>
  <c r="I863" i="13"/>
  <c r="T841" i="13"/>
  <c r="U841" i="13" s="1"/>
  <c r="I841" i="13"/>
  <c r="I832" i="13"/>
  <c r="T832" i="13"/>
  <c r="U832" i="13" s="1"/>
  <c r="I800" i="13"/>
  <c r="T800" i="13"/>
  <c r="U800" i="13" s="1"/>
  <c r="T774" i="13"/>
  <c r="U774" i="13" s="1"/>
  <c r="I774" i="13"/>
  <c r="T757" i="13"/>
  <c r="U757" i="13" s="1"/>
  <c r="I757" i="13"/>
  <c r="I751" i="13"/>
  <c r="T751" i="13"/>
  <c r="U751" i="13" s="1"/>
  <c r="T744" i="13"/>
  <c r="U744" i="13" s="1"/>
  <c r="I744" i="13"/>
  <c r="I736" i="13"/>
  <c r="T736" i="13"/>
  <c r="U736" i="13" s="1"/>
  <c r="T721" i="13"/>
  <c r="U721" i="13" s="1"/>
  <c r="I721" i="13"/>
  <c r="T713" i="13"/>
  <c r="U713" i="13" s="1"/>
  <c r="I713" i="13"/>
  <c r="I694" i="13"/>
  <c r="T694" i="13"/>
  <c r="U694" i="13" s="1"/>
  <c r="I687" i="13"/>
  <c r="T687" i="13"/>
  <c r="U687" i="13" s="1"/>
  <c r="T679" i="13"/>
  <c r="U679" i="13" s="1"/>
  <c r="I679" i="13"/>
  <c r="T671" i="13"/>
  <c r="U671" i="13" s="1"/>
  <c r="I671" i="13"/>
  <c r="I665" i="13"/>
  <c r="T665" i="13"/>
  <c r="U665" i="13" s="1"/>
  <c r="I637" i="13"/>
  <c r="T637" i="13"/>
  <c r="U637" i="13" s="1"/>
  <c r="I583" i="13"/>
  <c r="T583" i="13"/>
  <c r="U583" i="13" s="1"/>
  <c r="T563" i="13"/>
  <c r="U563" i="13" s="1"/>
  <c r="I563" i="13"/>
  <c r="T550" i="13"/>
  <c r="U550" i="13" s="1"/>
  <c r="I550" i="13"/>
  <c r="I529" i="13"/>
  <c r="T529" i="13"/>
  <c r="U529" i="13" s="1"/>
  <c r="I527" i="13"/>
  <c r="T527" i="13"/>
  <c r="U527" i="13" s="1"/>
  <c r="T528" i="13"/>
  <c r="U528" i="13" s="1"/>
  <c r="I528" i="13"/>
  <c r="T523" i="13"/>
  <c r="U523" i="13" s="1"/>
  <c r="I523" i="13"/>
  <c r="I521" i="13"/>
  <c r="T521" i="13"/>
  <c r="U521" i="13" s="1"/>
  <c r="I517" i="13"/>
  <c r="T517" i="13"/>
  <c r="U517" i="13" s="1"/>
  <c r="I511" i="13"/>
  <c r="T511" i="13"/>
  <c r="U511" i="13" s="1"/>
  <c r="T507" i="13"/>
  <c r="U507" i="13" s="1"/>
  <c r="I507" i="13"/>
  <c r="I505" i="13"/>
  <c r="T505" i="13"/>
  <c r="U505" i="13" s="1"/>
  <c r="I504" i="13"/>
  <c r="T504" i="13"/>
  <c r="U504" i="13" s="1"/>
  <c r="I500" i="13"/>
  <c r="T500" i="13"/>
  <c r="U500" i="13" s="1"/>
  <c r="I496" i="13"/>
  <c r="T496" i="13"/>
  <c r="U496" i="13" s="1"/>
  <c r="I492" i="13"/>
  <c r="T492" i="13"/>
  <c r="U492" i="13" s="1"/>
  <c r="T490" i="13"/>
  <c r="U490" i="13" s="1"/>
  <c r="I490" i="13"/>
  <c r="I489" i="13"/>
  <c r="T489" i="13"/>
  <c r="U489" i="13" s="1"/>
  <c r="T480" i="13"/>
  <c r="U480" i="13" s="1"/>
  <c r="I480" i="13"/>
  <c r="T465" i="13"/>
  <c r="U465" i="13" s="1"/>
  <c r="I465" i="13"/>
  <c r="T463" i="13"/>
  <c r="U463" i="13" s="1"/>
  <c r="I463" i="13"/>
  <c r="T461" i="13"/>
  <c r="U461" i="13" s="1"/>
  <c r="I461" i="13"/>
  <c r="I459" i="13"/>
  <c r="T459" i="13"/>
  <c r="U459" i="13" s="1"/>
  <c r="I456" i="13"/>
  <c r="T456" i="13"/>
  <c r="U456" i="13" s="1"/>
  <c r="I449" i="13"/>
  <c r="T449" i="13"/>
  <c r="U449" i="13" s="1"/>
  <c r="T444" i="13"/>
  <c r="U444" i="13" s="1"/>
  <c r="I444" i="13"/>
  <c r="T441" i="13"/>
  <c r="U441" i="13" s="1"/>
  <c r="I441" i="13"/>
  <c r="T435" i="13"/>
  <c r="U435" i="13" s="1"/>
  <c r="I435" i="13"/>
  <c r="T433" i="13"/>
  <c r="U433" i="13" s="1"/>
  <c r="I433" i="13"/>
  <c r="T432" i="13"/>
  <c r="U432" i="13" s="1"/>
  <c r="I432" i="13"/>
  <c r="T423" i="13"/>
  <c r="U423" i="13" s="1"/>
  <c r="I423" i="13"/>
  <c r="I420" i="13"/>
  <c r="T420" i="13"/>
  <c r="U420" i="13" s="1"/>
  <c r="I416" i="13"/>
  <c r="T416" i="13"/>
  <c r="U416" i="13" s="1"/>
  <c r="I414" i="13"/>
  <c r="T414" i="13"/>
  <c r="U414" i="13" s="1"/>
  <c r="I411" i="13"/>
  <c r="T411" i="13"/>
  <c r="U411" i="13" s="1"/>
  <c r="I407" i="13"/>
  <c r="T407" i="13"/>
  <c r="U407" i="13" s="1"/>
  <c r="T400" i="13"/>
  <c r="U400" i="13" s="1"/>
  <c r="I400" i="13"/>
  <c r="I392" i="13"/>
  <c r="T392" i="13"/>
  <c r="U392" i="13" s="1"/>
  <c r="T388" i="13"/>
  <c r="U388" i="13" s="1"/>
  <c r="I388" i="13"/>
  <c r="T387" i="13"/>
  <c r="U387" i="13" s="1"/>
  <c r="I387" i="13"/>
  <c r="I383" i="13"/>
  <c r="T383" i="13"/>
  <c r="U383" i="13" s="1"/>
  <c r="T380" i="13"/>
  <c r="U380" i="13" s="1"/>
  <c r="I380" i="13"/>
  <c r="I372" i="13"/>
  <c r="T372" i="13"/>
  <c r="U372" i="13" s="1"/>
  <c r="T371" i="13"/>
  <c r="U371" i="13" s="1"/>
  <c r="I371" i="13"/>
  <c r="I368" i="13"/>
  <c r="T368" i="13"/>
  <c r="U368" i="13" s="1"/>
  <c r="T364" i="13"/>
  <c r="U364" i="13" s="1"/>
  <c r="I364" i="13"/>
  <c r="T359" i="13"/>
  <c r="U359" i="13" s="1"/>
  <c r="I359" i="13"/>
  <c r="T358" i="13"/>
  <c r="U358" i="13" s="1"/>
  <c r="I358" i="13"/>
  <c r="I355" i="13"/>
  <c r="T355" i="13"/>
  <c r="U355" i="13" s="1"/>
  <c r="T353" i="13"/>
  <c r="U353" i="13" s="1"/>
  <c r="I353" i="13"/>
  <c r="T349" i="13"/>
  <c r="U349" i="13" s="1"/>
  <c r="I349" i="13"/>
  <c r="T341" i="13"/>
  <c r="U341" i="13" s="1"/>
  <c r="I341" i="13"/>
  <c r="I340" i="13"/>
  <c r="T340" i="13"/>
  <c r="U340" i="13" s="1"/>
  <c r="I336" i="13"/>
  <c r="T336" i="13"/>
  <c r="U336" i="13" s="1"/>
  <c r="I332" i="13"/>
  <c r="T332" i="13"/>
  <c r="U332" i="13" s="1"/>
  <c r="I331" i="13"/>
  <c r="T331" i="13"/>
  <c r="U331" i="13" s="1"/>
  <c r="T326" i="13"/>
  <c r="U326" i="13" s="1"/>
  <c r="I326" i="13"/>
  <c r="I321" i="13"/>
  <c r="T321" i="13"/>
  <c r="U321" i="13" s="1"/>
  <c r="I315" i="13"/>
  <c r="T315" i="13"/>
  <c r="U315" i="13" s="1"/>
  <c r="T304" i="13"/>
  <c r="U304" i="13" s="1"/>
  <c r="I304" i="13"/>
  <c r="T301" i="13"/>
  <c r="U301" i="13" s="1"/>
  <c r="I301" i="13"/>
  <c r="T299" i="13"/>
  <c r="U299" i="13" s="1"/>
  <c r="I299" i="13"/>
  <c r="I298" i="13"/>
  <c r="T298" i="13"/>
  <c r="U298" i="13" s="1"/>
  <c r="T297" i="13"/>
  <c r="U297" i="13" s="1"/>
  <c r="I297" i="13"/>
  <c r="I293" i="13"/>
  <c r="T293" i="13"/>
  <c r="U293" i="13" s="1"/>
  <c r="I288" i="13"/>
  <c r="T288" i="13"/>
  <c r="U288" i="13" s="1"/>
  <c r="I287" i="13"/>
  <c r="T287" i="13"/>
  <c r="U287" i="13" s="1"/>
  <c r="I284" i="13"/>
  <c r="T284" i="13"/>
  <c r="U284" i="13" s="1"/>
  <c r="T278" i="13"/>
  <c r="U278" i="13" s="1"/>
  <c r="I278" i="13"/>
  <c r="I274" i="13"/>
  <c r="T274" i="13"/>
  <c r="U274" i="13" s="1"/>
  <c r="I267" i="13"/>
  <c r="T267" i="13"/>
  <c r="U267" i="13" s="1"/>
  <c r="I266" i="13"/>
  <c r="T266" i="13"/>
  <c r="U266" i="13" s="1"/>
  <c r="I261" i="13"/>
  <c r="T261" i="13"/>
  <c r="U261" i="13" s="1"/>
  <c r="I250" i="13"/>
  <c r="T250" i="13"/>
  <c r="U250" i="13" s="1"/>
  <c r="T249" i="13"/>
  <c r="U249" i="13" s="1"/>
  <c r="I249" i="13"/>
  <c r="I247" i="13"/>
  <c r="T247" i="13"/>
  <c r="U247" i="13" s="1"/>
  <c r="I241" i="13"/>
  <c r="T241" i="13"/>
  <c r="U241" i="13" s="1"/>
  <c r="I243" i="13"/>
  <c r="T243" i="13"/>
  <c r="U243" i="13" s="1"/>
  <c r="T231" i="13"/>
  <c r="U231" i="13" s="1"/>
  <c r="I231" i="13"/>
  <c r="I230" i="13"/>
  <c r="T230" i="13"/>
  <c r="U230" i="13" s="1"/>
  <c r="T226" i="13"/>
  <c r="U226" i="13" s="1"/>
  <c r="I226" i="13"/>
  <c r="I225" i="13"/>
  <c r="T225" i="13"/>
  <c r="U225" i="13" s="1"/>
  <c r="I219" i="13"/>
  <c r="T219" i="13"/>
  <c r="U219" i="13" s="1"/>
  <c r="I221" i="13"/>
  <c r="T221" i="13"/>
  <c r="U221" i="13" s="1"/>
  <c r="T215" i="13"/>
  <c r="U215" i="13" s="1"/>
  <c r="I215" i="13"/>
  <c r="I213" i="13"/>
  <c r="T213" i="13"/>
  <c r="U213" i="13" s="1"/>
  <c r="I211" i="13"/>
  <c r="T211" i="13"/>
  <c r="U211" i="13" s="1"/>
  <c r="T204" i="13"/>
  <c r="U204" i="13" s="1"/>
  <c r="I204" i="13"/>
  <c r="T200" i="13"/>
  <c r="U200" i="13" s="1"/>
  <c r="I200" i="13"/>
  <c r="T198" i="13"/>
  <c r="U198" i="13" s="1"/>
  <c r="I198" i="13"/>
  <c r="T195" i="13"/>
  <c r="U195" i="13" s="1"/>
  <c r="I195" i="13"/>
  <c r="I189" i="13"/>
  <c r="T189" i="13"/>
  <c r="U189" i="13" s="1"/>
  <c r="I186" i="13"/>
  <c r="T186" i="13"/>
  <c r="U186" i="13" s="1"/>
  <c r="I183" i="13"/>
  <c r="T183" i="13"/>
  <c r="U183" i="13" s="1"/>
  <c r="T177" i="13"/>
  <c r="U177" i="13" s="1"/>
  <c r="I177" i="13"/>
  <c r="I173" i="13"/>
  <c r="T173" i="13"/>
  <c r="U173" i="13" s="1"/>
  <c r="I169" i="13"/>
  <c r="T169" i="13"/>
  <c r="U169" i="13" s="1"/>
  <c r="I165" i="13"/>
  <c r="T165" i="13"/>
  <c r="U165" i="13" s="1"/>
  <c r="I162" i="13"/>
  <c r="T162" i="13"/>
  <c r="U162" i="13" s="1"/>
  <c r="I159" i="13"/>
  <c r="T159" i="13"/>
  <c r="U159" i="13" s="1"/>
  <c r="I155" i="13"/>
  <c r="T155" i="13"/>
  <c r="U155" i="13" s="1"/>
  <c r="I152" i="13"/>
  <c r="T152" i="13"/>
  <c r="U152" i="13" s="1"/>
  <c r="I145" i="13"/>
  <c r="T145" i="13"/>
  <c r="U145" i="13" s="1"/>
  <c r="I144" i="13"/>
  <c r="T144" i="13"/>
  <c r="U144" i="13" s="1"/>
  <c r="T140" i="13"/>
  <c r="U140" i="13" s="1"/>
  <c r="I140" i="13"/>
  <c r="I137" i="13"/>
  <c r="T137" i="13"/>
  <c r="U137" i="13" s="1"/>
  <c r="T132" i="13"/>
  <c r="U132" i="13" s="1"/>
  <c r="I132" i="13"/>
  <c r="T123" i="13"/>
  <c r="U123" i="13" s="1"/>
  <c r="I123" i="13"/>
  <c r="I120" i="13"/>
  <c r="T120" i="13"/>
  <c r="U120" i="13" s="1"/>
  <c r="T116" i="13"/>
  <c r="U116" i="13" s="1"/>
  <c r="I116" i="13"/>
  <c r="I118" i="13"/>
  <c r="T118" i="13"/>
  <c r="U118" i="13" s="1"/>
  <c r="T112" i="13"/>
  <c r="U112" i="13" s="1"/>
  <c r="I112" i="13"/>
  <c r="T110" i="13"/>
  <c r="U110" i="13" s="1"/>
  <c r="I110" i="13"/>
  <c r="I106" i="13"/>
  <c r="T106" i="13"/>
  <c r="U106" i="13" s="1"/>
  <c r="I101" i="13"/>
  <c r="T101" i="13"/>
  <c r="U101" i="13" s="1"/>
  <c r="I96" i="13"/>
  <c r="T96" i="13"/>
  <c r="U96" i="13" s="1"/>
  <c r="T90" i="13"/>
  <c r="U90" i="13" s="1"/>
  <c r="I90" i="13"/>
  <c r="T89" i="13"/>
  <c r="U89" i="13" s="1"/>
  <c r="I89" i="13"/>
  <c r="T84" i="13"/>
  <c r="U84" i="13" s="1"/>
  <c r="I84" i="13"/>
  <c r="I77" i="13"/>
  <c r="T77" i="13"/>
  <c r="U77" i="13" s="1"/>
  <c r="T76" i="13"/>
  <c r="U76" i="13" s="1"/>
  <c r="I76" i="13"/>
  <c r="I74" i="13"/>
  <c r="T74" i="13"/>
  <c r="U74" i="13" s="1"/>
  <c r="T70" i="13"/>
  <c r="U70" i="13" s="1"/>
  <c r="I70" i="13"/>
  <c r="I67" i="13"/>
  <c r="T67" i="13"/>
  <c r="U67" i="13" s="1"/>
  <c r="I64" i="13"/>
  <c r="T64" i="13"/>
  <c r="U64" i="13" s="1"/>
  <c r="I58" i="13"/>
  <c r="T58" i="13"/>
  <c r="U58" i="13" s="1"/>
  <c r="T54" i="13"/>
  <c r="U54" i="13" s="1"/>
  <c r="I54" i="13"/>
  <c r="I51" i="13"/>
  <c r="T51" i="13"/>
  <c r="U51" i="13" s="1"/>
  <c r="I47" i="13"/>
  <c r="T47" i="13"/>
  <c r="U47" i="13" s="1"/>
  <c r="I38" i="13"/>
  <c r="T38" i="13"/>
  <c r="U38" i="13" s="1"/>
  <c r="T37" i="13"/>
  <c r="U37" i="13" s="1"/>
  <c r="I37" i="13"/>
  <c r="T34" i="13"/>
  <c r="U34" i="13" s="1"/>
  <c r="I34" i="13"/>
  <c r="T32" i="13"/>
  <c r="U32" i="13" s="1"/>
  <c r="I32" i="13"/>
  <c r="I28" i="13"/>
  <c r="T28" i="13"/>
  <c r="U28" i="13" s="1"/>
  <c r="T25" i="13"/>
  <c r="U25" i="13" s="1"/>
  <c r="I25" i="13"/>
  <c r="I12" i="13"/>
  <c r="T12" i="13"/>
  <c r="U12" i="13" s="1"/>
  <c r="T13" i="13"/>
  <c r="U13" i="13" s="1"/>
  <c r="I13" i="13"/>
  <c r="T11" i="13"/>
  <c r="U11" i="13" s="1"/>
  <c r="I11" i="13"/>
  <c r="I3" i="13"/>
  <c r="T3" i="13"/>
  <c r="S1001" i="13"/>
  <c r="T984" i="13"/>
  <c r="U984" i="13" s="1"/>
  <c r="I984" i="13"/>
  <c r="I967" i="13"/>
  <c r="T967" i="13"/>
  <c r="U967" i="13" s="1"/>
  <c r="I945" i="13"/>
  <c r="T945" i="13"/>
  <c r="U945" i="13" s="1"/>
  <c r="I926" i="13"/>
  <c r="T926" i="13"/>
  <c r="U926" i="13" s="1"/>
  <c r="I920" i="13"/>
  <c r="T920" i="13"/>
  <c r="U920" i="13" s="1"/>
  <c r="T916" i="13"/>
  <c r="U916" i="13" s="1"/>
  <c r="I916" i="13"/>
  <c r="I905" i="13"/>
  <c r="T905" i="13"/>
  <c r="U905" i="13" s="1"/>
  <c r="I902" i="13"/>
  <c r="T902" i="13"/>
  <c r="U902" i="13" s="1"/>
  <c r="I875" i="13"/>
  <c r="T875" i="13"/>
  <c r="U875" i="13" s="1"/>
  <c r="T868" i="13"/>
  <c r="U868" i="13" s="1"/>
  <c r="I868" i="13"/>
  <c r="I840" i="13"/>
  <c r="T840" i="13"/>
  <c r="U840" i="13" s="1"/>
  <c r="T831" i="13"/>
  <c r="U831" i="13" s="1"/>
  <c r="I831" i="13"/>
  <c r="T816" i="13"/>
  <c r="U816" i="13" s="1"/>
  <c r="I816" i="13"/>
  <c r="I797" i="13"/>
  <c r="T797" i="13"/>
  <c r="U797" i="13" s="1"/>
  <c r="T746" i="13"/>
  <c r="U746" i="13" s="1"/>
  <c r="I746" i="13"/>
  <c r="I718" i="13"/>
  <c r="T718" i="13"/>
  <c r="U718" i="13" s="1"/>
  <c r="T703" i="13"/>
  <c r="U703" i="13" s="1"/>
  <c r="I703" i="13"/>
  <c r="T695" i="13"/>
  <c r="U695" i="13" s="1"/>
  <c r="I695" i="13"/>
  <c r="I659" i="13"/>
  <c r="T659" i="13"/>
  <c r="U659" i="13" s="1"/>
  <c r="I614" i="13"/>
  <c r="T614" i="13"/>
  <c r="U614" i="13" s="1"/>
  <c r="T605" i="13"/>
  <c r="U605" i="13" s="1"/>
  <c r="I605" i="13"/>
  <c r="I599" i="13"/>
  <c r="T599" i="13"/>
  <c r="U599" i="13" s="1"/>
  <c r="I593" i="13"/>
  <c r="T593" i="13"/>
  <c r="U593" i="13" s="1"/>
  <c r="T585" i="13"/>
  <c r="U585" i="13" s="1"/>
  <c r="I585" i="13"/>
  <c r="T566" i="13"/>
  <c r="U566" i="13" s="1"/>
  <c r="I566" i="13"/>
  <c r="T565" i="13"/>
  <c r="U565" i="13" s="1"/>
  <c r="I565" i="13"/>
  <c r="I553" i="13"/>
  <c r="T553" i="13"/>
  <c r="U553" i="13" s="1"/>
  <c r="I537" i="13"/>
  <c r="T537" i="13"/>
  <c r="U537" i="13" s="1"/>
  <c r="I992" i="13"/>
  <c r="T992" i="13"/>
  <c r="U992" i="13" s="1"/>
  <c r="T973" i="13"/>
  <c r="U973" i="13" s="1"/>
  <c r="I973" i="13"/>
  <c r="T968" i="13"/>
  <c r="U968" i="13" s="1"/>
  <c r="I968" i="13"/>
  <c r="I940" i="13"/>
  <c r="T940" i="13"/>
  <c r="U940" i="13" s="1"/>
  <c r="T924" i="13"/>
  <c r="U924" i="13" s="1"/>
  <c r="I924" i="13"/>
  <c r="I917" i="13"/>
  <c r="T917" i="13"/>
  <c r="U917" i="13" s="1"/>
  <c r="I901" i="13"/>
  <c r="T901" i="13"/>
  <c r="U901" i="13" s="1"/>
  <c r="T897" i="13"/>
  <c r="U897" i="13" s="1"/>
  <c r="I897" i="13"/>
  <c r="T891" i="13"/>
  <c r="U891" i="13" s="1"/>
  <c r="I891" i="13"/>
  <c r="I882" i="13"/>
  <c r="T882" i="13"/>
  <c r="U882" i="13" s="1"/>
  <c r="T858" i="13"/>
  <c r="U858" i="13" s="1"/>
  <c r="I858" i="13"/>
  <c r="T823" i="13"/>
  <c r="U823" i="13" s="1"/>
  <c r="I823" i="13"/>
  <c r="T806" i="13"/>
  <c r="U806" i="13" s="1"/>
  <c r="I806" i="13"/>
  <c r="T804" i="13"/>
  <c r="U804" i="13" s="1"/>
  <c r="I804" i="13"/>
  <c r="T796" i="13"/>
  <c r="U796" i="13" s="1"/>
  <c r="I796" i="13"/>
  <c r="T791" i="13"/>
  <c r="U791" i="13" s="1"/>
  <c r="I791" i="13"/>
  <c r="T779" i="13"/>
  <c r="U779" i="13" s="1"/>
  <c r="I779" i="13"/>
  <c r="T764" i="13"/>
  <c r="U764" i="13" s="1"/>
  <c r="I764" i="13"/>
  <c r="I755" i="13"/>
  <c r="T755" i="13"/>
  <c r="U755" i="13" s="1"/>
  <c r="T754" i="13"/>
  <c r="U754" i="13" s="1"/>
  <c r="I754" i="13"/>
  <c r="T743" i="13"/>
  <c r="U743" i="13" s="1"/>
  <c r="I743" i="13"/>
  <c r="T725" i="13"/>
  <c r="U725" i="13" s="1"/>
  <c r="I725" i="13"/>
  <c r="I714" i="13"/>
  <c r="T714" i="13"/>
  <c r="U714" i="13" s="1"/>
  <c r="T700" i="13"/>
  <c r="U700" i="13" s="1"/>
  <c r="I700" i="13"/>
  <c r="T683" i="13"/>
  <c r="U683" i="13" s="1"/>
  <c r="I683" i="13"/>
  <c r="T641" i="13"/>
  <c r="U641" i="13" s="1"/>
  <c r="I641" i="13"/>
  <c r="I628" i="13"/>
  <c r="T628" i="13"/>
  <c r="U628" i="13" s="1"/>
  <c r="I612" i="13"/>
  <c r="T612" i="13"/>
  <c r="U612" i="13" s="1"/>
  <c r="T601" i="13"/>
  <c r="U601" i="13" s="1"/>
  <c r="I601" i="13"/>
  <c r="T597" i="13"/>
  <c r="U597" i="13" s="1"/>
  <c r="I597" i="13"/>
  <c r="I579" i="13"/>
  <c r="T579" i="13"/>
  <c r="U579" i="13" s="1"/>
  <c r="T569" i="13"/>
  <c r="U569" i="13" s="1"/>
  <c r="I569" i="13"/>
  <c r="I557" i="13"/>
  <c r="T557" i="13"/>
  <c r="U557" i="13" s="1"/>
  <c r="T548" i="13"/>
  <c r="U548" i="13" s="1"/>
  <c r="I548" i="13"/>
  <c r="I535" i="13"/>
  <c r="T535" i="13"/>
  <c r="U535" i="13" s="1"/>
  <c r="I526" i="13"/>
  <c r="T526" i="13"/>
  <c r="U526" i="13" s="1"/>
  <c r="T522" i="13"/>
  <c r="U522" i="13" s="1"/>
  <c r="I522" i="13"/>
  <c r="I513" i="13"/>
  <c r="T513" i="13"/>
  <c r="U513" i="13" s="1"/>
  <c r="I484" i="13"/>
  <c r="T484" i="13"/>
  <c r="U484" i="13" s="1"/>
  <c r="I471" i="13"/>
  <c r="T471" i="13"/>
  <c r="U471" i="13" s="1"/>
  <c r="I464" i="13"/>
  <c r="T464" i="13"/>
  <c r="U464" i="13" s="1"/>
  <c r="T457" i="13"/>
  <c r="U457" i="13" s="1"/>
  <c r="I457" i="13"/>
  <c r="T446" i="13"/>
  <c r="U446" i="13" s="1"/>
  <c r="I446" i="13"/>
  <c r="I440" i="13"/>
  <c r="T440" i="13"/>
  <c r="U440" i="13" s="1"/>
  <c r="I436" i="13"/>
  <c r="T436" i="13"/>
  <c r="U436" i="13" s="1"/>
  <c r="I431" i="13"/>
  <c r="T431" i="13"/>
  <c r="U431" i="13" s="1"/>
  <c r="T424" i="13"/>
  <c r="U424" i="13" s="1"/>
  <c r="I424" i="13"/>
  <c r="T418" i="13"/>
  <c r="U418" i="13" s="1"/>
  <c r="I418" i="13"/>
  <c r="T415" i="13"/>
  <c r="U415" i="13" s="1"/>
  <c r="I415" i="13"/>
  <c r="I401" i="13"/>
  <c r="T401" i="13"/>
  <c r="U401" i="13" s="1"/>
  <c r="T393" i="13"/>
  <c r="U393" i="13" s="1"/>
  <c r="I393" i="13"/>
  <c r="I379" i="13"/>
  <c r="T379" i="13"/>
  <c r="U379" i="13" s="1"/>
  <c r="T376" i="13"/>
  <c r="U376" i="13" s="1"/>
  <c r="I376" i="13"/>
  <c r="T370" i="13"/>
  <c r="U370" i="13" s="1"/>
  <c r="I370" i="13"/>
  <c r="T360" i="13"/>
  <c r="U360" i="13" s="1"/>
  <c r="I360" i="13"/>
  <c r="I361" i="13"/>
  <c r="T361" i="13"/>
  <c r="U361" i="13" s="1"/>
  <c r="I352" i="13"/>
  <c r="T352" i="13"/>
  <c r="U352" i="13" s="1"/>
  <c r="T350" i="13"/>
  <c r="U350" i="13" s="1"/>
  <c r="I350" i="13"/>
  <c r="T347" i="13"/>
  <c r="U347" i="13" s="1"/>
  <c r="I347" i="13"/>
  <c r="T346" i="13"/>
  <c r="U346" i="13" s="1"/>
  <c r="I346" i="13"/>
  <c r="I344" i="13"/>
  <c r="T344" i="13"/>
  <c r="U344" i="13" s="1"/>
  <c r="I343" i="13"/>
  <c r="T343" i="13"/>
  <c r="U343" i="13" s="1"/>
  <c r="I333" i="13"/>
  <c r="T333" i="13"/>
  <c r="U333" i="13" s="1"/>
  <c r="I328" i="13"/>
  <c r="T328" i="13"/>
  <c r="U328" i="13" s="1"/>
  <c r="I323" i="13"/>
  <c r="T323" i="13"/>
  <c r="U323" i="13" s="1"/>
  <c r="I322" i="13"/>
  <c r="T322" i="13"/>
  <c r="U322" i="13" s="1"/>
  <c r="I319" i="13"/>
  <c r="T319" i="13"/>
  <c r="U319" i="13" s="1"/>
  <c r="I317" i="13"/>
  <c r="T317" i="13"/>
  <c r="U317" i="13" s="1"/>
  <c r="T316" i="13"/>
  <c r="U316" i="13" s="1"/>
  <c r="I316" i="13"/>
  <c r="I313" i="13"/>
  <c r="T313" i="13"/>
  <c r="U313" i="13" s="1"/>
  <c r="T312" i="13"/>
  <c r="U312" i="13" s="1"/>
  <c r="I312" i="13"/>
  <c r="T305" i="13"/>
  <c r="U305" i="13" s="1"/>
  <c r="I305" i="13"/>
  <c r="T302" i="13"/>
  <c r="U302" i="13" s="1"/>
  <c r="I302" i="13"/>
  <c r="T295" i="13"/>
  <c r="U295" i="13" s="1"/>
  <c r="I295" i="13"/>
  <c r="T286" i="13"/>
  <c r="U286" i="13" s="1"/>
  <c r="I286" i="13"/>
  <c r="T283" i="13"/>
  <c r="U283" i="13" s="1"/>
  <c r="I283" i="13"/>
  <c r="I282" i="13"/>
  <c r="T282" i="13"/>
  <c r="U282" i="13" s="1"/>
  <c r="I276" i="13"/>
  <c r="T276" i="13"/>
  <c r="U276" i="13" s="1"/>
  <c r="I271" i="13"/>
  <c r="T271" i="13"/>
  <c r="U271" i="13" s="1"/>
  <c r="I268" i="13"/>
  <c r="T268" i="13"/>
  <c r="U268" i="13" s="1"/>
  <c r="T264" i="13"/>
  <c r="U264" i="13" s="1"/>
  <c r="I264" i="13"/>
  <c r="T263" i="13"/>
  <c r="U263" i="13" s="1"/>
  <c r="I263" i="13"/>
  <c r="T259" i="13"/>
  <c r="U259" i="13" s="1"/>
  <c r="I259" i="13"/>
  <c r="I254" i="13"/>
  <c r="T254" i="13"/>
  <c r="U254" i="13" s="1"/>
  <c r="T248" i="13"/>
  <c r="U248" i="13" s="1"/>
  <c r="I248" i="13"/>
  <c r="T239" i="13"/>
  <c r="U239" i="13" s="1"/>
  <c r="I239" i="13"/>
  <c r="I237" i="13"/>
  <c r="T237" i="13"/>
  <c r="U237" i="13" s="1"/>
  <c r="I235" i="13"/>
  <c r="T235" i="13"/>
  <c r="U235" i="13" s="1"/>
  <c r="T232" i="13"/>
  <c r="U232" i="13" s="1"/>
  <c r="I232" i="13"/>
  <c r="T228" i="13"/>
  <c r="U228" i="13" s="1"/>
  <c r="I228" i="13"/>
  <c r="I222" i="13"/>
  <c r="T222" i="13"/>
  <c r="U222" i="13" s="1"/>
  <c r="T217" i="13"/>
  <c r="U217" i="13" s="1"/>
  <c r="I217" i="13"/>
  <c r="T214" i="13"/>
  <c r="U214" i="13" s="1"/>
  <c r="I214" i="13"/>
  <c r="T212" i="13"/>
  <c r="U212" i="13" s="1"/>
  <c r="I212" i="13"/>
  <c r="T206" i="13"/>
  <c r="U206" i="13" s="1"/>
  <c r="I206" i="13"/>
  <c r="I205" i="13"/>
  <c r="T205" i="13"/>
  <c r="U205" i="13" s="1"/>
  <c r="I199" i="13"/>
  <c r="T199" i="13"/>
  <c r="U199" i="13" s="1"/>
  <c r="T193" i="13"/>
  <c r="U193" i="13" s="1"/>
  <c r="I193" i="13"/>
  <c r="I191" i="13"/>
  <c r="T191" i="13"/>
  <c r="U191" i="13" s="1"/>
  <c r="T192" i="13"/>
  <c r="U192" i="13" s="1"/>
  <c r="I192" i="13"/>
  <c r="T188" i="13"/>
  <c r="U188" i="13" s="1"/>
  <c r="I188" i="13"/>
  <c r="T181" i="13"/>
  <c r="U181" i="13" s="1"/>
  <c r="I181" i="13"/>
  <c r="T180" i="13"/>
  <c r="U180" i="13" s="1"/>
  <c r="I180" i="13"/>
  <c r="T176" i="13"/>
  <c r="U176" i="13" s="1"/>
  <c r="I176" i="13"/>
  <c r="I175" i="13"/>
  <c r="T175" i="13"/>
  <c r="U175" i="13" s="1"/>
  <c r="T172" i="13"/>
  <c r="U172" i="13" s="1"/>
  <c r="I172" i="13"/>
  <c r="I171" i="13"/>
  <c r="T171" i="13"/>
  <c r="U171" i="13" s="1"/>
  <c r="T166" i="13"/>
  <c r="U166" i="13" s="1"/>
  <c r="I166" i="13"/>
  <c r="I164" i="13"/>
  <c r="T164" i="13"/>
  <c r="U164" i="13" s="1"/>
  <c r="T154" i="13"/>
  <c r="U154" i="13" s="1"/>
  <c r="I154" i="13"/>
  <c r="I147" i="13"/>
  <c r="T147" i="13"/>
  <c r="U147" i="13" s="1"/>
  <c r="I146" i="13"/>
  <c r="T146" i="13"/>
  <c r="U146" i="13" s="1"/>
  <c r="T138" i="13"/>
  <c r="U138" i="13" s="1"/>
  <c r="I138" i="13"/>
  <c r="I133" i="13"/>
  <c r="T133" i="13"/>
  <c r="U133" i="13" s="1"/>
  <c r="I128" i="13"/>
  <c r="T128" i="13"/>
  <c r="U128" i="13" s="1"/>
  <c r="T125" i="13"/>
  <c r="U125" i="13" s="1"/>
  <c r="I125" i="13"/>
  <c r="I114" i="13"/>
  <c r="T114" i="13"/>
  <c r="U114" i="13" s="1"/>
  <c r="I108" i="13"/>
  <c r="T108" i="13"/>
  <c r="U108" i="13" s="1"/>
  <c r="T105" i="13"/>
  <c r="U105" i="13" s="1"/>
  <c r="I105" i="13"/>
  <c r="I102" i="13"/>
  <c r="T102" i="13"/>
  <c r="U102" i="13" s="1"/>
  <c r="I94" i="13"/>
  <c r="T94" i="13"/>
  <c r="U94" i="13" s="1"/>
  <c r="T92" i="13"/>
  <c r="U92" i="13" s="1"/>
  <c r="I92" i="13"/>
  <c r="I88" i="13"/>
  <c r="T88" i="13"/>
  <c r="U88" i="13" s="1"/>
  <c r="I82" i="13"/>
  <c r="T82" i="13"/>
  <c r="U82" i="13" s="1"/>
  <c r="T81" i="13"/>
  <c r="U81" i="13" s="1"/>
  <c r="I81" i="13"/>
  <c r="T75" i="13"/>
  <c r="U75" i="13" s="1"/>
  <c r="I75" i="13"/>
  <c r="T68" i="13"/>
  <c r="U68" i="13" s="1"/>
  <c r="I68" i="13"/>
  <c r="T65" i="13"/>
  <c r="U65" i="13" s="1"/>
  <c r="I65" i="13"/>
  <c r="T63" i="13"/>
  <c r="U63" i="13" s="1"/>
  <c r="I63" i="13"/>
  <c r="T62" i="13"/>
  <c r="U62" i="13" s="1"/>
  <c r="I62" i="13"/>
  <c r="I60" i="13"/>
  <c r="T60" i="13"/>
  <c r="U60" i="13" s="1"/>
  <c r="I57" i="13"/>
  <c r="T57" i="13"/>
  <c r="U57" i="13" s="1"/>
  <c r="T53" i="13"/>
  <c r="U53" i="13" s="1"/>
  <c r="I53" i="13"/>
  <c r="I50" i="13"/>
  <c r="T50" i="13"/>
  <c r="U50" i="13" s="1"/>
  <c r="I48" i="13"/>
  <c r="T48" i="13"/>
  <c r="U48" i="13" s="1"/>
  <c r="I44" i="13"/>
  <c r="T44" i="13"/>
  <c r="U44" i="13" s="1"/>
  <c r="T39" i="13"/>
  <c r="U39" i="13" s="1"/>
  <c r="I39" i="13"/>
  <c r="I22" i="13"/>
  <c r="T22" i="13"/>
  <c r="U22" i="13" s="1"/>
  <c r="I20" i="13"/>
  <c r="T20" i="13"/>
  <c r="U20" i="13" s="1"/>
  <c r="T19" i="13"/>
  <c r="U19" i="13" s="1"/>
  <c r="I19" i="13"/>
  <c r="T16" i="13"/>
  <c r="U16" i="13" s="1"/>
  <c r="I16" i="13"/>
  <c r="T15" i="13"/>
  <c r="U15" i="13" s="1"/>
  <c r="I15" i="13"/>
  <c r="I10" i="13"/>
  <c r="T10" i="13"/>
  <c r="U10" i="13" s="1"/>
  <c r="T8" i="13"/>
  <c r="U8" i="13" s="1"/>
  <c r="I8" i="13"/>
  <c r="T5" i="13"/>
  <c r="U5" i="13" s="1"/>
  <c r="I5" i="13"/>
  <c r="I4" i="13"/>
  <c r="T4" i="13"/>
  <c r="U4" i="13" s="1"/>
  <c r="T993" i="13"/>
  <c r="U993" i="13" s="1"/>
  <c r="I993" i="13"/>
  <c r="I977" i="13"/>
  <c r="T977" i="13"/>
  <c r="U977" i="13" s="1"/>
  <c r="T958" i="13"/>
  <c r="U958" i="13" s="1"/>
  <c r="I958" i="13"/>
  <c r="I918" i="13"/>
  <c r="T918" i="13"/>
  <c r="U918" i="13" s="1"/>
  <c r="I914" i="13"/>
  <c r="T914" i="13"/>
  <c r="U914" i="13" s="1"/>
  <c r="T903" i="13"/>
  <c r="U903" i="13" s="1"/>
  <c r="I903" i="13"/>
  <c r="I895" i="13"/>
  <c r="T895" i="13"/>
  <c r="U895" i="13" s="1"/>
  <c r="T869" i="13"/>
  <c r="U869" i="13" s="1"/>
  <c r="I869" i="13"/>
  <c r="T853" i="13"/>
  <c r="U853" i="13" s="1"/>
  <c r="I853" i="13"/>
  <c r="T848" i="13"/>
  <c r="U848" i="13" s="1"/>
  <c r="I848" i="13"/>
  <c r="I842" i="13"/>
  <c r="T842" i="13"/>
  <c r="U842" i="13" s="1"/>
  <c r="I833" i="13"/>
  <c r="T833" i="13"/>
  <c r="U833" i="13" s="1"/>
  <c r="T824" i="13"/>
  <c r="U824" i="13" s="1"/>
  <c r="I824" i="13"/>
  <c r="I808" i="13"/>
  <c r="T808" i="13"/>
  <c r="U808" i="13" s="1"/>
  <c r="T784" i="13"/>
  <c r="U784" i="13" s="1"/>
  <c r="I784" i="13"/>
  <c r="T750" i="13"/>
  <c r="U750" i="13" s="1"/>
  <c r="I750" i="13"/>
  <c r="T706" i="13"/>
  <c r="U706" i="13" s="1"/>
  <c r="I706" i="13"/>
  <c r="T697" i="13"/>
  <c r="U697" i="13" s="1"/>
  <c r="I697" i="13"/>
  <c r="I689" i="13"/>
  <c r="T689" i="13"/>
  <c r="U689" i="13" s="1"/>
  <c r="T653" i="13"/>
  <c r="U653" i="13" s="1"/>
  <c r="I653" i="13"/>
  <c r="T648" i="13"/>
  <c r="U648" i="13" s="1"/>
  <c r="I648" i="13"/>
  <c r="I633" i="13"/>
  <c r="T633" i="13"/>
  <c r="U633" i="13" s="1"/>
  <c r="T616" i="13"/>
  <c r="U616" i="13" s="1"/>
  <c r="I616" i="13"/>
  <c r="I613" i="13"/>
  <c r="T613" i="13"/>
  <c r="U613" i="13" s="1"/>
  <c r="I604" i="13"/>
  <c r="T604" i="13"/>
  <c r="U604" i="13" s="1"/>
  <c r="I581" i="13"/>
  <c r="T581" i="13"/>
  <c r="U581" i="13" s="1"/>
  <c r="I539" i="13"/>
  <c r="T539" i="13"/>
  <c r="U539" i="13" s="1"/>
  <c r="T985" i="13"/>
  <c r="U985" i="13" s="1"/>
  <c r="I985" i="13"/>
  <c r="T962" i="13"/>
  <c r="U962" i="13" s="1"/>
  <c r="I962" i="13"/>
  <c r="T921" i="13"/>
  <c r="U921" i="13" s="1"/>
  <c r="I921" i="13"/>
  <c r="I915" i="13"/>
  <c r="T915" i="13"/>
  <c r="U915" i="13" s="1"/>
  <c r="T910" i="13"/>
  <c r="U910" i="13" s="1"/>
  <c r="I910" i="13"/>
  <c r="I888" i="13"/>
  <c r="T888" i="13"/>
  <c r="U888" i="13" s="1"/>
  <c r="T879" i="13"/>
  <c r="U879" i="13" s="1"/>
  <c r="I879" i="13"/>
  <c r="T861" i="13"/>
  <c r="U861" i="13" s="1"/>
  <c r="I861" i="13"/>
  <c r="I845" i="13"/>
  <c r="T845" i="13"/>
  <c r="U845" i="13" s="1"/>
  <c r="I836" i="13"/>
  <c r="T836" i="13"/>
  <c r="U836" i="13" s="1"/>
  <c r="I826" i="13"/>
  <c r="T826" i="13"/>
  <c r="U826" i="13" s="1"/>
  <c r="I813" i="13"/>
  <c r="T813" i="13"/>
  <c r="U813" i="13" s="1"/>
  <c r="I798" i="13"/>
  <c r="T798" i="13"/>
  <c r="U798" i="13" s="1"/>
  <c r="T775" i="13"/>
  <c r="U775" i="13" s="1"/>
  <c r="I775" i="13"/>
  <c r="I772" i="13"/>
  <c r="T772" i="13"/>
  <c r="U772" i="13" s="1"/>
  <c r="T765" i="13"/>
  <c r="U765" i="13" s="1"/>
  <c r="I765" i="13"/>
  <c r="T761" i="13"/>
  <c r="U761" i="13" s="1"/>
  <c r="I761" i="13"/>
  <c r="T747" i="13"/>
  <c r="U747" i="13" s="1"/>
  <c r="I747" i="13"/>
  <c r="I741" i="13"/>
  <c r="T741" i="13"/>
  <c r="U741" i="13" s="1"/>
  <c r="T737" i="13"/>
  <c r="U737" i="13" s="1"/>
  <c r="I737" i="13"/>
  <c r="I732" i="13"/>
  <c r="T732" i="13"/>
  <c r="U732" i="13" s="1"/>
  <c r="I691" i="13"/>
  <c r="T691" i="13"/>
  <c r="U691" i="13" s="1"/>
  <c r="T682" i="13"/>
  <c r="U682" i="13" s="1"/>
  <c r="I682" i="13"/>
  <c r="T677" i="13"/>
  <c r="U677" i="13" s="1"/>
  <c r="I677" i="13"/>
  <c r="T675" i="13"/>
  <c r="U675" i="13" s="1"/>
  <c r="I675" i="13"/>
  <c r="I672" i="13"/>
  <c r="T672" i="13"/>
  <c r="U672" i="13" s="1"/>
  <c r="T658" i="13"/>
  <c r="U658" i="13" s="1"/>
  <c r="I658" i="13"/>
  <c r="I646" i="13"/>
  <c r="T646" i="13"/>
  <c r="U646" i="13" s="1"/>
  <c r="T627" i="13"/>
  <c r="U627" i="13" s="1"/>
  <c r="I627" i="13"/>
  <c r="T621" i="13"/>
  <c r="U621" i="13" s="1"/>
  <c r="I621" i="13"/>
  <c r="I610" i="13"/>
  <c r="T610" i="13"/>
  <c r="U610" i="13" s="1"/>
  <c r="I603" i="13"/>
  <c r="T603" i="13"/>
  <c r="U603" i="13" s="1"/>
  <c r="T598" i="13"/>
  <c r="U598" i="13" s="1"/>
  <c r="I598" i="13"/>
  <c r="I591" i="13"/>
  <c r="T591" i="13"/>
  <c r="U591" i="13" s="1"/>
  <c r="I584" i="13"/>
  <c r="T584" i="13"/>
  <c r="U584" i="13" s="1"/>
  <c r="I560" i="13"/>
  <c r="T560" i="13"/>
  <c r="U560" i="13" s="1"/>
  <c r="I555" i="13"/>
  <c r="T555" i="13"/>
  <c r="U555" i="13" s="1"/>
  <c r="T549" i="13"/>
  <c r="U549" i="13" s="1"/>
  <c r="I549" i="13"/>
  <c r="I543" i="13"/>
  <c r="T543" i="13"/>
  <c r="U543" i="13" s="1"/>
  <c r="T524" i="13"/>
  <c r="U524" i="13" s="1"/>
  <c r="I524" i="13"/>
  <c r="I518" i="13"/>
  <c r="T518" i="13"/>
  <c r="U518" i="13" s="1"/>
  <c r="I508" i="13"/>
  <c r="T508" i="13"/>
  <c r="U508" i="13" s="1"/>
  <c r="I491" i="13"/>
  <c r="T491" i="13"/>
  <c r="U491" i="13" s="1"/>
  <c r="T486" i="13"/>
  <c r="U486" i="13" s="1"/>
  <c r="I486" i="13"/>
  <c r="T479" i="13"/>
  <c r="U479" i="13" s="1"/>
  <c r="I479" i="13"/>
  <c r="T468" i="13"/>
  <c r="U468" i="13" s="1"/>
  <c r="I468" i="13"/>
  <c r="T439" i="13"/>
  <c r="U439" i="13" s="1"/>
  <c r="I439" i="13"/>
  <c r="T429" i="13"/>
  <c r="U429" i="13" s="1"/>
  <c r="I429" i="13"/>
  <c r="I406" i="13"/>
  <c r="T406" i="13"/>
  <c r="U406" i="13" s="1"/>
  <c r="T398" i="13"/>
  <c r="U398" i="13" s="1"/>
  <c r="I398" i="13"/>
  <c r="T391" i="13"/>
  <c r="U391" i="13" s="1"/>
  <c r="I391" i="13"/>
  <c r="T995" i="13"/>
  <c r="U995" i="13" s="1"/>
  <c r="I995" i="13"/>
  <c r="I990" i="13"/>
  <c r="T990" i="13"/>
  <c r="U990" i="13" s="1"/>
  <c r="T989" i="13"/>
  <c r="U989" i="13" s="1"/>
  <c r="I989" i="13"/>
  <c r="I983" i="13"/>
  <c r="T983" i="13"/>
  <c r="U983" i="13" s="1"/>
  <c r="I982" i="13"/>
  <c r="T982" i="13"/>
  <c r="U982" i="13" s="1"/>
  <c r="I979" i="13"/>
  <c r="T979" i="13"/>
  <c r="U979" i="13" s="1"/>
  <c r="T975" i="13"/>
  <c r="U975" i="13" s="1"/>
  <c r="I975" i="13"/>
  <c r="T969" i="13"/>
  <c r="U969" i="13" s="1"/>
  <c r="I969" i="13"/>
  <c r="T970" i="13"/>
  <c r="U970" i="13" s="1"/>
  <c r="I970" i="13"/>
  <c r="T965" i="13"/>
  <c r="U965" i="13" s="1"/>
  <c r="I965" i="13"/>
  <c r="I961" i="13"/>
  <c r="T961" i="13"/>
  <c r="U961" i="13" s="1"/>
  <c r="T959" i="13"/>
  <c r="U959" i="13" s="1"/>
  <c r="I959" i="13"/>
  <c r="T957" i="13"/>
  <c r="U957" i="13" s="1"/>
  <c r="I957" i="13"/>
  <c r="I953" i="13"/>
  <c r="T953" i="13"/>
  <c r="U953" i="13" s="1"/>
  <c r="I948" i="13"/>
  <c r="T948" i="13"/>
  <c r="U948" i="13" s="1"/>
  <c r="I943" i="13"/>
  <c r="T943" i="13"/>
  <c r="U943" i="13" s="1"/>
  <c r="I944" i="13"/>
  <c r="T944" i="13"/>
  <c r="U944" i="13" s="1"/>
  <c r="T938" i="13"/>
  <c r="U938" i="13" s="1"/>
  <c r="I938" i="13"/>
  <c r="T937" i="13"/>
  <c r="U937" i="13" s="1"/>
  <c r="I937" i="13"/>
  <c r="I934" i="13"/>
  <c r="T934" i="13"/>
  <c r="U934" i="13" s="1"/>
  <c r="I933" i="13"/>
  <c r="T933" i="13"/>
  <c r="U933" i="13" s="1"/>
  <c r="I928" i="13"/>
  <c r="T928" i="13"/>
  <c r="U928" i="13" s="1"/>
  <c r="I919" i="13"/>
  <c r="T919" i="13"/>
  <c r="U919" i="13" s="1"/>
  <c r="I911" i="13"/>
  <c r="T911" i="13"/>
  <c r="U911" i="13" s="1"/>
  <c r="I909" i="13"/>
  <c r="T909" i="13"/>
  <c r="U909" i="13" s="1"/>
  <c r="I904" i="13"/>
  <c r="T904" i="13"/>
  <c r="U904" i="13" s="1"/>
  <c r="T892" i="13"/>
  <c r="U892" i="13" s="1"/>
  <c r="I892" i="13"/>
  <c r="T886" i="13"/>
  <c r="U886" i="13" s="1"/>
  <c r="I886" i="13"/>
  <c r="T884" i="13"/>
  <c r="U884" i="13" s="1"/>
  <c r="I884" i="13"/>
  <c r="T881" i="13"/>
  <c r="U881" i="13" s="1"/>
  <c r="I881" i="13"/>
  <c r="T876" i="13"/>
  <c r="U876" i="13" s="1"/>
  <c r="I876" i="13"/>
  <c r="I874" i="13"/>
  <c r="T874" i="13"/>
  <c r="U874" i="13" s="1"/>
  <c r="T870" i="13"/>
  <c r="U870" i="13" s="1"/>
  <c r="I870" i="13"/>
  <c r="T866" i="13"/>
  <c r="U866" i="13" s="1"/>
  <c r="I866" i="13"/>
  <c r="T864" i="13"/>
  <c r="U864" i="13" s="1"/>
  <c r="I864" i="13"/>
  <c r="T865" i="13"/>
  <c r="U865" i="13" s="1"/>
  <c r="I865" i="13"/>
  <c r="I860" i="13"/>
  <c r="T860" i="13"/>
  <c r="U860" i="13" s="1"/>
  <c r="T856" i="13"/>
  <c r="U856" i="13" s="1"/>
  <c r="I856" i="13"/>
  <c r="T854" i="13"/>
  <c r="U854" i="13" s="1"/>
  <c r="I854" i="13"/>
  <c r="T852" i="13"/>
  <c r="U852" i="13" s="1"/>
  <c r="I852" i="13"/>
  <c r="I849" i="13"/>
  <c r="T849" i="13"/>
  <c r="U849" i="13" s="1"/>
  <c r="I846" i="13"/>
  <c r="T846" i="13"/>
  <c r="U846" i="13" s="1"/>
  <c r="I839" i="13"/>
  <c r="T839" i="13"/>
  <c r="U839" i="13" s="1"/>
  <c r="I838" i="13"/>
  <c r="T838" i="13"/>
  <c r="U838" i="13" s="1"/>
  <c r="I830" i="13"/>
  <c r="T830" i="13"/>
  <c r="U830" i="13" s="1"/>
  <c r="I829" i="13"/>
  <c r="T829" i="13"/>
  <c r="U829" i="13" s="1"/>
  <c r="I827" i="13"/>
  <c r="T827" i="13"/>
  <c r="U827" i="13" s="1"/>
  <c r="I822" i="13"/>
  <c r="T822" i="13"/>
  <c r="U822" i="13" s="1"/>
  <c r="T820" i="13"/>
  <c r="U820" i="13" s="1"/>
  <c r="I820" i="13"/>
  <c r="T812" i="13"/>
  <c r="U812" i="13" s="1"/>
  <c r="I812" i="13"/>
  <c r="I811" i="13"/>
  <c r="T811" i="13"/>
  <c r="U811" i="13" s="1"/>
  <c r="T805" i="13"/>
  <c r="U805" i="13" s="1"/>
  <c r="I805" i="13"/>
  <c r="T807" i="13"/>
  <c r="U807" i="13" s="1"/>
  <c r="I807" i="13"/>
  <c r="T801" i="13"/>
  <c r="U801" i="13" s="1"/>
  <c r="I801" i="13"/>
  <c r="T799" i="13"/>
  <c r="U799" i="13" s="1"/>
  <c r="I799" i="13"/>
  <c r="T792" i="13"/>
  <c r="U792" i="13" s="1"/>
  <c r="I792" i="13"/>
  <c r="I790" i="13"/>
  <c r="T790" i="13"/>
  <c r="U790" i="13" s="1"/>
  <c r="T788" i="13"/>
  <c r="U788" i="13" s="1"/>
  <c r="I788" i="13"/>
  <c r="I783" i="13"/>
  <c r="T783" i="13"/>
  <c r="U783" i="13" s="1"/>
  <c r="T778" i="13"/>
  <c r="U778" i="13" s="1"/>
  <c r="I778" i="13"/>
  <c r="T769" i="13"/>
  <c r="U769" i="13" s="1"/>
  <c r="I769" i="13"/>
  <c r="T768" i="13"/>
  <c r="U768" i="13" s="1"/>
  <c r="I768" i="13"/>
  <c r="T763" i="13"/>
  <c r="U763" i="13" s="1"/>
  <c r="I763" i="13"/>
  <c r="I762" i="13"/>
  <c r="T762" i="13"/>
  <c r="U762" i="13" s="1"/>
  <c r="T760" i="13"/>
  <c r="U760" i="13" s="1"/>
  <c r="I760" i="13"/>
  <c r="I759" i="13"/>
  <c r="T759" i="13"/>
  <c r="U759" i="13" s="1"/>
  <c r="I749" i="13"/>
  <c r="T749" i="13"/>
  <c r="U749" i="13" s="1"/>
  <c r="T739" i="13"/>
  <c r="U739" i="13" s="1"/>
  <c r="I739" i="13"/>
  <c r="I728" i="13"/>
  <c r="T728" i="13"/>
  <c r="U728" i="13" s="1"/>
  <c r="T726" i="13"/>
  <c r="U726" i="13" s="1"/>
  <c r="I726" i="13"/>
  <c r="T723" i="13"/>
  <c r="U723" i="13" s="1"/>
  <c r="I723" i="13"/>
  <c r="T716" i="13"/>
  <c r="U716" i="13" s="1"/>
  <c r="I716" i="13"/>
  <c r="T711" i="13"/>
  <c r="U711" i="13" s="1"/>
  <c r="I711" i="13"/>
  <c r="T709" i="13"/>
  <c r="U709" i="13" s="1"/>
  <c r="I709" i="13"/>
  <c r="I705" i="13"/>
  <c r="T705" i="13"/>
  <c r="U705" i="13" s="1"/>
  <c r="I702" i="13"/>
  <c r="T702" i="13"/>
  <c r="U702" i="13" s="1"/>
  <c r="T698" i="13"/>
  <c r="U698" i="13" s="1"/>
  <c r="I698" i="13"/>
  <c r="T690" i="13"/>
  <c r="U690" i="13" s="1"/>
  <c r="I690" i="13"/>
  <c r="T688" i="13"/>
  <c r="U688" i="13" s="1"/>
  <c r="I688" i="13"/>
  <c r="T684" i="13"/>
  <c r="U684" i="13" s="1"/>
  <c r="I684" i="13"/>
  <c r="T680" i="13"/>
  <c r="U680" i="13" s="1"/>
  <c r="I680" i="13"/>
  <c r="T678" i="13"/>
  <c r="U678" i="13" s="1"/>
  <c r="I678" i="13"/>
  <c r="I676" i="13"/>
  <c r="T676" i="13"/>
  <c r="U676" i="13" s="1"/>
  <c r="I670" i="13"/>
  <c r="T670" i="13"/>
  <c r="U670" i="13" s="1"/>
  <c r="T662" i="13"/>
  <c r="U662" i="13" s="1"/>
  <c r="I662" i="13"/>
  <c r="I663" i="13"/>
  <c r="T663" i="13"/>
  <c r="U663" i="13" s="1"/>
  <c r="T657" i="13"/>
  <c r="U657" i="13" s="1"/>
  <c r="I657" i="13"/>
  <c r="I655" i="13"/>
  <c r="T655" i="13"/>
  <c r="U655" i="13" s="1"/>
  <c r="T651" i="13"/>
  <c r="U651" i="13" s="1"/>
  <c r="I651" i="13"/>
  <c r="T652" i="13"/>
  <c r="U652" i="13" s="1"/>
  <c r="I652" i="13"/>
  <c r="I647" i="13"/>
  <c r="T647" i="13"/>
  <c r="U647" i="13" s="1"/>
  <c r="T645" i="13"/>
  <c r="U645" i="13" s="1"/>
  <c r="I645" i="13"/>
  <c r="T644" i="13"/>
  <c r="U644" i="13" s="1"/>
  <c r="I644" i="13"/>
  <c r="T635" i="13"/>
  <c r="U635" i="13" s="1"/>
  <c r="I635" i="13"/>
  <c r="T634" i="13"/>
  <c r="U634" i="13" s="1"/>
  <c r="I634" i="13"/>
  <c r="I629" i="13"/>
  <c r="T629" i="13"/>
  <c r="U629" i="13" s="1"/>
  <c r="T624" i="13"/>
  <c r="U624" i="13" s="1"/>
  <c r="I624" i="13"/>
  <c r="T618" i="13"/>
  <c r="U618" i="13" s="1"/>
  <c r="I618" i="13"/>
  <c r="T617" i="13"/>
  <c r="U617" i="13" s="1"/>
  <c r="I617" i="13"/>
  <c r="T611" i="13"/>
  <c r="U611" i="13" s="1"/>
  <c r="I611" i="13"/>
  <c r="I609" i="13"/>
  <c r="T609" i="13"/>
  <c r="U609" i="13" s="1"/>
  <c r="T608" i="13"/>
  <c r="U608" i="13" s="1"/>
  <c r="I608" i="13"/>
  <c r="I606" i="13"/>
  <c r="T606" i="13"/>
  <c r="U606" i="13" s="1"/>
  <c r="T592" i="13"/>
  <c r="U592" i="13" s="1"/>
  <c r="I592" i="13"/>
  <c r="T589" i="13"/>
  <c r="U589" i="13" s="1"/>
  <c r="I589" i="13"/>
  <c r="I576" i="13"/>
  <c r="T576" i="13"/>
  <c r="U576" i="13" s="1"/>
  <c r="T574" i="13"/>
  <c r="U574" i="13" s="1"/>
  <c r="I574" i="13"/>
  <c r="I571" i="13"/>
  <c r="T571" i="13"/>
  <c r="U571" i="13" s="1"/>
  <c r="I564" i="13"/>
  <c r="T564" i="13"/>
  <c r="U564" i="13" s="1"/>
  <c r="T558" i="13"/>
  <c r="U558" i="13" s="1"/>
  <c r="I558" i="13"/>
  <c r="T556" i="13"/>
  <c r="U556" i="13" s="1"/>
  <c r="I556" i="13"/>
  <c r="I552" i="13"/>
  <c r="T552" i="13"/>
  <c r="U552" i="13" s="1"/>
  <c r="T545" i="13"/>
  <c r="U545" i="13" s="1"/>
  <c r="I545" i="13"/>
  <c r="T547" i="13"/>
  <c r="U547" i="13" s="1"/>
  <c r="I547" i="13"/>
  <c r="I531" i="13"/>
  <c r="T531" i="13"/>
  <c r="U531" i="13" s="1"/>
  <c r="I534" i="13"/>
  <c r="T534" i="13"/>
  <c r="U534" i="13" s="1"/>
  <c r="I519" i="13"/>
  <c r="T519" i="13"/>
  <c r="U519" i="13" s="1"/>
  <c r="I514" i="13"/>
  <c r="T514" i="13"/>
  <c r="U514" i="13" s="1"/>
  <c r="T510" i="13"/>
  <c r="U510" i="13" s="1"/>
  <c r="I510" i="13"/>
  <c r="I506" i="13"/>
  <c r="T506" i="13"/>
  <c r="U506" i="13" s="1"/>
  <c r="I499" i="13"/>
  <c r="T499" i="13"/>
  <c r="U499" i="13" s="1"/>
  <c r="I497" i="13"/>
  <c r="T497" i="13"/>
  <c r="U497" i="13" s="1"/>
  <c r="I495" i="13"/>
  <c r="T495" i="13"/>
  <c r="U495" i="13" s="1"/>
  <c r="I487" i="13"/>
  <c r="T487" i="13"/>
  <c r="U487" i="13" s="1"/>
  <c r="I482" i="13"/>
  <c r="T482" i="13"/>
  <c r="U482" i="13" s="1"/>
  <c r="T478" i="13"/>
  <c r="U478" i="13" s="1"/>
  <c r="I478" i="13"/>
  <c r="I476" i="13"/>
  <c r="T476" i="13"/>
  <c r="U476" i="13" s="1"/>
  <c r="I475" i="13"/>
  <c r="T475" i="13"/>
  <c r="U475" i="13" s="1"/>
  <c r="I473" i="13"/>
  <c r="T473" i="13"/>
  <c r="U473" i="13" s="1"/>
  <c r="I469" i="13"/>
  <c r="T469" i="13"/>
  <c r="U469" i="13" s="1"/>
  <c r="T462" i="13"/>
  <c r="U462" i="13" s="1"/>
  <c r="I462" i="13"/>
  <c r="I460" i="13"/>
  <c r="T460" i="13"/>
  <c r="U460" i="13" s="1"/>
  <c r="T454" i="13"/>
  <c r="U454" i="13" s="1"/>
  <c r="I454" i="13"/>
  <c r="T452" i="13"/>
  <c r="U452" i="13" s="1"/>
  <c r="I452" i="13"/>
  <c r="T451" i="13"/>
  <c r="U451" i="13" s="1"/>
  <c r="I451" i="13"/>
  <c r="I448" i="13"/>
  <c r="T448" i="13"/>
  <c r="U448" i="13" s="1"/>
  <c r="I438" i="13"/>
  <c r="T438" i="13"/>
  <c r="U438" i="13" s="1"/>
  <c r="T437" i="13"/>
  <c r="U437" i="13" s="1"/>
  <c r="I437" i="13"/>
  <c r="T430" i="13"/>
  <c r="U430" i="13" s="1"/>
  <c r="I430" i="13"/>
  <c r="I428" i="13"/>
  <c r="T428" i="13"/>
  <c r="U428" i="13" s="1"/>
  <c r="T426" i="13"/>
  <c r="U426" i="13" s="1"/>
  <c r="I426" i="13"/>
  <c r="T422" i="13"/>
  <c r="U422" i="13" s="1"/>
  <c r="I422" i="13"/>
  <c r="T417" i="13"/>
  <c r="U417" i="13" s="1"/>
  <c r="I417" i="13"/>
  <c r="T412" i="13"/>
  <c r="U412" i="13" s="1"/>
  <c r="I412" i="13"/>
  <c r="I413" i="13"/>
  <c r="T413" i="13"/>
  <c r="U413" i="13" s="1"/>
  <c r="I409" i="13"/>
  <c r="T409" i="13"/>
  <c r="U409" i="13" s="1"/>
  <c r="T404" i="13"/>
  <c r="U404" i="13" s="1"/>
  <c r="I404" i="13"/>
  <c r="T402" i="13"/>
  <c r="U402" i="13" s="1"/>
  <c r="I402" i="13"/>
  <c r="I399" i="13"/>
  <c r="T399" i="13"/>
  <c r="U399" i="13" s="1"/>
  <c r="T396" i="13"/>
  <c r="U396" i="13" s="1"/>
  <c r="I396" i="13"/>
  <c r="T394" i="13"/>
  <c r="U394" i="13" s="1"/>
  <c r="I394" i="13"/>
  <c r="T390" i="13"/>
  <c r="U390" i="13" s="1"/>
  <c r="I390" i="13"/>
  <c r="I386" i="13"/>
  <c r="T386" i="13"/>
  <c r="U386" i="13" s="1"/>
  <c r="I382" i="13"/>
  <c r="T382" i="13"/>
  <c r="U382" i="13" s="1"/>
  <c r="T381" i="13"/>
  <c r="U381" i="13" s="1"/>
  <c r="I381" i="13"/>
  <c r="T377" i="13"/>
  <c r="U377" i="13" s="1"/>
  <c r="I377" i="13"/>
  <c r="I373" i="13"/>
  <c r="T373" i="13"/>
  <c r="U373" i="13" s="1"/>
  <c r="T367" i="13"/>
  <c r="U367" i="13" s="1"/>
  <c r="I367" i="13"/>
  <c r="I365" i="13"/>
  <c r="T365" i="13"/>
  <c r="U365" i="13" s="1"/>
  <c r="I363" i="13"/>
  <c r="T363" i="13"/>
  <c r="U363" i="13" s="1"/>
  <c r="T362" i="13"/>
  <c r="U362" i="13" s="1"/>
  <c r="I362" i="13"/>
  <c r="I354" i="13"/>
  <c r="T354" i="13"/>
  <c r="U354" i="13" s="1"/>
  <c r="T348" i="13"/>
  <c r="U348" i="13" s="1"/>
  <c r="I348" i="13"/>
  <c r="T335" i="13"/>
  <c r="U335" i="13" s="1"/>
  <c r="I335" i="13"/>
  <c r="I334" i="13"/>
  <c r="T334" i="13"/>
  <c r="U334" i="13" s="1"/>
  <c r="I330" i="13"/>
  <c r="T330" i="13"/>
  <c r="U330" i="13" s="1"/>
  <c r="I327" i="13"/>
  <c r="T327" i="13"/>
  <c r="U327" i="13" s="1"/>
  <c r="I318" i="13"/>
  <c r="T318" i="13"/>
  <c r="U318" i="13" s="1"/>
  <c r="T314" i="13"/>
  <c r="U314" i="13" s="1"/>
  <c r="I314" i="13"/>
  <c r="T309" i="13"/>
  <c r="U309" i="13" s="1"/>
  <c r="I309" i="13"/>
  <c r="I306" i="13"/>
  <c r="T306" i="13"/>
  <c r="U306" i="13" s="1"/>
  <c r="T308" i="13"/>
  <c r="U308" i="13" s="1"/>
  <c r="I308" i="13"/>
  <c r="I296" i="13"/>
  <c r="T296" i="13"/>
  <c r="U296" i="13" s="1"/>
  <c r="I294" i="13"/>
  <c r="T294" i="13"/>
  <c r="U294" i="13" s="1"/>
  <c r="I291" i="13"/>
  <c r="T291" i="13"/>
  <c r="U291" i="13" s="1"/>
  <c r="I289" i="13"/>
  <c r="T289" i="13"/>
  <c r="U289" i="13" s="1"/>
  <c r="T285" i="13"/>
  <c r="U285" i="13" s="1"/>
  <c r="I285" i="13"/>
  <c r="I281" i="13"/>
  <c r="T281" i="13"/>
  <c r="U281" i="13" s="1"/>
  <c r="T279" i="13"/>
  <c r="U279" i="13" s="1"/>
  <c r="I279" i="13"/>
  <c r="I277" i="13"/>
  <c r="T277" i="13"/>
  <c r="U277" i="13" s="1"/>
  <c r="I273" i="13"/>
  <c r="T273" i="13"/>
  <c r="U273" i="13" s="1"/>
  <c r="I269" i="13"/>
  <c r="T269" i="13"/>
  <c r="U269" i="13" s="1"/>
  <c r="I270" i="13"/>
  <c r="T270" i="13"/>
  <c r="U270" i="13" s="1"/>
  <c r="I262" i="13"/>
  <c r="T262" i="13"/>
  <c r="U262" i="13" s="1"/>
  <c r="T258" i="13"/>
  <c r="U258" i="13" s="1"/>
  <c r="I258" i="13"/>
  <c r="I256" i="13"/>
  <c r="T256" i="13"/>
  <c r="U256" i="13" s="1"/>
  <c r="I257" i="13"/>
  <c r="T257" i="13"/>
  <c r="U257" i="13" s="1"/>
  <c r="T255" i="13"/>
  <c r="U255" i="13" s="1"/>
  <c r="I255" i="13"/>
  <c r="I252" i="13"/>
  <c r="T252" i="13"/>
  <c r="U252" i="13" s="1"/>
  <c r="T242" i="13"/>
  <c r="U242" i="13" s="1"/>
  <c r="I242" i="13"/>
  <c r="T240" i="13"/>
  <c r="U240" i="13" s="1"/>
  <c r="I240" i="13"/>
  <c r="I236" i="13"/>
  <c r="T236" i="13"/>
  <c r="U236" i="13" s="1"/>
  <c r="T234" i="13"/>
  <c r="U234" i="13" s="1"/>
  <c r="I234" i="13"/>
  <c r="I224" i="13"/>
  <c r="T224" i="13"/>
  <c r="U224" i="13" s="1"/>
  <c r="I218" i="13"/>
  <c r="T218" i="13"/>
  <c r="U218" i="13" s="1"/>
  <c r="T216" i="13"/>
  <c r="U216" i="13" s="1"/>
  <c r="I216" i="13"/>
  <c r="T210" i="13"/>
  <c r="U210" i="13" s="1"/>
  <c r="I210" i="13"/>
  <c r="I208" i="13"/>
  <c r="T208" i="13"/>
  <c r="U208" i="13" s="1"/>
  <c r="I203" i="13"/>
  <c r="T203" i="13"/>
  <c r="U203" i="13" s="1"/>
  <c r="I202" i="13"/>
  <c r="T202" i="13"/>
  <c r="U202" i="13" s="1"/>
  <c r="I201" i="13"/>
  <c r="T201" i="13"/>
  <c r="U201" i="13" s="1"/>
  <c r="T190" i="13"/>
  <c r="U190" i="13" s="1"/>
  <c r="I190" i="13"/>
  <c r="T185" i="13"/>
  <c r="U185" i="13" s="1"/>
  <c r="I185" i="13"/>
  <c r="T182" i="13"/>
  <c r="U182" i="13" s="1"/>
  <c r="I182" i="13"/>
  <c r="I178" i="13"/>
  <c r="T178" i="13"/>
  <c r="U178" i="13" s="1"/>
  <c r="I174" i="13"/>
  <c r="T174" i="13"/>
  <c r="U174" i="13" s="1"/>
  <c r="T170" i="13"/>
  <c r="U170" i="13" s="1"/>
  <c r="I170" i="13"/>
  <c r="I167" i="13"/>
  <c r="T167" i="13"/>
  <c r="U167" i="13" s="1"/>
  <c r="I163" i="13"/>
  <c r="T163" i="13"/>
  <c r="U163" i="13" s="1"/>
  <c r="I160" i="13"/>
  <c r="T160" i="13"/>
  <c r="U160" i="13" s="1"/>
  <c r="T156" i="13"/>
  <c r="U156" i="13" s="1"/>
  <c r="I156" i="13"/>
  <c r="T153" i="13"/>
  <c r="U153" i="13" s="1"/>
  <c r="I153" i="13"/>
  <c r="T151" i="13"/>
  <c r="U151" i="13" s="1"/>
  <c r="I151" i="13"/>
  <c r="T150" i="13"/>
  <c r="U150" i="13" s="1"/>
  <c r="I150" i="13"/>
  <c r="I139" i="13"/>
  <c r="T139" i="13"/>
  <c r="U139" i="13" s="1"/>
  <c r="T134" i="13"/>
  <c r="U134" i="13" s="1"/>
  <c r="I134" i="13"/>
  <c r="T135" i="13"/>
  <c r="U135" i="13" s="1"/>
  <c r="I135" i="13"/>
  <c r="I131" i="13"/>
  <c r="T131" i="13"/>
  <c r="U131" i="13" s="1"/>
  <c r="I129" i="13"/>
  <c r="T129" i="13"/>
  <c r="U129" i="13" s="1"/>
  <c r="T127" i="13"/>
  <c r="U127" i="13" s="1"/>
  <c r="I127" i="13"/>
  <c r="T119" i="13"/>
  <c r="U119" i="13" s="1"/>
  <c r="I119" i="13"/>
  <c r="T117" i="13"/>
  <c r="U117" i="13" s="1"/>
  <c r="I117" i="13"/>
  <c r="T113" i="13"/>
  <c r="U113" i="13" s="1"/>
  <c r="I113" i="13"/>
  <c r="I100" i="13"/>
  <c r="T100" i="13"/>
  <c r="U100" i="13" s="1"/>
  <c r="I99" i="13"/>
  <c r="T99" i="13"/>
  <c r="U99" i="13" s="1"/>
  <c r="T95" i="13"/>
  <c r="U95" i="13" s="1"/>
  <c r="I95" i="13"/>
  <c r="T91" i="13"/>
  <c r="U91" i="13" s="1"/>
  <c r="I91" i="13"/>
  <c r="I85" i="13"/>
  <c r="T85" i="13"/>
  <c r="U85" i="13" s="1"/>
  <c r="I83" i="13"/>
  <c r="T83" i="13"/>
  <c r="U83" i="13" s="1"/>
  <c r="I79" i="13"/>
  <c r="T79" i="13"/>
  <c r="U79" i="13" s="1"/>
  <c r="T73" i="13"/>
  <c r="U73" i="13" s="1"/>
  <c r="I73" i="13"/>
  <c r="T72" i="13"/>
  <c r="U72" i="13" s="1"/>
  <c r="I72" i="13"/>
  <c r="I69" i="13"/>
  <c r="T69" i="13"/>
  <c r="U69" i="13" s="1"/>
  <c r="T66" i="13"/>
  <c r="U66" i="13" s="1"/>
  <c r="I66" i="13"/>
  <c r="I61" i="13"/>
  <c r="T61" i="13"/>
  <c r="U61" i="13" s="1"/>
  <c r="I59" i="13"/>
  <c r="T59" i="13"/>
  <c r="U59" i="13" s="1"/>
  <c r="I56" i="13"/>
  <c r="T56" i="13"/>
  <c r="U56" i="13" s="1"/>
  <c r="T49" i="13"/>
  <c r="U49" i="13" s="1"/>
  <c r="I49" i="13"/>
  <c r="T46" i="13"/>
  <c r="U46" i="13" s="1"/>
  <c r="I46" i="13"/>
  <c r="I43" i="13"/>
  <c r="T43" i="13"/>
  <c r="U43" i="13" s="1"/>
  <c r="I40" i="13"/>
  <c r="T40" i="13"/>
  <c r="U40" i="13" s="1"/>
  <c r="I42" i="13"/>
  <c r="T42" i="13"/>
  <c r="U42" i="13" s="1"/>
  <c r="I30" i="13"/>
  <c r="T30" i="13"/>
  <c r="U30" i="13" s="1"/>
  <c r="T31" i="13"/>
  <c r="U31" i="13" s="1"/>
  <c r="I31" i="13"/>
  <c r="I26" i="13"/>
  <c r="T26" i="13"/>
  <c r="U26" i="13" s="1"/>
  <c r="I24" i="13"/>
  <c r="T24" i="13"/>
  <c r="U24" i="13" s="1"/>
  <c r="I21" i="13"/>
  <c r="T21" i="13"/>
  <c r="U21" i="13" s="1"/>
  <c r="T17" i="13"/>
  <c r="U17" i="13" s="1"/>
  <c r="I17" i="13"/>
  <c r="T14" i="13"/>
  <c r="U14" i="13" s="1"/>
  <c r="I14" i="13"/>
  <c r="I9" i="13"/>
  <c r="T9" i="13"/>
  <c r="U9" i="13" s="1"/>
  <c r="I7" i="13"/>
  <c r="T7" i="13"/>
  <c r="U7" i="13" s="1"/>
  <c r="T6" i="13"/>
  <c r="U6" i="13" s="1"/>
  <c r="I6" i="13"/>
  <c r="I996" i="13"/>
  <c r="T996" i="13"/>
  <c r="U996" i="13" s="1"/>
  <c r="W5" i="13" l="1"/>
  <c r="V5" i="13" s="1"/>
  <c r="AB24" i="13" s="1"/>
  <c r="W6" i="13"/>
  <c r="V6" i="13" s="1"/>
  <c r="AB25" i="13" s="1"/>
  <c r="W11" i="13"/>
  <c r="V11" i="13" s="1"/>
  <c r="AB30" i="13" s="1"/>
  <c r="W9" i="13"/>
  <c r="V9" i="13" s="1"/>
  <c r="AB28" i="13" s="1"/>
  <c r="W10" i="13"/>
  <c r="V10" i="13" s="1"/>
  <c r="AB29" i="13" s="1"/>
  <c r="U3" i="13"/>
  <c r="W8" i="13"/>
  <c r="V8" i="13" s="1"/>
  <c r="AB27" i="13" s="1"/>
  <c r="W3" i="13"/>
  <c r="V3" i="13" s="1"/>
  <c r="AB22" i="13" s="1"/>
  <c r="W7" i="13"/>
  <c r="V7" i="13" s="1"/>
  <c r="AB26" i="13" s="1"/>
  <c r="W4" i="13"/>
  <c r="V4" i="13" s="1"/>
  <c r="AB23" i="13" s="1"/>
  <c r="X11" i="13"/>
  <c r="X10" i="13"/>
  <c r="X7" i="13"/>
  <c r="X8" i="13"/>
  <c r="X3" i="13"/>
  <c r="X4" i="13"/>
  <c r="X9" i="13"/>
  <c r="X6" i="13"/>
  <c r="X5" i="13"/>
  <c r="AC22" i="13" l="1"/>
  <c r="V8" i="11"/>
  <c r="W12" i="13"/>
  <c r="AC31" i="13" s="1"/>
  <c r="V13" i="11"/>
  <c r="AC27" i="13"/>
  <c r="V16" i="11"/>
  <c r="AC30" i="13"/>
  <c r="AC28" i="13"/>
  <c r="V14" i="11"/>
  <c r="V9" i="11"/>
  <c r="AC23" i="13"/>
  <c r="AC25" i="13"/>
  <c r="V11" i="11"/>
  <c r="AC26" i="13"/>
  <c r="V12" i="11"/>
  <c r="V15" i="11"/>
  <c r="AC29" i="13"/>
  <c r="AC24" i="13"/>
  <c r="V10" i="11"/>
  <c r="AD31" i="13" l="1"/>
  <c r="W17" i="11"/>
  <c r="AD28" i="13"/>
  <c r="W14" i="11"/>
  <c r="AD23" i="13"/>
  <c r="W9" i="11"/>
  <c r="AD24" i="13"/>
  <c r="W10" i="11"/>
  <c r="W12" i="11"/>
  <c r="AD26" i="13"/>
  <c r="W8" i="11"/>
  <c r="AD25" i="13"/>
  <c r="W11" i="11"/>
  <c r="AD30" i="13"/>
  <c r="W16" i="11"/>
  <c r="AD29" i="13"/>
  <c r="W15" i="11"/>
  <c r="AD27" i="13"/>
  <c r="W13" i="11"/>
  <c r="AD22" i="13"/>
  <c r="AA8" i="11" l="1"/>
  <c r="X8" i="11"/>
  <c r="X10" i="11"/>
  <c r="AA10" i="11"/>
  <c r="Y10" i="11"/>
  <c r="AA15" i="11"/>
  <c r="Y15" i="11"/>
  <c r="X15" i="11"/>
  <c r="Y11" i="11"/>
  <c r="AA11" i="11"/>
  <c r="X11" i="11"/>
  <c r="AE23" i="13"/>
  <c r="AF23" i="13" s="1"/>
  <c r="AA22" i="13"/>
  <c r="AA23" i="13" s="1"/>
  <c r="AE22" i="13"/>
  <c r="AF22" i="13" s="1"/>
  <c r="AE26" i="13"/>
  <c r="AF26" i="13" s="1"/>
  <c r="AE25" i="13"/>
  <c r="AF25" i="13" s="1"/>
  <c r="AE24" i="13"/>
  <c r="AF24" i="13" s="1"/>
  <c r="AE29" i="13"/>
  <c r="AF29" i="13" s="1"/>
  <c r="AE31" i="13"/>
  <c r="AE30" i="13"/>
  <c r="AF30" i="13" s="1"/>
  <c r="AE28" i="13"/>
  <c r="AF28" i="13" s="1"/>
  <c r="AE27" i="13"/>
  <c r="AF27" i="13" s="1"/>
  <c r="AA9" i="11"/>
  <c r="X9" i="11"/>
  <c r="Y9" i="11"/>
  <c r="AA14" i="11"/>
  <c r="X14" i="11"/>
  <c r="Y14" i="11"/>
  <c r="X17" i="11"/>
  <c r="Y17" i="11"/>
  <c r="AA17" i="11"/>
  <c r="X13" i="11"/>
  <c r="Y13" i="11"/>
  <c r="AA13" i="11"/>
  <c r="Y16" i="11"/>
  <c r="X16" i="11"/>
  <c r="AA16" i="11"/>
  <c r="Y8" i="11"/>
  <c r="AA12" i="11"/>
  <c r="Y12" i="11"/>
  <c r="X12" i="11"/>
  <c r="AA24" i="13" l="1"/>
  <c r="AA25" i="13" s="1"/>
  <c r="AA26" i="13" s="1"/>
  <c r="AA27" i="13" s="1"/>
  <c r="AA28" i="13" s="1"/>
  <c r="AA29" i="13" s="1"/>
  <c r="AA30" i="13" s="1"/>
  <c r="AA31" i="13" s="1"/>
</calcChain>
</file>

<file path=xl/sharedStrings.xml><?xml version="1.0" encoding="utf-8"?>
<sst xmlns="http://schemas.openxmlformats.org/spreadsheetml/2006/main" count="1164" uniqueCount="261">
  <si>
    <t>TAKT Time</t>
  </si>
  <si>
    <t>Time Unit</t>
  </si>
  <si>
    <t>Seconds</t>
  </si>
  <si>
    <t>Lines</t>
  </si>
  <si>
    <t>Shifts</t>
  </si>
  <si>
    <t>Time Information</t>
  </si>
  <si>
    <t>Work Hours per Shift</t>
  </si>
  <si>
    <t>Hours</t>
  </si>
  <si>
    <t>Minutes Start-up</t>
  </si>
  <si>
    <t>Minutes</t>
  </si>
  <si>
    <t>Minutes Early Break</t>
  </si>
  <si>
    <t>Minutes Lunch</t>
  </si>
  <si>
    <t>Minutes Late Break</t>
  </si>
  <si>
    <t>Minutes Clean Up</t>
  </si>
  <si>
    <t>Takt Time</t>
  </si>
  <si>
    <t>USEABLE TIME</t>
  </si>
  <si>
    <t>Quota per Day</t>
  </si>
  <si>
    <t>Units</t>
  </si>
  <si>
    <t>Days</t>
  </si>
  <si>
    <t>TAKT TIME</t>
  </si>
  <si>
    <t>Weeks</t>
  </si>
  <si>
    <t>STANDARD WORK COMBINATION SHEET</t>
  </si>
  <si>
    <t>Process Name</t>
  </si>
  <si>
    <t>Comments</t>
  </si>
  <si>
    <t>Customer Demand</t>
  </si>
  <si>
    <t>Value Add</t>
  </si>
  <si>
    <t>Non Value Add</t>
  </si>
  <si>
    <t>Prepared By</t>
  </si>
  <si>
    <t>Net Available Time in Minutes</t>
  </si>
  <si>
    <t>Date Revised</t>
  </si>
  <si>
    <t>Auto (machine)</t>
  </si>
  <si>
    <t>Work Sequence</t>
  </si>
  <si>
    <t>Time Break Down</t>
  </si>
  <si>
    <t>Process Step/ Activity</t>
  </si>
  <si>
    <t>Value</t>
  </si>
  <si>
    <t>Wait</t>
  </si>
  <si>
    <t>Walk</t>
  </si>
  <si>
    <t>Other NVA</t>
  </si>
  <si>
    <t>Auto</t>
  </si>
  <si>
    <t>Sum of Man CT</t>
  </si>
  <si>
    <t xml:space="preserve">Efficiency: </t>
  </si>
  <si>
    <t>Operator Assignment</t>
  </si>
  <si>
    <t>Process Step</t>
  </si>
  <si>
    <t>Cycle Time</t>
  </si>
  <si>
    <t>Operator</t>
  </si>
  <si>
    <t>Overall Cycle Time</t>
  </si>
  <si>
    <t>Minimum Crew Size</t>
  </si>
  <si>
    <t>Operator 1</t>
  </si>
  <si>
    <t>% Loaded</t>
  </si>
  <si>
    <t>Operator 2</t>
  </si>
  <si>
    <t>Operator 3</t>
  </si>
  <si>
    <t>Operator 4</t>
  </si>
  <si>
    <t>Operator 5</t>
  </si>
  <si>
    <t>Operator 6</t>
  </si>
  <si>
    <t>Operator 7</t>
  </si>
  <si>
    <t>Operator 8</t>
  </si>
  <si>
    <t>Operator 9</t>
  </si>
  <si>
    <t>Operator 10</t>
  </si>
  <si>
    <t>STANDARD WORK SHEET</t>
  </si>
  <si>
    <t xml:space="preserve">Scope of </t>
  </si>
  <si>
    <t>From</t>
  </si>
  <si>
    <t>Raw Materials</t>
  </si>
  <si>
    <t>Date Revised:</t>
  </si>
  <si>
    <t>Operations</t>
  </si>
  <si>
    <t>To</t>
  </si>
  <si>
    <t>Finished Goods</t>
  </si>
  <si>
    <t xml:space="preserve">TAKT </t>
  </si>
  <si>
    <t>Time</t>
  </si>
  <si>
    <t>Total Manual</t>
  </si>
  <si>
    <t>Optimal</t>
  </si>
  <si>
    <t>Crew Size</t>
  </si>
  <si>
    <t>Standard WIP</t>
  </si>
  <si>
    <t>Quantity</t>
  </si>
  <si>
    <t>Quality</t>
  </si>
  <si>
    <t>Safety</t>
  </si>
  <si>
    <t>Standard Work</t>
  </si>
  <si>
    <t>Connector Line</t>
  </si>
  <si>
    <t>Process Area</t>
  </si>
  <si>
    <t>Check</t>
  </si>
  <si>
    <t>Precaution</t>
  </si>
  <si>
    <t>in Process</t>
  </si>
  <si>
    <t>WORK AREA MAINTENANCE STANDARD</t>
  </si>
  <si>
    <t>Work Area/ Zone</t>
  </si>
  <si>
    <t>When</t>
  </si>
  <si>
    <t>Daily</t>
  </si>
  <si>
    <t>Weekly</t>
  </si>
  <si>
    <t>Monthly</t>
  </si>
  <si>
    <t>Quarterly</t>
  </si>
  <si>
    <t>Annually</t>
  </si>
  <si>
    <t>Task #</t>
  </si>
  <si>
    <t>Task</t>
  </si>
  <si>
    <t>Note</t>
  </si>
  <si>
    <t>day of week</t>
  </si>
  <si>
    <t>day of month</t>
  </si>
  <si>
    <t>months</t>
  </si>
  <si>
    <t>day</t>
  </si>
  <si>
    <t>month</t>
  </si>
  <si>
    <t xml:space="preserve">Creator: </t>
  </si>
  <si>
    <t>First Last Name</t>
  </si>
  <si>
    <t>mm/dd/yyyy</t>
  </si>
  <si>
    <t>v1.00</t>
  </si>
  <si>
    <t>WORK AREA CLEAN UP STANDARD</t>
  </si>
  <si>
    <t>WORK AREA CLEAN UP / MAITENANCE SCHEDULE</t>
  </si>
  <si>
    <t>WORK AREA</t>
  </si>
  <si>
    <t>Month</t>
  </si>
  <si>
    <t>Day</t>
  </si>
  <si>
    <t>Clean-up (who)</t>
  </si>
  <si>
    <t>Maintenance (who)</t>
  </si>
  <si>
    <t>Lines/People</t>
  </si>
  <si>
    <t>Shift Information</t>
  </si>
  <si>
    <t>Volume Needed per Day</t>
  </si>
  <si>
    <t>Acc%</t>
  </si>
  <si>
    <t>Sub Group</t>
  </si>
  <si>
    <t>Percent</t>
  </si>
  <si>
    <t>Downtime Cause</t>
  </si>
  <si>
    <t>Downtime Data Detail</t>
  </si>
  <si>
    <t>Downtime Causes</t>
  </si>
  <si>
    <t>Selected Data from Raw</t>
  </si>
  <si>
    <t>Rolling Tot</t>
  </si>
  <si>
    <t>Total</t>
  </si>
  <si>
    <t>No Rand()</t>
  </si>
  <si>
    <t>Pareto ID1</t>
  </si>
  <si>
    <t>Pareto ID2</t>
  </si>
  <si>
    <t>Pareto ID3</t>
  </si>
  <si>
    <t>Pareto ID4</t>
  </si>
  <si>
    <t>Pareto ID5</t>
  </si>
  <si>
    <t>Pareto ID6</t>
  </si>
  <si>
    <t>Pareto ID7</t>
  </si>
  <si>
    <t>Pareto ID8</t>
  </si>
  <si>
    <t>Pareto ID9</t>
  </si>
  <si>
    <t>Pareto ID10</t>
  </si>
  <si>
    <t>Based on Controls</t>
  </si>
  <si>
    <t>Factor Results</t>
  </si>
  <si>
    <t>Qty Results</t>
  </si>
  <si>
    <t>ID</t>
  </si>
  <si>
    <t>ID2</t>
  </si>
  <si>
    <t>Time Stamp</t>
  </si>
  <si>
    <t>Factor</t>
  </si>
  <si>
    <t>QTY</t>
  </si>
  <si>
    <t>Count</t>
  </si>
  <si>
    <t>Qty</t>
  </si>
  <si>
    <t>QUANTITY</t>
  </si>
  <si>
    <t>Item</t>
  </si>
  <si>
    <t>Other</t>
  </si>
  <si>
    <t>Selected Values</t>
  </si>
  <si>
    <t>Pareto Data</t>
  </si>
  <si>
    <t>%Tot</t>
  </si>
  <si>
    <t/>
  </si>
  <si>
    <t xml:space="preserve">        RED TAG</t>
  </si>
  <si>
    <t>Description:</t>
  </si>
  <si>
    <t>Quantity:</t>
  </si>
  <si>
    <t>Manufacturer:</t>
  </si>
  <si>
    <t>Serial Number:</t>
  </si>
  <si>
    <t>Asset Number:</t>
  </si>
  <si>
    <t>Location:</t>
  </si>
  <si>
    <t>Department Tagging:</t>
  </si>
  <si>
    <t>Item Type/Category:</t>
  </si>
  <si>
    <t>Reason Tagged:</t>
  </si>
  <si>
    <t>Item Condition:</t>
  </si>
  <si>
    <t>Area Manager:</t>
  </si>
  <si>
    <t>Comments:</t>
  </si>
  <si>
    <t>Item Name:</t>
  </si>
  <si>
    <t>Date Tagged:</t>
  </si>
  <si>
    <t>Date to be Dispositioned:</t>
  </si>
  <si>
    <t>BEFORE pictures of the work area have been captured</t>
  </si>
  <si>
    <t>No unauthorized personal items are in the work area</t>
  </si>
  <si>
    <t>All un-needed, non-working, and/or excessive items have been either removed or Red Tagged</t>
  </si>
  <si>
    <t>All Red Tagged items have been moved to the Red Tag area</t>
  </si>
  <si>
    <t>Management has been provided details related to all items removed from the area</t>
  </si>
  <si>
    <t>Management approved the removal of each item being removed</t>
  </si>
  <si>
    <t>Accounting has been provided details related to all items removed from the area</t>
  </si>
  <si>
    <t>All controlled documents are of the current revision</t>
  </si>
  <si>
    <t>Pictures of the work area have been captured at the end of the Sort Phase</t>
  </si>
  <si>
    <t>Work Area has all the equipment, tools, and material needed to perform its duties</t>
  </si>
  <si>
    <t>Work Area equipment and tools are laid out as efficiently, safely, and ergonomically as possible</t>
  </si>
  <si>
    <t>Work Area Raw Material, Work in Process, Scrap, and Finished Goods are efficiently staged</t>
  </si>
  <si>
    <t>All Work Area material has a fixed location and a fixed quantity</t>
  </si>
  <si>
    <t>All safety devices, guards, and equipment are in place and fully operational</t>
  </si>
  <si>
    <t>Pictures of the work area have been captured at the end of the Straighten Phase</t>
  </si>
  <si>
    <t>Clean Up zone or area is well defined</t>
  </si>
  <si>
    <t>Clean Up times and standards are created</t>
  </si>
  <si>
    <t>Clean Up tools and materials are available and properly stored</t>
  </si>
  <si>
    <t>Maintenance standards are created</t>
  </si>
  <si>
    <t>Maintenance tools and materials are available and properly stored</t>
  </si>
  <si>
    <t>Work Area meets the Clean Up and Maintenance standards</t>
  </si>
  <si>
    <t>All causes of dirt and contamination have been investigated and minimized</t>
  </si>
  <si>
    <t>Work Area materials, equipment, and tools are properly marked and labeled</t>
  </si>
  <si>
    <t>Work Area energy sources are properly marked and labeled</t>
  </si>
  <si>
    <t>Pictures of the work area have been captured at the end of the Shine Phase</t>
  </si>
  <si>
    <t>Clean Up and Maintenance schedule is created and posted</t>
  </si>
  <si>
    <t>Clean Up and Maintenance procedures are created and posted</t>
  </si>
  <si>
    <t>Standard Work for the Work Area are created and easily accessed</t>
  </si>
  <si>
    <t>Critical work area performance information is defined (safety, quality, delivery, cost, etc.)</t>
  </si>
  <si>
    <t>A process has been established to gather real time critical work area performance information</t>
  </si>
  <si>
    <t>Critical work area performance information is highly visible and easy to read</t>
  </si>
  <si>
    <t>Work Area audit schedule is developed</t>
  </si>
  <si>
    <t>Work Area Resources understand their 5S duties</t>
  </si>
  <si>
    <t>Work Area Resources are performing their 5S duties</t>
  </si>
  <si>
    <t>Pictures of the work area have been captured at the end of the Standardize Phase</t>
  </si>
  <si>
    <t>Controls are developed to ensure new resources get trained in their 5S duties</t>
  </si>
  <si>
    <t>Work Area audit is being performed regularly</t>
  </si>
  <si>
    <t>Work Area audit results are posted in the Work Area</t>
  </si>
  <si>
    <t>Controls are developed to ensure that if Work Area lags behind they receive proper intervention</t>
  </si>
  <si>
    <t>Controls are developed to ensure that if Work Area exceeds expectations they get proper recognition</t>
  </si>
  <si>
    <t>Controls are in place to ensure adequate resources are trained to perform the work area duties</t>
  </si>
  <si>
    <t>Adequate back up resources are trained to perform the work area duties under all situations</t>
  </si>
  <si>
    <t>Sort (1S)</t>
  </si>
  <si>
    <t>Standardize (2S)</t>
  </si>
  <si>
    <t>Sweep/Shine (3S)</t>
  </si>
  <si>
    <t>Standardize (4S)</t>
  </si>
  <si>
    <t>Sustain (5S)</t>
  </si>
  <si>
    <t>5S Status/Audit Sheet</t>
  </si>
  <si>
    <t>Checked</t>
  </si>
  <si>
    <t>Opportunities</t>
  </si>
  <si>
    <t>% Complete</t>
  </si>
  <si>
    <t>1S</t>
  </si>
  <si>
    <t>2S</t>
  </si>
  <si>
    <t>3S</t>
  </si>
  <si>
    <t>4S</t>
  </si>
  <si>
    <t>5S</t>
  </si>
  <si>
    <t>Overall</t>
  </si>
  <si>
    <t>Keep in Work Area</t>
  </si>
  <si>
    <t>Put in Garbage</t>
  </si>
  <si>
    <t>Move to Other Location</t>
  </si>
  <si>
    <t>Red Tag</t>
  </si>
  <si>
    <t>Sort Result</t>
  </si>
  <si>
    <t>Red Tag ID:</t>
  </si>
  <si>
    <t xml:space="preserve">All data above is accurate and complete: </t>
  </si>
  <si>
    <t>Date Tagged</t>
  </si>
  <si>
    <t>Item Description</t>
  </si>
  <si>
    <t>SKILLS</t>
  </si>
  <si>
    <t>Skill 7</t>
  </si>
  <si>
    <t>Skill 8</t>
  </si>
  <si>
    <t>Skill 9</t>
  </si>
  <si>
    <t>Skill 10</t>
  </si>
  <si>
    <t>Skill 11</t>
  </si>
  <si>
    <t>Skill 12</t>
  </si>
  <si>
    <t>Skill 13</t>
  </si>
  <si>
    <t>Skill 14</t>
  </si>
  <si>
    <t>Skill 15</t>
  </si>
  <si>
    <t>REQUIRED DEPTH</t>
  </si>
  <si>
    <t>Total Trained</t>
  </si>
  <si>
    <t>Experts (SME)</t>
  </si>
  <si>
    <t>Trainers</t>
  </si>
  <si>
    <t>ACTUAL DEPTH</t>
  </si>
  <si>
    <t>Not Trained</t>
  </si>
  <si>
    <t>Total Employees</t>
  </si>
  <si>
    <t>Operators</t>
  </si>
  <si>
    <t>Experts</t>
  </si>
  <si>
    <t>Trained</t>
  </si>
  <si>
    <t>TEAM MEMBER</t>
  </si>
  <si>
    <t>CHANGEOVER STANDARD WORK COMBINATION SHEET</t>
  </si>
  <si>
    <t>January</t>
  </si>
  <si>
    <t>Gaol Time in Minutes</t>
  </si>
  <si>
    <t>Skill 1</t>
  </si>
  <si>
    <t>Skill 2</t>
  </si>
  <si>
    <t>Skill 3</t>
  </si>
  <si>
    <t>Skill 4</t>
  </si>
  <si>
    <t>Skill 5</t>
  </si>
  <si>
    <t>Skill 6</t>
  </si>
  <si>
    <t>Man Work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</si>
</sst>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0.0%"/>
    <numFmt numFmtId="166" formatCode="[$-409]h:mm\ AM/PM;@"/>
    <numFmt numFmtId="167" formatCode=".\-\-\-00000000000000000000000;0000000000000000000000000000000000000000000000000000000000000000000000000000000000"/>
    <numFmt numFmtId="168" formatCode="[$-F400]h:mm:ss\ AM/PM"/>
  </numFmts>
  <fonts count="7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28"/>
      <color theme="3" tint="-0.499984740745262"/>
      <name val="Arial"/>
      <family val="2"/>
    </font>
    <font>
      <b/>
      <sz val="18"/>
      <color theme="1"/>
      <name val="Arial"/>
      <family val="2"/>
    </font>
    <font>
      <sz val="18"/>
      <color theme="0"/>
      <name val="Arial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color theme="0"/>
      <name val="Arial"/>
      <family val="2"/>
    </font>
    <font>
      <sz val="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1"/>
      <color theme="0"/>
      <name val="Arial"/>
      <family val="2"/>
    </font>
    <font>
      <sz val="20"/>
      <color theme="1" tint="4.9989318521683403E-2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22"/>
      <color rgb="FF002060"/>
      <name val="Calibri"/>
      <family val="2"/>
    </font>
    <font>
      <sz val="12"/>
      <name val="Gill Sans MT"/>
      <family val="2"/>
    </font>
    <font>
      <sz val="18"/>
      <name val="Gill Sans MT"/>
      <family val="2"/>
    </font>
    <font>
      <sz val="14"/>
      <name val="Calibri"/>
      <family val="2"/>
    </font>
    <font>
      <sz val="16"/>
      <name val="Gill Sans MT"/>
      <family val="2"/>
    </font>
    <font>
      <sz val="14"/>
      <name val="Calibri"/>
      <family val="2"/>
      <scheme val="minor"/>
    </font>
    <font>
      <sz val="11"/>
      <name val="Gill Sans MT"/>
      <family val="2"/>
    </font>
    <font>
      <b/>
      <sz val="10"/>
      <name val="Gill Sans MT"/>
      <family val="2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3" tint="-0.499984740745262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 tint="-0.499984740745262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name val="‚l‚r ‚oƒSƒVƒbƒN"/>
      <charset val="128"/>
    </font>
    <font>
      <sz val="11"/>
      <name val="lr "/>
      <charset val="128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28"/>
      <color indexed="10"/>
      <name val="Arial"/>
      <family val="2"/>
    </font>
    <font>
      <b/>
      <sz val="22"/>
      <name val="Arial"/>
      <family val="2"/>
    </font>
    <font>
      <b/>
      <sz val="1"/>
      <color theme="0"/>
      <name val="Arial"/>
      <family val="2"/>
    </font>
    <font>
      <sz val="16"/>
      <name val="Arial"/>
      <family val="2"/>
    </font>
    <font>
      <sz val="1"/>
      <name val="Arial"/>
      <family val="2"/>
    </font>
    <font>
      <b/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494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58" fillId="0" borderId="0"/>
    <xf numFmtId="0" fontId="15" fillId="0" borderId="0"/>
    <xf numFmtId="0" fontId="15" fillId="0" borderId="0"/>
    <xf numFmtId="0" fontId="15" fillId="0" borderId="0"/>
    <xf numFmtId="0" fontId="58" fillId="0" borderId="0"/>
    <xf numFmtId="9" fontId="58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55" fillId="0" borderId="0"/>
    <xf numFmtId="0" fontId="56" fillId="0" borderId="0"/>
    <xf numFmtId="0" fontId="15" fillId="0" borderId="0"/>
    <xf numFmtId="9" fontId="58" fillId="0" borderId="0" applyFont="0" applyFill="0" applyBorder="0" applyAlignment="0" applyProtection="0"/>
    <xf numFmtId="0" fontId="10" fillId="0" borderId="0" applyNumberFormat="0" applyAlignment="0"/>
    <xf numFmtId="0" fontId="10" fillId="24" borderId="0" applyNumberFormat="0" applyBorder="0" applyAlignment="0" applyProtection="0"/>
    <xf numFmtId="0" fontId="57" fillId="0" borderId="46" applyNumberFormat="0" applyAlignment="0" applyProtection="0"/>
    <xf numFmtId="0" fontId="57" fillId="0" borderId="47">
      <alignment horizontal="left" vertical="center"/>
    </xf>
    <xf numFmtId="0" fontId="10" fillId="24" borderId="0" applyNumberFormat="0" applyBorder="0" applyAlignment="0" applyProtection="0"/>
    <xf numFmtId="167" fontId="5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0" fontId="58" fillId="0" borderId="0" applyFill="0" applyBorder="0" applyAlignment="0" applyProtection="0"/>
    <xf numFmtId="9" fontId="1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59" fillId="0" borderId="0"/>
    <xf numFmtId="0" fontId="5" fillId="0" borderId="0"/>
    <xf numFmtId="0" fontId="4" fillId="0" borderId="0"/>
  </cellStyleXfs>
  <cellXfs count="413">
    <xf numFmtId="0" fontId="0" fillId="0" borderId="0" xfId="0"/>
    <xf numFmtId="0" fontId="6" fillId="0" borderId="0" xfId="1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3" applyFont="1" applyAlignment="1">
      <alignment vertical="center"/>
    </xf>
    <xf numFmtId="0" fontId="58" fillId="0" borderId="0" xfId="1" applyAlignment="1">
      <alignment horizontal="center" vertical="center"/>
    </xf>
    <xf numFmtId="0" fontId="9" fillId="2" borderId="0" xfId="4" applyFont="1" applyFill="1" applyAlignment="1">
      <alignment vertical="center"/>
    </xf>
    <xf numFmtId="0" fontId="10" fillId="2" borderId="0" xfId="5" applyFont="1" applyFill="1" applyAlignment="1">
      <alignment vertical="center"/>
    </xf>
    <xf numFmtId="0" fontId="6" fillId="0" borderId="0" xfId="1" applyFont="1" applyAlignment="1">
      <alignment vertical="center"/>
    </xf>
    <xf numFmtId="0" fontId="6" fillId="4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 applyProtection="1">
      <alignment horizontal="center" vertical="center"/>
      <protection locked="0"/>
    </xf>
    <xf numFmtId="0" fontId="6" fillId="4" borderId="1" xfId="1" applyFont="1" applyFill="1" applyBorder="1" applyAlignment="1">
      <alignment vertical="center"/>
    </xf>
    <xf numFmtId="0" fontId="6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right" vertical="center"/>
    </xf>
    <xf numFmtId="0" fontId="6" fillId="6" borderId="1" xfId="1" applyFont="1" applyFill="1" applyBorder="1" applyAlignment="1">
      <alignment vertical="center"/>
    </xf>
    <xf numFmtId="164" fontId="6" fillId="4" borderId="1" xfId="1" applyNumberFormat="1" applyFont="1" applyFill="1" applyBorder="1" applyAlignment="1">
      <alignment horizontal="right" vertical="center"/>
    </xf>
    <xf numFmtId="0" fontId="6" fillId="4" borderId="1" xfId="1" applyFont="1" applyFill="1" applyBorder="1" applyAlignment="1">
      <alignment horizontal="left" vertical="center"/>
    </xf>
    <xf numFmtId="164" fontId="13" fillId="7" borderId="0" xfId="1" applyNumberFormat="1" applyFont="1" applyFill="1" applyAlignment="1">
      <alignment vertical="center"/>
    </xf>
    <xf numFmtId="0" fontId="6" fillId="4" borderId="2" xfId="1" applyFont="1" applyFill="1" applyBorder="1" applyAlignment="1">
      <alignment vertical="center"/>
    </xf>
    <xf numFmtId="0" fontId="6" fillId="4" borderId="3" xfId="1" applyFont="1" applyFill="1" applyBorder="1" applyAlignment="1">
      <alignment vertical="center"/>
    </xf>
    <xf numFmtId="0" fontId="6" fillId="4" borderId="4" xfId="1" applyFont="1" applyFill="1" applyBorder="1" applyAlignment="1">
      <alignment vertical="center"/>
    </xf>
    <xf numFmtId="0" fontId="6" fillId="5" borderId="1" xfId="1" applyFont="1" applyFill="1" applyBorder="1" applyAlignment="1" applyProtection="1">
      <alignment vertical="center"/>
      <protection locked="0"/>
    </xf>
    <xf numFmtId="0" fontId="14" fillId="6" borderId="1" xfId="1" applyFont="1" applyFill="1" applyBorder="1" applyAlignment="1">
      <alignment horizontal="right" vertical="center"/>
    </xf>
    <xf numFmtId="0" fontId="14" fillId="6" borderId="1" xfId="1" applyFont="1" applyFill="1" applyBorder="1" applyAlignment="1">
      <alignment horizontal="center" vertical="center"/>
    </xf>
    <xf numFmtId="0" fontId="14" fillId="6" borderId="1" xfId="1" applyFont="1" applyFill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15" fillId="0" borderId="0" xfId="2" applyAlignment="1">
      <alignment vertical="center"/>
    </xf>
    <xf numFmtId="0" fontId="16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0" fillId="8" borderId="6" xfId="2" applyFont="1" applyFill="1" applyBorder="1" applyAlignment="1" applyProtection="1">
      <alignment vertical="center"/>
    </xf>
    <xf numFmtId="0" fontId="0" fillId="8" borderId="7" xfId="2" applyFont="1" applyFill="1" applyBorder="1" applyAlignment="1" applyProtection="1">
      <alignment vertical="center"/>
    </xf>
    <xf numFmtId="0" fontId="20" fillId="9" borderId="7" xfId="2" applyFont="1" applyFill="1" applyBorder="1" applyAlignment="1" applyProtection="1">
      <alignment vertical="center"/>
    </xf>
    <xf numFmtId="0" fontId="16" fillId="9" borderId="7" xfId="2" applyFont="1" applyFill="1" applyBorder="1" applyAlignment="1" applyProtection="1">
      <alignment vertical="center"/>
    </xf>
    <xf numFmtId="0" fontId="15" fillId="0" borderId="8" xfId="2" applyBorder="1" applyAlignment="1" applyProtection="1">
      <alignment vertical="center"/>
    </xf>
    <xf numFmtId="0" fontId="15" fillId="0" borderId="0" xfId="2" applyBorder="1" applyAlignment="1" applyProtection="1">
      <alignment vertical="center"/>
    </xf>
    <xf numFmtId="0" fontId="15" fillId="0" borderId="0" xfId="2" applyAlignment="1" applyProtection="1">
      <alignment vertical="center"/>
    </xf>
    <xf numFmtId="0" fontId="0" fillId="5" borderId="1" xfId="2" applyFont="1" applyFill="1" applyBorder="1" applyAlignment="1" applyProtection="1">
      <alignment horizontal="center" vertical="center"/>
      <protection locked="0"/>
    </xf>
    <xf numFmtId="0" fontId="0" fillId="8" borderId="9" xfId="2" applyFont="1" applyFill="1" applyBorder="1" applyAlignment="1" applyProtection="1">
      <alignment vertical="center"/>
    </xf>
    <xf numFmtId="0" fontId="0" fillId="8" borderId="0" xfId="2" applyFont="1" applyFill="1" applyBorder="1" applyAlignment="1" applyProtection="1">
      <alignment vertical="center"/>
    </xf>
    <xf numFmtId="0" fontId="20" fillId="10" borderId="0" xfId="2" applyFont="1" applyFill="1" applyBorder="1" applyAlignment="1" applyProtection="1">
      <alignment vertical="center"/>
    </xf>
    <xf numFmtId="0" fontId="16" fillId="10" borderId="0" xfId="2" applyFont="1" applyFill="1" applyBorder="1" applyAlignment="1" applyProtection="1">
      <alignment vertical="center"/>
    </xf>
    <xf numFmtId="0" fontId="15" fillId="0" borderId="10" xfId="2" applyBorder="1" applyAlignment="1" applyProtection="1">
      <alignment vertical="center"/>
    </xf>
    <xf numFmtId="0" fontId="20" fillId="11" borderId="0" xfId="2" applyFont="1" applyFill="1" applyBorder="1" applyAlignment="1" applyProtection="1">
      <alignment vertical="center"/>
    </xf>
    <xf numFmtId="0" fontId="16" fillId="11" borderId="0" xfId="2" applyFont="1" applyFill="1" applyBorder="1" applyAlignment="1" applyProtection="1">
      <alignment vertical="center"/>
    </xf>
    <xf numFmtId="0" fontId="0" fillId="8" borderId="11" xfId="2" applyFont="1" applyFill="1" applyBorder="1" applyAlignment="1" applyProtection="1">
      <alignment vertical="center"/>
    </xf>
    <xf numFmtId="0" fontId="0" fillId="8" borderId="12" xfId="2" applyFont="1" applyFill="1" applyBorder="1" applyAlignment="1" applyProtection="1">
      <alignment vertical="center"/>
    </xf>
    <xf numFmtId="0" fontId="20" fillId="12" borderId="12" xfId="2" applyFont="1" applyFill="1" applyBorder="1" applyAlignment="1" applyProtection="1">
      <alignment vertical="center"/>
    </xf>
    <xf numFmtId="0" fontId="16" fillId="12" borderId="12" xfId="2" applyFont="1" applyFill="1" applyBorder="1" applyAlignment="1" applyProtection="1">
      <alignment vertical="center"/>
    </xf>
    <xf numFmtId="0" fontId="15" fillId="0" borderId="13" xfId="2" applyBorder="1" applyAlignment="1" applyProtection="1">
      <alignment vertical="center"/>
    </xf>
    <xf numFmtId="0" fontId="21" fillId="0" borderId="0" xfId="2" applyFont="1" applyAlignment="1" applyProtection="1">
      <alignment vertical="center"/>
    </xf>
    <xf numFmtId="0" fontId="10" fillId="8" borderId="0" xfId="2" applyFont="1" applyFill="1" applyAlignment="1" applyProtection="1">
      <alignment horizontal="center" vertical="center"/>
    </xf>
    <xf numFmtId="0" fontId="10" fillId="8" borderId="0" xfId="2" applyFont="1" applyFill="1" applyAlignment="1" applyProtection="1">
      <alignment vertical="center"/>
    </xf>
    <xf numFmtId="0" fontId="10" fillId="8" borderId="0" xfId="2" applyFont="1" applyFill="1" applyAlignment="1">
      <alignment vertical="center"/>
    </xf>
    <xf numFmtId="0" fontId="22" fillId="0" borderId="0" xfId="2" applyFont="1" applyAlignment="1">
      <alignment vertical="center"/>
    </xf>
    <xf numFmtId="0" fontId="15" fillId="0" borderId="3" xfId="2" applyBorder="1" applyAlignment="1" applyProtection="1">
      <alignment vertical="center"/>
    </xf>
    <xf numFmtId="0" fontId="18" fillId="0" borderId="3" xfId="2" applyFont="1" applyBorder="1" applyAlignment="1" applyProtection="1">
      <alignment vertical="center"/>
    </xf>
    <xf numFmtId="0" fontId="15" fillId="0" borderId="3" xfId="2" applyBorder="1" applyAlignment="1">
      <alignment vertical="center"/>
    </xf>
    <xf numFmtId="0" fontId="15" fillId="0" borderId="4" xfId="2" applyBorder="1" applyAlignment="1">
      <alignment vertical="center"/>
    </xf>
    <xf numFmtId="0" fontId="9" fillId="0" borderId="0" xfId="2" applyFont="1" applyBorder="1" applyAlignment="1">
      <alignment vertical="center" shrinkToFit="1"/>
    </xf>
    <xf numFmtId="0" fontId="10" fillId="8" borderId="1" xfId="2" applyFont="1" applyFill="1" applyBorder="1" applyAlignment="1">
      <alignment horizontal="center" vertical="center"/>
    </xf>
    <xf numFmtId="0" fontId="23" fillId="8" borderId="1" xfId="2" applyFont="1" applyFill="1" applyBorder="1" applyAlignment="1">
      <alignment horizontal="center" vertical="center"/>
    </xf>
    <xf numFmtId="0" fontId="24" fillId="8" borderId="1" xfId="2" applyFont="1" applyFill="1" applyBorder="1" applyAlignment="1">
      <alignment horizontal="center" vertical="center"/>
    </xf>
    <xf numFmtId="0" fontId="23" fillId="8" borderId="2" xfId="2" applyFont="1" applyFill="1" applyBorder="1" applyAlignment="1">
      <alignment horizontal="center" vertical="center"/>
    </xf>
    <xf numFmtId="0" fontId="0" fillId="8" borderId="15" xfId="2" applyFont="1" applyFill="1" applyBorder="1" applyAlignment="1">
      <alignment vertical="center"/>
    </xf>
    <xf numFmtId="0" fontId="0" fillId="8" borderId="16" xfId="2" applyFont="1" applyFill="1" applyBorder="1" applyAlignment="1">
      <alignment vertical="center"/>
    </xf>
    <xf numFmtId="0" fontId="20" fillId="8" borderId="16" xfId="2" applyFont="1" applyFill="1" applyBorder="1" applyAlignment="1">
      <alignment vertical="center"/>
    </xf>
    <xf numFmtId="0" fontId="0" fillId="8" borderId="17" xfId="2" applyFont="1" applyFill="1" applyBorder="1" applyAlignment="1">
      <alignment vertical="center"/>
    </xf>
    <xf numFmtId="0" fontId="0" fillId="8" borderId="1" xfId="2" applyFont="1" applyFill="1" applyBorder="1" applyAlignment="1">
      <alignment horizontal="center" vertical="center"/>
    </xf>
    <xf numFmtId="0" fontId="25" fillId="8" borderId="18" xfId="2" applyFont="1" applyFill="1" applyBorder="1" applyAlignment="1">
      <alignment horizontal="center" vertical="center"/>
    </xf>
    <xf numFmtId="0" fontId="25" fillId="8" borderId="1" xfId="2" applyFont="1" applyFill="1" applyBorder="1" applyAlignment="1">
      <alignment horizontal="center" vertical="center"/>
    </xf>
    <xf numFmtId="0" fontId="23" fillId="8" borderId="19" xfId="2" applyFont="1" applyFill="1" applyBorder="1" applyAlignment="1">
      <alignment horizontal="center" vertical="center"/>
    </xf>
    <xf numFmtId="0" fontId="25" fillId="8" borderId="0" xfId="2" applyFont="1" applyFill="1" applyBorder="1" applyAlignment="1">
      <alignment vertical="center"/>
    </xf>
    <xf numFmtId="0" fontId="23" fillId="8" borderId="0" xfId="2" applyFont="1" applyFill="1" applyBorder="1" applyAlignment="1">
      <alignment vertical="center"/>
    </xf>
    <xf numFmtId="0" fontId="23" fillId="8" borderId="0" xfId="2" applyFont="1" applyFill="1" applyAlignment="1">
      <alignment horizontal="center" vertical="center"/>
    </xf>
    <xf numFmtId="0" fontId="23" fillId="8" borderId="0" xfId="2" applyFont="1" applyFill="1" applyAlignment="1">
      <alignment vertical="center"/>
    </xf>
    <xf numFmtId="0" fontId="15" fillId="0" borderId="0" xfId="7" applyAlignment="1" applyProtection="1">
      <alignment vertical="center"/>
    </xf>
    <xf numFmtId="0" fontId="15" fillId="7" borderId="0" xfId="7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7" fillId="14" borderId="23" xfId="7" applyFont="1" applyFill="1" applyBorder="1" applyAlignment="1" applyProtection="1">
      <alignment horizontal="center" vertical="center"/>
    </xf>
    <xf numFmtId="0" fontId="15" fillId="15" borderId="24" xfId="7" applyFont="1" applyFill="1" applyBorder="1" applyAlignment="1" applyProtection="1">
      <alignment horizontal="center" vertical="center"/>
    </xf>
    <xf numFmtId="0" fontId="15" fillId="16" borderId="24" xfId="7" applyFill="1" applyBorder="1" applyAlignment="1" applyProtection="1">
      <alignment horizontal="right" vertical="center"/>
    </xf>
    <xf numFmtId="0" fontId="15" fillId="16" borderId="24" xfId="7" applyFill="1" applyBorder="1" applyAlignment="1" applyProtection="1">
      <alignment horizontal="center" vertical="center"/>
    </xf>
    <xf numFmtId="0" fontId="15" fillId="17" borderId="24" xfId="7" applyFill="1" applyBorder="1" applyAlignment="1" applyProtection="1">
      <alignment horizontal="center" vertical="center"/>
    </xf>
    <xf numFmtId="0" fontId="15" fillId="14" borderId="23" xfId="7" applyFont="1" applyFill="1" applyBorder="1" applyAlignment="1" applyProtection="1">
      <alignment horizontal="center" vertical="center"/>
    </xf>
    <xf numFmtId="0" fontId="15" fillId="14" borderId="23" xfId="7" applyFill="1" applyBorder="1" applyAlignment="1" applyProtection="1">
      <alignment horizontal="center" vertical="center"/>
    </xf>
    <xf numFmtId="0" fontId="15" fillId="5" borderId="23" xfId="7" applyFill="1" applyBorder="1" applyAlignment="1" applyProtection="1">
      <alignment horizontal="center" vertical="center"/>
      <protection locked="0"/>
    </xf>
    <xf numFmtId="0" fontId="16" fillId="0" borderId="0" xfId="7" applyFont="1" applyAlignment="1" applyProtection="1">
      <alignment vertical="center"/>
    </xf>
    <xf numFmtId="0" fontId="15" fillId="0" borderId="0" xfId="7" applyFont="1" applyAlignment="1" applyProtection="1">
      <alignment vertical="center"/>
    </xf>
    <xf numFmtId="0" fontId="16" fillId="0" borderId="0" xfId="7" applyFont="1" applyAlignment="1" applyProtection="1">
      <alignment horizontal="center" vertical="center"/>
    </xf>
    <xf numFmtId="0" fontId="28" fillId="4" borderId="23" xfId="7" applyFont="1" applyFill="1" applyBorder="1" applyAlignment="1" applyProtection="1">
      <alignment horizontal="center" vertical="center"/>
    </xf>
    <xf numFmtId="0" fontId="28" fillId="0" borderId="23" xfId="7" applyFont="1" applyBorder="1" applyAlignment="1" applyProtection="1">
      <alignment horizontal="center" vertical="center"/>
    </xf>
    <xf numFmtId="165" fontId="28" fillId="0" borderId="23" xfId="8" applyNumberFormat="1" applyFont="1" applyBorder="1" applyAlignment="1" applyProtection="1">
      <alignment horizontal="center" vertical="center"/>
    </xf>
    <xf numFmtId="0" fontId="29" fillId="0" borderId="0" xfId="7" applyFont="1" applyAlignment="1" applyProtection="1">
      <alignment horizontal="center" vertical="center"/>
    </xf>
    <xf numFmtId="0" fontId="15" fillId="0" borderId="0" xfId="3" applyFont="1" applyAlignment="1">
      <alignment vertical="center"/>
    </xf>
    <xf numFmtId="0" fontId="31" fillId="8" borderId="25" xfId="9" applyFont="1" applyFill="1" applyBorder="1" applyAlignment="1">
      <alignment vertical="center"/>
    </xf>
    <xf numFmtId="0" fontId="32" fillId="8" borderId="26" xfId="9" applyFont="1" applyFill="1" applyBorder="1" applyAlignment="1">
      <alignment vertical="center"/>
    </xf>
    <xf numFmtId="0" fontId="34" fillId="8" borderId="0" xfId="9" applyFont="1" applyFill="1" applyAlignment="1">
      <alignment vertical="center"/>
    </xf>
    <xf numFmtId="0" fontId="34" fillId="8" borderId="0" xfId="3" applyFont="1" applyFill="1" applyAlignment="1">
      <alignment vertical="center"/>
    </xf>
    <xf numFmtId="0" fontId="31" fillId="8" borderId="0" xfId="9" applyFont="1" applyFill="1" applyAlignment="1">
      <alignment vertical="center"/>
    </xf>
    <xf numFmtId="0" fontId="32" fillId="8" borderId="0" xfId="9" applyFont="1" applyFill="1" applyAlignment="1">
      <alignment vertical="center"/>
    </xf>
    <xf numFmtId="0" fontId="31" fillId="8" borderId="31" xfId="9" applyFont="1" applyFill="1" applyBorder="1" applyAlignment="1">
      <alignment vertical="center"/>
    </xf>
    <xf numFmtId="0" fontId="32" fillId="8" borderId="32" xfId="9" applyFont="1" applyFill="1" applyBorder="1" applyAlignment="1">
      <alignment vertical="center"/>
    </xf>
    <xf numFmtId="0" fontId="36" fillId="8" borderId="0" xfId="10" applyFont="1" applyFill="1" applyAlignment="1">
      <alignment vertical="center"/>
    </xf>
    <xf numFmtId="0" fontId="36" fillId="8" borderId="33" xfId="9" applyFont="1" applyFill="1" applyBorder="1" applyAlignment="1">
      <alignment vertical="center"/>
    </xf>
    <xf numFmtId="0" fontId="36" fillId="8" borderId="0" xfId="9" applyFont="1" applyFill="1" applyBorder="1" applyAlignment="1">
      <alignment vertical="center"/>
    </xf>
    <xf numFmtId="0" fontId="36" fillId="8" borderId="0" xfId="9" applyFont="1" applyFill="1" applyAlignment="1">
      <alignment vertical="center"/>
    </xf>
    <xf numFmtId="0" fontId="15" fillId="0" borderId="0" xfId="11" applyAlignment="1">
      <alignment horizontal="center" vertical="center"/>
    </xf>
    <xf numFmtId="0" fontId="15" fillId="0" borderId="0" xfId="11"/>
    <xf numFmtId="0" fontId="40" fillId="5" borderId="1" xfId="11" applyFont="1" applyFill="1" applyBorder="1" applyAlignment="1" applyProtection="1">
      <alignment horizontal="left" vertical="center"/>
      <protection locked="0"/>
    </xf>
    <xf numFmtId="0" fontId="15" fillId="0" borderId="1" xfId="11" applyBorder="1" applyAlignment="1">
      <alignment horizontal="center" vertical="center"/>
    </xf>
    <xf numFmtId="0" fontId="15" fillId="4" borderId="1" xfId="11" applyFont="1" applyFill="1" applyBorder="1" applyAlignment="1">
      <alignment horizontal="center" vertical="center"/>
    </xf>
    <xf numFmtId="0" fontId="15" fillId="4" borderId="1" xfId="11" applyFill="1" applyBorder="1" applyAlignment="1">
      <alignment horizontal="center" vertical="center"/>
    </xf>
    <xf numFmtId="0" fontId="41" fillId="0" borderId="1" xfId="11" applyFont="1" applyBorder="1" applyAlignment="1" applyProtection="1">
      <alignment horizontal="center" vertical="center"/>
      <protection locked="0"/>
    </xf>
    <xf numFmtId="0" fontId="42" fillId="0" borderId="1" xfId="11" applyFont="1" applyBorder="1" applyAlignment="1" applyProtection="1">
      <alignment horizontal="center" vertical="center" wrapText="1"/>
      <protection locked="0"/>
    </xf>
    <xf numFmtId="0" fontId="43" fillId="0" borderId="1" xfId="11" applyFont="1" applyBorder="1" applyAlignment="1" applyProtection="1">
      <alignment horizontal="center" vertical="center"/>
      <protection locked="0"/>
    </xf>
    <xf numFmtId="0" fontId="15" fillId="4" borderId="2" xfId="11" applyFill="1" applyBorder="1" applyAlignment="1">
      <alignment horizontal="center" vertical="center"/>
    </xf>
    <xf numFmtId="0" fontId="15" fillId="4" borderId="1" xfId="11" applyFill="1" applyBorder="1" applyAlignment="1" applyProtection="1">
      <alignment horizontal="center" vertical="center"/>
    </xf>
    <xf numFmtId="0" fontId="42" fillId="0" borderId="1" xfId="11" applyFont="1" applyBorder="1" applyAlignment="1">
      <alignment horizontal="center" vertical="center"/>
    </xf>
    <xf numFmtId="0" fontId="40" fillId="4" borderId="1" xfId="11" applyFont="1" applyFill="1" applyBorder="1" applyAlignment="1">
      <alignment horizontal="center" vertical="center"/>
    </xf>
    <xf numFmtId="0" fontId="27" fillId="4" borderId="1" xfId="11" applyFont="1" applyFill="1" applyBorder="1" applyAlignment="1">
      <alignment horizontal="center" vertical="center"/>
    </xf>
    <xf numFmtId="0" fontId="27" fillId="0" borderId="1" xfId="11" applyFont="1" applyBorder="1" applyAlignment="1" applyProtection="1">
      <alignment horizontal="center" vertical="center"/>
      <protection locked="0"/>
    </xf>
    <xf numFmtId="0" fontId="58" fillId="0" borderId="0" xfId="1" applyAlignment="1">
      <alignment vertical="center"/>
    </xf>
    <xf numFmtId="0" fontId="0" fillId="19" borderId="43" xfId="1" applyFont="1" applyFill="1" applyBorder="1" applyAlignment="1">
      <alignment horizontal="center" vertical="center"/>
    </xf>
    <xf numFmtId="0" fontId="58" fillId="21" borderId="43" xfId="1" applyFill="1" applyBorder="1" applyAlignment="1" applyProtection="1">
      <alignment horizontal="center" vertical="center"/>
      <protection locked="0"/>
    </xf>
    <xf numFmtId="0" fontId="0" fillId="19" borderId="43" xfId="1" applyFont="1" applyFill="1" applyBorder="1" applyAlignment="1">
      <alignment vertical="center"/>
    </xf>
    <xf numFmtId="0" fontId="0" fillId="20" borderId="43" xfId="1" applyFont="1" applyFill="1" applyBorder="1" applyAlignment="1">
      <alignment horizontal="right" vertical="center"/>
    </xf>
    <xf numFmtId="0" fontId="58" fillId="20" borderId="43" xfId="1" applyFill="1" applyBorder="1" applyAlignment="1">
      <alignment horizontal="center" vertical="center"/>
    </xf>
    <xf numFmtId="0" fontId="0" fillId="20" borderId="43" xfId="1" applyFont="1" applyFill="1" applyBorder="1" applyAlignment="1">
      <alignment vertical="center"/>
    </xf>
    <xf numFmtId="164" fontId="58" fillId="19" borderId="43" xfId="1" applyNumberFormat="1" applyFill="1" applyBorder="1" applyAlignment="1">
      <alignment horizontal="right" vertical="center"/>
    </xf>
    <xf numFmtId="0" fontId="0" fillId="19" borderId="43" xfId="1" applyFont="1" applyFill="1" applyBorder="1" applyAlignment="1">
      <alignment horizontal="left" vertical="center"/>
    </xf>
    <xf numFmtId="164" fontId="20" fillId="7" borderId="0" xfId="1" applyNumberFormat="1" applyFont="1" applyFill="1" applyAlignment="1">
      <alignment vertical="center"/>
    </xf>
    <xf numFmtId="0" fontId="58" fillId="19" borderId="42" xfId="1" applyFill="1" applyBorder="1" applyAlignment="1">
      <alignment vertical="center"/>
    </xf>
    <xf numFmtId="0" fontId="58" fillId="19" borderId="0" xfId="1" applyFill="1" applyBorder="1" applyAlignment="1">
      <alignment vertical="center"/>
    </xf>
    <xf numFmtId="0" fontId="58" fillId="19" borderId="14" xfId="1" applyFill="1" applyBorder="1" applyAlignment="1">
      <alignment vertical="center"/>
    </xf>
    <xf numFmtId="0" fontId="58" fillId="21" borderId="43" xfId="1" applyFill="1" applyBorder="1" applyAlignment="1" applyProtection="1">
      <alignment vertical="center"/>
      <protection locked="0"/>
    </xf>
    <xf numFmtId="0" fontId="19" fillId="20" borderId="43" xfId="1" applyFont="1" applyFill="1" applyBorder="1" applyAlignment="1">
      <alignment horizontal="right" vertical="center"/>
    </xf>
    <xf numFmtId="164" fontId="46" fillId="20" borderId="43" xfId="1" applyNumberFormat="1" applyFont="1" applyFill="1" applyBorder="1" applyAlignment="1">
      <alignment horizontal="center" vertical="center"/>
    </xf>
    <xf numFmtId="0" fontId="19" fillId="20" borderId="43" xfId="1" applyFont="1" applyFill="1" applyBorder="1" applyAlignment="1">
      <alignment vertical="center"/>
    </xf>
    <xf numFmtId="0" fontId="20" fillId="0" borderId="0" xfId="1" applyFont="1" applyAlignment="1">
      <alignment horizontal="center" vertical="center"/>
    </xf>
    <xf numFmtId="0" fontId="48" fillId="2" borderId="0" xfId="5" applyFont="1" applyFill="1" applyAlignment="1">
      <alignment vertical="center"/>
    </xf>
    <xf numFmtId="0" fontId="10" fillId="2" borderId="0" xfId="5" applyFont="1" applyFill="1" applyAlignment="1">
      <alignment vertical="center" shrinkToFit="1"/>
    </xf>
    <xf numFmtId="0" fontId="49" fillId="2" borderId="0" xfId="5" applyFont="1" applyFill="1" applyAlignment="1">
      <alignment vertical="center"/>
    </xf>
    <xf numFmtId="0" fontId="50" fillId="2" borderId="0" xfId="5" applyFont="1" applyFill="1" applyAlignment="1">
      <alignment vertical="center"/>
    </xf>
    <xf numFmtId="0" fontId="51" fillId="2" borderId="0" xfId="5" applyFont="1" applyFill="1" applyAlignment="1">
      <alignment vertical="center"/>
    </xf>
    <xf numFmtId="0" fontId="10" fillId="2" borderId="0" xfId="5" applyFont="1" applyFill="1" applyAlignment="1">
      <alignment horizontal="center" vertical="center" shrinkToFit="1"/>
    </xf>
    <xf numFmtId="0" fontId="10" fillId="2" borderId="0" xfId="5" applyFont="1" applyFill="1" applyAlignment="1">
      <alignment horizontal="center" vertical="center"/>
    </xf>
    <xf numFmtId="0" fontId="10" fillId="22" borderId="43" xfId="5" applyFont="1" applyFill="1" applyBorder="1" applyAlignment="1">
      <alignment horizontal="center" vertical="center" shrinkToFit="1"/>
    </xf>
    <xf numFmtId="14" fontId="10" fillId="22" borderId="43" xfId="5" applyNumberFormat="1" applyFont="1" applyFill="1" applyBorder="1" applyAlignment="1">
      <alignment horizontal="center" vertical="center"/>
    </xf>
    <xf numFmtId="0" fontId="51" fillId="22" borderId="43" xfId="5" applyFont="1" applyFill="1" applyBorder="1" applyAlignment="1">
      <alignment horizontal="center" vertical="center"/>
    </xf>
    <xf numFmtId="0" fontId="10" fillId="7" borderId="43" xfId="5" applyFont="1" applyFill="1" applyBorder="1" applyAlignment="1">
      <alignment horizontal="center" vertical="center" shrinkToFit="1"/>
    </xf>
    <xf numFmtId="0" fontId="58" fillId="0" borderId="0" xfId="5" applyAlignment="1">
      <alignment horizontal="center"/>
    </xf>
    <xf numFmtId="1" fontId="15" fillId="0" borderId="0" xfId="4" applyNumberFormat="1"/>
    <xf numFmtId="14" fontId="58" fillId="0" borderId="0" xfId="5" applyNumberFormat="1" applyAlignment="1">
      <alignment horizontal="center"/>
    </xf>
    <xf numFmtId="0" fontId="58" fillId="0" borderId="43" xfId="5" applyBorder="1" applyAlignment="1">
      <alignment horizontal="center"/>
    </xf>
    <xf numFmtId="0" fontId="52" fillId="0" borderId="0" xfId="5" applyFont="1" applyAlignment="1">
      <alignment horizontal="center"/>
    </xf>
    <xf numFmtId="0" fontId="53" fillId="0" borderId="43" xfId="5" applyFont="1" applyBorder="1" applyAlignment="1">
      <alignment horizontal="center"/>
    </xf>
    <xf numFmtId="0" fontId="54" fillId="0" borderId="0" xfId="5" applyFont="1" applyAlignment="1">
      <alignment horizontal="center"/>
    </xf>
    <xf numFmtId="0" fontId="0" fillId="0" borderId="0" xfId="5" applyFont="1" applyAlignment="1">
      <alignment horizontal="center"/>
    </xf>
    <xf numFmtId="14" fontId="0" fillId="0" borderId="0" xfId="5" applyNumberFormat="1" applyFont="1" applyAlignment="1">
      <alignment horizontal="center"/>
    </xf>
    <xf numFmtId="0" fontId="0" fillId="0" borderId="43" xfId="5" applyFont="1" applyBorder="1" applyAlignment="1">
      <alignment horizontal="center"/>
    </xf>
    <xf numFmtId="0" fontId="58" fillId="23" borderId="0" xfId="5" applyFill="1" applyBorder="1" applyAlignment="1">
      <alignment horizontal="center"/>
    </xf>
    <xf numFmtId="0" fontId="0" fillId="23" borderId="0" xfId="5" applyFont="1" applyFill="1" applyBorder="1" applyAlignment="1">
      <alignment horizontal="center"/>
    </xf>
    <xf numFmtId="0" fontId="58" fillId="23" borderId="40" xfId="5" applyFill="1" applyBorder="1" applyAlignment="1">
      <alignment horizontal="center"/>
    </xf>
    <xf numFmtId="0" fontId="58" fillId="23" borderId="37" xfId="5" applyFill="1" applyBorder="1" applyAlignment="1">
      <alignment horizontal="center"/>
    </xf>
    <xf numFmtId="0" fontId="58" fillId="4" borderId="37" xfId="5" applyFill="1" applyBorder="1" applyAlignment="1">
      <alignment horizontal="center"/>
    </xf>
    <xf numFmtId="0" fontId="53" fillId="0" borderId="0" xfId="5" applyFont="1" applyBorder="1" applyAlignment="1">
      <alignment horizontal="center"/>
    </xf>
    <xf numFmtId="0" fontId="58" fillId="4" borderId="0" xfId="5" applyFill="1" applyBorder="1" applyAlignment="1">
      <alignment horizontal="center"/>
    </xf>
    <xf numFmtId="0" fontId="0" fillId="4" borderId="0" xfId="5" applyFont="1" applyFill="1" applyBorder="1" applyAlignment="1">
      <alignment horizontal="center"/>
    </xf>
    <xf numFmtId="0" fontId="58" fillId="4" borderId="40" xfId="5" applyFill="1" applyBorder="1" applyAlignment="1">
      <alignment horizontal="center"/>
    </xf>
    <xf numFmtId="9" fontId="58" fillId="0" borderId="0" xfId="5" applyNumberFormat="1" applyAlignment="1">
      <alignment horizontal="center"/>
    </xf>
    <xf numFmtId="9" fontId="58" fillId="0" borderId="43" xfId="5" applyNumberFormat="1" applyBorder="1" applyAlignment="1">
      <alignment horizontal="center"/>
    </xf>
    <xf numFmtId="0" fontId="0" fillId="4" borderId="45" xfId="5" applyFont="1" applyFill="1" applyBorder="1" applyAlignment="1">
      <alignment horizontal="center"/>
    </xf>
    <xf numFmtId="0" fontId="58" fillId="4" borderId="45" xfId="5" applyFill="1" applyBorder="1" applyAlignment="1">
      <alignment horizontal="center"/>
    </xf>
    <xf numFmtId="9" fontId="0" fillId="0" borderId="0" xfId="12" applyFont="1" applyAlignment="1">
      <alignment horizontal="center"/>
    </xf>
    <xf numFmtId="165" fontId="58" fillId="0" borderId="0" xfId="5" applyNumberFormat="1" applyAlignment="1">
      <alignment horizontal="center"/>
    </xf>
    <xf numFmtId="10" fontId="58" fillId="0" borderId="0" xfId="5" applyNumberFormat="1" applyAlignment="1">
      <alignment horizontal="center"/>
    </xf>
    <xf numFmtId="165" fontId="58" fillId="0" borderId="43" xfId="5" applyNumberFormat="1" applyBorder="1" applyAlignment="1">
      <alignment horizontal="center"/>
    </xf>
    <xf numFmtId="0" fontId="20" fillId="0" borderId="0" xfId="5" applyFont="1" applyAlignment="1">
      <alignment horizontal="center"/>
    </xf>
    <xf numFmtId="14" fontId="58" fillId="0" borderId="43" xfId="5" applyNumberFormat="1" applyBorder="1" applyAlignment="1">
      <alignment horizontal="center"/>
    </xf>
    <xf numFmtId="0" fontId="0" fillId="5" borderId="1" xfId="2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61" fillId="25" borderId="43" xfId="30" applyFont="1" applyFill="1" applyBorder="1" applyAlignment="1" applyProtection="1">
      <alignment horizontal="left" vertical="center" wrapText="1" readingOrder="1"/>
      <protection locked="0"/>
    </xf>
    <xf numFmtId="0" fontId="61" fillId="25" borderId="43" xfId="30" applyFont="1" applyFill="1" applyBorder="1" applyAlignment="1" applyProtection="1">
      <alignment horizontal="left" vertical="top" wrapText="1" readingOrder="1"/>
      <protection locked="0"/>
    </xf>
    <xf numFmtId="14" fontId="61" fillId="25" borderId="43" xfId="30" applyNumberFormat="1" applyFont="1" applyFill="1" applyBorder="1" applyAlignment="1" applyProtection="1">
      <alignment horizontal="left" vertical="center" wrapText="1" readingOrder="1"/>
      <protection locked="0"/>
    </xf>
    <xf numFmtId="0" fontId="62" fillId="0" borderId="0" xfId="0" applyFont="1"/>
    <xf numFmtId="0" fontId="60" fillId="27" borderId="44" xfId="30" applyFont="1" applyFill="1" applyBorder="1" applyAlignment="1" applyProtection="1">
      <alignment horizontal="right" vertical="center" wrapText="1" readingOrder="1"/>
      <protection locked="0"/>
    </xf>
    <xf numFmtId="0" fontId="60" fillId="27" borderId="43" xfId="30" applyFont="1" applyFill="1" applyBorder="1" applyAlignment="1" applyProtection="1">
      <alignment horizontal="right" vertical="top" wrapText="1" readingOrder="1"/>
      <protection locked="0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7" fillId="0" borderId="0" xfId="0" applyFont="1" applyAlignment="1">
      <alignment vertical="center"/>
    </xf>
    <xf numFmtId="0" fontId="47" fillId="0" borderId="43" xfId="0" applyFont="1" applyBorder="1" applyAlignment="1">
      <alignment vertical="center"/>
    </xf>
    <xf numFmtId="0" fontId="47" fillId="0" borderId="44" xfId="0" applyFont="1" applyBorder="1" applyAlignment="1">
      <alignment vertical="center"/>
    </xf>
    <xf numFmtId="0" fontId="47" fillId="0" borderId="4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57" fillId="5" borderId="45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65" fillId="0" borderId="0" xfId="0" applyFont="1" applyAlignment="1">
      <alignment vertical="center"/>
    </xf>
    <xf numFmtId="0" fontId="65" fillId="0" borderId="0" xfId="0" applyFont="1" applyAlignment="1">
      <alignment horizontal="center" vertical="center"/>
    </xf>
    <xf numFmtId="9" fontId="25" fillId="0" borderId="0" xfId="6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6" fillId="4" borderId="43" xfId="0" applyFont="1" applyFill="1" applyBorder="1" applyAlignment="1">
      <alignment horizontal="center" vertical="center"/>
    </xf>
    <xf numFmtId="0" fontId="47" fillId="5" borderId="43" xfId="0" applyFont="1" applyFill="1" applyBorder="1" applyAlignment="1" applyProtection="1">
      <alignment horizontal="center" vertical="center"/>
      <protection locked="0"/>
    </xf>
    <xf numFmtId="0" fontId="47" fillId="5" borderId="45" xfId="0" applyFont="1" applyFill="1" applyBorder="1" applyAlignment="1" applyProtection="1">
      <alignment horizontal="center" vertical="center"/>
      <protection locked="0"/>
    </xf>
    <xf numFmtId="168" fontId="48" fillId="7" borderId="0" xfId="5" applyNumberFormat="1" applyFont="1" applyFill="1" applyAlignment="1">
      <alignment horizontal="center" vertical="center"/>
    </xf>
    <xf numFmtId="0" fontId="62" fillId="0" borderId="0" xfId="1" applyFont="1" applyAlignment="1">
      <alignment horizontal="right" vertical="center"/>
    </xf>
    <xf numFmtId="0" fontId="60" fillId="27" borderId="36" xfId="30" applyFont="1" applyFill="1" applyBorder="1" applyAlignment="1" applyProtection="1">
      <alignment horizontal="right" vertical="center" wrapText="1" readingOrder="1"/>
      <protection locked="0"/>
    </xf>
    <xf numFmtId="0" fontId="20" fillId="0" borderId="0" xfId="0" applyFont="1" applyAlignment="1">
      <alignment horizontal="right" vertical="center"/>
    </xf>
    <xf numFmtId="14" fontId="61" fillId="27" borderId="17" xfId="30" applyNumberFormat="1" applyFont="1" applyFill="1" applyBorder="1" applyAlignment="1" applyProtection="1">
      <alignment horizontal="left" vertical="center" wrapText="1" readingOrder="1"/>
    </xf>
    <xf numFmtId="0" fontId="68" fillId="27" borderId="43" xfId="30" applyFont="1" applyFill="1" applyBorder="1" applyAlignment="1" applyProtection="1">
      <alignment horizontal="right" vertical="center" wrapText="1" readingOrder="1"/>
      <protection locked="0"/>
    </xf>
    <xf numFmtId="0" fontId="0" fillId="0" borderId="0" xfId="0" applyAlignment="1">
      <alignment horizontal="left" vertical="center"/>
    </xf>
    <xf numFmtId="0" fontId="4" fillId="0" borderId="0" xfId="32" applyAlignment="1">
      <alignment horizontal="center"/>
    </xf>
    <xf numFmtId="0" fontId="69" fillId="32" borderId="43" xfId="32" applyFont="1" applyFill="1" applyBorder="1" applyAlignment="1">
      <alignment horizontal="right"/>
    </xf>
    <xf numFmtId="0" fontId="4" fillId="21" borderId="44" xfId="32" applyFill="1" applyBorder="1" applyAlignment="1" applyProtection="1">
      <alignment horizontal="center"/>
      <protection locked="0"/>
    </xf>
    <xf numFmtId="0" fontId="4" fillId="0" borderId="0" xfId="32" applyAlignment="1">
      <alignment horizontal="center" textRotation="45"/>
    </xf>
    <xf numFmtId="0" fontId="4" fillId="32" borderId="43" xfId="32" applyFill="1" applyBorder="1" applyAlignment="1">
      <alignment horizontal="right"/>
    </xf>
    <xf numFmtId="0" fontId="4" fillId="0" borderId="0" xfId="32"/>
    <xf numFmtId="0" fontId="4" fillId="19" borderId="43" xfId="32" applyFill="1" applyBorder="1" applyAlignment="1">
      <alignment horizontal="right"/>
    </xf>
    <xf numFmtId="0" fontId="70" fillId="33" borderId="43" xfId="32" applyFont="1" applyFill="1" applyBorder="1" applyAlignment="1">
      <alignment horizontal="center"/>
    </xf>
    <xf numFmtId="0" fontId="69" fillId="32" borderId="43" xfId="32" applyFont="1" applyFill="1" applyBorder="1" applyAlignment="1">
      <alignment horizontal="center"/>
    </xf>
    <xf numFmtId="0" fontId="71" fillId="2" borderId="49" xfId="32" applyFont="1" applyFill="1" applyBorder="1" applyAlignment="1">
      <alignment horizontal="center"/>
    </xf>
    <xf numFmtId="0" fontId="71" fillId="2" borderId="50" xfId="32" applyFont="1" applyFill="1" applyBorder="1" applyAlignment="1">
      <alignment horizontal="center"/>
    </xf>
    <xf numFmtId="0" fontId="4" fillId="21" borderId="43" xfId="32" applyFill="1" applyBorder="1" applyAlignment="1" applyProtection="1">
      <alignment horizontal="center" vertical="center"/>
      <protection locked="0"/>
    </xf>
    <xf numFmtId="0" fontId="4" fillId="34" borderId="43" xfId="32" applyFont="1" applyFill="1" applyBorder="1" applyAlignment="1" applyProtection="1">
      <alignment horizontal="center"/>
      <protection locked="0"/>
    </xf>
    <xf numFmtId="0" fontId="4" fillId="34" borderId="45" xfId="32" applyFont="1" applyFill="1" applyBorder="1" applyAlignment="1" applyProtection="1">
      <alignment horizontal="center"/>
      <protection locked="0"/>
    </xf>
    <xf numFmtId="0" fontId="4" fillId="21" borderId="43" xfId="32" applyFill="1" applyBorder="1" applyAlignment="1" applyProtection="1">
      <alignment horizontal="center"/>
      <protection locked="0"/>
    </xf>
    <xf numFmtId="0" fontId="3" fillId="21" borderId="43" xfId="32" applyFont="1" applyFill="1" applyBorder="1" applyAlignment="1" applyProtection="1">
      <alignment horizontal="center"/>
      <protection locked="0"/>
    </xf>
    <xf numFmtId="0" fontId="4" fillId="0" borderId="0" xfId="32" applyAlignment="1">
      <alignment horizontal="right" vertical="center"/>
    </xf>
    <xf numFmtId="0" fontId="27" fillId="0" borderId="1" xfId="11" applyFont="1" applyBorder="1" applyAlignment="1" applyProtection="1">
      <alignment horizontal="center" vertical="center"/>
      <protection locked="0"/>
    </xf>
    <xf numFmtId="0" fontId="0" fillId="5" borderId="1" xfId="2" applyFont="1" applyFill="1" applyBorder="1" applyAlignment="1" applyProtection="1">
      <alignment horizontal="center" vertical="center"/>
      <protection locked="0"/>
    </xf>
    <xf numFmtId="16" fontId="47" fillId="5" borderId="45" xfId="0" applyNumberFormat="1" applyFont="1" applyFill="1" applyBorder="1" applyAlignment="1" applyProtection="1">
      <alignment horizontal="center" vertical="center"/>
      <protection locked="0"/>
    </xf>
    <xf numFmtId="16" fontId="47" fillId="5" borderId="43" xfId="0" applyNumberFormat="1" applyFont="1" applyFill="1" applyBorder="1" applyAlignment="1" applyProtection="1">
      <alignment horizontal="center" vertical="center"/>
      <protection locked="0"/>
    </xf>
    <xf numFmtId="0" fontId="2" fillId="21" borderId="43" xfId="32" applyFont="1" applyFill="1" applyBorder="1" applyAlignment="1" applyProtection="1">
      <alignment horizontal="center" vertical="center"/>
      <protection locked="0"/>
    </xf>
    <xf numFmtId="0" fontId="27" fillId="0" borderId="1" xfId="11" applyFont="1" applyBorder="1" applyAlignment="1" applyProtection="1">
      <alignment horizontal="center" vertical="center" wrapText="1"/>
      <protection locked="0"/>
    </xf>
    <xf numFmtId="0" fontId="40" fillId="0" borderId="1" xfId="11" applyFont="1" applyBorder="1" applyAlignment="1" applyProtection="1">
      <alignment horizontal="center" vertical="center" wrapText="1"/>
      <protection locked="0"/>
    </xf>
    <xf numFmtId="0" fontId="40" fillId="4" borderId="4" xfId="11" applyFont="1" applyFill="1" applyBorder="1" applyAlignment="1" applyProtection="1">
      <alignment horizontal="right" vertical="center"/>
    </xf>
    <xf numFmtId="0" fontId="40" fillId="0" borderId="1" xfId="11" applyFont="1" applyBorder="1" applyAlignment="1" applyProtection="1">
      <alignment horizontal="left" vertical="center"/>
      <protection locked="0"/>
    </xf>
    <xf numFmtId="0" fontId="40" fillId="4" borderId="1" xfId="11" applyFont="1" applyFill="1" applyBorder="1" applyAlignment="1" applyProtection="1">
      <alignment horizontal="center" vertical="center"/>
    </xf>
    <xf numFmtId="0" fontId="0" fillId="5" borderId="1" xfId="2" applyFont="1" applyFill="1" applyBorder="1" applyAlignment="1" applyProtection="1">
      <alignment horizontal="center" vertical="center"/>
      <protection locked="0"/>
    </xf>
    <xf numFmtId="0" fontId="23" fillId="8" borderId="1" xfId="2" applyFont="1" applyFill="1" applyBorder="1" applyAlignment="1">
      <alignment horizontal="center" vertical="center"/>
    </xf>
    <xf numFmtId="0" fontId="47" fillId="31" borderId="44" xfId="0" applyFont="1" applyFill="1" applyBorder="1" applyAlignment="1">
      <alignment horizontal="center" vertical="center"/>
    </xf>
    <xf numFmtId="0" fontId="47" fillId="31" borderId="48" xfId="0" applyFont="1" applyFill="1" applyBorder="1" applyAlignment="1">
      <alignment horizontal="center" vertical="center"/>
    </xf>
    <xf numFmtId="0" fontId="47" fillId="31" borderId="45" xfId="0" applyFont="1" applyFill="1" applyBorder="1" applyAlignment="1">
      <alignment horizontal="center" vertical="center"/>
    </xf>
    <xf numFmtId="0" fontId="0" fillId="31" borderId="14" xfId="0" applyFill="1" applyBorder="1" applyAlignment="1">
      <alignment horizontal="center" vertical="center" textRotation="90"/>
    </xf>
    <xf numFmtId="0" fontId="0" fillId="4" borderId="43" xfId="0" applyFill="1" applyBorder="1" applyAlignment="1">
      <alignment horizontal="center" vertical="center"/>
    </xf>
    <xf numFmtId="0" fontId="0" fillId="29" borderId="14" xfId="0" applyFill="1" applyBorder="1" applyAlignment="1">
      <alignment horizontal="center" vertical="center" textRotation="90"/>
    </xf>
    <xf numFmtId="0" fontId="0" fillId="17" borderId="14" xfId="0" applyFill="1" applyBorder="1" applyAlignment="1">
      <alignment horizontal="center" vertical="center" textRotation="90"/>
    </xf>
    <xf numFmtId="0" fontId="64" fillId="28" borderId="43" xfId="0" applyFont="1" applyFill="1" applyBorder="1" applyAlignment="1">
      <alignment horizontal="center" vertical="center"/>
    </xf>
    <xf numFmtId="0" fontId="47" fillId="28" borderId="48" xfId="0" applyFont="1" applyFill="1" applyBorder="1" applyAlignment="1">
      <alignment horizontal="center" vertical="center"/>
    </xf>
    <xf numFmtId="0" fontId="47" fillId="30" borderId="48" xfId="0" applyFont="1" applyFill="1" applyBorder="1" applyAlignment="1">
      <alignment horizontal="center" vertical="center"/>
    </xf>
    <xf numFmtId="0" fontId="47" fillId="30" borderId="45" xfId="0" applyFont="1" applyFill="1" applyBorder="1" applyAlignment="1">
      <alignment horizontal="center" vertical="center"/>
    </xf>
    <xf numFmtId="0" fontId="47" fillId="29" borderId="44" xfId="0" applyFont="1" applyFill="1" applyBorder="1" applyAlignment="1">
      <alignment horizontal="center" vertical="center"/>
    </xf>
    <xf numFmtId="0" fontId="47" fillId="29" borderId="48" xfId="0" applyFont="1" applyFill="1" applyBorder="1" applyAlignment="1">
      <alignment horizontal="center" vertical="center"/>
    </xf>
    <xf numFmtId="0" fontId="47" fillId="29" borderId="45" xfId="0" applyFont="1" applyFill="1" applyBorder="1" applyAlignment="1">
      <alignment horizontal="center" vertical="center"/>
    </xf>
    <xf numFmtId="0" fontId="47" fillId="17" borderId="44" xfId="0" applyFont="1" applyFill="1" applyBorder="1" applyAlignment="1">
      <alignment horizontal="center" vertical="center"/>
    </xf>
    <xf numFmtId="0" fontId="47" fillId="17" borderId="48" xfId="0" applyFont="1" applyFill="1" applyBorder="1" applyAlignment="1">
      <alignment horizontal="center" vertical="center"/>
    </xf>
    <xf numFmtId="0" fontId="47" fillId="17" borderId="45" xfId="0" applyFont="1" applyFill="1" applyBorder="1" applyAlignment="1">
      <alignment horizontal="center" vertical="center"/>
    </xf>
    <xf numFmtId="0" fontId="0" fillId="28" borderId="14" xfId="0" applyFill="1" applyBorder="1" applyAlignment="1">
      <alignment horizontal="center" vertical="center" textRotation="90"/>
    </xf>
    <xf numFmtId="0" fontId="0" fillId="30" borderId="14" xfId="0" applyFill="1" applyBorder="1" applyAlignment="1">
      <alignment horizontal="center" vertical="center" textRotation="90"/>
    </xf>
    <xf numFmtId="0" fontId="63" fillId="26" borderId="15" xfId="30" applyFont="1" applyFill="1" applyBorder="1" applyAlignment="1" applyProtection="1">
      <alignment horizontal="center" vertical="center" wrapText="1" readingOrder="1"/>
      <protection locked="0"/>
    </xf>
    <xf numFmtId="0" fontId="63" fillId="26" borderId="17" xfId="30" applyFont="1" applyFill="1" applyBorder="1" applyAlignment="1" applyProtection="1">
      <alignment horizontal="center" vertical="center" wrapText="1" readingOrder="1"/>
      <protection locked="0"/>
    </xf>
    <xf numFmtId="14" fontId="39" fillId="0" borderId="1" xfId="11" applyNumberFormat="1" applyFont="1" applyBorder="1" applyAlignment="1" applyProtection="1">
      <alignment horizontal="left" vertical="center"/>
      <protection locked="0"/>
    </xf>
    <xf numFmtId="0" fontId="39" fillId="0" borderId="1" xfId="11" applyFont="1" applyBorder="1" applyAlignment="1" applyProtection="1">
      <alignment horizontal="left" vertical="center"/>
      <protection locked="0"/>
    </xf>
    <xf numFmtId="0" fontId="38" fillId="0" borderId="1" xfId="11" applyFont="1" applyBorder="1" applyAlignment="1">
      <alignment horizontal="center" vertical="center"/>
    </xf>
    <xf numFmtId="0" fontId="39" fillId="4" borderId="1" xfId="11" applyFont="1" applyFill="1" applyBorder="1" applyAlignment="1">
      <alignment horizontal="right" vertical="center"/>
    </xf>
    <xf numFmtId="0" fontId="39" fillId="4" borderId="1" xfId="11" applyFont="1" applyFill="1" applyBorder="1" applyAlignment="1">
      <alignment horizontal="center" vertical="center"/>
    </xf>
    <xf numFmtId="166" fontId="27" fillId="5" borderId="1" xfId="11" applyNumberFormat="1" applyFont="1" applyFill="1" applyBorder="1" applyAlignment="1" applyProtection="1">
      <alignment horizontal="center" vertical="center"/>
      <protection locked="0"/>
    </xf>
    <xf numFmtId="0" fontId="15" fillId="0" borderId="1" xfId="11" applyBorder="1" applyAlignment="1">
      <alignment horizontal="center" vertical="center"/>
    </xf>
    <xf numFmtId="0" fontId="15" fillId="4" borderId="1" xfId="11" applyFont="1" applyFill="1" applyBorder="1" applyAlignment="1">
      <alignment horizontal="center" vertical="center"/>
    </xf>
    <xf numFmtId="14" fontId="40" fillId="0" borderId="1" xfId="11" applyNumberFormat="1" applyFont="1" applyBorder="1" applyAlignment="1" applyProtection="1">
      <alignment horizontal="left" vertical="center"/>
      <protection locked="0"/>
    </xf>
    <xf numFmtId="0" fontId="40" fillId="0" borderId="1" xfId="11" applyFont="1" applyBorder="1" applyAlignment="1" applyProtection="1">
      <alignment horizontal="left" vertical="center"/>
      <protection locked="0"/>
    </xf>
    <xf numFmtId="0" fontId="27" fillId="0" borderId="1" xfId="11" applyFont="1" applyBorder="1" applyAlignment="1" applyProtection="1">
      <alignment horizontal="center" vertical="center"/>
      <protection locked="0"/>
    </xf>
    <xf numFmtId="0" fontId="40" fillId="5" borderId="1" xfId="11" applyFont="1" applyFill="1" applyBorder="1" applyAlignment="1" applyProtection="1">
      <alignment horizontal="left" vertical="center"/>
      <protection locked="0"/>
    </xf>
    <xf numFmtId="0" fontId="40" fillId="4" borderId="1" xfId="11" applyFont="1" applyFill="1" applyBorder="1" applyAlignment="1">
      <alignment horizontal="center" vertical="center"/>
    </xf>
    <xf numFmtId="0" fontId="17" fillId="8" borderId="5" xfId="2" applyFont="1" applyFill="1" applyBorder="1" applyAlignment="1">
      <alignment horizontal="center" vertical="center"/>
    </xf>
    <xf numFmtId="0" fontId="17" fillId="8" borderId="0" xfId="2" applyFont="1" applyFill="1" applyBorder="1" applyAlignment="1">
      <alignment horizontal="center" vertical="center"/>
    </xf>
    <xf numFmtId="0" fontId="19" fillId="8" borderId="1" xfId="2" applyFont="1" applyFill="1" applyBorder="1" applyAlignment="1" applyProtection="1">
      <alignment horizontal="center" vertical="center"/>
    </xf>
    <xf numFmtId="0" fontId="0" fillId="5" borderId="1" xfId="2" applyFont="1" applyFill="1" applyBorder="1" applyAlignment="1" applyProtection="1">
      <alignment horizontal="center" vertical="center"/>
      <protection locked="0"/>
    </xf>
    <xf numFmtId="0" fontId="15" fillId="5" borderId="1" xfId="2" applyFill="1" applyBorder="1" applyAlignment="1" applyProtection="1">
      <alignment horizontal="center" vertical="center"/>
      <protection locked="0"/>
    </xf>
    <xf numFmtId="0" fontId="0" fillId="5" borderId="6" xfId="2" applyFont="1" applyFill="1" applyBorder="1" applyAlignment="1" applyProtection="1">
      <alignment horizontal="center" vertical="center" wrapText="1"/>
      <protection locked="0"/>
    </xf>
    <xf numFmtId="0" fontId="0" fillId="5" borderId="7" xfId="2" applyFont="1" applyFill="1" applyBorder="1" applyAlignment="1" applyProtection="1">
      <alignment horizontal="center" vertical="center" wrapText="1"/>
      <protection locked="0"/>
    </xf>
    <xf numFmtId="0" fontId="0" fillId="5" borderId="8" xfId="2" applyFont="1" applyFill="1" applyBorder="1" applyAlignment="1" applyProtection="1">
      <alignment horizontal="center" vertical="center" wrapText="1"/>
      <protection locked="0"/>
    </xf>
    <xf numFmtId="0" fontId="0" fillId="5" borderId="11" xfId="2" applyFont="1" applyFill="1" applyBorder="1" applyAlignment="1" applyProtection="1">
      <alignment horizontal="center" vertical="center" wrapText="1"/>
      <protection locked="0"/>
    </xf>
    <xf numFmtId="0" fontId="0" fillId="5" borderId="12" xfId="2" applyFont="1" applyFill="1" applyBorder="1" applyAlignment="1" applyProtection="1">
      <alignment horizontal="center" vertical="center" wrapText="1"/>
      <protection locked="0"/>
    </xf>
    <xf numFmtId="0" fontId="0" fillId="5" borderId="13" xfId="2" applyFont="1" applyFill="1" applyBorder="1" applyAlignment="1" applyProtection="1">
      <alignment horizontal="center" vertical="center" wrapText="1"/>
      <protection locked="0"/>
    </xf>
    <xf numFmtId="0" fontId="0" fillId="35" borderId="2" xfId="2" applyFont="1" applyFill="1" applyBorder="1" applyAlignment="1" applyProtection="1">
      <alignment horizontal="center" vertical="center"/>
    </xf>
    <xf numFmtId="0" fontId="0" fillId="35" borderId="3" xfId="2" applyFont="1" applyFill="1" applyBorder="1" applyAlignment="1" applyProtection="1">
      <alignment horizontal="center" vertical="center"/>
    </xf>
    <xf numFmtId="0" fontId="0" fillId="35" borderId="4" xfId="2" applyFont="1" applyFill="1" applyBorder="1" applyAlignment="1" applyProtection="1">
      <alignment horizontal="center" vertical="center"/>
    </xf>
    <xf numFmtId="0" fontId="15" fillId="4" borderId="2" xfId="2" applyFill="1" applyBorder="1" applyAlignment="1" applyProtection="1">
      <alignment horizontal="center" vertical="center" wrapText="1"/>
    </xf>
    <xf numFmtId="0" fontId="15" fillId="4" borderId="3" xfId="2" applyFill="1" applyBorder="1" applyAlignment="1" applyProtection="1">
      <alignment horizontal="center" vertical="center" wrapText="1"/>
    </xf>
    <xf numFmtId="0" fontId="15" fillId="4" borderId="4" xfId="2" applyFill="1" applyBorder="1" applyAlignment="1" applyProtection="1">
      <alignment horizontal="center" vertical="center" wrapText="1"/>
    </xf>
    <xf numFmtId="0" fontId="0" fillId="5" borderId="2" xfId="2" applyFont="1" applyFill="1" applyBorder="1" applyAlignment="1" applyProtection="1">
      <alignment horizontal="center" vertical="center"/>
      <protection locked="0"/>
    </xf>
    <xf numFmtId="0" fontId="0" fillId="5" borderId="3" xfId="2" applyFont="1" applyFill="1" applyBorder="1" applyAlignment="1" applyProtection="1">
      <alignment horizontal="center" vertical="center"/>
      <protection locked="0"/>
    </xf>
    <xf numFmtId="0" fontId="0" fillId="5" borderId="4" xfId="2" applyFont="1" applyFill="1" applyBorder="1" applyAlignment="1" applyProtection="1">
      <alignment horizontal="center" vertical="center"/>
      <protection locked="0"/>
    </xf>
    <xf numFmtId="15" fontId="15" fillId="5" borderId="1" xfId="2" applyNumberFormat="1" applyFont="1" applyFill="1" applyBorder="1" applyAlignment="1" applyProtection="1">
      <alignment horizontal="center" vertical="center"/>
      <protection locked="0"/>
    </xf>
    <xf numFmtId="0" fontId="23" fillId="8" borderId="2" xfId="2" applyFont="1" applyFill="1" applyBorder="1" applyAlignment="1" applyProtection="1">
      <alignment horizontal="center" vertical="center"/>
    </xf>
    <xf numFmtId="0" fontId="23" fillId="8" borderId="3" xfId="2" applyFont="1" applyFill="1" applyBorder="1" applyAlignment="1" applyProtection="1">
      <alignment horizontal="center" vertical="center"/>
    </xf>
    <xf numFmtId="0" fontId="23" fillId="8" borderId="4" xfId="2" applyFont="1" applyFill="1" applyBorder="1" applyAlignment="1" applyProtection="1">
      <alignment horizontal="center" vertical="center"/>
    </xf>
    <xf numFmtId="0" fontId="23" fillId="8" borderId="1" xfId="2" applyFont="1" applyFill="1" applyBorder="1" applyAlignment="1" applyProtection="1">
      <alignment horizontal="center" vertical="center"/>
    </xf>
    <xf numFmtId="1" fontId="10" fillId="8" borderId="0" xfId="2" applyNumberFormat="1" applyFont="1" applyFill="1" applyBorder="1" applyAlignment="1">
      <alignment horizontal="center" vertical="center" shrinkToFit="1"/>
    </xf>
    <xf numFmtId="1" fontId="10" fillId="8" borderId="14" xfId="2" applyNumberFormat="1" applyFont="1" applyFill="1" applyBorder="1" applyAlignment="1">
      <alignment horizontal="center" vertical="center" shrinkToFit="1"/>
    </xf>
    <xf numFmtId="0" fontId="10" fillId="8" borderId="2" xfId="2" applyFont="1" applyFill="1" applyBorder="1" applyAlignment="1">
      <alignment horizontal="center" vertical="center"/>
    </xf>
    <xf numFmtId="0" fontId="10" fillId="8" borderId="8" xfId="2" applyFont="1" applyFill="1" applyBorder="1" applyAlignment="1">
      <alignment horizontal="center" vertical="center"/>
    </xf>
    <xf numFmtId="0" fontId="23" fillId="8" borderId="1" xfId="2" applyFont="1" applyFill="1" applyBorder="1" applyAlignment="1">
      <alignment horizontal="center" vertical="center"/>
    </xf>
    <xf numFmtId="0" fontId="23" fillId="8" borderId="1" xfId="2" applyFont="1" applyFill="1" applyBorder="1" applyAlignment="1">
      <alignment horizontal="right" vertical="center"/>
    </xf>
    <xf numFmtId="9" fontId="23" fillId="13" borderId="1" xfId="6" applyFont="1" applyFill="1" applyBorder="1" applyAlignment="1">
      <alignment horizontal="left" vertical="center"/>
    </xf>
    <xf numFmtId="0" fontId="11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1" fontId="15" fillId="4" borderId="1" xfId="2" applyNumberFormat="1" applyFill="1" applyBorder="1" applyAlignment="1" applyProtection="1">
      <alignment horizontal="center" vertical="center"/>
    </xf>
    <xf numFmtId="0" fontId="15" fillId="15" borderId="24" xfId="7" applyFont="1" applyFill="1" applyBorder="1" applyAlignment="1" applyProtection="1">
      <alignment horizontal="right" vertical="center"/>
    </xf>
    <xf numFmtId="0" fontId="15" fillId="17" borderId="24" xfId="7" applyFill="1" applyBorder="1" applyAlignment="1" applyProtection="1">
      <alignment horizontal="right" vertical="center"/>
    </xf>
    <xf numFmtId="0" fontId="26" fillId="14" borderId="20" xfId="7" applyFont="1" applyFill="1" applyBorder="1" applyAlignment="1" applyProtection="1">
      <alignment horizontal="center" vertical="center"/>
    </xf>
    <xf numFmtId="0" fontId="26" fillId="14" borderId="21" xfId="7" applyFont="1" applyFill="1" applyBorder="1" applyAlignment="1" applyProtection="1">
      <alignment horizontal="center" vertical="center"/>
    </xf>
    <xf numFmtId="0" fontId="26" fillId="14" borderId="22" xfId="7" applyFont="1" applyFill="1" applyBorder="1" applyAlignment="1" applyProtection="1">
      <alignment horizontal="center" vertical="center"/>
    </xf>
    <xf numFmtId="0" fontId="36" fillId="8" borderId="36" xfId="9" applyFont="1" applyFill="1" applyBorder="1" applyAlignment="1">
      <alignment horizontal="center" vertical="center"/>
    </xf>
    <xf numFmtId="0" fontId="36" fillId="8" borderId="37" xfId="9" applyFont="1" applyFill="1" applyBorder="1" applyAlignment="1">
      <alignment horizontal="center" vertical="center"/>
    </xf>
    <xf numFmtId="0" fontId="36" fillId="8" borderId="38" xfId="9" applyFont="1" applyFill="1" applyBorder="1" applyAlignment="1">
      <alignment horizontal="center" vertical="center"/>
    </xf>
    <xf numFmtId="0" fontId="36" fillId="8" borderId="42" xfId="9" applyFont="1" applyFill="1" applyBorder="1" applyAlignment="1">
      <alignment horizontal="center" vertical="center"/>
    </xf>
    <xf numFmtId="0" fontId="36" fillId="8" borderId="0" xfId="9" applyFont="1" applyFill="1" applyBorder="1" applyAlignment="1">
      <alignment horizontal="center" vertical="center"/>
    </xf>
    <xf numFmtId="0" fontId="36" fillId="8" borderId="14" xfId="9" applyFont="1" applyFill="1" applyBorder="1" applyAlignment="1">
      <alignment horizontal="center" vertical="center"/>
    </xf>
    <xf numFmtId="0" fontId="36" fillId="8" borderId="39" xfId="9" applyFont="1" applyFill="1" applyBorder="1" applyAlignment="1">
      <alignment horizontal="center" vertical="center"/>
    </xf>
    <xf numFmtId="0" fontId="36" fillId="8" borderId="40" xfId="9" applyFont="1" applyFill="1" applyBorder="1" applyAlignment="1">
      <alignment horizontal="center" vertical="center"/>
    </xf>
    <xf numFmtId="0" fontId="36" fillId="8" borderId="41" xfId="9" applyFont="1" applyFill="1" applyBorder="1" applyAlignment="1">
      <alignment horizontal="center" vertical="center"/>
    </xf>
    <xf numFmtId="0" fontId="15" fillId="0" borderId="36" xfId="3" applyFont="1" applyBorder="1" applyAlignment="1">
      <alignment horizontal="center" vertical="center"/>
    </xf>
    <xf numFmtId="0" fontId="15" fillId="0" borderId="37" xfId="3" applyFont="1" applyBorder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0" fontId="15" fillId="0" borderId="42" xfId="3" applyFont="1" applyBorder="1" applyAlignment="1">
      <alignment horizontal="center" vertical="center"/>
    </xf>
    <xf numFmtId="0" fontId="15" fillId="0" borderId="0" xfId="3" applyFont="1" applyBorder="1" applyAlignment="1">
      <alignment horizontal="center" vertical="center"/>
    </xf>
    <xf numFmtId="0" fontId="15" fillId="0" borderId="14" xfId="3" applyFont="1" applyBorder="1" applyAlignment="1">
      <alignment horizontal="center" vertical="center"/>
    </xf>
    <xf numFmtId="0" fontId="15" fillId="0" borderId="39" xfId="3" applyFont="1" applyBorder="1" applyAlignment="1">
      <alignment horizontal="center" vertical="center"/>
    </xf>
    <xf numFmtId="0" fontId="15" fillId="0" borderId="40" xfId="3" applyFont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37" fillId="8" borderId="25" xfId="9" applyFont="1" applyFill="1" applyBorder="1" applyAlignment="1">
      <alignment horizontal="center" vertical="center"/>
    </xf>
    <xf numFmtId="0" fontId="37" fillId="8" borderId="26" xfId="9" applyFont="1" applyFill="1" applyBorder="1" applyAlignment="1">
      <alignment horizontal="center" vertical="center"/>
    </xf>
    <xf numFmtId="0" fontId="37" fillId="8" borderId="27" xfId="9" applyFont="1" applyFill="1" applyBorder="1" applyAlignment="1">
      <alignment horizontal="center" vertical="center"/>
    </xf>
    <xf numFmtId="0" fontId="37" fillId="8" borderId="39" xfId="9" applyFont="1" applyFill="1" applyBorder="1" applyAlignment="1">
      <alignment horizontal="center" vertical="center"/>
    </xf>
    <xf numFmtId="0" fontId="37" fillId="8" borderId="40" xfId="9" applyFont="1" applyFill="1" applyBorder="1" applyAlignment="1">
      <alignment horizontal="center" vertical="center"/>
    </xf>
    <xf numFmtId="0" fontId="37" fillId="8" borderId="41" xfId="9" applyFont="1" applyFill="1" applyBorder="1" applyAlignment="1">
      <alignment horizontal="center" vertical="center"/>
    </xf>
    <xf numFmtId="0" fontId="37" fillId="8" borderId="36" xfId="9" applyFont="1" applyFill="1" applyBorder="1" applyAlignment="1">
      <alignment horizontal="center" vertical="center"/>
    </xf>
    <xf numFmtId="0" fontId="37" fillId="8" borderId="37" xfId="9" applyFont="1" applyFill="1" applyBorder="1" applyAlignment="1">
      <alignment horizontal="center" vertical="center"/>
    </xf>
    <xf numFmtId="0" fontId="37" fillId="8" borderId="38" xfId="9" applyFont="1" applyFill="1" applyBorder="1" applyAlignment="1">
      <alignment horizontal="center" vertical="center"/>
    </xf>
    <xf numFmtId="1" fontId="34" fillId="18" borderId="25" xfId="9" applyNumberFormat="1" applyFont="1" applyFill="1" applyBorder="1" applyAlignment="1" applyProtection="1">
      <alignment horizontal="center" vertical="center"/>
      <protection locked="0"/>
    </xf>
    <xf numFmtId="0" fontId="34" fillId="18" borderId="26" xfId="9" applyFont="1" applyFill="1" applyBorder="1" applyAlignment="1" applyProtection="1">
      <alignment horizontal="center" vertical="center"/>
      <protection locked="0"/>
    </xf>
    <xf numFmtId="0" fontId="34" fillId="18" borderId="27" xfId="9" applyFont="1" applyFill="1" applyBorder="1" applyAlignment="1" applyProtection="1">
      <alignment horizontal="center" vertical="center"/>
      <protection locked="0"/>
    </xf>
    <xf numFmtId="0" fontId="34" fillId="18" borderId="34" xfId="9" applyFont="1" applyFill="1" applyBorder="1" applyAlignment="1" applyProtection="1">
      <alignment horizontal="center" vertical="center"/>
      <protection locked="0"/>
    </xf>
    <xf numFmtId="0" fontId="34" fillId="18" borderId="0" xfId="9" applyFont="1" applyFill="1" applyBorder="1" applyAlignment="1" applyProtection="1">
      <alignment horizontal="center" vertical="center"/>
      <protection locked="0"/>
    </xf>
    <xf numFmtId="0" fontId="34" fillId="18" borderId="35" xfId="9" applyFont="1" applyFill="1" applyBorder="1" applyAlignment="1" applyProtection="1">
      <alignment horizontal="center" vertical="center"/>
      <protection locked="0"/>
    </xf>
    <xf numFmtId="0" fontId="34" fillId="18" borderId="28" xfId="9" applyFont="1" applyFill="1" applyBorder="1" applyAlignment="1" applyProtection="1">
      <alignment horizontal="center" vertical="center"/>
      <protection locked="0"/>
    </xf>
    <xf numFmtId="0" fontId="34" fillId="18" borderId="29" xfId="9" applyFont="1" applyFill="1" applyBorder="1" applyAlignment="1" applyProtection="1">
      <alignment horizontal="center" vertical="center"/>
      <protection locked="0"/>
    </xf>
    <xf numFmtId="0" fontId="34" fillId="18" borderId="30" xfId="9" applyFont="1" applyFill="1" applyBorder="1" applyAlignment="1" applyProtection="1">
      <alignment horizontal="center" vertical="center"/>
      <protection locked="0"/>
    </xf>
    <xf numFmtId="0" fontId="34" fillId="18" borderId="25" xfId="9" applyFont="1" applyFill="1" applyBorder="1" applyAlignment="1" applyProtection="1">
      <alignment horizontal="center" vertical="center"/>
      <protection locked="0"/>
    </xf>
    <xf numFmtId="2" fontId="34" fillId="6" borderId="25" xfId="9" applyNumberFormat="1" applyFont="1" applyFill="1" applyBorder="1" applyAlignment="1">
      <alignment horizontal="center" vertical="center"/>
    </xf>
    <xf numFmtId="2" fontId="34" fillId="6" borderId="26" xfId="9" applyNumberFormat="1" applyFont="1" applyFill="1" applyBorder="1" applyAlignment="1">
      <alignment horizontal="center" vertical="center"/>
    </xf>
    <xf numFmtId="2" fontId="34" fillId="6" borderId="27" xfId="9" applyNumberFormat="1" applyFont="1" applyFill="1" applyBorder="1" applyAlignment="1">
      <alignment horizontal="center" vertical="center"/>
    </xf>
    <xf numFmtId="2" fontId="34" fillId="6" borderId="34" xfId="9" applyNumberFormat="1" applyFont="1" applyFill="1" applyBorder="1" applyAlignment="1">
      <alignment horizontal="center" vertical="center"/>
    </xf>
    <xf numFmtId="2" fontId="34" fillId="6" borderId="0" xfId="9" applyNumberFormat="1" applyFont="1" applyFill="1" applyBorder="1" applyAlignment="1">
      <alignment horizontal="center" vertical="center"/>
    </xf>
    <xf numFmtId="2" fontId="34" fillId="6" borderId="35" xfId="9" applyNumberFormat="1" applyFont="1" applyFill="1" applyBorder="1" applyAlignment="1">
      <alignment horizontal="center" vertical="center"/>
    </xf>
    <xf numFmtId="2" fontId="34" fillId="6" borderId="28" xfId="9" applyNumberFormat="1" applyFont="1" applyFill="1" applyBorder="1" applyAlignment="1">
      <alignment horizontal="center" vertical="center"/>
    </xf>
    <xf numFmtId="2" fontId="34" fillId="6" borderId="29" xfId="9" applyNumberFormat="1" applyFont="1" applyFill="1" applyBorder="1" applyAlignment="1">
      <alignment horizontal="center" vertical="center"/>
    </xf>
    <xf numFmtId="2" fontId="34" fillId="6" borderId="30" xfId="9" applyNumberFormat="1" applyFont="1" applyFill="1" applyBorder="1" applyAlignment="1">
      <alignment horizontal="center" vertical="center"/>
    </xf>
    <xf numFmtId="2" fontId="34" fillId="6" borderId="25" xfId="9" applyNumberFormat="1" applyFont="1" applyFill="1" applyBorder="1" applyAlignment="1" applyProtection="1">
      <alignment horizontal="center" vertical="center"/>
      <protection locked="0"/>
    </xf>
    <xf numFmtId="0" fontId="34" fillId="6" borderId="26" xfId="9" applyFont="1" applyFill="1" applyBorder="1" applyAlignment="1" applyProtection="1">
      <alignment horizontal="center" vertical="center"/>
      <protection locked="0"/>
    </xf>
    <xf numFmtId="0" fontId="34" fillId="6" borderId="27" xfId="9" applyFont="1" applyFill="1" applyBorder="1" applyAlignment="1" applyProtection="1">
      <alignment horizontal="center" vertical="center"/>
      <protection locked="0"/>
    </xf>
    <xf numFmtId="0" fontId="34" fillId="6" borderId="34" xfId="9" applyFont="1" applyFill="1" applyBorder="1" applyAlignment="1" applyProtection="1">
      <alignment horizontal="center" vertical="center"/>
      <protection locked="0"/>
    </xf>
    <xf numFmtId="0" fontId="34" fillId="6" borderId="0" xfId="9" applyFont="1" applyFill="1" applyBorder="1" applyAlignment="1" applyProtection="1">
      <alignment horizontal="center" vertical="center"/>
      <protection locked="0"/>
    </xf>
    <xf numFmtId="0" fontId="34" fillId="6" borderId="35" xfId="9" applyFont="1" applyFill="1" applyBorder="1" applyAlignment="1" applyProtection="1">
      <alignment horizontal="center" vertical="center"/>
      <protection locked="0"/>
    </xf>
    <xf numFmtId="0" fontId="34" fillId="6" borderId="28" xfId="9" applyFont="1" applyFill="1" applyBorder="1" applyAlignment="1" applyProtection="1">
      <alignment horizontal="center" vertical="center"/>
      <protection locked="0"/>
    </xf>
    <xf numFmtId="0" fontId="34" fillId="6" borderId="29" xfId="9" applyFont="1" applyFill="1" applyBorder="1" applyAlignment="1" applyProtection="1">
      <alignment horizontal="center" vertical="center"/>
      <protection locked="0"/>
    </xf>
    <xf numFmtId="0" fontId="34" fillId="6" borderId="30" xfId="9" applyFont="1" applyFill="1" applyBorder="1" applyAlignment="1" applyProtection="1">
      <alignment horizontal="center" vertical="center"/>
      <protection locked="0"/>
    </xf>
    <xf numFmtId="0" fontId="37" fillId="8" borderId="28" xfId="9" applyFont="1" applyFill="1" applyBorder="1" applyAlignment="1">
      <alignment horizontal="center" vertical="center"/>
    </xf>
    <xf numFmtId="0" fontId="37" fillId="8" borderId="29" xfId="9" applyFont="1" applyFill="1" applyBorder="1" applyAlignment="1">
      <alignment horizontal="center" vertical="center"/>
    </xf>
    <xf numFmtId="0" fontId="37" fillId="8" borderId="30" xfId="9" applyFont="1" applyFill="1" applyBorder="1" applyAlignment="1">
      <alignment horizontal="center" vertical="center"/>
    </xf>
    <xf numFmtId="0" fontId="30" fillId="8" borderId="0" xfId="9" applyFont="1" applyFill="1" applyAlignment="1">
      <alignment horizontal="center" vertical="center"/>
    </xf>
    <xf numFmtId="0" fontId="31" fillId="8" borderId="25" xfId="9" applyFont="1" applyFill="1" applyBorder="1" applyAlignment="1">
      <alignment horizontal="right" vertical="center"/>
    </xf>
    <xf numFmtId="0" fontId="31" fillId="8" borderId="26" xfId="9" applyFont="1" applyFill="1" applyBorder="1" applyAlignment="1">
      <alignment horizontal="right" vertical="center"/>
    </xf>
    <xf numFmtId="0" fontId="31" fillId="8" borderId="27" xfId="9" applyFont="1" applyFill="1" applyBorder="1" applyAlignment="1">
      <alignment horizontal="right" vertical="center"/>
    </xf>
    <xf numFmtId="0" fontId="33" fillId="5" borderId="15" xfId="9" applyFont="1" applyFill="1" applyBorder="1" applyAlignment="1" applyProtection="1">
      <alignment horizontal="center" vertical="center"/>
      <protection locked="0"/>
    </xf>
    <xf numFmtId="0" fontId="33" fillId="5" borderId="16" xfId="9" applyFont="1" applyFill="1" applyBorder="1" applyAlignment="1" applyProtection="1">
      <alignment horizontal="center" vertical="center"/>
      <protection locked="0"/>
    </xf>
    <xf numFmtId="0" fontId="33" fillId="5" borderId="17" xfId="9" applyFont="1" applyFill="1" applyBorder="1" applyAlignment="1" applyProtection="1">
      <alignment horizontal="center" vertical="center"/>
      <protection locked="0"/>
    </xf>
    <xf numFmtId="0" fontId="31" fillId="8" borderId="28" xfId="9" applyFont="1" applyFill="1" applyBorder="1" applyAlignment="1">
      <alignment horizontal="right" vertical="center"/>
    </xf>
    <xf numFmtId="0" fontId="31" fillId="8" borderId="29" xfId="9" applyFont="1" applyFill="1" applyBorder="1" applyAlignment="1">
      <alignment horizontal="right" vertical="center"/>
    </xf>
    <xf numFmtId="0" fontId="31" fillId="8" borderId="30" xfId="9" applyFont="1" applyFill="1" applyBorder="1" applyAlignment="1">
      <alignment horizontal="right" vertical="center"/>
    </xf>
    <xf numFmtId="0" fontId="35" fillId="5" borderId="15" xfId="9" applyFont="1" applyFill="1" applyBorder="1" applyAlignment="1" applyProtection="1">
      <alignment horizontal="center" vertical="center"/>
      <protection locked="0"/>
    </xf>
    <xf numFmtId="0" fontId="35" fillId="5" borderId="16" xfId="9" applyFont="1" applyFill="1" applyBorder="1" applyAlignment="1" applyProtection="1">
      <alignment horizontal="center" vertical="center"/>
      <protection locked="0"/>
    </xf>
    <xf numFmtId="0" fontId="35" fillId="5" borderId="17" xfId="9" applyFont="1" applyFill="1" applyBorder="1" applyAlignment="1" applyProtection="1">
      <alignment horizontal="center" vertical="center"/>
      <protection locked="0"/>
    </xf>
    <xf numFmtId="15" fontId="35" fillId="5" borderId="15" xfId="9" applyNumberFormat="1" applyFont="1" applyFill="1" applyBorder="1" applyAlignment="1" applyProtection="1">
      <alignment horizontal="left" vertical="center"/>
      <protection locked="0"/>
    </xf>
    <xf numFmtId="15" fontId="35" fillId="5" borderId="16" xfId="9" applyNumberFormat="1" applyFont="1" applyFill="1" applyBorder="1" applyAlignment="1" applyProtection="1">
      <alignment horizontal="left" vertical="center"/>
      <protection locked="0"/>
    </xf>
    <xf numFmtId="15" fontId="35" fillId="5" borderId="17" xfId="9" applyNumberFormat="1" applyFont="1" applyFill="1" applyBorder="1" applyAlignment="1" applyProtection="1">
      <alignment horizontal="left" vertical="center"/>
      <protection locked="0"/>
    </xf>
    <xf numFmtId="0" fontId="44" fillId="17" borderId="36" xfId="1" applyFont="1" applyFill="1" applyBorder="1" applyAlignment="1">
      <alignment horizontal="center" vertical="center"/>
    </xf>
    <xf numFmtId="0" fontId="44" fillId="17" borderId="37" xfId="1" applyFont="1" applyFill="1" applyBorder="1" applyAlignment="1">
      <alignment horizontal="center" vertical="center"/>
    </xf>
    <xf numFmtId="0" fontId="44" fillId="17" borderId="38" xfId="1" applyFont="1" applyFill="1" applyBorder="1" applyAlignment="1">
      <alignment horizontal="center" vertical="center"/>
    </xf>
    <xf numFmtId="0" fontId="44" fillId="17" borderId="39" xfId="1" applyFont="1" applyFill="1" applyBorder="1" applyAlignment="1">
      <alignment horizontal="center" vertical="center"/>
    </xf>
    <xf numFmtId="0" fontId="44" fillId="17" borderId="40" xfId="1" applyFont="1" applyFill="1" applyBorder="1" applyAlignment="1">
      <alignment horizontal="center" vertical="center"/>
    </xf>
    <xf numFmtId="0" fontId="44" fillId="17" borderId="41" xfId="1" applyFont="1" applyFill="1" applyBorder="1" applyAlignment="1">
      <alignment horizontal="center" vertical="center"/>
    </xf>
    <xf numFmtId="0" fontId="58" fillId="20" borderId="43" xfId="1" applyFill="1" applyBorder="1" applyAlignment="1" applyProtection="1">
      <alignment horizontal="center" vertical="center"/>
    </xf>
    <xf numFmtId="0" fontId="0" fillId="19" borderId="44" xfId="1" applyFont="1" applyFill="1" applyBorder="1" applyAlignment="1">
      <alignment horizontal="center" vertical="center"/>
    </xf>
    <xf numFmtId="0" fontId="0" fillId="19" borderId="45" xfId="1" applyFont="1" applyFill="1" applyBorder="1" applyAlignment="1">
      <alignment horizontal="center" vertical="center"/>
    </xf>
    <xf numFmtId="0" fontId="45" fillId="19" borderId="15" xfId="1" applyFont="1" applyFill="1" applyBorder="1" applyAlignment="1">
      <alignment horizontal="center" vertical="center"/>
    </xf>
    <xf numFmtId="0" fontId="45" fillId="19" borderId="16" xfId="1" applyFont="1" applyFill="1" applyBorder="1" applyAlignment="1">
      <alignment horizontal="center" vertical="center"/>
    </xf>
    <xf numFmtId="0" fontId="45" fillId="19" borderId="17" xfId="1" applyFont="1" applyFill="1" applyBorder="1" applyAlignment="1">
      <alignment horizontal="center" vertical="center"/>
    </xf>
    <xf numFmtId="0" fontId="0" fillId="20" borderId="43" xfId="1" applyFont="1" applyFill="1" applyBorder="1" applyAlignment="1">
      <alignment horizontal="center" vertical="center"/>
    </xf>
    <xf numFmtId="0" fontId="69" fillId="32" borderId="43" xfId="32" applyFont="1" applyFill="1" applyBorder="1" applyAlignment="1">
      <alignment horizontal="center" vertical="center"/>
    </xf>
    <xf numFmtId="0" fontId="69" fillId="2" borderId="43" xfId="32" applyFont="1" applyFill="1" applyBorder="1" applyAlignment="1">
      <alignment horizontal="center" vertical="center"/>
    </xf>
    <xf numFmtId="0" fontId="0" fillId="22" borderId="43" xfId="5" applyFont="1" applyFill="1" applyBorder="1" applyAlignment="1">
      <alignment horizontal="center" vertical="center"/>
    </xf>
    <xf numFmtId="0" fontId="53" fillId="0" borderId="43" xfId="5" applyFont="1" applyBorder="1" applyAlignment="1">
      <alignment horizontal="center"/>
    </xf>
    <xf numFmtId="0" fontId="53" fillId="0" borderId="16" xfId="5" applyFont="1" applyBorder="1" applyAlignment="1">
      <alignment horizontal="center"/>
    </xf>
    <xf numFmtId="0" fontId="53" fillId="0" borderId="17" xfId="5" applyFont="1" applyBorder="1" applyAlignment="1">
      <alignment horizontal="center"/>
    </xf>
    <xf numFmtId="0" fontId="53" fillId="0" borderId="37" xfId="5" applyFont="1" applyBorder="1" applyAlignment="1">
      <alignment horizontal="center"/>
    </xf>
    <xf numFmtId="0" fontId="53" fillId="0" borderId="38" xfId="5" applyFont="1" applyBorder="1" applyAlignment="1">
      <alignment horizontal="center"/>
    </xf>
    <xf numFmtId="0" fontId="1" fillId="17" borderId="24" xfId="7" applyFont="1" applyFill="1" applyBorder="1" applyAlignment="1" applyProtection="1">
      <alignment horizontal="right" vertical="center"/>
    </xf>
    <xf numFmtId="2" fontId="15" fillId="17" borderId="24" xfId="7" applyNumberFormat="1" applyFill="1" applyBorder="1" applyAlignment="1" applyProtection="1">
      <alignment horizontal="center" vertical="center"/>
    </xf>
  </cellXfs>
  <cellStyles count="33">
    <cellStyle name="active" xfId="13"/>
    <cellStyle name="Grey" xfId="14"/>
    <cellStyle name="Header1" xfId="15"/>
    <cellStyle name="Header2" xfId="16"/>
    <cellStyle name="Input [yellow]" xfId="17"/>
    <cellStyle name="Normal" xfId="0" builtinId="0"/>
    <cellStyle name="Normal - Style1" xfId="18"/>
    <cellStyle name="Normal 10" xfId="32"/>
    <cellStyle name="Normal 2" xfId="1"/>
    <cellStyle name="Normal 3" xfId="19"/>
    <cellStyle name="Normal 3 2" xfId="5"/>
    <cellStyle name="Normal 3 3" xfId="7"/>
    <cellStyle name="Normal 4" xfId="20"/>
    <cellStyle name="Normal 5" xfId="21"/>
    <cellStyle name="Normal 5 2" xfId="2"/>
    <cellStyle name="Normal 5 3" xfId="11"/>
    <cellStyle name="Normal 6" xfId="22"/>
    <cellStyle name="Normal 6 2" xfId="23"/>
    <cellStyle name="Normal 6 3" xfId="4"/>
    <cellStyle name="Normal 7" xfId="3"/>
    <cellStyle name="Normal 8" xfId="30"/>
    <cellStyle name="Normal 9" xfId="31"/>
    <cellStyle name="Normal_manual.graphs" xfId="9"/>
    <cellStyle name="Normal_Sheet1" xfId="10"/>
    <cellStyle name="Percent" xfId="6" builtinId="5"/>
    <cellStyle name="Percent [2]" xfId="24"/>
    <cellStyle name="Percent 2" xfId="12"/>
    <cellStyle name="Percent 3" xfId="25"/>
    <cellStyle name="Percent 3 2" xfId="26"/>
    <cellStyle name="Percent 3 3" xfId="8"/>
    <cellStyle name="Percent 4" xfId="27"/>
    <cellStyle name="Percent 4 2" xfId="28"/>
    <cellStyle name="Percent 4 3" xfId="29"/>
  </cellStyles>
  <dxfs count="12">
    <dxf>
      <font>
        <color theme="1"/>
      </font>
      <fill>
        <patternFill>
          <bgColor rgb="FFCCFF33"/>
        </patternFill>
      </fill>
    </dxf>
    <dxf>
      <font>
        <color theme="1"/>
      </font>
      <fill>
        <patternFill>
          <bgColor rgb="FFCCFF33"/>
        </patternFill>
      </fill>
    </dxf>
    <dxf>
      <font>
        <color theme="1"/>
      </font>
      <fill>
        <patternFill>
          <bgColor rgb="FFCCFF33"/>
        </patternFill>
      </fill>
    </dxf>
    <dxf>
      <font>
        <color theme="0" tint="-0.1498764000366222"/>
      </font>
      <fill>
        <patternFill>
          <bgColor rgb="FFFFFFCC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8" tint="-0.499984740745262"/>
      </font>
      <fill>
        <patternFill>
          <bgColor theme="8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8" tint="-0.499984740745262"/>
      </font>
      <fill>
        <patternFill>
          <bgColor theme="8" tint="-0.499984740745262"/>
        </patternFill>
      </fill>
    </dxf>
    <dxf>
      <font>
        <color rgb="FF7030A0"/>
      </font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FFCC"/>
      <color rgb="FF00FF00"/>
      <color rgb="FFFFFFEB"/>
      <color rgb="FFF5F5F5"/>
      <color rgb="FFFBCFAB"/>
      <color rgb="FF0033CC"/>
      <color rgb="FF480000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5S Area</a:t>
            </a:r>
            <a:r>
              <a:rPr lang="en-US" sz="1400" b="1" baseline="0"/>
              <a:t> Radar Chart</a:t>
            </a:r>
            <a:endParaRPr lang="en-US" sz="1400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cat>
            <c:strRef>
              <c:f>'5S STATUS'!$F$4:$F$9</c:f>
              <c:strCache>
                <c:ptCount val="6"/>
                <c:pt idx="0">
                  <c:v>1S</c:v>
                </c:pt>
                <c:pt idx="1">
                  <c:v>2S</c:v>
                </c:pt>
                <c:pt idx="2">
                  <c:v>3S</c:v>
                </c:pt>
                <c:pt idx="3">
                  <c:v>4S</c:v>
                </c:pt>
                <c:pt idx="4">
                  <c:v>5S</c:v>
                </c:pt>
                <c:pt idx="5">
                  <c:v>Overall</c:v>
                </c:pt>
              </c:strCache>
            </c:strRef>
          </c:cat>
          <c:val>
            <c:numRef>
              <c:f>'5S STATUS'!$G$4:$G$9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639360"/>
        <c:axId val="364640896"/>
      </c:radarChart>
      <c:catAx>
        <c:axId val="36463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640896"/>
        <c:crosses val="autoZero"/>
        <c:auto val="1"/>
        <c:lblAlgn val="ctr"/>
        <c:lblOffset val="100"/>
        <c:noMultiLvlLbl val="0"/>
      </c:catAx>
      <c:valAx>
        <c:axId val="36464089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639360"/>
        <c:crosses val="autoZero"/>
        <c:crossBetween val="between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 Balancing Chart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126095175743103E-2"/>
          <c:y val="0.114052891731262"/>
          <c:w val="0.88922888040542603"/>
          <c:h val="0.852121770381927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strRef>
              <c:f>'4S LINE BALANCING'!$I$27:$Q$27</c:f>
              <c:strCache>
                <c:ptCount val="9"/>
                <c:pt idx="0">
                  <c:v>NA</c:v>
                </c:pt>
                <c:pt idx="1">
                  <c:v>NA</c:v>
                </c:pt>
                <c:pt idx="2">
                  <c:v>NA</c:v>
                </c:pt>
                <c:pt idx="3">
                  <c:v>NA</c:v>
                </c:pt>
                <c:pt idx="4">
                  <c:v>NA</c:v>
                </c:pt>
                <c:pt idx="5">
                  <c:v>NA</c:v>
                </c:pt>
                <c:pt idx="6">
                  <c:v>NA</c:v>
                </c:pt>
                <c:pt idx="7">
                  <c:v>NA</c:v>
                </c:pt>
                <c:pt idx="8">
                  <c:v>NA</c:v>
                </c:pt>
              </c:strCache>
            </c:strRef>
          </c:cat>
          <c:val>
            <c:numRef>
              <c:f>'4S LINE BALANCING'!$H$27:$Q$27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v>Takt Times</c:v>
          </c:tx>
          <c:spPr>
            <a:noFill/>
            <a:ln>
              <a:noFill/>
            </a:ln>
          </c:spPr>
          <c:invertIfNegative val="0"/>
          <c:trendline>
            <c:spPr>
              <a:ln w="19050" cap="rnd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strRef>
              <c:f>'4S LINE BALANCING'!$I$27:$Q$27</c:f>
              <c:strCache>
                <c:ptCount val="9"/>
                <c:pt idx="0">
                  <c:v>NA</c:v>
                </c:pt>
                <c:pt idx="1">
                  <c:v>NA</c:v>
                </c:pt>
                <c:pt idx="2">
                  <c:v>NA</c:v>
                </c:pt>
                <c:pt idx="3">
                  <c:v>NA</c:v>
                </c:pt>
                <c:pt idx="4">
                  <c:v>NA</c:v>
                </c:pt>
                <c:pt idx="5">
                  <c:v>NA</c:v>
                </c:pt>
                <c:pt idx="6">
                  <c:v>NA</c:v>
                </c:pt>
                <c:pt idx="7">
                  <c:v>NA</c:v>
                </c:pt>
                <c:pt idx="8">
                  <c:v>NA</c:v>
                </c:pt>
              </c:strCache>
            </c:strRef>
          </c:cat>
          <c:val>
            <c:numRef>
              <c:f>'4S LINE BALANCING'!$I$24:$Q$24</c:f>
              <c:numCache>
                <c:formatCode>General</c:formatCode>
                <c:ptCount val="9"/>
                <c:pt idx="0">
                  <c:v>320</c:v>
                </c:pt>
                <c:pt idx="1">
                  <c:v>320</c:v>
                </c:pt>
                <c:pt idx="2">
                  <c:v>320</c:v>
                </c:pt>
                <c:pt idx="3">
                  <c:v>320</c:v>
                </c:pt>
                <c:pt idx="4">
                  <c:v>320</c:v>
                </c:pt>
                <c:pt idx="5">
                  <c:v>320</c:v>
                </c:pt>
                <c:pt idx="6">
                  <c:v>320</c:v>
                </c:pt>
                <c:pt idx="7">
                  <c:v>320</c:v>
                </c:pt>
                <c:pt idx="8">
                  <c:v>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548549760"/>
        <c:axId val="548551296"/>
      </c:barChart>
      <c:catAx>
        <c:axId val="548549760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548551296"/>
        <c:crosses val="autoZero"/>
        <c:auto val="1"/>
        <c:lblAlgn val="ctr"/>
        <c:lblOffset val="100"/>
        <c:noMultiLvlLbl val="0"/>
      </c:catAx>
      <c:valAx>
        <c:axId val="5485512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5497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jp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19048</xdr:colOff>
      <xdr:row>1</xdr:row>
      <xdr:rowOff>2116</xdr:rowOff>
    </xdr:from>
    <xdr:to>
      <xdr:col>12</xdr:col>
      <xdr:colOff>21167</xdr:colOff>
      <xdr:row>25</xdr:row>
      <xdr:rowOff>12700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133</xdr:col>
      <xdr:colOff>123825</xdr:colOff>
      <xdr:row>8</xdr:row>
      <xdr:rowOff>19050</xdr:rowOff>
    </xdr:from>
    <xdr:to>
      <xdr:col>147</xdr:col>
      <xdr:colOff>154036</xdr:colOff>
      <xdr:row>17</xdr:row>
      <xdr:rowOff>142770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0" y="1114425"/>
          <a:ext cx="4430761" cy="170487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133</xdr:col>
      <xdr:colOff>152400</xdr:colOff>
      <xdr:row>8</xdr:row>
      <xdr:rowOff>19050</xdr:rowOff>
    </xdr:from>
    <xdr:to>
      <xdr:col>147</xdr:col>
      <xdr:colOff>182611</xdr:colOff>
      <xdr:row>17</xdr:row>
      <xdr:rowOff>142770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68325" y="1114425"/>
          <a:ext cx="4430761" cy="170487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60960</xdr:rowOff>
    </xdr:from>
    <xdr:to>
      <xdr:col>17</xdr:col>
      <xdr:colOff>167640</xdr:colOff>
      <xdr:row>24</xdr:row>
      <xdr:rowOff>167640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148590</xdr:colOff>
      <xdr:row>34</xdr:row>
      <xdr:rowOff>49530</xdr:rowOff>
    </xdr:from>
    <xdr:to>
      <xdr:col>8</xdr:col>
      <xdr:colOff>6350</xdr:colOff>
      <xdr:row>37</xdr:row>
      <xdr:rowOff>10795</xdr:rowOff>
    </xdr:to>
    <xdr:pic>
      <xdr:nvPicPr>
        <xdr:cNvPr id="10" name="Picture 42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634490" y="5650230"/>
          <a:ext cx="403860" cy="441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125730</xdr:colOff>
      <xdr:row>34</xdr:row>
      <xdr:rowOff>41275</xdr:rowOff>
    </xdr:from>
    <xdr:to>
      <xdr:col>3</xdr:col>
      <xdr:colOff>97790</xdr:colOff>
      <xdr:row>36</xdr:row>
      <xdr:rowOff>147955</xdr:rowOff>
    </xdr:to>
    <xdr:pic>
      <xdr:nvPicPr>
        <xdr:cNvPr id="11" name="Picture 424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373380" y="5641975"/>
          <a:ext cx="518160" cy="4260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87630</xdr:colOff>
      <xdr:row>34</xdr:row>
      <xdr:rowOff>102870</xdr:rowOff>
    </xdr:from>
    <xdr:to>
      <xdr:col>13</xdr:col>
      <xdr:colOff>83820</xdr:colOff>
      <xdr:row>37</xdr:row>
      <xdr:rowOff>12700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11780" y="5692140"/>
          <a:ext cx="542290" cy="389890"/>
        </a:xfrm>
        <a:prstGeom prst="rect">
          <a:avLst/>
        </a:prstGeom>
      </xdr:spPr>
    </xdr:pic>
    <xdr:clientData fPrintsWithSheet="0"/>
  </xdr:twoCellAnchor>
  <xdr:twoCellAnchor>
    <xdr:from>
      <xdr:col>11</xdr:col>
      <xdr:colOff>87630</xdr:colOff>
      <xdr:row>34</xdr:row>
      <xdr:rowOff>118110</xdr:rowOff>
    </xdr:from>
    <xdr:to>
      <xdr:col>13</xdr:col>
      <xdr:colOff>80645</xdr:colOff>
      <xdr:row>37</xdr:row>
      <xdr:rowOff>11430</xdr:rowOff>
    </xdr:to>
    <xdr:grpSp>
      <xdr:nvGrpSpPr>
        <xdr:cNvPr id="7" name="Group 6"/>
        <xdr:cNvGrpSpPr>
          <a:grpSpLocks/>
        </xdr:cNvGrpSpPr>
      </xdr:nvGrpSpPr>
      <xdr:grpSpPr>
        <a:xfrm>
          <a:off x="3021330" y="6661785"/>
          <a:ext cx="526415" cy="350520"/>
          <a:chOff x="2766060" y="4282440"/>
          <a:chExt cx="651510" cy="506730"/>
        </a:xfrm>
      </xdr:grpSpPr>
      <xdr:sp macro="" textlink="">
        <xdr:nvSpPr>
          <xdr:cNvPr id="8" name="Oval 7"/>
          <xdr:cNvSpPr/>
        </xdr:nvSpPr>
        <xdr:spPr bwMode="auto">
          <a:xfrm>
            <a:off x="3051810" y="4282440"/>
            <a:ext cx="365760" cy="369570"/>
          </a:xfrm>
          <a:prstGeom prst="ellipse">
            <a:avLst/>
          </a:prstGeom>
          <a:solidFill>
            <a:sysClr val="window" lastClr="FFFFFF"/>
          </a:solidFill>
          <a:ln w="19050" cap="flat" cmpd="sng" algn="ctr">
            <a:solidFill>
              <a:srgbClr val="FF0000"/>
            </a:solidFill>
            <a:prstDash val="solid"/>
            <a:round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horzOverflow="clip" wrap="square" lIns="0" tIns="0" rIns="0" bIns="0" rtlCol="0" anchor="ctr" upright="1"/>
          <a:lstStyle/>
          <a:p>
            <a:pPr marL="0" marR="0" lvl="0" indent="0" algn="ctr" defTabSz="914400" eaLnBrk="1" fontAlgn="auto" latinLnBrk="0" hangingPunct="1">
              <a:buClrTx/>
              <a:buSzTx/>
              <a:buFontTx/>
              <a:buNone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uLnTx/>
                <a:uFillTx/>
              </a:rPr>
              <a:t>1</a:t>
            </a: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</a:endParaRPr>
          </a:p>
        </xdr:txBody>
      </xdr:sp>
      <xdr:sp macro="" textlink="">
        <xdr:nvSpPr>
          <xdr:cNvPr id="9" name="Oval 8"/>
          <xdr:cNvSpPr/>
        </xdr:nvSpPr>
        <xdr:spPr bwMode="auto">
          <a:xfrm>
            <a:off x="2766060" y="4442460"/>
            <a:ext cx="361950" cy="346710"/>
          </a:xfrm>
          <a:prstGeom prst="ellipse">
            <a:avLst/>
          </a:prstGeom>
          <a:pattFill prst="wdUpDiag">
            <a:fgClr>
              <a:sysClr val="windowText" lastClr="000000"/>
            </a:fgClr>
            <a:bgClr>
              <a:sysClr val="window" lastClr="FFFFFF"/>
            </a:bgClr>
          </a:pattFill>
          <a:ln w="9525" cap="flat" cmpd="sng" algn="ctr">
            <a:solidFill>
              <a:srgbClr val="000000"/>
            </a:solidFill>
            <a:prstDash val="solid"/>
            <a:round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horzOverflow="clip" wrap="square" lIns="0" tIns="0" rIns="0" bIns="0" rtlCol="0" anchor="t" upright="1"/>
          <a:lstStyle/>
          <a:p>
            <a:pPr marL="0" marR="0" lvl="0" indent="0" algn="l" defTabSz="914400" eaLnBrk="1" fontAlgn="auto" latinLnBrk="0" hangingPunct="1">
              <a:buClrTx/>
              <a:buSzTx/>
              <a:buFontTx/>
              <a:buNone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</a:endParaRPr>
          </a:p>
        </xdr:txBody>
      </xdr:sp>
    </xdr:grpSp>
    <xdr:clientData/>
  </xdr:twoCellAnchor>
  <xdr:twoCellAnchor editAs="oneCell">
    <xdr:from>
      <xdr:col>15</xdr:col>
      <xdr:colOff>160020</xdr:colOff>
      <xdr:row>34</xdr:row>
      <xdr:rowOff>91440</xdr:rowOff>
    </xdr:from>
    <xdr:to>
      <xdr:col>19</xdr:col>
      <xdr:colOff>635</xdr:colOff>
      <xdr:row>37</xdr:row>
      <xdr:rowOff>56515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74770" y="5680710"/>
          <a:ext cx="932180" cy="444500"/>
        </a:xfrm>
        <a:prstGeom prst="rect">
          <a:avLst/>
        </a:prstGeom>
      </xdr:spPr>
    </xdr:pic>
    <xdr:clientData fPrintsWithSheet="0"/>
  </xdr:twoCellAnchor>
  <xdr:twoCellAnchor>
    <xdr:from>
      <xdr:col>15</xdr:col>
      <xdr:colOff>173355</xdr:colOff>
      <xdr:row>34</xdr:row>
      <xdr:rowOff>99060</xdr:rowOff>
    </xdr:from>
    <xdr:to>
      <xdr:col>18</xdr:col>
      <xdr:colOff>203200</xdr:colOff>
      <xdr:row>36</xdr:row>
      <xdr:rowOff>156845</xdr:rowOff>
    </xdr:to>
    <xdr:cxnSp macro="">
      <xdr:nvCxnSpPr>
        <xdr:cNvPr id="2" name="Curved Connector 1"/>
        <xdr:cNvCxnSpPr>
          <a:stCxn id="0" idx="0"/>
          <a:endCxn id="0" idx="0"/>
        </xdr:cNvCxnSpPr>
      </xdr:nvCxnSpPr>
      <xdr:spPr bwMode="auto">
        <a:xfrm>
          <a:off x="4300855" y="6664960"/>
          <a:ext cx="854710" cy="379095"/>
        </a:xfrm>
        <a:prstGeom prst="curvedConnector3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tailEnd type="triangle"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>
          <a:srgbClr val="000000"/>
        </a:fontRef>
      </xdr:style>
    </xdr:cxnSp>
    <xdr:clientData/>
  </xdr:twoCellAnchor>
  <xdr:twoCellAnchor editAs="oneCell">
    <xdr:from>
      <xdr:col>20</xdr:col>
      <xdr:colOff>83820</xdr:colOff>
      <xdr:row>34</xdr:row>
      <xdr:rowOff>68580</xdr:rowOff>
    </xdr:from>
    <xdr:to>
      <xdr:col>24</xdr:col>
      <xdr:colOff>83185</xdr:colOff>
      <xdr:row>37</xdr:row>
      <xdr:rowOff>52070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36820" y="5657850"/>
          <a:ext cx="1090930" cy="462915"/>
        </a:xfrm>
        <a:prstGeom prst="rect">
          <a:avLst/>
        </a:prstGeom>
      </xdr:spPr>
    </xdr:pic>
    <xdr:clientData/>
  </xdr:twoCellAnchor>
  <xdr:twoCellAnchor>
    <xdr:from>
      <xdr:col>20</xdr:col>
      <xdr:colOff>91440</xdr:colOff>
      <xdr:row>34</xdr:row>
      <xdr:rowOff>80010</xdr:rowOff>
    </xdr:from>
    <xdr:to>
      <xdr:col>24</xdr:col>
      <xdr:colOff>175260</xdr:colOff>
      <xdr:row>37</xdr:row>
      <xdr:rowOff>41910</xdr:rowOff>
    </xdr:to>
    <xdr:sp macro="" textlink="">
      <xdr:nvSpPr>
        <xdr:cNvPr id="3" name="Rounded Rectangle 2"/>
        <xdr:cNvSpPr/>
      </xdr:nvSpPr>
      <xdr:spPr bwMode="auto">
        <a:xfrm>
          <a:off x="5044440" y="5680710"/>
          <a:ext cx="1074420" cy="441960"/>
        </a:xfrm>
        <a:prstGeom prst="roundRect">
          <a:avLst/>
        </a:prstGeom>
        <a:solidFill>
          <a:schemeClr val="bg1">
            <a:lumMod val="95000"/>
          </a:schemeClr>
        </a:solidFill>
        <a:ln w="19050" cap="flat" cmpd="sng" algn="ctr">
          <a:solidFill>
            <a:srgbClr val="000000"/>
          </a:solidFill>
          <a:prstDash val="solid"/>
          <a:round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>
          <a:srgbClr val="000000"/>
        </a:fontRef>
      </xdr:style>
      <xdr:txBody>
        <a:bodyPr vertOverflow="clip" horzOverflow="clip" wrap="square" lIns="0" tIns="0" rIns="0" bIns="0" rtlCol="0" anchor="ctr" upright="1"/>
        <a:lstStyle/>
        <a:p>
          <a:pPr algn="ctr"/>
          <a:r>
            <a:rPr lang="en-US" sz="1050"/>
            <a:t>Process Area Name</a:t>
          </a:r>
        </a:p>
      </xdr:txBody>
    </xdr:sp>
    <xdr:clientData/>
  </xdr:twoCellAnchor>
  <xdr:twoCellAnchor editAs="oneCell">
    <xdr:from>
      <xdr:col>26</xdr:col>
      <xdr:colOff>144780</xdr:colOff>
      <xdr:row>34</xdr:row>
      <xdr:rowOff>110490</xdr:rowOff>
    </xdr:from>
    <xdr:to>
      <xdr:col>28</xdr:col>
      <xdr:colOff>13335</xdr:colOff>
      <xdr:row>36</xdr:row>
      <xdr:rowOff>149860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83680" y="5699760"/>
          <a:ext cx="414020" cy="359410"/>
        </a:xfrm>
        <a:prstGeom prst="rect">
          <a:avLst/>
        </a:prstGeom>
      </xdr:spPr>
    </xdr:pic>
    <xdr:clientData/>
  </xdr:twoCellAnchor>
  <xdr:twoCellAnchor>
    <xdr:from>
      <xdr:col>26</xdr:col>
      <xdr:colOff>120227</xdr:colOff>
      <xdr:row>34</xdr:row>
      <xdr:rowOff>111125</xdr:rowOff>
    </xdr:from>
    <xdr:to>
      <xdr:col>28</xdr:col>
      <xdr:colOff>39582</xdr:colOff>
      <xdr:row>36</xdr:row>
      <xdr:rowOff>149225</xdr:rowOff>
    </xdr:to>
    <xdr:grpSp>
      <xdr:nvGrpSpPr>
        <xdr:cNvPr id="30" name="Group 29"/>
        <xdr:cNvGrpSpPr>
          <a:grpSpLocks/>
        </xdr:cNvGrpSpPr>
      </xdr:nvGrpSpPr>
      <xdr:grpSpPr>
        <a:xfrm>
          <a:off x="7054427" y="6654800"/>
          <a:ext cx="452755" cy="342900"/>
          <a:chOff x="6423660" y="4069080"/>
          <a:chExt cx="723900" cy="624840"/>
        </a:xfrm>
      </xdr:grpSpPr>
      <xdr:pic>
        <xdr:nvPicPr>
          <xdr:cNvPr id="31" name="Picture 4247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/>
          <a:stretch>
            <a:fillRect/>
          </a:stretch>
        </xdr:blipFill>
        <xdr:spPr bwMode="auto">
          <a:xfrm>
            <a:off x="6423660" y="4069080"/>
            <a:ext cx="723900" cy="624840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32" name="Oval 31"/>
          <xdr:cNvSpPr/>
        </xdr:nvSpPr>
        <xdr:spPr bwMode="auto">
          <a:xfrm>
            <a:off x="6534150" y="4076700"/>
            <a:ext cx="487680" cy="491490"/>
          </a:xfrm>
          <a:prstGeom prst="ellips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horzOverflow="clip" wrap="square" lIns="0" tIns="0" rIns="0" bIns="0" rtlCol="0" anchor="ctr" upright="1"/>
          <a:lstStyle/>
          <a:p>
            <a:pPr marL="0" marR="0" lvl="0" indent="0" algn="ctr" defTabSz="914400" eaLnBrk="1" fontAlgn="auto" latinLnBrk="0" hangingPunct="1">
              <a:buClrTx/>
              <a:buSzTx/>
              <a:buFontTx/>
              <a:buNone/>
              <a:defRPr/>
            </a:pPr>
            <a:r>
              <a:rPr kumimoji="0" 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uLnTx/>
                <a:uFillTx/>
              </a:rPr>
              <a:t>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8"/>
  <sheetViews>
    <sheetView workbookViewId="0">
      <selection activeCell="B30" sqref="B30"/>
    </sheetView>
  </sheetViews>
  <sheetFormatPr defaultColWidth="8.85546875" defaultRowHeight="15"/>
  <cols>
    <col min="1" max="1" width="14.42578125" style="216" bestFit="1" customWidth="1"/>
    <col min="2" max="16384" width="8.85546875" style="216"/>
  </cols>
  <sheetData>
    <row r="2" spans="1:16">
      <c r="B2" s="216" t="str">
        <f>'5S TRAINING MTX'!C1</f>
        <v>Skill 1</v>
      </c>
      <c r="C2" s="216" t="str">
        <f>'5S TRAINING MTX'!D1</f>
        <v>Skill 2</v>
      </c>
      <c r="D2" s="216" t="str">
        <f>'5S TRAINING MTX'!E1</f>
        <v>Skill 3</v>
      </c>
      <c r="E2" s="216" t="str">
        <f>'5S TRAINING MTX'!F1</f>
        <v>Skill 4</v>
      </c>
      <c r="F2" s="216" t="str">
        <f>'5S TRAINING MTX'!G1</f>
        <v>Skill 5</v>
      </c>
      <c r="G2" s="216" t="str">
        <f>'5S TRAINING MTX'!H1</f>
        <v>Skill 6</v>
      </c>
      <c r="H2" s="216" t="str">
        <f>'5S TRAINING MTX'!I1</f>
        <v>Skill 7</v>
      </c>
      <c r="I2" s="216" t="str">
        <f>'5S TRAINING MTX'!J1</f>
        <v>Skill 8</v>
      </c>
      <c r="J2" s="216" t="str">
        <f>'5S TRAINING MTX'!K1</f>
        <v>Skill 9</v>
      </c>
      <c r="K2" s="216" t="str">
        <f>'5S TRAINING MTX'!L1</f>
        <v>Skill 10</v>
      </c>
      <c r="L2" s="216" t="str">
        <f>'5S TRAINING MTX'!M1</f>
        <v>Skill 11</v>
      </c>
      <c r="M2" s="216" t="str">
        <f>'5S TRAINING MTX'!N1</f>
        <v>Skill 12</v>
      </c>
      <c r="N2" s="216" t="str">
        <f>'5S TRAINING MTX'!O1</f>
        <v>Skill 13</v>
      </c>
      <c r="O2" s="216" t="str">
        <f>'5S TRAINING MTX'!P1</f>
        <v>Skill 14</v>
      </c>
      <c r="P2" s="216" t="str">
        <f>'5S TRAINING MTX'!Q1</f>
        <v>Skill 15</v>
      </c>
    </row>
    <row r="3" spans="1:16">
      <c r="A3" s="216" t="s">
        <v>246</v>
      </c>
      <c r="B3" s="216">
        <f>COUNT(B9:B58)</f>
        <v>50</v>
      </c>
      <c r="C3" s="216">
        <f t="shared" ref="C3:P3" si="0">COUNT(C9:C58)</f>
        <v>50</v>
      </c>
      <c r="D3" s="216">
        <f t="shared" si="0"/>
        <v>50</v>
      </c>
      <c r="E3" s="216">
        <f t="shared" si="0"/>
        <v>50</v>
      </c>
      <c r="F3" s="216">
        <f t="shared" si="0"/>
        <v>50</v>
      </c>
      <c r="G3" s="216">
        <f t="shared" si="0"/>
        <v>50</v>
      </c>
      <c r="H3" s="216">
        <f t="shared" si="0"/>
        <v>50</v>
      </c>
      <c r="I3" s="216">
        <f t="shared" si="0"/>
        <v>50</v>
      </c>
      <c r="J3" s="216">
        <f t="shared" si="0"/>
        <v>50</v>
      </c>
      <c r="K3" s="216">
        <f t="shared" si="0"/>
        <v>50</v>
      </c>
      <c r="L3" s="216">
        <f t="shared" si="0"/>
        <v>50</v>
      </c>
      <c r="M3" s="216">
        <f t="shared" si="0"/>
        <v>50</v>
      </c>
      <c r="N3" s="216">
        <f t="shared" si="0"/>
        <v>50</v>
      </c>
      <c r="O3" s="216">
        <f t="shared" si="0"/>
        <v>50</v>
      </c>
      <c r="P3" s="216">
        <f t="shared" si="0"/>
        <v>50</v>
      </c>
    </row>
    <row r="4" spans="1:16">
      <c r="A4" s="216" t="s">
        <v>245</v>
      </c>
      <c r="B4" s="216">
        <f>COUNTIF(B9:B58,0)</f>
        <v>50</v>
      </c>
      <c r="C4" s="216">
        <f t="shared" ref="C4:P4" si="1">COUNTIF(C9:C58,0)</f>
        <v>50</v>
      </c>
      <c r="D4" s="216">
        <f t="shared" si="1"/>
        <v>50</v>
      </c>
      <c r="E4" s="216">
        <f t="shared" si="1"/>
        <v>50</v>
      </c>
      <c r="F4" s="216">
        <f t="shared" si="1"/>
        <v>50</v>
      </c>
      <c r="G4" s="216">
        <f t="shared" si="1"/>
        <v>50</v>
      </c>
      <c r="H4" s="216">
        <f t="shared" si="1"/>
        <v>50</v>
      </c>
      <c r="I4" s="216">
        <f t="shared" si="1"/>
        <v>50</v>
      </c>
      <c r="J4" s="216">
        <f t="shared" si="1"/>
        <v>50</v>
      </c>
      <c r="K4" s="216">
        <f t="shared" si="1"/>
        <v>50</v>
      </c>
      <c r="L4" s="216">
        <f t="shared" si="1"/>
        <v>50</v>
      </c>
      <c r="M4" s="216">
        <f t="shared" si="1"/>
        <v>50</v>
      </c>
      <c r="N4" s="216">
        <f t="shared" si="1"/>
        <v>50</v>
      </c>
      <c r="O4" s="216">
        <f t="shared" si="1"/>
        <v>50</v>
      </c>
      <c r="P4" s="216">
        <f t="shared" si="1"/>
        <v>50</v>
      </c>
    </row>
    <row r="5" spans="1:16">
      <c r="A5" s="216" t="s">
        <v>247</v>
      </c>
      <c r="B5" s="216">
        <f>COUNTIF(B9:B58,1)</f>
        <v>0</v>
      </c>
      <c r="C5" s="216">
        <f t="shared" ref="C5:P5" si="2">COUNTIF(C9:C58,1)</f>
        <v>0</v>
      </c>
      <c r="D5" s="216">
        <f t="shared" si="2"/>
        <v>0</v>
      </c>
      <c r="E5" s="216">
        <f t="shared" si="2"/>
        <v>0</v>
      </c>
      <c r="F5" s="216">
        <f t="shared" si="2"/>
        <v>0</v>
      </c>
      <c r="G5" s="216">
        <f t="shared" si="2"/>
        <v>0</v>
      </c>
      <c r="H5" s="216">
        <f t="shared" si="2"/>
        <v>0</v>
      </c>
      <c r="I5" s="216">
        <f t="shared" si="2"/>
        <v>0</v>
      </c>
      <c r="J5" s="216">
        <f t="shared" si="2"/>
        <v>0</v>
      </c>
      <c r="K5" s="216">
        <f t="shared" si="2"/>
        <v>0</v>
      </c>
      <c r="L5" s="216">
        <f t="shared" si="2"/>
        <v>0</v>
      </c>
      <c r="M5" s="216">
        <f t="shared" si="2"/>
        <v>0</v>
      </c>
      <c r="N5" s="216">
        <f t="shared" si="2"/>
        <v>0</v>
      </c>
      <c r="O5" s="216">
        <f t="shared" si="2"/>
        <v>0</v>
      </c>
      <c r="P5" s="216">
        <f t="shared" si="2"/>
        <v>0</v>
      </c>
    </row>
    <row r="6" spans="1:16">
      <c r="A6" s="216" t="s">
        <v>248</v>
      </c>
      <c r="B6" s="216">
        <f>COUNTIF(B9:B58,2)</f>
        <v>0</v>
      </c>
      <c r="C6" s="216">
        <f t="shared" ref="C6:P6" si="3">COUNTIF(C9:C58,2)</f>
        <v>0</v>
      </c>
      <c r="D6" s="216">
        <f t="shared" si="3"/>
        <v>0</v>
      </c>
      <c r="E6" s="216">
        <f t="shared" si="3"/>
        <v>0</v>
      </c>
      <c r="F6" s="216">
        <f t="shared" si="3"/>
        <v>0</v>
      </c>
      <c r="G6" s="216">
        <f t="shared" si="3"/>
        <v>0</v>
      </c>
      <c r="H6" s="216">
        <f t="shared" si="3"/>
        <v>0</v>
      </c>
      <c r="I6" s="216">
        <f t="shared" si="3"/>
        <v>0</v>
      </c>
      <c r="J6" s="216">
        <f t="shared" si="3"/>
        <v>0</v>
      </c>
      <c r="K6" s="216">
        <f t="shared" si="3"/>
        <v>0</v>
      </c>
      <c r="L6" s="216">
        <f t="shared" si="3"/>
        <v>0</v>
      </c>
      <c r="M6" s="216">
        <f t="shared" si="3"/>
        <v>0</v>
      </c>
      <c r="N6" s="216">
        <f t="shared" si="3"/>
        <v>0</v>
      </c>
      <c r="O6" s="216">
        <f t="shared" si="3"/>
        <v>0</v>
      </c>
      <c r="P6" s="216">
        <f t="shared" si="3"/>
        <v>0</v>
      </c>
    </row>
    <row r="7" spans="1:16">
      <c r="A7" s="216" t="s">
        <v>243</v>
      </c>
      <c r="B7" s="216">
        <f>COUNTIF(B9:B58,3)</f>
        <v>0</v>
      </c>
      <c r="C7" s="216">
        <f t="shared" ref="C7:P7" si="4">COUNTIF(C9:C58,3)</f>
        <v>0</v>
      </c>
      <c r="D7" s="216">
        <f t="shared" si="4"/>
        <v>0</v>
      </c>
      <c r="E7" s="216">
        <f t="shared" si="4"/>
        <v>0</v>
      </c>
      <c r="F7" s="216">
        <f t="shared" si="4"/>
        <v>0</v>
      </c>
      <c r="G7" s="216">
        <f t="shared" si="4"/>
        <v>0</v>
      </c>
      <c r="H7" s="216">
        <f t="shared" si="4"/>
        <v>0</v>
      </c>
      <c r="I7" s="216">
        <f t="shared" si="4"/>
        <v>0</v>
      </c>
      <c r="J7" s="216">
        <f t="shared" si="4"/>
        <v>0</v>
      </c>
      <c r="K7" s="216">
        <f t="shared" si="4"/>
        <v>0</v>
      </c>
      <c r="L7" s="216">
        <f t="shared" si="4"/>
        <v>0</v>
      </c>
      <c r="M7" s="216">
        <f t="shared" si="4"/>
        <v>0</v>
      </c>
      <c r="N7" s="216">
        <f t="shared" si="4"/>
        <v>0</v>
      </c>
      <c r="O7" s="216">
        <f t="shared" si="4"/>
        <v>0</v>
      </c>
      <c r="P7" s="216">
        <f t="shared" si="4"/>
        <v>0</v>
      </c>
    </row>
    <row r="8" spans="1:16">
      <c r="A8" s="216" t="s">
        <v>249</v>
      </c>
      <c r="B8" s="216">
        <f>SUM(B5:B7)</f>
        <v>0</v>
      </c>
      <c r="C8" s="216">
        <f t="shared" ref="C8:P8" si="5">SUM(C5:C7)</f>
        <v>0</v>
      </c>
      <c r="D8" s="216">
        <f t="shared" si="5"/>
        <v>0</v>
      </c>
      <c r="E8" s="216">
        <f t="shared" si="5"/>
        <v>0</v>
      </c>
      <c r="F8" s="216">
        <f t="shared" si="5"/>
        <v>0</v>
      </c>
      <c r="G8" s="216">
        <f t="shared" si="5"/>
        <v>0</v>
      </c>
      <c r="H8" s="216">
        <f t="shared" si="5"/>
        <v>0</v>
      </c>
      <c r="I8" s="216">
        <f t="shared" si="5"/>
        <v>0</v>
      </c>
      <c r="J8" s="216">
        <f t="shared" si="5"/>
        <v>0</v>
      </c>
      <c r="K8" s="216">
        <f t="shared" si="5"/>
        <v>0</v>
      </c>
      <c r="L8" s="216">
        <f t="shared" si="5"/>
        <v>0</v>
      </c>
      <c r="M8" s="216">
        <f t="shared" si="5"/>
        <v>0</v>
      </c>
      <c r="N8" s="216">
        <f t="shared" si="5"/>
        <v>0</v>
      </c>
      <c r="O8" s="216">
        <f t="shared" si="5"/>
        <v>0</v>
      </c>
      <c r="P8" s="216">
        <f t="shared" si="5"/>
        <v>0</v>
      </c>
    </row>
    <row r="9" spans="1:16">
      <c r="A9" s="216">
        <v>1</v>
      </c>
      <c r="B9" s="216">
        <f>IF('5S TRAINING MTX'!C9="",0,IF('5S TRAINING MTX'!C9="Not Trained",0,IF('5S TRAINING MTX'!C9="Trained",1,IF('5S TRAINING MTX'!C9="Expert",2,3))))</f>
        <v>0</v>
      </c>
      <c r="C9" s="216">
        <f>IF('5S TRAINING MTX'!D9="",0,IF('5S TRAINING MTX'!D9="Not Trained",0,IF('5S TRAINING MTX'!D9="Trained",1,IF('5S TRAINING MTX'!D9="Expert",2,3))))</f>
        <v>0</v>
      </c>
      <c r="D9" s="216">
        <f>IF('5S TRAINING MTX'!E9="",0,IF('5S TRAINING MTX'!E9="Not Trained",0,IF('5S TRAINING MTX'!E9="Trained",1,IF('5S TRAINING MTX'!E9="Expert",2,3))))</f>
        <v>0</v>
      </c>
      <c r="E9" s="216">
        <f>IF('5S TRAINING MTX'!F9="",0,IF('5S TRAINING MTX'!F9="Not Trained",0,IF('5S TRAINING MTX'!F9="Trained",1,IF('5S TRAINING MTX'!F9="Expert",2,3))))</f>
        <v>0</v>
      </c>
      <c r="F9" s="216">
        <f>IF('5S TRAINING MTX'!G9="",0,IF('5S TRAINING MTX'!G9="Not Trained",0,IF('5S TRAINING MTX'!G9="Trained",1,IF('5S TRAINING MTX'!G9="Expert",2,3))))</f>
        <v>0</v>
      </c>
      <c r="G9" s="216">
        <f>IF('5S TRAINING MTX'!H9="",0,IF('5S TRAINING MTX'!H9="Not Trained",0,IF('5S TRAINING MTX'!H9="Trained",1,IF('5S TRAINING MTX'!H9="Expert",2,3))))</f>
        <v>0</v>
      </c>
      <c r="H9" s="216">
        <f>IF('5S TRAINING MTX'!I9="",0,IF('5S TRAINING MTX'!I9="Not Trained",0,IF('5S TRAINING MTX'!I9="Trained",1,IF('5S TRAINING MTX'!I9="Expert",2,3))))</f>
        <v>0</v>
      </c>
      <c r="I9" s="216">
        <f>IF('5S TRAINING MTX'!J9="",0,IF('5S TRAINING MTX'!J9="Not Trained",0,IF('5S TRAINING MTX'!J9="Trained",1,IF('5S TRAINING MTX'!J9="Expert",2,3))))</f>
        <v>0</v>
      </c>
      <c r="J9" s="216">
        <f>IF('5S TRAINING MTX'!K9="",0,IF('5S TRAINING MTX'!K9="Not Trained",0,IF('5S TRAINING MTX'!K9="Trained",1,IF('5S TRAINING MTX'!K9="Expert",2,3))))</f>
        <v>0</v>
      </c>
      <c r="K9" s="216">
        <f>IF('5S TRAINING MTX'!L9="",0,IF('5S TRAINING MTX'!L9="Not Trained",0,IF('5S TRAINING MTX'!L9="Trained",1,IF('5S TRAINING MTX'!L9="Expert",2,3))))</f>
        <v>0</v>
      </c>
      <c r="L9" s="216">
        <f>IF('5S TRAINING MTX'!M9="",0,IF('5S TRAINING MTX'!M9="Not Trained",0,IF('5S TRAINING MTX'!M9="Trained",1,IF('5S TRAINING MTX'!M9="Expert",2,3))))</f>
        <v>0</v>
      </c>
      <c r="M9" s="216">
        <f>IF('5S TRAINING MTX'!N9="",0,IF('5S TRAINING MTX'!N9="Not Trained",0,IF('5S TRAINING MTX'!N9="Trained",1,IF('5S TRAINING MTX'!N9="Expert",2,3))))</f>
        <v>0</v>
      </c>
      <c r="N9" s="216">
        <f>IF('5S TRAINING MTX'!O9="",0,IF('5S TRAINING MTX'!O9="Not Trained",0,IF('5S TRAINING MTX'!O9="Trained",1,IF('5S TRAINING MTX'!O9="Expert",2,3))))</f>
        <v>0</v>
      </c>
      <c r="O9" s="216">
        <f>IF('5S TRAINING MTX'!P9="",0,IF('5S TRAINING MTX'!P9="Not Trained",0,IF('5S TRAINING MTX'!P9="Trained",1,IF('5S TRAINING MTX'!P9="Expert",2,3))))</f>
        <v>0</v>
      </c>
      <c r="P9" s="216">
        <f>IF('5S TRAINING MTX'!Q9="",0,IF('5S TRAINING MTX'!Q9="Not Trained",0,IF('5S TRAINING MTX'!Q9="Trained",1,IF('5S TRAINING MTX'!Q9="Expert",2,3))))</f>
        <v>0</v>
      </c>
    </row>
    <row r="10" spans="1:16">
      <c r="A10" s="216">
        <v>2</v>
      </c>
      <c r="B10" s="216">
        <f>IF('5S TRAINING MTX'!C10="",0,IF('5S TRAINING MTX'!C10="Not Trained",0,IF('5S TRAINING MTX'!C10="Trained",1,IF('5S TRAINING MTX'!C10="Expert",2,3))))</f>
        <v>0</v>
      </c>
      <c r="C10" s="216">
        <f>IF('5S TRAINING MTX'!D10="",0,IF('5S TRAINING MTX'!D10="Not Trained",0,IF('5S TRAINING MTX'!D10="Trained",1,IF('5S TRAINING MTX'!D10="Expert",2,3))))</f>
        <v>0</v>
      </c>
      <c r="D10" s="216">
        <f>IF('5S TRAINING MTX'!E10="",0,IF('5S TRAINING MTX'!E10="Not Trained",0,IF('5S TRAINING MTX'!E10="Trained",1,IF('5S TRAINING MTX'!E10="Expert",2,3))))</f>
        <v>0</v>
      </c>
      <c r="E10" s="216">
        <f>IF('5S TRAINING MTX'!F10="",0,IF('5S TRAINING MTX'!F10="Not Trained",0,IF('5S TRAINING MTX'!F10="Trained",1,IF('5S TRAINING MTX'!F10="Expert",2,3))))</f>
        <v>0</v>
      </c>
      <c r="F10" s="216">
        <f>IF('5S TRAINING MTX'!G10="",0,IF('5S TRAINING MTX'!G10="Not Trained",0,IF('5S TRAINING MTX'!G10="Trained",1,IF('5S TRAINING MTX'!G10="Expert",2,3))))</f>
        <v>0</v>
      </c>
      <c r="G10" s="216">
        <f>IF('5S TRAINING MTX'!H10="",0,IF('5S TRAINING MTX'!H10="Not Trained",0,IF('5S TRAINING MTX'!H10="Trained",1,IF('5S TRAINING MTX'!H10="Expert",2,3))))</f>
        <v>0</v>
      </c>
      <c r="H10" s="216">
        <f>IF('5S TRAINING MTX'!I10="",0,IF('5S TRAINING MTX'!I10="Not Trained",0,IF('5S TRAINING MTX'!I10="Trained",1,IF('5S TRAINING MTX'!I10="Expert",2,3))))</f>
        <v>0</v>
      </c>
      <c r="I10" s="216">
        <f>IF('5S TRAINING MTX'!J10="",0,IF('5S TRAINING MTX'!J10="Not Trained",0,IF('5S TRAINING MTX'!J10="Trained",1,IF('5S TRAINING MTX'!J10="Expert",2,3))))</f>
        <v>0</v>
      </c>
      <c r="J10" s="216">
        <f>IF('5S TRAINING MTX'!K10="",0,IF('5S TRAINING MTX'!K10="Not Trained",0,IF('5S TRAINING MTX'!K10="Trained",1,IF('5S TRAINING MTX'!K10="Expert",2,3))))</f>
        <v>0</v>
      </c>
      <c r="K10" s="216">
        <f>IF('5S TRAINING MTX'!L10="",0,IF('5S TRAINING MTX'!L10="Not Trained",0,IF('5S TRAINING MTX'!L10="Trained",1,IF('5S TRAINING MTX'!L10="Expert",2,3))))</f>
        <v>0</v>
      </c>
      <c r="L10" s="216">
        <f>IF('5S TRAINING MTX'!M10="",0,IF('5S TRAINING MTX'!M10="Not Trained",0,IF('5S TRAINING MTX'!M10="Trained",1,IF('5S TRAINING MTX'!M10="Expert",2,3))))</f>
        <v>0</v>
      </c>
      <c r="M10" s="216">
        <f>IF('5S TRAINING MTX'!N10="",0,IF('5S TRAINING MTX'!N10="Not Trained",0,IF('5S TRAINING MTX'!N10="Trained",1,IF('5S TRAINING MTX'!N10="Expert",2,3))))</f>
        <v>0</v>
      </c>
      <c r="N10" s="216">
        <f>IF('5S TRAINING MTX'!O10="",0,IF('5S TRAINING MTX'!O10="Not Trained",0,IF('5S TRAINING MTX'!O10="Trained",1,IF('5S TRAINING MTX'!O10="Expert",2,3))))</f>
        <v>0</v>
      </c>
      <c r="O10" s="216">
        <f>IF('5S TRAINING MTX'!P10="",0,IF('5S TRAINING MTX'!P10="Not Trained",0,IF('5S TRAINING MTX'!P10="Trained",1,IF('5S TRAINING MTX'!P10="Expert",2,3))))</f>
        <v>0</v>
      </c>
      <c r="P10" s="216">
        <f>IF('5S TRAINING MTX'!Q10="",0,IF('5S TRAINING MTX'!Q10="Not Trained",0,IF('5S TRAINING MTX'!Q10="Trained",1,IF('5S TRAINING MTX'!Q10="Expert",2,3))))</f>
        <v>0</v>
      </c>
    </row>
    <row r="11" spans="1:16">
      <c r="A11" s="216">
        <v>3</v>
      </c>
      <c r="B11" s="216">
        <f>IF('5S TRAINING MTX'!C11="",0,IF('5S TRAINING MTX'!C11="Not Trained",0,IF('5S TRAINING MTX'!C11="Trained",1,IF('5S TRAINING MTX'!C11="Expert",2,3))))</f>
        <v>0</v>
      </c>
      <c r="C11" s="216">
        <f>IF('5S TRAINING MTX'!D11="",0,IF('5S TRAINING MTX'!D11="Not Trained",0,IF('5S TRAINING MTX'!D11="Trained",1,IF('5S TRAINING MTX'!D11="Expert",2,3))))</f>
        <v>0</v>
      </c>
      <c r="D11" s="216">
        <f>IF('5S TRAINING MTX'!E11="",0,IF('5S TRAINING MTX'!E11="Not Trained",0,IF('5S TRAINING MTX'!E11="Trained",1,IF('5S TRAINING MTX'!E11="Expert",2,3))))</f>
        <v>0</v>
      </c>
      <c r="E11" s="216">
        <f>IF('5S TRAINING MTX'!F11="",0,IF('5S TRAINING MTX'!F11="Not Trained",0,IF('5S TRAINING MTX'!F11="Trained",1,IF('5S TRAINING MTX'!F11="Expert",2,3))))</f>
        <v>0</v>
      </c>
      <c r="F11" s="216">
        <f>IF('5S TRAINING MTX'!G11="",0,IF('5S TRAINING MTX'!G11="Not Trained",0,IF('5S TRAINING MTX'!G11="Trained",1,IF('5S TRAINING MTX'!G11="Expert",2,3))))</f>
        <v>0</v>
      </c>
      <c r="G11" s="216">
        <f>IF('5S TRAINING MTX'!H11="",0,IF('5S TRAINING MTX'!H11="Not Trained",0,IF('5S TRAINING MTX'!H11="Trained",1,IF('5S TRAINING MTX'!H11="Expert",2,3))))</f>
        <v>0</v>
      </c>
      <c r="H11" s="216">
        <f>IF('5S TRAINING MTX'!I11="",0,IF('5S TRAINING MTX'!I11="Not Trained",0,IF('5S TRAINING MTX'!I11="Trained",1,IF('5S TRAINING MTX'!I11="Expert",2,3))))</f>
        <v>0</v>
      </c>
      <c r="I11" s="216">
        <f>IF('5S TRAINING MTX'!J11="",0,IF('5S TRAINING MTX'!J11="Not Trained",0,IF('5S TRAINING MTX'!J11="Trained",1,IF('5S TRAINING MTX'!J11="Expert",2,3))))</f>
        <v>0</v>
      </c>
      <c r="J11" s="216">
        <f>IF('5S TRAINING MTX'!K11="",0,IF('5S TRAINING MTX'!K11="Not Trained",0,IF('5S TRAINING MTX'!K11="Trained",1,IF('5S TRAINING MTX'!K11="Expert",2,3))))</f>
        <v>0</v>
      </c>
      <c r="K11" s="216">
        <f>IF('5S TRAINING MTX'!L11="",0,IF('5S TRAINING MTX'!L11="Not Trained",0,IF('5S TRAINING MTX'!L11="Trained",1,IF('5S TRAINING MTX'!L11="Expert",2,3))))</f>
        <v>0</v>
      </c>
      <c r="L11" s="216">
        <f>IF('5S TRAINING MTX'!M11="",0,IF('5S TRAINING MTX'!M11="Not Trained",0,IF('5S TRAINING MTX'!M11="Trained",1,IF('5S TRAINING MTX'!M11="Expert",2,3))))</f>
        <v>0</v>
      </c>
      <c r="M11" s="216">
        <f>IF('5S TRAINING MTX'!N11="",0,IF('5S TRAINING MTX'!N11="Not Trained",0,IF('5S TRAINING MTX'!N11="Trained",1,IF('5S TRAINING MTX'!N11="Expert",2,3))))</f>
        <v>0</v>
      </c>
      <c r="N11" s="216">
        <f>IF('5S TRAINING MTX'!O11="",0,IF('5S TRAINING MTX'!O11="Not Trained",0,IF('5S TRAINING MTX'!O11="Trained",1,IF('5S TRAINING MTX'!O11="Expert",2,3))))</f>
        <v>0</v>
      </c>
      <c r="O11" s="216">
        <f>IF('5S TRAINING MTX'!P11="",0,IF('5S TRAINING MTX'!P11="Not Trained",0,IF('5S TRAINING MTX'!P11="Trained",1,IF('5S TRAINING MTX'!P11="Expert",2,3))))</f>
        <v>0</v>
      </c>
      <c r="P11" s="216">
        <f>IF('5S TRAINING MTX'!Q11="",0,IF('5S TRAINING MTX'!Q11="Not Trained",0,IF('5S TRAINING MTX'!Q11="Trained",1,IF('5S TRAINING MTX'!Q11="Expert",2,3))))</f>
        <v>0</v>
      </c>
    </row>
    <row r="12" spans="1:16">
      <c r="A12" s="216">
        <v>4</v>
      </c>
      <c r="B12" s="216">
        <f>IF('5S TRAINING MTX'!C12="",0,IF('5S TRAINING MTX'!C12="Not Trained",0,IF('5S TRAINING MTX'!C12="Trained",1,IF('5S TRAINING MTX'!C12="Expert",2,3))))</f>
        <v>0</v>
      </c>
      <c r="C12" s="216">
        <f>IF('5S TRAINING MTX'!D12="",0,IF('5S TRAINING MTX'!D12="Not Trained",0,IF('5S TRAINING MTX'!D12="Trained",1,IF('5S TRAINING MTX'!D12="Expert",2,3))))</f>
        <v>0</v>
      </c>
      <c r="D12" s="216">
        <f>IF('5S TRAINING MTX'!E12="",0,IF('5S TRAINING MTX'!E12="Not Trained",0,IF('5S TRAINING MTX'!E12="Trained",1,IF('5S TRAINING MTX'!E12="Expert",2,3))))</f>
        <v>0</v>
      </c>
      <c r="E12" s="216">
        <f>IF('5S TRAINING MTX'!F12="",0,IF('5S TRAINING MTX'!F12="Not Trained",0,IF('5S TRAINING MTX'!F12="Trained",1,IF('5S TRAINING MTX'!F12="Expert",2,3))))</f>
        <v>0</v>
      </c>
      <c r="F12" s="216">
        <f>IF('5S TRAINING MTX'!G12="",0,IF('5S TRAINING MTX'!G12="Not Trained",0,IF('5S TRAINING MTX'!G12="Trained",1,IF('5S TRAINING MTX'!G12="Expert",2,3))))</f>
        <v>0</v>
      </c>
      <c r="G12" s="216">
        <f>IF('5S TRAINING MTX'!H12="",0,IF('5S TRAINING MTX'!H12="Not Trained",0,IF('5S TRAINING MTX'!H12="Trained",1,IF('5S TRAINING MTX'!H12="Expert",2,3))))</f>
        <v>0</v>
      </c>
      <c r="H12" s="216">
        <f>IF('5S TRAINING MTX'!I12="",0,IF('5S TRAINING MTX'!I12="Not Trained",0,IF('5S TRAINING MTX'!I12="Trained",1,IF('5S TRAINING MTX'!I12="Expert",2,3))))</f>
        <v>0</v>
      </c>
      <c r="I12" s="216">
        <f>IF('5S TRAINING MTX'!J12="",0,IF('5S TRAINING MTX'!J12="Not Trained",0,IF('5S TRAINING MTX'!J12="Trained",1,IF('5S TRAINING MTX'!J12="Expert",2,3))))</f>
        <v>0</v>
      </c>
      <c r="J12" s="216">
        <f>IF('5S TRAINING MTX'!K12="",0,IF('5S TRAINING MTX'!K12="Not Trained",0,IF('5S TRAINING MTX'!K12="Trained",1,IF('5S TRAINING MTX'!K12="Expert",2,3))))</f>
        <v>0</v>
      </c>
      <c r="K12" s="216">
        <f>IF('5S TRAINING MTX'!L12="",0,IF('5S TRAINING MTX'!L12="Not Trained",0,IF('5S TRAINING MTX'!L12="Trained",1,IF('5S TRAINING MTX'!L12="Expert",2,3))))</f>
        <v>0</v>
      </c>
      <c r="L12" s="216">
        <f>IF('5S TRAINING MTX'!M12="",0,IF('5S TRAINING MTX'!M12="Not Trained",0,IF('5S TRAINING MTX'!M12="Trained",1,IF('5S TRAINING MTX'!M12="Expert",2,3))))</f>
        <v>0</v>
      </c>
      <c r="M12" s="216">
        <f>IF('5S TRAINING MTX'!N12="",0,IF('5S TRAINING MTX'!N12="Not Trained",0,IF('5S TRAINING MTX'!N12="Trained",1,IF('5S TRAINING MTX'!N12="Expert",2,3))))</f>
        <v>0</v>
      </c>
      <c r="N12" s="216">
        <f>IF('5S TRAINING MTX'!O12="",0,IF('5S TRAINING MTX'!O12="Not Trained",0,IF('5S TRAINING MTX'!O12="Trained",1,IF('5S TRAINING MTX'!O12="Expert",2,3))))</f>
        <v>0</v>
      </c>
      <c r="O12" s="216">
        <f>IF('5S TRAINING MTX'!P12="",0,IF('5S TRAINING MTX'!P12="Not Trained",0,IF('5S TRAINING MTX'!P12="Trained",1,IF('5S TRAINING MTX'!P12="Expert",2,3))))</f>
        <v>0</v>
      </c>
      <c r="P12" s="216">
        <f>IF('5S TRAINING MTX'!Q12="",0,IF('5S TRAINING MTX'!Q12="Not Trained",0,IF('5S TRAINING MTX'!Q12="Trained",1,IF('5S TRAINING MTX'!Q12="Expert",2,3))))</f>
        <v>0</v>
      </c>
    </row>
    <row r="13" spans="1:16">
      <c r="A13" s="216">
        <v>5</v>
      </c>
      <c r="B13" s="216">
        <f>IF('5S TRAINING MTX'!C13="",0,IF('5S TRAINING MTX'!C13="Not Trained",0,IF('5S TRAINING MTX'!C13="Trained",1,IF('5S TRAINING MTX'!C13="Expert",2,3))))</f>
        <v>0</v>
      </c>
      <c r="C13" s="216">
        <f>IF('5S TRAINING MTX'!D13="",0,IF('5S TRAINING MTX'!D13="Not Trained",0,IF('5S TRAINING MTX'!D13="Trained",1,IF('5S TRAINING MTX'!D13="Expert",2,3))))</f>
        <v>0</v>
      </c>
      <c r="D13" s="216">
        <f>IF('5S TRAINING MTX'!E13="",0,IF('5S TRAINING MTX'!E13="Not Trained",0,IF('5S TRAINING MTX'!E13="Trained",1,IF('5S TRAINING MTX'!E13="Expert",2,3))))</f>
        <v>0</v>
      </c>
      <c r="E13" s="216">
        <f>IF('5S TRAINING MTX'!F13="",0,IF('5S TRAINING MTX'!F13="Not Trained",0,IF('5S TRAINING MTX'!F13="Trained",1,IF('5S TRAINING MTX'!F13="Expert",2,3))))</f>
        <v>0</v>
      </c>
      <c r="F13" s="216">
        <f>IF('5S TRAINING MTX'!G13="",0,IF('5S TRAINING MTX'!G13="Not Trained",0,IF('5S TRAINING MTX'!G13="Trained",1,IF('5S TRAINING MTX'!G13="Expert",2,3))))</f>
        <v>0</v>
      </c>
      <c r="G13" s="216">
        <f>IF('5S TRAINING MTX'!H13="",0,IF('5S TRAINING MTX'!H13="Not Trained",0,IF('5S TRAINING MTX'!H13="Trained",1,IF('5S TRAINING MTX'!H13="Expert",2,3))))</f>
        <v>0</v>
      </c>
      <c r="H13" s="216">
        <f>IF('5S TRAINING MTX'!I13="",0,IF('5S TRAINING MTX'!I13="Not Trained",0,IF('5S TRAINING MTX'!I13="Trained",1,IF('5S TRAINING MTX'!I13="Expert",2,3))))</f>
        <v>0</v>
      </c>
      <c r="I13" s="216">
        <f>IF('5S TRAINING MTX'!J13="",0,IF('5S TRAINING MTX'!J13="Not Trained",0,IF('5S TRAINING MTX'!J13="Trained",1,IF('5S TRAINING MTX'!J13="Expert",2,3))))</f>
        <v>0</v>
      </c>
      <c r="J13" s="216">
        <f>IF('5S TRAINING MTX'!K13="",0,IF('5S TRAINING MTX'!K13="Not Trained",0,IF('5S TRAINING MTX'!K13="Trained",1,IF('5S TRAINING MTX'!K13="Expert",2,3))))</f>
        <v>0</v>
      </c>
      <c r="K13" s="216">
        <f>IF('5S TRAINING MTX'!L13="",0,IF('5S TRAINING MTX'!L13="Not Trained",0,IF('5S TRAINING MTX'!L13="Trained",1,IF('5S TRAINING MTX'!L13="Expert",2,3))))</f>
        <v>0</v>
      </c>
      <c r="L13" s="216">
        <f>IF('5S TRAINING MTX'!M13="",0,IF('5S TRAINING MTX'!M13="Not Trained",0,IF('5S TRAINING MTX'!M13="Trained",1,IF('5S TRAINING MTX'!M13="Expert",2,3))))</f>
        <v>0</v>
      </c>
      <c r="M13" s="216">
        <f>IF('5S TRAINING MTX'!N13="",0,IF('5S TRAINING MTX'!N13="Not Trained",0,IF('5S TRAINING MTX'!N13="Trained",1,IF('5S TRAINING MTX'!N13="Expert",2,3))))</f>
        <v>0</v>
      </c>
      <c r="N13" s="216">
        <f>IF('5S TRAINING MTX'!O13="",0,IF('5S TRAINING MTX'!O13="Not Trained",0,IF('5S TRAINING MTX'!O13="Trained",1,IF('5S TRAINING MTX'!O13="Expert",2,3))))</f>
        <v>0</v>
      </c>
      <c r="O13" s="216">
        <f>IF('5S TRAINING MTX'!P13="",0,IF('5S TRAINING MTX'!P13="Not Trained",0,IF('5S TRAINING MTX'!P13="Trained",1,IF('5S TRAINING MTX'!P13="Expert",2,3))))</f>
        <v>0</v>
      </c>
      <c r="P13" s="216">
        <f>IF('5S TRAINING MTX'!Q13="",0,IF('5S TRAINING MTX'!Q13="Not Trained",0,IF('5S TRAINING MTX'!Q13="Trained",1,IF('5S TRAINING MTX'!Q13="Expert",2,3))))</f>
        <v>0</v>
      </c>
    </row>
    <row r="14" spans="1:16">
      <c r="A14" s="216">
        <v>6</v>
      </c>
      <c r="B14" s="216">
        <f>IF('5S TRAINING MTX'!C14="",0,IF('5S TRAINING MTX'!C14="Not Trained",0,IF('5S TRAINING MTX'!C14="Trained",1,IF('5S TRAINING MTX'!C14="Expert",2,3))))</f>
        <v>0</v>
      </c>
      <c r="C14" s="216">
        <f>IF('5S TRAINING MTX'!D14="",0,IF('5S TRAINING MTX'!D14="Not Trained",0,IF('5S TRAINING MTX'!D14="Trained",1,IF('5S TRAINING MTX'!D14="Expert",2,3))))</f>
        <v>0</v>
      </c>
      <c r="D14" s="216">
        <f>IF('5S TRAINING MTX'!E14="",0,IF('5S TRAINING MTX'!E14="Not Trained",0,IF('5S TRAINING MTX'!E14="Trained",1,IF('5S TRAINING MTX'!E14="Expert",2,3))))</f>
        <v>0</v>
      </c>
      <c r="E14" s="216">
        <f>IF('5S TRAINING MTX'!F14="",0,IF('5S TRAINING MTX'!F14="Not Trained",0,IF('5S TRAINING MTX'!F14="Trained",1,IF('5S TRAINING MTX'!F14="Expert",2,3))))</f>
        <v>0</v>
      </c>
      <c r="F14" s="216">
        <f>IF('5S TRAINING MTX'!G14="",0,IF('5S TRAINING MTX'!G14="Not Trained",0,IF('5S TRAINING MTX'!G14="Trained",1,IF('5S TRAINING MTX'!G14="Expert",2,3))))</f>
        <v>0</v>
      </c>
      <c r="G14" s="216">
        <f>IF('5S TRAINING MTX'!H14="",0,IF('5S TRAINING MTX'!H14="Not Trained",0,IF('5S TRAINING MTX'!H14="Trained",1,IF('5S TRAINING MTX'!H14="Expert",2,3))))</f>
        <v>0</v>
      </c>
      <c r="H14" s="216">
        <f>IF('5S TRAINING MTX'!I14="",0,IF('5S TRAINING MTX'!I14="Not Trained",0,IF('5S TRAINING MTX'!I14="Trained",1,IF('5S TRAINING MTX'!I14="Expert",2,3))))</f>
        <v>0</v>
      </c>
      <c r="I14" s="216">
        <f>IF('5S TRAINING MTX'!J14="",0,IF('5S TRAINING MTX'!J14="Not Trained",0,IF('5S TRAINING MTX'!J14="Trained",1,IF('5S TRAINING MTX'!J14="Expert",2,3))))</f>
        <v>0</v>
      </c>
      <c r="J14" s="216">
        <f>IF('5S TRAINING MTX'!K14="",0,IF('5S TRAINING MTX'!K14="Not Trained",0,IF('5S TRAINING MTX'!K14="Trained",1,IF('5S TRAINING MTX'!K14="Expert",2,3))))</f>
        <v>0</v>
      </c>
      <c r="K14" s="216">
        <f>IF('5S TRAINING MTX'!L14="",0,IF('5S TRAINING MTX'!L14="Not Trained",0,IF('5S TRAINING MTX'!L14="Trained",1,IF('5S TRAINING MTX'!L14="Expert",2,3))))</f>
        <v>0</v>
      </c>
      <c r="L14" s="216">
        <f>IF('5S TRAINING MTX'!M14="",0,IF('5S TRAINING MTX'!M14="Not Trained",0,IF('5S TRAINING MTX'!M14="Trained",1,IF('5S TRAINING MTX'!M14="Expert",2,3))))</f>
        <v>0</v>
      </c>
      <c r="M14" s="216">
        <f>IF('5S TRAINING MTX'!N14="",0,IF('5S TRAINING MTX'!N14="Not Trained",0,IF('5S TRAINING MTX'!N14="Trained",1,IF('5S TRAINING MTX'!N14="Expert",2,3))))</f>
        <v>0</v>
      </c>
      <c r="N14" s="216">
        <f>IF('5S TRAINING MTX'!O14="",0,IF('5S TRAINING MTX'!O14="Not Trained",0,IF('5S TRAINING MTX'!O14="Trained",1,IF('5S TRAINING MTX'!O14="Expert",2,3))))</f>
        <v>0</v>
      </c>
      <c r="O14" s="216">
        <f>IF('5S TRAINING MTX'!P14="",0,IF('5S TRAINING MTX'!P14="Not Trained",0,IF('5S TRAINING MTX'!P14="Trained",1,IF('5S TRAINING MTX'!P14="Expert",2,3))))</f>
        <v>0</v>
      </c>
      <c r="P14" s="216">
        <f>IF('5S TRAINING MTX'!Q14="",0,IF('5S TRAINING MTX'!Q14="Not Trained",0,IF('5S TRAINING MTX'!Q14="Trained",1,IF('5S TRAINING MTX'!Q14="Expert",2,3))))</f>
        <v>0</v>
      </c>
    </row>
    <row r="15" spans="1:16">
      <c r="A15" s="216">
        <v>7</v>
      </c>
      <c r="B15" s="216">
        <f>IF('5S TRAINING MTX'!C15="",0,IF('5S TRAINING MTX'!C15="Not Trained",0,IF('5S TRAINING MTX'!C15="Trained",1,IF('5S TRAINING MTX'!C15="Expert",2,3))))</f>
        <v>0</v>
      </c>
      <c r="C15" s="216">
        <f>IF('5S TRAINING MTX'!D15="",0,IF('5S TRAINING MTX'!D15="Not Trained",0,IF('5S TRAINING MTX'!D15="Trained",1,IF('5S TRAINING MTX'!D15="Expert",2,3))))</f>
        <v>0</v>
      </c>
      <c r="D15" s="216">
        <f>IF('5S TRAINING MTX'!E15="",0,IF('5S TRAINING MTX'!E15="Not Trained",0,IF('5S TRAINING MTX'!E15="Trained",1,IF('5S TRAINING MTX'!E15="Expert",2,3))))</f>
        <v>0</v>
      </c>
      <c r="E15" s="216">
        <f>IF('5S TRAINING MTX'!F15="",0,IF('5S TRAINING MTX'!F15="Not Trained",0,IF('5S TRAINING MTX'!F15="Trained",1,IF('5S TRAINING MTX'!F15="Expert",2,3))))</f>
        <v>0</v>
      </c>
      <c r="F15" s="216">
        <f>IF('5S TRAINING MTX'!G15="",0,IF('5S TRAINING MTX'!G15="Not Trained",0,IF('5S TRAINING MTX'!G15="Trained",1,IF('5S TRAINING MTX'!G15="Expert",2,3))))</f>
        <v>0</v>
      </c>
      <c r="G15" s="216">
        <f>IF('5S TRAINING MTX'!H15="",0,IF('5S TRAINING MTX'!H15="Not Trained",0,IF('5S TRAINING MTX'!H15="Trained",1,IF('5S TRAINING MTX'!H15="Expert",2,3))))</f>
        <v>0</v>
      </c>
      <c r="H15" s="216">
        <f>IF('5S TRAINING MTX'!I15="",0,IF('5S TRAINING MTX'!I15="Not Trained",0,IF('5S TRAINING MTX'!I15="Trained",1,IF('5S TRAINING MTX'!I15="Expert",2,3))))</f>
        <v>0</v>
      </c>
      <c r="I15" s="216">
        <f>IF('5S TRAINING MTX'!J15="",0,IF('5S TRAINING MTX'!J15="Not Trained",0,IF('5S TRAINING MTX'!J15="Trained",1,IF('5S TRAINING MTX'!J15="Expert",2,3))))</f>
        <v>0</v>
      </c>
      <c r="J15" s="216">
        <f>IF('5S TRAINING MTX'!K15="",0,IF('5S TRAINING MTX'!K15="Not Trained",0,IF('5S TRAINING MTX'!K15="Trained",1,IF('5S TRAINING MTX'!K15="Expert",2,3))))</f>
        <v>0</v>
      </c>
      <c r="K15" s="216">
        <f>IF('5S TRAINING MTX'!L15="",0,IF('5S TRAINING MTX'!L15="Not Trained",0,IF('5S TRAINING MTX'!L15="Trained",1,IF('5S TRAINING MTX'!L15="Expert",2,3))))</f>
        <v>0</v>
      </c>
      <c r="L15" s="216">
        <f>IF('5S TRAINING MTX'!M15="",0,IF('5S TRAINING MTX'!M15="Not Trained",0,IF('5S TRAINING MTX'!M15="Trained",1,IF('5S TRAINING MTX'!M15="Expert",2,3))))</f>
        <v>0</v>
      </c>
      <c r="M15" s="216">
        <f>IF('5S TRAINING MTX'!N15="",0,IF('5S TRAINING MTX'!N15="Not Trained",0,IF('5S TRAINING MTX'!N15="Trained",1,IF('5S TRAINING MTX'!N15="Expert",2,3))))</f>
        <v>0</v>
      </c>
      <c r="N15" s="216">
        <f>IF('5S TRAINING MTX'!O15="",0,IF('5S TRAINING MTX'!O15="Not Trained",0,IF('5S TRAINING MTX'!O15="Trained",1,IF('5S TRAINING MTX'!O15="Expert",2,3))))</f>
        <v>0</v>
      </c>
      <c r="O15" s="216">
        <f>IF('5S TRAINING MTX'!P15="",0,IF('5S TRAINING MTX'!P15="Not Trained",0,IF('5S TRAINING MTX'!P15="Trained",1,IF('5S TRAINING MTX'!P15="Expert",2,3))))</f>
        <v>0</v>
      </c>
      <c r="P15" s="216">
        <f>IF('5S TRAINING MTX'!Q15="",0,IF('5S TRAINING MTX'!Q15="Not Trained",0,IF('5S TRAINING MTX'!Q15="Trained",1,IF('5S TRAINING MTX'!Q15="Expert",2,3))))</f>
        <v>0</v>
      </c>
    </row>
    <row r="16" spans="1:16">
      <c r="A16" s="216">
        <v>8</v>
      </c>
      <c r="B16" s="216">
        <f>IF('5S TRAINING MTX'!C16="",0,IF('5S TRAINING MTX'!C16="Not Trained",0,IF('5S TRAINING MTX'!C16="Trained",1,IF('5S TRAINING MTX'!C16="Expert",2,3))))</f>
        <v>0</v>
      </c>
      <c r="C16" s="216">
        <f>IF('5S TRAINING MTX'!D16="",0,IF('5S TRAINING MTX'!D16="Not Trained",0,IF('5S TRAINING MTX'!D16="Trained",1,IF('5S TRAINING MTX'!D16="Expert",2,3))))</f>
        <v>0</v>
      </c>
      <c r="D16" s="216">
        <f>IF('5S TRAINING MTX'!E16="",0,IF('5S TRAINING MTX'!E16="Not Trained",0,IF('5S TRAINING MTX'!E16="Trained",1,IF('5S TRAINING MTX'!E16="Expert",2,3))))</f>
        <v>0</v>
      </c>
      <c r="E16" s="216">
        <f>IF('5S TRAINING MTX'!F16="",0,IF('5S TRAINING MTX'!F16="Not Trained",0,IF('5S TRAINING MTX'!F16="Trained",1,IF('5S TRAINING MTX'!F16="Expert",2,3))))</f>
        <v>0</v>
      </c>
      <c r="F16" s="216">
        <f>IF('5S TRAINING MTX'!G16="",0,IF('5S TRAINING MTX'!G16="Not Trained",0,IF('5S TRAINING MTX'!G16="Trained",1,IF('5S TRAINING MTX'!G16="Expert",2,3))))</f>
        <v>0</v>
      </c>
      <c r="G16" s="216">
        <f>IF('5S TRAINING MTX'!H16="",0,IF('5S TRAINING MTX'!H16="Not Trained",0,IF('5S TRAINING MTX'!H16="Trained",1,IF('5S TRAINING MTX'!H16="Expert",2,3))))</f>
        <v>0</v>
      </c>
      <c r="H16" s="216">
        <f>IF('5S TRAINING MTX'!I16="",0,IF('5S TRAINING MTX'!I16="Not Trained",0,IF('5S TRAINING MTX'!I16="Trained",1,IF('5S TRAINING MTX'!I16="Expert",2,3))))</f>
        <v>0</v>
      </c>
      <c r="I16" s="216">
        <f>IF('5S TRAINING MTX'!J16="",0,IF('5S TRAINING MTX'!J16="Not Trained",0,IF('5S TRAINING MTX'!J16="Trained",1,IF('5S TRAINING MTX'!J16="Expert",2,3))))</f>
        <v>0</v>
      </c>
      <c r="J16" s="216">
        <f>IF('5S TRAINING MTX'!K16="",0,IF('5S TRAINING MTX'!K16="Not Trained",0,IF('5S TRAINING MTX'!K16="Trained",1,IF('5S TRAINING MTX'!K16="Expert",2,3))))</f>
        <v>0</v>
      </c>
      <c r="K16" s="216">
        <f>IF('5S TRAINING MTX'!L16="",0,IF('5S TRAINING MTX'!L16="Not Trained",0,IF('5S TRAINING MTX'!L16="Trained",1,IF('5S TRAINING MTX'!L16="Expert",2,3))))</f>
        <v>0</v>
      </c>
      <c r="L16" s="216">
        <f>IF('5S TRAINING MTX'!M16="",0,IF('5S TRAINING MTX'!M16="Not Trained",0,IF('5S TRAINING MTX'!M16="Trained",1,IF('5S TRAINING MTX'!M16="Expert",2,3))))</f>
        <v>0</v>
      </c>
      <c r="M16" s="216">
        <f>IF('5S TRAINING MTX'!N16="",0,IF('5S TRAINING MTX'!N16="Not Trained",0,IF('5S TRAINING MTX'!N16="Trained",1,IF('5S TRAINING MTX'!N16="Expert",2,3))))</f>
        <v>0</v>
      </c>
      <c r="N16" s="216">
        <f>IF('5S TRAINING MTX'!O16="",0,IF('5S TRAINING MTX'!O16="Not Trained",0,IF('5S TRAINING MTX'!O16="Trained",1,IF('5S TRAINING MTX'!O16="Expert",2,3))))</f>
        <v>0</v>
      </c>
      <c r="O16" s="216">
        <f>IF('5S TRAINING MTX'!P16="",0,IF('5S TRAINING MTX'!P16="Not Trained",0,IF('5S TRAINING MTX'!P16="Trained",1,IF('5S TRAINING MTX'!P16="Expert",2,3))))</f>
        <v>0</v>
      </c>
      <c r="P16" s="216">
        <f>IF('5S TRAINING MTX'!Q16="",0,IF('5S TRAINING MTX'!Q16="Not Trained",0,IF('5S TRAINING MTX'!Q16="Trained",1,IF('5S TRAINING MTX'!Q16="Expert",2,3))))</f>
        <v>0</v>
      </c>
    </row>
    <row r="17" spans="1:16">
      <c r="A17" s="216">
        <v>9</v>
      </c>
      <c r="B17" s="216">
        <f>IF('5S TRAINING MTX'!C17="",0,IF('5S TRAINING MTX'!C17="Not Trained",0,IF('5S TRAINING MTX'!C17="Trained",1,IF('5S TRAINING MTX'!C17="Expert",2,3))))</f>
        <v>0</v>
      </c>
      <c r="C17" s="216">
        <f>IF('5S TRAINING MTX'!D17="",0,IF('5S TRAINING MTX'!D17="Not Trained",0,IF('5S TRAINING MTX'!D17="Trained",1,IF('5S TRAINING MTX'!D17="Expert",2,3))))</f>
        <v>0</v>
      </c>
      <c r="D17" s="216">
        <f>IF('5S TRAINING MTX'!E17="",0,IF('5S TRAINING MTX'!E17="Not Trained",0,IF('5S TRAINING MTX'!E17="Trained",1,IF('5S TRAINING MTX'!E17="Expert",2,3))))</f>
        <v>0</v>
      </c>
      <c r="E17" s="216">
        <f>IF('5S TRAINING MTX'!F17="",0,IF('5S TRAINING MTX'!F17="Not Trained",0,IF('5S TRAINING MTX'!F17="Trained",1,IF('5S TRAINING MTX'!F17="Expert",2,3))))</f>
        <v>0</v>
      </c>
      <c r="F17" s="216">
        <f>IF('5S TRAINING MTX'!G17="",0,IF('5S TRAINING MTX'!G17="Not Trained",0,IF('5S TRAINING MTX'!G17="Trained",1,IF('5S TRAINING MTX'!G17="Expert",2,3))))</f>
        <v>0</v>
      </c>
      <c r="G17" s="216">
        <f>IF('5S TRAINING MTX'!H17="",0,IF('5S TRAINING MTX'!H17="Not Trained",0,IF('5S TRAINING MTX'!H17="Trained",1,IF('5S TRAINING MTX'!H17="Expert",2,3))))</f>
        <v>0</v>
      </c>
      <c r="H17" s="216">
        <f>IF('5S TRAINING MTX'!I17="",0,IF('5S TRAINING MTX'!I17="Not Trained",0,IF('5S TRAINING MTX'!I17="Trained",1,IF('5S TRAINING MTX'!I17="Expert",2,3))))</f>
        <v>0</v>
      </c>
      <c r="I17" s="216">
        <f>IF('5S TRAINING MTX'!J17="",0,IF('5S TRAINING MTX'!J17="Not Trained",0,IF('5S TRAINING MTX'!J17="Trained",1,IF('5S TRAINING MTX'!J17="Expert",2,3))))</f>
        <v>0</v>
      </c>
      <c r="J17" s="216">
        <f>IF('5S TRAINING MTX'!K17="",0,IF('5S TRAINING MTX'!K17="Not Trained",0,IF('5S TRAINING MTX'!K17="Trained",1,IF('5S TRAINING MTX'!K17="Expert",2,3))))</f>
        <v>0</v>
      </c>
      <c r="K17" s="216">
        <f>IF('5S TRAINING MTX'!L17="",0,IF('5S TRAINING MTX'!L17="Not Trained",0,IF('5S TRAINING MTX'!L17="Trained",1,IF('5S TRAINING MTX'!L17="Expert",2,3))))</f>
        <v>0</v>
      </c>
      <c r="L17" s="216">
        <f>IF('5S TRAINING MTX'!M17="",0,IF('5S TRAINING MTX'!M17="Not Trained",0,IF('5S TRAINING MTX'!M17="Trained",1,IF('5S TRAINING MTX'!M17="Expert",2,3))))</f>
        <v>0</v>
      </c>
      <c r="M17" s="216">
        <f>IF('5S TRAINING MTX'!N17="",0,IF('5S TRAINING MTX'!N17="Not Trained",0,IF('5S TRAINING MTX'!N17="Trained",1,IF('5S TRAINING MTX'!N17="Expert",2,3))))</f>
        <v>0</v>
      </c>
      <c r="N17" s="216">
        <f>IF('5S TRAINING MTX'!O17="",0,IF('5S TRAINING MTX'!O17="Not Trained",0,IF('5S TRAINING MTX'!O17="Trained",1,IF('5S TRAINING MTX'!O17="Expert",2,3))))</f>
        <v>0</v>
      </c>
      <c r="O17" s="216">
        <f>IF('5S TRAINING MTX'!P17="",0,IF('5S TRAINING MTX'!P17="Not Trained",0,IF('5S TRAINING MTX'!P17="Trained",1,IF('5S TRAINING MTX'!P17="Expert",2,3))))</f>
        <v>0</v>
      </c>
      <c r="P17" s="216">
        <f>IF('5S TRAINING MTX'!Q17="",0,IF('5S TRAINING MTX'!Q17="Not Trained",0,IF('5S TRAINING MTX'!Q17="Trained",1,IF('5S TRAINING MTX'!Q17="Expert",2,3))))</f>
        <v>0</v>
      </c>
    </row>
    <row r="18" spans="1:16">
      <c r="A18" s="216">
        <v>10</v>
      </c>
      <c r="B18" s="216">
        <f>IF('5S TRAINING MTX'!C18="",0,IF('5S TRAINING MTX'!C18="Not Trained",0,IF('5S TRAINING MTX'!C18="Trained",1,IF('5S TRAINING MTX'!C18="Expert",2,3))))</f>
        <v>0</v>
      </c>
      <c r="C18" s="216">
        <f>IF('5S TRAINING MTX'!D18="",0,IF('5S TRAINING MTX'!D18="Not Trained",0,IF('5S TRAINING MTX'!D18="Trained",1,IF('5S TRAINING MTX'!D18="Expert",2,3))))</f>
        <v>0</v>
      </c>
      <c r="D18" s="216">
        <f>IF('5S TRAINING MTX'!E18="",0,IF('5S TRAINING MTX'!E18="Not Trained",0,IF('5S TRAINING MTX'!E18="Trained",1,IF('5S TRAINING MTX'!E18="Expert",2,3))))</f>
        <v>0</v>
      </c>
      <c r="E18" s="216">
        <f>IF('5S TRAINING MTX'!F18="",0,IF('5S TRAINING MTX'!F18="Not Trained",0,IF('5S TRAINING MTX'!F18="Trained",1,IF('5S TRAINING MTX'!F18="Expert",2,3))))</f>
        <v>0</v>
      </c>
      <c r="F18" s="216">
        <f>IF('5S TRAINING MTX'!G18="",0,IF('5S TRAINING MTX'!G18="Not Trained",0,IF('5S TRAINING MTX'!G18="Trained",1,IF('5S TRAINING MTX'!G18="Expert",2,3))))</f>
        <v>0</v>
      </c>
      <c r="G18" s="216">
        <f>IF('5S TRAINING MTX'!H18="",0,IF('5S TRAINING MTX'!H18="Not Trained",0,IF('5S TRAINING MTX'!H18="Trained",1,IF('5S TRAINING MTX'!H18="Expert",2,3))))</f>
        <v>0</v>
      </c>
      <c r="H18" s="216">
        <f>IF('5S TRAINING MTX'!I18="",0,IF('5S TRAINING MTX'!I18="Not Trained",0,IF('5S TRAINING MTX'!I18="Trained",1,IF('5S TRAINING MTX'!I18="Expert",2,3))))</f>
        <v>0</v>
      </c>
      <c r="I18" s="216">
        <f>IF('5S TRAINING MTX'!J18="",0,IF('5S TRAINING MTX'!J18="Not Trained",0,IF('5S TRAINING MTX'!J18="Trained",1,IF('5S TRAINING MTX'!J18="Expert",2,3))))</f>
        <v>0</v>
      </c>
      <c r="J18" s="216">
        <f>IF('5S TRAINING MTX'!K18="",0,IF('5S TRAINING MTX'!K18="Not Trained",0,IF('5S TRAINING MTX'!K18="Trained",1,IF('5S TRAINING MTX'!K18="Expert",2,3))))</f>
        <v>0</v>
      </c>
      <c r="K18" s="216">
        <f>IF('5S TRAINING MTX'!L18="",0,IF('5S TRAINING MTX'!L18="Not Trained",0,IF('5S TRAINING MTX'!L18="Trained",1,IF('5S TRAINING MTX'!L18="Expert",2,3))))</f>
        <v>0</v>
      </c>
      <c r="L18" s="216">
        <f>IF('5S TRAINING MTX'!M18="",0,IF('5S TRAINING MTX'!M18="Not Trained",0,IF('5S TRAINING MTX'!M18="Trained",1,IF('5S TRAINING MTX'!M18="Expert",2,3))))</f>
        <v>0</v>
      </c>
      <c r="M18" s="216">
        <f>IF('5S TRAINING MTX'!N18="",0,IF('5S TRAINING MTX'!N18="Not Trained",0,IF('5S TRAINING MTX'!N18="Trained",1,IF('5S TRAINING MTX'!N18="Expert",2,3))))</f>
        <v>0</v>
      </c>
      <c r="N18" s="216">
        <f>IF('5S TRAINING MTX'!O18="",0,IF('5S TRAINING MTX'!O18="Not Trained",0,IF('5S TRAINING MTX'!O18="Trained",1,IF('5S TRAINING MTX'!O18="Expert",2,3))))</f>
        <v>0</v>
      </c>
      <c r="O18" s="216">
        <f>IF('5S TRAINING MTX'!P18="",0,IF('5S TRAINING MTX'!P18="Not Trained",0,IF('5S TRAINING MTX'!P18="Trained",1,IF('5S TRAINING MTX'!P18="Expert",2,3))))</f>
        <v>0</v>
      </c>
      <c r="P18" s="216">
        <f>IF('5S TRAINING MTX'!Q18="",0,IF('5S TRAINING MTX'!Q18="Not Trained",0,IF('5S TRAINING MTX'!Q18="Trained",1,IF('5S TRAINING MTX'!Q18="Expert",2,3))))</f>
        <v>0</v>
      </c>
    </row>
    <row r="19" spans="1:16">
      <c r="A19" s="216">
        <v>11</v>
      </c>
      <c r="B19" s="216">
        <f>IF('5S TRAINING MTX'!C19="",0,IF('5S TRAINING MTX'!C19="Not Trained",0,IF('5S TRAINING MTX'!C19="Trained",1,IF('5S TRAINING MTX'!C19="Expert",2,3))))</f>
        <v>0</v>
      </c>
      <c r="C19" s="216">
        <f>IF('5S TRAINING MTX'!D19="",0,IF('5S TRAINING MTX'!D19="Not Trained",0,IF('5S TRAINING MTX'!D19="Trained",1,IF('5S TRAINING MTX'!D19="Expert",2,3))))</f>
        <v>0</v>
      </c>
      <c r="D19" s="216">
        <f>IF('5S TRAINING MTX'!E19="",0,IF('5S TRAINING MTX'!E19="Not Trained",0,IF('5S TRAINING MTX'!E19="Trained",1,IF('5S TRAINING MTX'!E19="Expert",2,3))))</f>
        <v>0</v>
      </c>
      <c r="E19" s="216">
        <f>IF('5S TRAINING MTX'!F19="",0,IF('5S TRAINING MTX'!F19="Not Trained",0,IF('5S TRAINING MTX'!F19="Trained",1,IF('5S TRAINING MTX'!F19="Expert",2,3))))</f>
        <v>0</v>
      </c>
      <c r="F19" s="216">
        <f>IF('5S TRAINING MTX'!G19="",0,IF('5S TRAINING MTX'!G19="Not Trained",0,IF('5S TRAINING MTX'!G19="Trained",1,IF('5S TRAINING MTX'!G19="Expert",2,3))))</f>
        <v>0</v>
      </c>
      <c r="G19" s="216">
        <f>IF('5S TRAINING MTX'!H19="",0,IF('5S TRAINING MTX'!H19="Not Trained",0,IF('5S TRAINING MTX'!H19="Trained",1,IF('5S TRAINING MTX'!H19="Expert",2,3))))</f>
        <v>0</v>
      </c>
      <c r="H19" s="216">
        <f>IF('5S TRAINING MTX'!I19="",0,IF('5S TRAINING MTX'!I19="Not Trained",0,IF('5S TRAINING MTX'!I19="Trained",1,IF('5S TRAINING MTX'!I19="Expert",2,3))))</f>
        <v>0</v>
      </c>
      <c r="I19" s="216">
        <f>IF('5S TRAINING MTX'!J19="",0,IF('5S TRAINING MTX'!J19="Not Trained",0,IF('5S TRAINING MTX'!J19="Trained",1,IF('5S TRAINING MTX'!J19="Expert",2,3))))</f>
        <v>0</v>
      </c>
      <c r="J19" s="216">
        <f>IF('5S TRAINING MTX'!K19="",0,IF('5S TRAINING MTX'!K19="Not Trained",0,IF('5S TRAINING MTX'!K19="Trained",1,IF('5S TRAINING MTX'!K19="Expert",2,3))))</f>
        <v>0</v>
      </c>
      <c r="K19" s="216">
        <f>IF('5S TRAINING MTX'!L19="",0,IF('5S TRAINING MTX'!L19="Not Trained",0,IF('5S TRAINING MTX'!L19="Trained",1,IF('5S TRAINING MTX'!L19="Expert",2,3))))</f>
        <v>0</v>
      </c>
      <c r="L19" s="216">
        <f>IF('5S TRAINING MTX'!M19="",0,IF('5S TRAINING MTX'!M19="Not Trained",0,IF('5S TRAINING MTX'!M19="Trained",1,IF('5S TRAINING MTX'!M19="Expert",2,3))))</f>
        <v>0</v>
      </c>
      <c r="M19" s="216">
        <f>IF('5S TRAINING MTX'!N19="",0,IF('5S TRAINING MTX'!N19="Not Trained",0,IF('5S TRAINING MTX'!N19="Trained",1,IF('5S TRAINING MTX'!N19="Expert",2,3))))</f>
        <v>0</v>
      </c>
      <c r="N19" s="216">
        <f>IF('5S TRAINING MTX'!O19="",0,IF('5S TRAINING MTX'!O19="Not Trained",0,IF('5S TRAINING MTX'!O19="Trained",1,IF('5S TRAINING MTX'!O19="Expert",2,3))))</f>
        <v>0</v>
      </c>
      <c r="O19" s="216">
        <f>IF('5S TRAINING MTX'!P19="",0,IF('5S TRAINING MTX'!P19="Not Trained",0,IF('5S TRAINING MTX'!P19="Trained",1,IF('5S TRAINING MTX'!P19="Expert",2,3))))</f>
        <v>0</v>
      </c>
      <c r="P19" s="216">
        <f>IF('5S TRAINING MTX'!Q19="",0,IF('5S TRAINING MTX'!Q19="Not Trained",0,IF('5S TRAINING MTX'!Q19="Trained",1,IF('5S TRAINING MTX'!Q19="Expert",2,3))))</f>
        <v>0</v>
      </c>
    </row>
    <row r="20" spans="1:16">
      <c r="A20" s="216">
        <v>12</v>
      </c>
      <c r="B20" s="216">
        <f>IF('5S TRAINING MTX'!C20="",0,IF('5S TRAINING MTX'!C20="Not Trained",0,IF('5S TRAINING MTX'!C20="Trained",1,IF('5S TRAINING MTX'!C20="Expert",2,3))))</f>
        <v>0</v>
      </c>
      <c r="C20" s="216">
        <f>IF('5S TRAINING MTX'!D20="",0,IF('5S TRAINING MTX'!D20="Not Trained",0,IF('5S TRAINING MTX'!D20="Trained",1,IF('5S TRAINING MTX'!D20="Expert",2,3))))</f>
        <v>0</v>
      </c>
      <c r="D20" s="216">
        <f>IF('5S TRAINING MTX'!E20="",0,IF('5S TRAINING MTX'!E20="Not Trained",0,IF('5S TRAINING MTX'!E20="Trained",1,IF('5S TRAINING MTX'!E20="Expert",2,3))))</f>
        <v>0</v>
      </c>
      <c r="E20" s="216">
        <f>IF('5S TRAINING MTX'!F20="",0,IF('5S TRAINING MTX'!F20="Not Trained",0,IF('5S TRAINING MTX'!F20="Trained",1,IF('5S TRAINING MTX'!F20="Expert",2,3))))</f>
        <v>0</v>
      </c>
      <c r="F20" s="216">
        <f>IF('5S TRAINING MTX'!G20="",0,IF('5S TRAINING MTX'!G20="Not Trained",0,IF('5S TRAINING MTX'!G20="Trained",1,IF('5S TRAINING MTX'!G20="Expert",2,3))))</f>
        <v>0</v>
      </c>
      <c r="G20" s="216">
        <f>IF('5S TRAINING MTX'!H20="",0,IF('5S TRAINING MTX'!H20="Not Trained",0,IF('5S TRAINING MTX'!H20="Trained",1,IF('5S TRAINING MTX'!H20="Expert",2,3))))</f>
        <v>0</v>
      </c>
      <c r="H20" s="216">
        <f>IF('5S TRAINING MTX'!I20="",0,IF('5S TRAINING MTX'!I20="Not Trained",0,IF('5S TRAINING MTX'!I20="Trained",1,IF('5S TRAINING MTX'!I20="Expert",2,3))))</f>
        <v>0</v>
      </c>
      <c r="I20" s="216">
        <f>IF('5S TRAINING MTX'!J20="",0,IF('5S TRAINING MTX'!J20="Not Trained",0,IF('5S TRAINING MTX'!J20="Trained",1,IF('5S TRAINING MTX'!J20="Expert",2,3))))</f>
        <v>0</v>
      </c>
      <c r="J20" s="216">
        <f>IF('5S TRAINING MTX'!K20="",0,IF('5S TRAINING MTX'!K20="Not Trained",0,IF('5S TRAINING MTX'!K20="Trained",1,IF('5S TRAINING MTX'!K20="Expert",2,3))))</f>
        <v>0</v>
      </c>
      <c r="K20" s="216">
        <f>IF('5S TRAINING MTX'!L20="",0,IF('5S TRAINING MTX'!L20="Not Trained",0,IF('5S TRAINING MTX'!L20="Trained",1,IF('5S TRAINING MTX'!L20="Expert",2,3))))</f>
        <v>0</v>
      </c>
      <c r="L20" s="216">
        <f>IF('5S TRAINING MTX'!M20="",0,IF('5S TRAINING MTX'!M20="Not Trained",0,IF('5S TRAINING MTX'!M20="Trained",1,IF('5S TRAINING MTX'!M20="Expert",2,3))))</f>
        <v>0</v>
      </c>
      <c r="M20" s="216">
        <f>IF('5S TRAINING MTX'!N20="",0,IF('5S TRAINING MTX'!N20="Not Trained",0,IF('5S TRAINING MTX'!N20="Trained",1,IF('5S TRAINING MTX'!N20="Expert",2,3))))</f>
        <v>0</v>
      </c>
      <c r="N20" s="216">
        <f>IF('5S TRAINING MTX'!O20="",0,IF('5S TRAINING MTX'!O20="Not Trained",0,IF('5S TRAINING MTX'!O20="Trained",1,IF('5S TRAINING MTX'!O20="Expert",2,3))))</f>
        <v>0</v>
      </c>
      <c r="O20" s="216">
        <f>IF('5S TRAINING MTX'!P20="",0,IF('5S TRAINING MTX'!P20="Not Trained",0,IF('5S TRAINING MTX'!P20="Trained",1,IF('5S TRAINING MTX'!P20="Expert",2,3))))</f>
        <v>0</v>
      </c>
      <c r="P20" s="216">
        <f>IF('5S TRAINING MTX'!Q20="",0,IF('5S TRAINING MTX'!Q20="Not Trained",0,IF('5S TRAINING MTX'!Q20="Trained",1,IF('5S TRAINING MTX'!Q20="Expert",2,3))))</f>
        <v>0</v>
      </c>
    </row>
    <row r="21" spans="1:16">
      <c r="A21" s="216">
        <v>13</v>
      </c>
      <c r="B21" s="216">
        <f>IF('5S TRAINING MTX'!C21="",0,IF('5S TRAINING MTX'!C21="Not Trained",0,IF('5S TRAINING MTX'!C21="Trained",1,IF('5S TRAINING MTX'!C21="Expert",2,3))))</f>
        <v>0</v>
      </c>
      <c r="C21" s="216">
        <f>IF('5S TRAINING MTX'!D21="",0,IF('5S TRAINING MTX'!D21="Not Trained",0,IF('5S TRAINING MTX'!D21="Trained",1,IF('5S TRAINING MTX'!D21="Expert",2,3))))</f>
        <v>0</v>
      </c>
      <c r="D21" s="216">
        <f>IF('5S TRAINING MTX'!E21="",0,IF('5S TRAINING MTX'!E21="Not Trained",0,IF('5S TRAINING MTX'!E21="Trained",1,IF('5S TRAINING MTX'!E21="Expert",2,3))))</f>
        <v>0</v>
      </c>
      <c r="E21" s="216">
        <f>IF('5S TRAINING MTX'!F21="",0,IF('5S TRAINING MTX'!F21="Not Trained",0,IF('5S TRAINING MTX'!F21="Trained",1,IF('5S TRAINING MTX'!F21="Expert",2,3))))</f>
        <v>0</v>
      </c>
      <c r="F21" s="216">
        <f>IF('5S TRAINING MTX'!G21="",0,IF('5S TRAINING MTX'!G21="Not Trained",0,IF('5S TRAINING MTX'!G21="Trained",1,IF('5S TRAINING MTX'!G21="Expert",2,3))))</f>
        <v>0</v>
      </c>
      <c r="G21" s="216">
        <f>IF('5S TRAINING MTX'!H21="",0,IF('5S TRAINING MTX'!H21="Not Trained",0,IF('5S TRAINING MTX'!H21="Trained",1,IF('5S TRAINING MTX'!H21="Expert",2,3))))</f>
        <v>0</v>
      </c>
      <c r="H21" s="216">
        <f>IF('5S TRAINING MTX'!I21="",0,IF('5S TRAINING MTX'!I21="Not Trained",0,IF('5S TRAINING MTX'!I21="Trained",1,IF('5S TRAINING MTX'!I21="Expert",2,3))))</f>
        <v>0</v>
      </c>
      <c r="I21" s="216">
        <f>IF('5S TRAINING MTX'!J21="",0,IF('5S TRAINING MTX'!J21="Not Trained",0,IF('5S TRAINING MTX'!J21="Trained",1,IF('5S TRAINING MTX'!J21="Expert",2,3))))</f>
        <v>0</v>
      </c>
      <c r="J21" s="216">
        <f>IF('5S TRAINING MTX'!K21="",0,IF('5S TRAINING MTX'!K21="Not Trained",0,IF('5S TRAINING MTX'!K21="Trained",1,IF('5S TRAINING MTX'!K21="Expert",2,3))))</f>
        <v>0</v>
      </c>
      <c r="K21" s="216">
        <f>IF('5S TRAINING MTX'!L21="",0,IF('5S TRAINING MTX'!L21="Not Trained",0,IF('5S TRAINING MTX'!L21="Trained",1,IF('5S TRAINING MTX'!L21="Expert",2,3))))</f>
        <v>0</v>
      </c>
      <c r="L21" s="216">
        <f>IF('5S TRAINING MTX'!M21="",0,IF('5S TRAINING MTX'!M21="Not Trained",0,IF('5S TRAINING MTX'!M21="Trained",1,IF('5S TRAINING MTX'!M21="Expert",2,3))))</f>
        <v>0</v>
      </c>
      <c r="M21" s="216">
        <f>IF('5S TRAINING MTX'!N21="",0,IF('5S TRAINING MTX'!N21="Not Trained",0,IF('5S TRAINING MTX'!N21="Trained",1,IF('5S TRAINING MTX'!N21="Expert",2,3))))</f>
        <v>0</v>
      </c>
      <c r="N21" s="216">
        <f>IF('5S TRAINING MTX'!O21="",0,IF('5S TRAINING MTX'!O21="Not Trained",0,IF('5S TRAINING MTX'!O21="Trained",1,IF('5S TRAINING MTX'!O21="Expert",2,3))))</f>
        <v>0</v>
      </c>
      <c r="O21" s="216">
        <f>IF('5S TRAINING MTX'!P21="",0,IF('5S TRAINING MTX'!P21="Not Trained",0,IF('5S TRAINING MTX'!P21="Trained",1,IF('5S TRAINING MTX'!P21="Expert",2,3))))</f>
        <v>0</v>
      </c>
      <c r="P21" s="216">
        <f>IF('5S TRAINING MTX'!Q21="",0,IF('5S TRAINING MTX'!Q21="Not Trained",0,IF('5S TRAINING MTX'!Q21="Trained",1,IF('5S TRAINING MTX'!Q21="Expert",2,3))))</f>
        <v>0</v>
      </c>
    </row>
    <row r="22" spans="1:16">
      <c r="A22" s="216">
        <v>14</v>
      </c>
      <c r="B22" s="216">
        <f>IF('5S TRAINING MTX'!C22="",0,IF('5S TRAINING MTX'!C22="Not Trained",0,IF('5S TRAINING MTX'!C22="Trained",1,IF('5S TRAINING MTX'!C22="Expert",2,3))))</f>
        <v>0</v>
      </c>
      <c r="C22" s="216">
        <f>IF('5S TRAINING MTX'!D22="",0,IF('5S TRAINING MTX'!D22="Not Trained",0,IF('5S TRAINING MTX'!D22="Trained",1,IF('5S TRAINING MTX'!D22="Expert",2,3))))</f>
        <v>0</v>
      </c>
      <c r="D22" s="216">
        <f>IF('5S TRAINING MTX'!E22="",0,IF('5S TRAINING MTX'!E22="Not Trained",0,IF('5S TRAINING MTX'!E22="Trained",1,IF('5S TRAINING MTX'!E22="Expert",2,3))))</f>
        <v>0</v>
      </c>
      <c r="E22" s="216">
        <f>IF('5S TRAINING MTX'!F22="",0,IF('5S TRAINING MTX'!F22="Not Trained",0,IF('5S TRAINING MTX'!F22="Trained",1,IF('5S TRAINING MTX'!F22="Expert",2,3))))</f>
        <v>0</v>
      </c>
      <c r="F22" s="216">
        <f>IF('5S TRAINING MTX'!G22="",0,IF('5S TRAINING MTX'!G22="Not Trained",0,IF('5S TRAINING MTX'!G22="Trained",1,IF('5S TRAINING MTX'!G22="Expert",2,3))))</f>
        <v>0</v>
      </c>
      <c r="G22" s="216">
        <f>IF('5S TRAINING MTX'!H22="",0,IF('5S TRAINING MTX'!H22="Not Trained",0,IF('5S TRAINING MTX'!H22="Trained",1,IF('5S TRAINING MTX'!H22="Expert",2,3))))</f>
        <v>0</v>
      </c>
      <c r="H22" s="216">
        <f>IF('5S TRAINING MTX'!I22="",0,IF('5S TRAINING MTX'!I22="Not Trained",0,IF('5S TRAINING MTX'!I22="Trained",1,IF('5S TRAINING MTX'!I22="Expert",2,3))))</f>
        <v>0</v>
      </c>
      <c r="I22" s="216">
        <f>IF('5S TRAINING MTX'!J22="",0,IF('5S TRAINING MTX'!J22="Not Trained",0,IF('5S TRAINING MTX'!J22="Trained",1,IF('5S TRAINING MTX'!J22="Expert",2,3))))</f>
        <v>0</v>
      </c>
      <c r="J22" s="216">
        <f>IF('5S TRAINING MTX'!K22="",0,IF('5S TRAINING MTX'!K22="Not Trained",0,IF('5S TRAINING MTX'!K22="Trained",1,IF('5S TRAINING MTX'!K22="Expert",2,3))))</f>
        <v>0</v>
      </c>
      <c r="K22" s="216">
        <f>IF('5S TRAINING MTX'!L22="",0,IF('5S TRAINING MTX'!L22="Not Trained",0,IF('5S TRAINING MTX'!L22="Trained",1,IF('5S TRAINING MTX'!L22="Expert",2,3))))</f>
        <v>0</v>
      </c>
      <c r="L22" s="216">
        <f>IF('5S TRAINING MTX'!M22="",0,IF('5S TRAINING MTX'!M22="Not Trained",0,IF('5S TRAINING MTX'!M22="Trained",1,IF('5S TRAINING MTX'!M22="Expert",2,3))))</f>
        <v>0</v>
      </c>
      <c r="M22" s="216">
        <f>IF('5S TRAINING MTX'!N22="",0,IF('5S TRAINING MTX'!N22="Not Trained",0,IF('5S TRAINING MTX'!N22="Trained",1,IF('5S TRAINING MTX'!N22="Expert",2,3))))</f>
        <v>0</v>
      </c>
      <c r="N22" s="216">
        <f>IF('5S TRAINING MTX'!O22="",0,IF('5S TRAINING MTX'!O22="Not Trained",0,IF('5S TRAINING MTX'!O22="Trained",1,IF('5S TRAINING MTX'!O22="Expert",2,3))))</f>
        <v>0</v>
      </c>
      <c r="O22" s="216">
        <f>IF('5S TRAINING MTX'!P22="",0,IF('5S TRAINING MTX'!P22="Not Trained",0,IF('5S TRAINING MTX'!P22="Trained",1,IF('5S TRAINING MTX'!P22="Expert",2,3))))</f>
        <v>0</v>
      </c>
      <c r="P22" s="216">
        <f>IF('5S TRAINING MTX'!Q22="",0,IF('5S TRAINING MTX'!Q22="Not Trained",0,IF('5S TRAINING MTX'!Q22="Trained",1,IF('5S TRAINING MTX'!Q22="Expert",2,3))))</f>
        <v>0</v>
      </c>
    </row>
    <row r="23" spans="1:16">
      <c r="A23" s="216">
        <v>15</v>
      </c>
      <c r="B23" s="216">
        <f>IF('5S TRAINING MTX'!C23="",0,IF('5S TRAINING MTX'!C23="Not Trained",0,IF('5S TRAINING MTX'!C23="Trained",1,IF('5S TRAINING MTX'!C23="Expert",2,3))))</f>
        <v>0</v>
      </c>
      <c r="C23" s="216">
        <f>IF('5S TRAINING MTX'!D23="",0,IF('5S TRAINING MTX'!D23="Not Trained",0,IF('5S TRAINING MTX'!D23="Trained",1,IF('5S TRAINING MTX'!D23="Expert",2,3))))</f>
        <v>0</v>
      </c>
      <c r="D23" s="216">
        <f>IF('5S TRAINING MTX'!E23="",0,IF('5S TRAINING MTX'!E23="Not Trained",0,IF('5S TRAINING MTX'!E23="Trained",1,IF('5S TRAINING MTX'!E23="Expert",2,3))))</f>
        <v>0</v>
      </c>
      <c r="E23" s="216">
        <f>IF('5S TRAINING MTX'!F23="",0,IF('5S TRAINING MTX'!F23="Not Trained",0,IF('5S TRAINING MTX'!F23="Trained",1,IF('5S TRAINING MTX'!F23="Expert",2,3))))</f>
        <v>0</v>
      </c>
      <c r="F23" s="216">
        <f>IF('5S TRAINING MTX'!G23="",0,IF('5S TRAINING MTX'!G23="Not Trained",0,IF('5S TRAINING MTX'!G23="Trained",1,IF('5S TRAINING MTX'!G23="Expert",2,3))))</f>
        <v>0</v>
      </c>
      <c r="G23" s="216">
        <f>IF('5S TRAINING MTX'!H23="",0,IF('5S TRAINING MTX'!H23="Not Trained",0,IF('5S TRAINING MTX'!H23="Trained",1,IF('5S TRAINING MTX'!H23="Expert",2,3))))</f>
        <v>0</v>
      </c>
      <c r="H23" s="216">
        <f>IF('5S TRAINING MTX'!I23="",0,IF('5S TRAINING MTX'!I23="Not Trained",0,IF('5S TRAINING MTX'!I23="Trained",1,IF('5S TRAINING MTX'!I23="Expert",2,3))))</f>
        <v>0</v>
      </c>
      <c r="I23" s="216">
        <f>IF('5S TRAINING MTX'!J23="",0,IF('5S TRAINING MTX'!J23="Not Trained",0,IF('5S TRAINING MTX'!J23="Trained",1,IF('5S TRAINING MTX'!J23="Expert",2,3))))</f>
        <v>0</v>
      </c>
      <c r="J23" s="216">
        <f>IF('5S TRAINING MTX'!K23="",0,IF('5S TRAINING MTX'!K23="Not Trained",0,IF('5S TRAINING MTX'!K23="Trained",1,IF('5S TRAINING MTX'!K23="Expert",2,3))))</f>
        <v>0</v>
      </c>
      <c r="K23" s="216">
        <f>IF('5S TRAINING MTX'!L23="",0,IF('5S TRAINING MTX'!L23="Not Trained",0,IF('5S TRAINING MTX'!L23="Trained",1,IF('5S TRAINING MTX'!L23="Expert",2,3))))</f>
        <v>0</v>
      </c>
      <c r="L23" s="216">
        <f>IF('5S TRAINING MTX'!M23="",0,IF('5S TRAINING MTX'!M23="Not Trained",0,IF('5S TRAINING MTX'!M23="Trained",1,IF('5S TRAINING MTX'!M23="Expert",2,3))))</f>
        <v>0</v>
      </c>
      <c r="M23" s="216">
        <f>IF('5S TRAINING MTX'!N23="",0,IF('5S TRAINING MTX'!N23="Not Trained",0,IF('5S TRAINING MTX'!N23="Trained",1,IF('5S TRAINING MTX'!N23="Expert",2,3))))</f>
        <v>0</v>
      </c>
      <c r="N23" s="216">
        <f>IF('5S TRAINING MTX'!O23="",0,IF('5S TRAINING MTX'!O23="Not Trained",0,IF('5S TRAINING MTX'!O23="Trained",1,IF('5S TRAINING MTX'!O23="Expert",2,3))))</f>
        <v>0</v>
      </c>
      <c r="O23" s="216">
        <f>IF('5S TRAINING MTX'!P23="",0,IF('5S TRAINING MTX'!P23="Not Trained",0,IF('5S TRAINING MTX'!P23="Trained",1,IF('5S TRAINING MTX'!P23="Expert",2,3))))</f>
        <v>0</v>
      </c>
      <c r="P23" s="216">
        <f>IF('5S TRAINING MTX'!Q23="",0,IF('5S TRAINING MTX'!Q23="Not Trained",0,IF('5S TRAINING MTX'!Q23="Trained",1,IF('5S TRAINING MTX'!Q23="Expert",2,3))))</f>
        <v>0</v>
      </c>
    </row>
    <row r="24" spans="1:16">
      <c r="A24" s="216">
        <v>16</v>
      </c>
      <c r="B24" s="216">
        <f>IF('5S TRAINING MTX'!C24="",0,IF('5S TRAINING MTX'!C24="Not Trained",0,IF('5S TRAINING MTX'!C24="Trained",1,IF('5S TRAINING MTX'!C24="Expert",2,3))))</f>
        <v>0</v>
      </c>
      <c r="C24" s="216">
        <f>IF('5S TRAINING MTX'!D24="",0,IF('5S TRAINING MTX'!D24="Not Trained",0,IF('5S TRAINING MTX'!D24="Trained",1,IF('5S TRAINING MTX'!D24="Expert",2,3))))</f>
        <v>0</v>
      </c>
      <c r="D24" s="216">
        <f>IF('5S TRAINING MTX'!E24="",0,IF('5S TRAINING MTX'!E24="Not Trained",0,IF('5S TRAINING MTX'!E24="Trained",1,IF('5S TRAINING MTX'!E24="Expert",2,3))))</f>
        <v>0</v>
      </c>
      <c r="E24" s="216">
        <f>IF('5S TRAINING MTX'!F24="",0,IF('5S TRAINING MTX'!F24="Not Trained",0,IF('5S TRAINING MTX'!F24="Trained",1,IF('5S TRAINING MTX'!F24="Expert",2,3))))</f>
        <v>0</v>
      </c>
      <c r="F24" s="216">
        <f>IF('5S TRAINING MTX'!G24="",0,IF('5S TRAINING MTX'!G24="Not Trained",0,IF('5S TRAINING MTX'!G24="Trained",1,IF('5S TRAINING MTX'!G24="Expert",2,3))))</f>
        <v>0</v>
      </c>
      <c r="G24" s="216">
        <f>IF('5S TRAINING MTX'!H24="",0,IF('5S TRAINING MTX'!H24="Not Trained",0,IF('5S TRAINING MTX'!H24="Trained",1,IF('5S TRAINING MTX'!H24="Expert",2,3))))</f>
        <v>0</v>
      </c>
      <c r="H24" s="216">
        <f>IF('5S TRAINING MTX'!I24="",0,IF('5S TRAINING MTX'!I24="Not Trained",0,IF('5S TRAINING MTX'!I24="Trained",1,IF('5S TRAINING MTX'!I24="Expert",2,3))))</f>
        <v>0</v>
      </c>
      <c r="I24" s="216">
        <f>IF('5S TRAINING MTX'!J24="",0,IF('5S TRAINING MTX'!J24="Not Trained",0,IF('5S TRAINING MTX'!J24="Trained",1,IF('5S TRAINING MTX'!J24="Expert",2,3))))</f>
        <v>0</v>
      </c>
      <c r="J24" s="216">
        <f>IF('5S TRAINING MTX'!K24="",0,IF('5S TRAINING MTX'!K24="Not Trained",0,IF('5S TRAINING MTX'!K24="Trained",1,IF('5S TRAINING MTX'!K24="Expert",2,3))))</f>
        <v>0</v>
      </c>
      <c r="K24" s="216">
        <f>IF('5S TRAINING MTX'!L24="",0,IF('5S TRAINING MTX'!L24="Not Trained",0,IF('5S TRAINING MTX'!L24="Trained",1,IF('5S TRAINING MTX'!L24="Expert",2,3))))</f>
        <v>0</v>
      </c>
      <c r="L24" s="216">
        <f>IF('5S TRAINING MTX'!M24="",0,IF('5S TRAINING MTX'!M24="Not Trained",0,IF('5S TRAINING MTX'!M24="Trained",1,IF('5S TRAINING MTX'!M24="Expert",2,3))))</f>
        <v>0</v>
      </c>
      <c r="M24" s="216">
        <f>IF('5S TRAINING MTX'!N24="",0,IF('5S TRAINING MTX'!N24="Not Trained",0,IF('5S TRAINING MTX'!N24="Trained",1,IF('5S TRAINING MTX'!N24="Expert",2,3))))</f>
        <v>0</v>
      </c>
      <c r="N24" s="216">
        <f>IF('5S TRAINING MTX'!O24="",0,IF('5S TRAINING MTX'!O24="Not Trained",0,IF('5S TRAINING MTX'!O24="Trained",1,IF('5S TRAINING MTX'!O24="Expert",2,3))))</f>
        <v>0</v>
      </c>
      <c r="O24" s="216">
        <f>IF('5S TRAINING MTX'!P24="",0,IF('5S TRAINING MTX'!P24="Not Trained",0,IF('5S TRAINING MTX'!P24="Trained",1,IF('5S TRAINING MTX'!P24="Expert",2,3))))</f>
        <v>0</v>
      </c>
      <c r="P24" s="216">
        <f>IF('5S TRAINING MTX'!Q24="",0,IF('5S TRAINING MTX'!Q24="Not Trained",0,IF('5S TRAINING MTX'!Q24="Trained",1,IF('5S TRAINING MTX'!Q24="Expert",2,3))))</f>
        <v>0</v>
      </c>
    </row>
    <row r="25" spans="1:16">
      <c r="A25" s="216">
        <v>17</v>
      </c>
      <c r="B25" s="216">
        <f>IF('5S TRAINING MTX'!C25="",0,IF('5S TRAINING MTX'!C25="Not Trained",0,IF('5S TRAINING MTX'!C25="Trained",1,IF('5S TRAINING MTX'!C25="Expert",2,3))))</f>
        <v>0</v>
      </c>
      <c r="C25" s="216">
        <f>IF('5S TRAINING MTX'!D25="",0,IF('5S TRAINING MTX'!D25="Not Trained",0,IF('5S TRAINING MTX'!D25="Trained",1,IF('5S TRAINING MTX'!D25="Expert",2,3))))</f>
        <v>0</v>
      </c>
      <c r="D25" s="216">
        <f>IF('5S TRAINING MTX'!E25="",0,IF('5S TRAINING MTX'!E25="Not Trained",0,IF('5S TRAINING MTX'!E25="Trained",1,IF('5S TRAINING MTX'!E25="Expert",2,3))))</f>
        <v>0</v>
      </c>
      <c r="E25" s="216">
        <f>IF('5S TRAINING MTX'!F25="",0,IF('5S TRAINING MTX'!F25="Not Trained",0,IF('5S TRAINING MTX'!F25="Trained",1,IF('5S TRAINING MTX'!F25="Expert",2,3))))</f>
        <v>0</v>
      </c>
      <c r="F25" s="216">
        <f>IF('5S TRAINING MTX'!G25="",0,IF('5S TRAINING MTX'!G25="Not Trained",0,IF('5S TRAINING MTX'!G25="Trained",1,IF('5S TRAINING MTX'!G25="Expert",2,3))))</f>
        <v>0</v>
      </c>
      <c r="G25" s="216">
        <f>IF('5S TRAINING MTX'!H25="",0,IF('5S TRAINING MTX'!H25="Not Trained",0,IF('5S TRAINING MTX'!H25="Trained",1,IF('5S TRAINING MTX'!H25="Expert",2,3))))</f>
        <v>0</v>
      </c>
      <c r="H25" s="216">
        <f>IF('5S TRAINING MTX'!I25="",0,IF('5S TRAINING MTX'!I25="Not Trained",0,IF('5S TRAINING MTX'!I25="Trained",1,IF('5S TRAINING MTX'!I25="Expert",2,3))))</f>
        <v>0</v>
      </c>
      <c r="I25" s="216">
        <f>IF('5S TRAINING MTX'!J25="",0,IF('5S TRAINING MTX'!J25="Not Trained",0,IF('5S TRAINING MTX'!J25="Trained",1,IF('5S TRAINING MTX'!J25="Expert",2,3))))</f>
        <v>0</v>
      </c>
      <c r="J25" s="216">
        <f>IF('5S TRAINING MTX'!K25="",0,IF('5S TRAINING MTX'!K25="Not Trained",0,IF('5S TRAINING MTX'!K25="Trained",1,IF('5S TRAINING MTX'!K25="Expert",2,3))))</f>
        <v>0</v>
      </c>
      <c r="K25" s="216">
        <f>IF('5S TRAINING MTX'!L25="",0,IF('5S TRAINING MTX'!L25="Not Trained",0,IF('5S TRAINING MTX'!L25="Trained",1,IF('5S TRAINING MTX'!L25="Expert",2,3))))</f>
        <v>0</v>
      </c>
      <c r="L25" s="216">
        <f>IF('5S TRAINING MTX'!M25="",0,IF('5S TRAINING MTX'!M25="Not Trained",0,IF('5S TRAINING MTX'!M25="Trained",1,IF('5S TRAINING MTX'!M25="Expert",2,3))))</f>
        <v>0</v>
      </c>
      <c r="M25" s="216">
        <f>IF('5S TRAINING MTX'!N25="",0,IF('5S TRAINING MTX'!N25="Not Trained",0,IF('5S TRAINING MTX'!N25="Trained",1,IF('5S TRAINING MTX'!N25="Expert",2,3))))</f>
        <v>0</v>
      </c>
      <c r="N25" s="216">
        <f>IF('5S TRAINING MTX'!O25="",0,IF('5S TRAINING MTX'!O25="Not Trained",0,IF('5S TRAINING MTX'!O25="Trained",1,IF('5S TRAINING MTX'!O25="Expert",2,3))))</f>
        <v>0</v>
      </c>
      <c r="O25" s="216">
        <f>IF('5S TRAINING MTX'!P25="",0,IF('5S TRAINING MTX'!P25="Not Trained",0,IF('5S TRAINING MTX'!P25="Trained",1,IF('5S TRAINING MTX'!P25="Expert",2,3))))</f>
        <v>0</v>
      </c>
      <c r="P25" s="216">
        <f>IF('5S TRAINING MTX'!Q25="",0,IF('5S TRAINING MTX'!Q25="Not Trained",0,IF('5S TRAINING MTX'!Q25="Trained",1,IF('5S TRAINING MTX'!Q25="Expert",2,3))))</f>
        <v>0</v>
      </c>
    </row>
    <row r="26" spans="1:16">
      <c r="A26" s="216">
        <v>18</v>
      </c>
      <c r="B26" s="216">
        <f>IF('5S TRAINING MTX'!C26="",0,IF('5S TRAINING MTX'!C26="Not Trained",0,IF('5S TRAINING MTX'!C26="Trained",1,IF('5S TRAINING MTX'!C26="Expert",2,3))))</f>
        <v>0</v>
      </c>
      <c r="C26" s="216">
        <f>IF('5S TRAINING MTX'!D26="",0,IF('5S TRAINING MTX'!D26="Not Trained",0,IF('5S TRAINING MTX'!D26="Trained",1,IF('5S TRAINING MTX'!D26="Expert",2,3))))</f>
        <v>0</v>
      </c>
      <c r="D26" s="216">
        <f>IF('5S TRAINING MTX'!E26="",0,IF('5S TRAINING MTX'!E26="Not Trained",0,IF('5S TRAINING MTX'!E26="Trained",1,IF('5S TRAINING MTX'!E26="Expert",2,3))))</f>
        <v>0</v>
      </c>
      <c r="E26" s="216">
        <f>IF('5S TRAINING MTX'!F26="",0,IF('5S TRAINING MTX'!F26="Not Trained",0,IF('5S TRAINING MTX'!F26="Trained",1,IF('5S TRAINING MTX'!F26="Expert",2,3))))</f>
        <v>0</v>
      </c>
      <c r="F26" s="216">
        <f>IF('5S TRAINING MTX'!G26="",0,IF('5S TRAINING MTX'!G26="Not Trained",0,IF('5S TRAINING MTX'!G26="Trained",1,IF('5S TRAINING MTX'!G26="Expert",2,3))))</f>
        <v>0</v>
      </c>
      <c r="G26" s="216">
        <f>IF('5S TRAINING MTX'!H26="",0,IF('5S TRAINING MTX'!H26="Not Trained",0,IF('5S TRAINING MTX'!H26="Trained",1,IF('5S TRAINING MTX'!H26="Expert",2,3))))</f>
        <v>0</v>
      </c>
      <c r="H26" s="216">
        <f>IF('5S TRAINING MTX'!I26="",0,IF('5S TRAINING MTX'!I26="Not Trained",0,IF('5S TRAINING MTX'!I26="Trained",1,IF('5S TRAINING MTX'!I26="Expert",2,3))))</f>
        <v>0</v>
      </c>
      <c r="I26" s="216">
        <f>IF('5S TRAINING MTX'!J26="",0,IF('5S TRAINING MTX'!J26="Not Trained",0,IF('5S TRAINING MTX'!J26="Trained",1,IF('5S TRAINING MTX'!J26="Expert",2,3))))</f>
        <v>0</v>
      </c>
      <c r="J26" s="216">
        <f>IF('5S TRAINING MTX'!K26="",0,IF('5S TRAINING MTX'!K26="Not Trained",0,IF('5S TRAINING MTX'!K26="Trained",1,IF('5S TRAINING MTX'!K26="Expert",2,3))))</f>
        <v>0</v>
      </c>
      <c r="K26" s="216">
        <f>IF('5S TRAINING MTX'!L26="",0,IF('5S TRAINING MTX'!L26="Not Trained",0,IF('5S TRAINING MTX'!L26="Trained",1,IF('5S TRAINING MTX'!L26="Expert",2,3))))</f>
        <v>0</v>
      </c>
      <c r="L26" s="216">
        <f>IF('5S TRAINING MTX'!M26="",0,IF('5S TRAINING MTX'!M26="Not Trained",0,IF('5S TRAINING MTX'!M26="Trained",1,IF('5S TRAINING MTX'!M26="Expert",2,3))))</f>
        <v>0</v>
      </c>
      <c r="M26" s="216">
        <f>IF('5S TRAINING MTX'!N26="",0,IF('5S TRAINING MTX'!N26="Not Trained",0,IF('5S TRAINING MTX'!N26="Trained",1,IF('5S TRAINING MTX'!N26="Expert",2,3))))</f>
        <v>0</v>
      </c>
      <c r="N26" s="216">
        <f>IF('5S TRAINING MTX'!O26="",0,IF('5S TRAINING MTX'!O26="Not Trained",0,IF('5S TRAINING MTX'!O26="Trained",1,IF('5S TRAINING MTX'!O26="Expert",2,3))))</f>
        <v>0</v>
      </c>
      <c r="O26" s="216">
        <f>IF('5S TRAINING MTX'!P26="",0,IF('5S TRAINING MTX'!P26="Not Trained",0,IF('5S TRAINING MTX'!P26="Trained",1,IF('5S TRAINING MTX'!P26="Expert",2,3))))</f>
        <v>0</v>
      </c>
      <c r="P26" s="216">
        <f>IF('5S TRAINING MTX'!Q26="",0,IF('5S TRAINING MTX'!Q26="Not Trained",0,IF('5S TRAINING MTX'!Q26="Trained",1,IF('5S TRAINING MTX'!Q26="Expert",2,3))))</f>
        <v>0</v>
      </c>
    </row>
    <row r="27" spans="1:16">
      <c r="A27" s="216">
        <v>19</v>
      </c>
      <c r="B27" s="216">
        <f>IF('5S TRAINING MTX'!C27="",0,IF('5S TRAINING MTX'!C27="Not Trained",0,IF('5S TRAINING MTX'!C27="Trained",1,IF('5S TRAINING MTX'!C27="Expert",2,3))))</f>
        <v>0</v>
      </c>
      <c r="C27" s="216">
        <f>IF('5S TRAINING MTX'!D27="",0,IF('5S TRAINING MTX'!D27="Not Trained",0,IF('5S TRAINING MTX'!D27="Trained",1,IF('5S TRAINING MTX'!D27="Expert",2,3))))</f>
        <v>0</v>
      </c>
      <c r="D27" s="216">
        <f>IF('5S TRAINING MTX'!E27="",0,IF('5S TRAINING MTX'!E27="Not Trained",0,IF('5S TRAINING MTX'!E27="Trained",1,IF('5S TRAINING MTX'!E27="Expert",2,3))))</f>
        <v>0</v>
      </c>
      <c r="E27" s="216">
        <f>IF('5S TRAINING MTX'!F27="",0,IF('5S TRAINING MTX'!F27="Not Trained",0,IF('5S TRAINING MTX'!F27="Trained",1,IF('5S TRAINING MTX'!F27="Expert",2,3))))</f>
        <v>0</v>
      </c>
      <c r="F27" s="216">
        <f>IF('5S TRAINING MTX'!G27="",0,IF('5S TRAINING MTX'!G27="Not Trained",0,IF('5S TRAINING MTX'!G27="Trained",1,IF('5S TRAINING MTX'!G27="Expert",2,3))))</f>
        <v>0</v>
      </c>
      <c r="G27" s="216">
        <f>IF('5S TRAINING MTX'!H27="",0,IF('5S TRAINING MTX'!H27="Not Trained",0,IF('5S TRAINING MTX'!H27="Trained",1,IF('5S TRAINING MTX'!H27="Expert",2,3))))</f>
        <v>0</v>
      </c>
      <c r="H27" s="216">
        <f>IF('5S TRAINING MTX'!I27="",0,IF('5S TRAINING MTX'!I27="Not Trained",0,IF('5S TRAINING MTX'!I27="Trained",1,IF('5S TRAINING MTX'!I27="Expert",2,3))))</f>
        <v>0</v>
      </c>
      <c r="I27" s="216">
        <f>IF('5S TRAINING MTX'!J27="",0,IF('5S TRAINING MTX'!J27="Not Trained",0,IF('5S TRAINING MTX'!J27="Trained",1,IF('5S TRAINING MTX'!J27="Expert",2,3))))</f>
        <v>0</v>
      </c>
      <c r="J27" s="216">
        <f>IF('5S TRAINING MTX'!K27="",0,IF('5S TRAINING MTX'!K27="Not Trained",0,IF('5S TRAINING MTX'!K27="Trained",1,IF('5S TRAINING MTX'!K27="Expert",2,3))))</f>
        <v>0</v>
      </c>
      <c r="K27" s="216">
        <f>IF('5S TRAINING MTX'!L27="",0,IF('5S TRAINING MTX'!L27="Not Trained",0,IF('5S TRAINING MTX'!L27="Trained",1,IF('5S TRAINING MTX'!L27="Expert",2,3))))</f>
        <v>0</v>
      </c>
      <c r="L27" s="216">
        <f>IF('5S TRAINING MTX'!M27="",0,IF('5S TRAINING MTX'!M27="Not Trained",0,IF('5S TRAINING MTX'!M27="Trained",1,IF('5S TRAINING MTX'!M27="Expert",2,3))))</f>
        <v>0</v>
      </c>
      <c r="M27" s="216">
        <f>IF('5S TRAINING MTX'!N27="",0,IF('5S TRAINING MTX'!N27="Not Trained",0,IF('5S TRAINING MTX'!N27="Trained",1,IF('5S TRAINING MTX'!N27="Expert",2,3))))</f>
        <v>0</v>
      </c>
      <c r="N27" s="216">
        <f>IF('5S TRAINING MTX'!O27="",0,IF('5S TRAINING MTX'!O27="Not Trained",0,IF('5S TRAINING MTX'!O27="Trained",1,IF('5S TRAINING MTX'!O27="Expert",2,3))))</f>
        <v>0</v>
      </c>
      <c r="O27" s="216">
        <f>IF('5S TRAINING MTX'!P27="",0,IF('5S TRAINING MTX'!P27="Not Trained",0,IF('5S TRAINING MTX'!P27="Trained",1,IF('5S TRAINING MTX'!P27="Expert",2,3))))</f>
        <v>0</v>
      </c>
      <c r="P27" s="216">
        <f>IF('5S TRAINING MTX'!Q27="",0,IF('5S TRAINING MTX'!Q27="Not Trained",0,IF('5S TRAINING MTX'!Q27="Trained",1,IF('5S TRAINING MTX'!Q27="Expert",2,3))))</f>
        <v>0</v>
      </c>
    </row>
    <row r="28" spans="1:16">
      <c r="A28" s="216">
        <v>20</v>
      </c>
      <c r="B28" s="216">
        <f>IF('5S TRAINING MTX'!C28="",0,IF('5S TRAINING MTX'!C28="Not Trained",0,IF('5S TRAINING MTX'!C28="Trained",1,IF('5S TRAINING MTX'!C28="Expert",2,3))))</f>
        <v>0</v>
      </c>
      <c r="C28" s="216">
        <f>IF('5S TRAINING MTX'!D28="",0,IF('5S TRAINING MTX'!D28="Not Trained",0,IF('5S TRAINING MTX'!D28="Trained",1,IF('5S TRAINING MTX'!D28="Expert",2,3))))</f>
        <v>0</v>
      </c>
      <c r="D28" s="216">
        <f>IF('5S TRAINING MTX'!E28="",0,IF('5S TRAINING MTX'!E28="Not Trained",0,IF('5S TRAINING MTX'!E28="Trained",1,IF('5S TRAINING MTX'!E28="Expert",2,3))))</f>
        <v>0</v>
      </c>
      <c r="E28" s="216">
        <f>IF('5S TRAINING MTX'!F28="",0,IF('5S TRAINING MTX'!F28="Not Trained",0,IF('5S TRAINING MTX'!F28="Trained",1,IF('5S TRAINING MTX'!F28="Expert",2,3))))</f>
        <v>0</v>
      </c>
      <c r="F28" s="216">
        <f>IF('5S TRAINING MTX'!G28="",0,IF('5S TRAINING MTX'!G28="Not Trained",0,IF('5S TRAINING MTX'!G28="Trained",1,IF('5S TRAINING MTX'!G28="Expert",2,3))))</f>
        <v>0</v>
      </c>
      <c r="G28" s="216">
        <f>IF('5S TRAINING MTX'!H28="",0,IF('5S TRAINING MTX'!H28="Not Trained",0,IF('5S TRAINING MTX'!H28="Trained",1,IF('5S TRAINING MTX'!H28="Expert",2,3))))</f>
        <v>0</v>
      </c>
      <c r="H28" s="216">
        <f>IF('5S TRAINING MTX'!I28="",0,IF('5S TRAINING MTX'!I28="Not Trained",0,IF('5S TRAINING MTX'!I28="Trained",1,IF('5S TRAINING MTX'!I28="Expert",2,3))))</f>
        <v>0</v>
      </c>
      <c r="I28" s="216">
        <f>IF('5S TRAINING MTX'!J28="",0,IF('5S TRAINING MTX'!J28="Not Trained",0,IF('5S TRAINING MTX'!J28="Trained",1,IF('5S TRAINING MTX'!J28="Expert",2,3))))</f>
        <v>0</v>
      </c>
      <c r="J28" s="216">
        <f>IF('5S TRAINING MTX'!K28="",0,IF('5S TRAINING MTX'!K28="Not Trained",0,IF('5S TRAINING MTX'!K28="Trained",1,IF('5S TRAINING MTX'!K28="Expert",2,3))))</f>
        <v>0</v>
      </c>
      <c r="K28" s="216">
        <f>IF('5S TRAINING MTX'!L28="",0,IF('5S TRAINING MTX'!L28="Not Trained",0,IF('5S TRAINING MTX'!L28="Trained",1,IF('5S TRAINING MTX'!L28="Expert",2,3))))</f>
        <v>0</v>
      </c>
      <c r="L28" s="216">
        <f>IF('5S TRAINING MTX'!M28="",0,IF('5S TRAINING MTX'!M28="Not Trained",0,IF('5S TRAINING MTX'!M28="Trained",1,IF('5S TRAINING MTX'!M28="Expert",2,3))))</f>
        <v>0</v>
      </c>
      <c r="M28" s="216">
        <f>IF('5S TRAINING MTX'!N28="",0,IF('5S TRAINING MTX'!N28="Not Trained",0,IF('5S TRAINING MTX'!N28="Trained",1,IF('5S TRAINING MTX'!N28="Expert",2,3))))</f>
        <v>0</v>
      </c>
      <c r="N28" s="216">
        <f>IF('5S TRAINING MTX'!O28="",0,IF('5S TRAINING MTX'!O28="Not Trained",0,IF('5S TRAINING MTX'!O28="Trained",1,IF('5S TRAINING MTX'!O28="Expert",2,3))))</f>
        <v>0</v>
      </c>
      <c r="O28" s="216">
        <f>IF('5S TRAINING MTX'!P28="",0,IF('5S TRAINING MTX'!P28="Not Trained",0,IF('5S TRAINING MTX'!P28="Trained",1,IF('5S TRAINING MTX'!P28="Expert",2,3))))</f>
        <v>0</v>
      </c>
      <c r="P28" s="216">
        <f>IF('5S TRAINING MTX'!Q28="",0,IF('5S TRAINING MTX'!Q28="Not Trained",0,IF('5S TRAINING MTX'!Q28="Trained",1,IF('5S TRAINING MTX'!Q28="Expert",2,3))))</f>
        <v>0</v>
      </c>
    </row>
    <row r="29" spans="1:16">
      <c r="A29" s="216">
        <v>21</v>
      </c>
      <c r="B29" s="216">
        <f>IF('5S TRAINING MTX'!C29="",0,IF('5S TRAINING MTX'!C29="Not Trained",0,IF('5S TRAINING MTX'!C29="Trained",1,IF('5S TRAINING MTX'!C29="Expert",2,3))))</f>
        <v>0</v>
      </c>
      <c r="C29" s="216">
        <f>IF('5S TRAINING MTX'!D29="",0,IF('5S TRAINING MTX'!D29="Not Trained",0,IF('5S TRAINING MTX'!D29="Trained",1,IF('5S TRAINING MTX'!D29="Expert",2,3))))</f>
        <v>0</v>
      </c>
      <c r="D29" s="216">
        <f>IF('5S TRAINING MTX'!E29="",0,IF('5S TRAINING MTX'!E29="Not Trained",0,IF('5S TRAINING MTX'!E29="Trained",1,IF('5S TRAINING MTX'!E29="Expert",2,3))))</f>
        <v>0</v>
      </c>
      <c r="E29" s="216">
        <f>IF('5S TRAINING MTX'!F29="",0,IF('5S TRAINING MTX'!F29="Not Trained",0,IF('5S TRAINING MTX'!F29="Trained",1,IF('5S TRAINING MTX'!F29="Expert",2,3))))</f>
        <v>0</v>
      </c>
      <c r="F29" s="216">
        <f>IF('5S TRAINING MTX'!G29="",0,IF('5S TRAINING MTX'!G29="Not Trained",0,IF('5S TRAINING MTX'!G29="Trained",1,IF('5S TRAINING MTX'!G29="Expert",2,3))))</f>
        <v>0</v>
      </c>
      <c r="G29" s="216">
        <f>IF('5S TRAINING MTX'!H29="",0,IF('5S TRAINING MTX'!H29="Not Trained",0,IF('5S TRAINING MTX'!H29="Trained",1,IF('5S TRAINING MTX'!H29="Expert",2,3))))</f>
        <v>0</v>
      </c>
      <c r="H29" s="216">
        <f>IF('5S TRAINING MTX'!I29="",0,IF('5S TRAINING MTX'!I29="Not Trained",0,IF('5S TRAINING MTX'!I29="Trained",1,IF('5S TRAINING MTX'!I29="Expert",2,3))))</f>
        <v>0</v>
      </c>
      <c r="I29" s="216">
        <f>IF('5S TRAINING MTX'!J29="",0,IF('5S TRAINING MTX'!J29="Not Trained",0,IF('5S TRAINING MTX'!J29="Trained",1,IF('5S TRAINING MTX'!J29="Expert",2,3))))</f>
        <v>0</v>
      </c>
      <c r="J29" s="216">
        <f>IF('5S TRAINING MTX'!K29="",0,IF('5S TRAINING MTX'!K29="Not Trained",0,IF('5S TRAINING MTX'!K29="Trained",1,IF('5S TRAINING MTX'!K29="Expert",2,3))))</f>
        <v>0</v>
      </c>
      <c r="K29" s="216">
        <f>IF('5S TRAINING MTX'!L29="",0,IF('5S TRAINING MTX'!L29="Not Trained",0,IF('5S TRAINING MTX'!L29="Trained",1,IF('5S TRAINING MTX'!L29="Expert",2,3))))</f>
        <v>0</v>
      </c>
      <c r="L29" s="216">
        <f>IF('5S TRAINING MTX'!M29="",0,IF('5S TRAINING MTX'!M29="Not Trained",0,IF('5S TRAINING MTX'!M29="Trained",1,IF('5S TRAINING MTX'!M29="Expert",2,3))))</f>
        <v>0</v>
      </c>
      <c r="M29" s="216">
        <f>IF('5S TRAINING MTX'!N29="",0,IF('5S TRAINING MTX'!N29="Not Trained",0,IF('5S TRAINING MTX'!N29="Trained",1,IF('5S TRAINING MTX'!N29="Expert",2,3))))</f>
        <v>0</v>
      </c>
      <c r="N29" s="216">
        <f>IF('5S TRAINING MTX'!O29="",0,IF('5S TRAINING MTX'!O29="Not Trained",0,IF('5S TRAINING MTX'!O29="Trained",1,IF('5S TRAINING MTX'!O29="Expert",2,3))))</f>
        <v>0</v>
      </c>
      <c r="O29" s="216">
        <f>IF('5S TRAINING MTX'!P29="",0,IF('5S TRAINING MTX'!P29="Not Trained",0,IF('5S TRAINING MTX'!P29="Trained",1,IF('5S TRAINING MTX'!P29="Expert",2,3))))</f>
        <v>0</v>
      </c>
      <c r="P29" s="216">
        <f>IF('5S TRAINING MTX'!Q29="",0,IF('5S TRAINING MTX'!Q29="Not Trained",0,IF('5S TRAINING MTX'!Q29="Trained",1,IF('5S TRAINING MTX'!Q29="Expert",2,3))))</f>
        <v>0</v>
      </c>
    </row>
    <row r="30" spans="1:16">
      <c r="A30" s="216">
        <v>22</v>
      </c>
      <c r="B30" s="216">
        <f>IF('5S TRAINING MTX'!C30="",0,IF('5S TRAINING MTX'!C30="Not Trained",0,IF('5S TRAINING MTX'!C30="Trained",1,IF('5S TRAINING MTX'!C30="Expert",2,3))))</f>
        <v>0</v>
      </c>
      <c r="C30" s="216">
        <f>IF('5S TRAINING MTX'!D30="",0,IF('5S TRAINING MTX'!D30="Not Trained",0,IF('5S TRAINING MTX'!D30="Trained",1,IF('5S TRAINING MTX'!D30="Expert",2,3))))</f>
        <v>0</v>
      </c>
      <c r="D30" s="216">
        <f>IF('5S TRAINING MTX'!E30="",0,IF('5S TRAINING MTX'!E30="Not Trained",0,IF('5S TRAINING MTX'!E30="Trained",1,IF('5S TRAINING MTX'!E30="Expert",2,3))))</f>
        <v>0</v>
      </c>
      <c r="E30" s="216">
        <f>IF('5S TRAINING MTX'!F30="",0,IF('5S TRAINING MTX'!F30="Not Trained",0,IF('5S TRAINING MTX'!F30="Trained",1,IF('5S TRAINING MTX'!F30="Expert",2,3))))</f>
        <v>0</v>
      </c>
      <c r="F30" s="216">
        <f>IF('5S TRAINING MTX'!G30="",0,IF('5S TRAINING MTX'!G30="Not Trained",0,IF('5S TRAINING MTX'!G30="Trained",1,IF('5S TRAINING MTX'!G30="Expert",2,3))))</f>
        <v>0</v>
      </c>
      <c r="G30" s="216">
        <f>IF('5S TRAINING MTX'!H30="",0,IF('5S TRAINING MTX'!H30="Not Trained",0,IF('5S TRAINING MTX'!H30="Trained",1,IF('5S TRAINING MTX'!H30="Expert",2,3))))</f>
        <v>0</v>
      </c>
      <c r="H30" s="216">
        <f>IF('5S TRAINING MTX'!I30="",0,IF('5S TRAINING MTX'!I30="Not Trained",0,IF('5S TRAINING MTX'!I30="Trained",1,IF('5S TRAINING MTX'!I30="Expert",2,3))))</f>
        <v>0</v>
      </c>
      <c r="I30" s="216">
        <f>IF('5S TRAINING MTX'!J30="",0,IF('5S TRAINING MTX'!J30="Not Trained",0,IF('5S TRAINING MTX'!J30="Trained",1,IF('5S TRAINING MTX'!J30="Expert",2,3))))</f>
        <v>0</v>
      </c>
      <c r="J30" s="216">
        <f>IF('5S TRAINING MTX'!K30="",0,IF('5S TRAINING MTX'!K30="Not Trained",0,IF('5S TRAINING MTX'!K30="Trained",1,IF('5S TRAINING MTX'!K30="Expert",2,3))))</f>
        <v>0</v>
      </c>
      <c r="K30" s="216">
        <f>IF('5S TRAINING MTX'!L30="",0,IF('5S TRAINING MTX'!L30="Not Trained",0,IF('5S TRAINING MTX'!L30="Trained",1,IF('5S TRAINING MTX'!L30="Expert",2,3))))</f>
        <v>0</v>
      </c>
      <c r="L30" s="216">
        <f>IF('5S TRAINING MTX'!M30="",0,IF('5S TRAINING MTX'!M30="Not Trained",0,IF('5S TRAINING MTX'!M30="Trained",1,IF('5S TRAINING MTX'!M30="Expert",2,3))))</f>
        <v>0</v>
      </c>
      <c r="M30" s="216">
        <f>IF('5S TRAINING MTX'!N30="",0,IF('5S TRAINING MTX'!N30="Not Trained",0,IF('5S TRAINING MTX'!N30="Trained",1,IF('5S TRAINING MTX'!N30="Expert",2,3))))</f>
        <v>0</v>
      </c>
      <c r="N30" s="216">
        <f>IF('5S TRAINING MTX'!O30="",0,IF('5S TRAINING MTX'!O30="Not Trained",0,IF('5S TRAINING MTX'!O30="Trained",1,IF('5S TRAINING MTX'!O30="Expert",2,3))))</f>
        <v>0</v>
      </c>
      <c r="O30" s="216">
        <f>IF('5S TRAINING MTX'!P30="",0,IF('5S TRAINING MTX'!P30="Not Trained",0,IF('5S TRAINING MTX'!P30="Trained",1,IF('5S TRAINING MTX'!P30="Expert",2,3))))</f>
        <v>0</v>
      </c>
      <c r="P30" s="216">
        <f>IF('5S TRAINING MTX'!Q30="",0,IF('5S TRAINING MTX'!Q30="Not Trained",0,IF('5S TRAINING MTX'!Q30="Trained",1,IF('5S TRAINING MTX'!Q30="Expert",2,3))))</f>
        <v>0</v>
      </c>
    </row>
    <row r="31" spans="1:16">
      <c r="A31" s="216">
        <v>23</v>
      </c>
      <c r="B31" s="216">
        <f>IF('5S TRAINING MTX'!C31="",0,IF('5S TRAINING MTX'!C31="Not Trained",0,IF('5S TRAINING MTX'!C31="Trained",1,IF('5S TRAINING MTX'!C31="Expert",2,3))))</f>
        <v>0</v>
      </c>
      <c r="C31" s="216">
        <f>IF('5S TRAINING MTX'!D31="",0,IF('5S TRAINING MTX'!D31="Not Trained",0,IF('5S TRAINING MTX'!D31="Trained",1,IF('5S TRAINING MTX'!D31="Expert",2,3))))</f>
        <v>0</v>
      </c>
      <c r="D31" s="216">
        <f>IF('5S TRAINING MTX'!E31="",0,IF('5S TRAINING MTX'!E31="Not Trained",0,IF('5S TRAINING MTX'!E31="Trained",1,IF('5S TRAINING MTX'!E31="Expert",2,3))))</f>
        <v>0</v>
      </c>
      <c r="E31" s="216">
        <f>IF('5S TRAINING MTX'!F31="",0,IF('5S TRAINING MTX'!F31="Not Trained",0,IF('5S TRAINING MTX'!F31="Trained",1,IF('5S TRAINING MTX'!F31="Expert",2,3))))</f>
        <v>0</v>
      </c>
      <c r="F31" s="216">
        <f>IF('5S TRAINING MTX'!G31="",0,IF('5S TRAINING MTX'!G31="Not Trained",0,IF('5S TRAINING MTX'!G31="Trained",1,IF('5S TRAINING MTX'!G31="Expert",2,3))))</f>
        <v>0</v>
      </c>
      <c r="G31" s="216">
        <f>IF('5S TRAINING MTX'!H31="",0,IF('5S TRAINING MTX'!H31="Not Trained",0,IF('5S TRAINING MTX'!H31="Trained",1,IF('5S TRAINING MTX'!H31="Expert",2,3))))</f>
        <v>0</v>
      </c>
      <c r="H31" s="216">
        <f>IF('5S TRAINING MTX'!I31="",0,IF('5S TRAINING MTX'!I31="Not Trained",0,IF('5S TRAINING MTX'!I31="Trained",1,IF('5S TRAINING MTX'!I31="Expert",2,3))))</f>
        <v>0</v>
      </c>
      <c r="I31" s="216">
        <f>IF('5S TRAINING MTX'!J31="",0,IF('5S TRAINING MTX'!J31="Not Trained",0,IF('5S TRAINING MTX'!J31="Trained",1,IF('5S TRAINING MTX'!J31="Expert",2,3))))</f>
        <v>0</v>
      </c>
      <c r="J31" s="216">
        <f>IF('5S TRAINING MTX'!K31="",0,IF('5S TRAINING MTX'!K31="Not Trained",0,IF('5S TRAINING MTX'!K31="Trained",1,IF('5S TRAINING MTX'!K31="Expert",2,3))))</f>
        <v>0</v>
      </c>
      <c r="K31" s="216">
        <f>IF('5S TRAINING MTX'!L31="",0,IF('5S TRAINING MTX'!L31="Not Trained",0,IF('5S TRAINING MTX'!L31="Trained",1,IF('5S TRAINING MTX'!L31="Expert",2,3))))</f>
        <v>0</v>
      </c>
      <c r="L31" s="216">
        <f>IF('5S TRAINING MTX'!M31="",0,IF('5S TRAINING MTX'!M31="Not Trained",0,IF('5S TRAINING MTX'!M31="Trained",1,IF('5S TRAINING MTX'!M31="Expert",2,3))))</f>
        <v>0</v>
      </c>
      <c r="M31" s="216">
        <f>IF('5S TRAINING MTX'!N31="",0,IF('5S TRAINING MTX'!N31="Not Trained",0,IF('5S TRAINING MTX'!N31="Trained",1,IF('5S TRAINING MTX'!N31="Expert",2,3))))</f>
        <v>0</v>
      </c>
      <c r="N31" s="216">
        <f>IF('5S TRAINING MTX'!O31="",0,IF('5S TRAINING MTX'!O31="Not Trained",0,IF('5S TRAINING MTX'!O31="Trained",1,IF('5S TRAINING MTX'!O31="Expert",2,3))))</f>
        <v>0</v>
      </c>
      <c r="O31" s="216">
        <f>IF('5S TRAINING MTX'!P31="",0,IF('5S TRAINING MTX'!P31="Not Trained",0,IF('5S TRAINING MTX'!P31="Trained",1,IF('5S TRAINING MTX'!P31="Expert",2,3))))</f>
        <v>0</v>
      </c>
      <c r="P31" s="216">
        <f>IF('5S TRAINING MTX'!Q31="",0,IF('5S TRAINING MTX'!Q31="Not Trained",0,IF('5S TRAINING MTX'!Q31="Trained",1,IF('5S TRAINING MTX'!Q31="Expert",2,3))))</f>
        <v>0</v>
      </c>
    </row>
    <row r="32" spans="1:16">
      <c r="A32" s="216">
        <v>24</v>
      </c>
      <c r="B32" s="216">
        <f>IF('5S TRAINING MTX'!C32="",0,IF('5S TRAINING MTX'!C32="Not Trained",0,IF('5S TRAINING MTX'!C32="Trained",1,IF('5S TRAINING MTX'!C32="Expert",2,3))))</f>
        <v>0</v>
      </c>
      <c r="C32" s="216">
        <f>IF('5S TRAINING MTX'!D32="",0,IF('5S TRAINING MTX'!D32="Not Trained",0,IF('5S TRAINING MTX'!D32="Trained",1,IF('5S TRAINING MTX'!D32="Expert",2,3))))</f>
        <v>0</v>
      </c>
      <c r="D32" s="216">
        <f>IF('5S TRAINING MTX'!E32="",0,IF('5S TRAINING MTX'!E32="Not Trained",0,IF('5S TRAINING MTX'!E32="Trained",1,IF('5S TRAINING MTX'!E32="Expert",2,3))))</f>
        <v>0</v>
      </c>
      <c r="E32" s="216">
        <f>IF('5S TRAINING MTX'!F32="",0,IF('5S TRAINING MTX'!F32="Not Trained",0,IF('5S TRAINING MTX'!F32="Trained",1,IF('5S TRAINING MTX'!F32="Expert",2,3))))</f>
        <v>0</v>
      </c>
      <c r="F32" s="216">
        <f>IF('5S TRAINING MTX'!G32="",0,IF('5S TRAINING MTX'!G32="Not Trained",0,IF('5S TRAINING MTX'!G32="Trained",1,IF('5S TRAINING MTX'!G32="Expert",2,3))))</f>
        <v>0</v>
      </c>
      <c r="G32" s="216">
        <f>IF('5S TRAINING MTX'!H32="",0,IF('5S TRAINING MTX'!H32="Not Trained",0,IF('5S TRAINING MTX'!H32="Trained",1,IF('5S TRAINING MTX'!H32="Expert",2,3))))</f>
        <v>0</v>
      </c>
      <c r="H32" s="216">
        <f>IF('5S TRAINING MTX'!I32="",0,IF('5S TRAINING MTX'!I32="Not Trained",0,IF('5S TRAINING MTX'!I32="Trained",1,IF('5S TRAINING MTX'!I32="Expert",2,3))))</f>
        <v>0</v>
      </c>
      <c r="I32" s="216">
        <f>IF('5S TRAINING MTX'!J32="",0,IF('5S TRAINING MTX'!J32="Not Trained",0,IF('5S TRAINING MTX'!J32="Trained",1,IF('5S TRAINING MTX'!J32="Expert",2,3))))</f>
        <v>0</v>
      </c>
      <c r="J32" s="216">
        <f>IF('5S TRAINING MTX'!K32="",0,IF('5S TRAINING MTX'!K32="Not Trained",0,IF('5S TRAINING MTX'!K32="Trained",1,IF('5S TRAINING MTX'!K32="Expert",2,3))))</f>
        <v>0</v>
      </c>
      <c r="K32" s="216">
        <f>IF('5S TRAINING MTX'!L32="",0,IF('5S TRAINING MTX'!L32="Not Trained",0,IF('5S TRAINING MTX'!L32="Trained",1,IF('5S TRAINING MTX'!L32="Expert",2,3))))</f>
        <v>0</v>
      </c>
      <c r="L32" s="216">
        <f>IF('5S TRAINING MTX'!M32="",0,IF('5S TRAINING MTX'!M32="Not Trained",0,IF('5S TRAINING MTX'!M32="Trained",1,IF('5S TRAINING MTX'!M32="Expert",2,3))))</f>
        <v>0</v>
      </c>
      <c r="M32" s="216">
        <f>IF('5S TRAINING MTX'!N32="",0,IF('5S TRAINING MTX'!N32="Not Trained",0,IF('5S TRAINING MTX'!N32="Trained",1,IF('5S TRAINING MTX'!N32="Expert",2,3))))</f>
        <v>0</v>
      </c>
      <c r="N32" s="216">
        <f>IF('5S TRAINING MTX'!O32="",0,IF('5S TRAINING MTX'!O32="Not Trained",0,IF('5S TRAINING MTX'!O32="Trained",1,IF('5S TRAINING MTX'!O32="Expert",2,3))))</f>
        <v>0</v>
      </c>
      <c r="O32" s="216">
        <f>IF('5S TRAINING MTX'!P32="",0,IF('5S TRAINING MTX'!P32="Not Trained",0,IF('5S TRAINING MTX'!P32="Trained",1,IF('5S TRAINING MTX'!P32="Expert",2,3))))</f>
        <v>0</v>
      </c>
      <c r="P32" s="216">
        <f>IF('5S TRAINING MTX'!Q32="",0,IF('5S TRAINING MTX'!Q32="Not Trained",0,IF('5S TRAINING MTX'!Q32="Trained",1,IF('5S TRAINING MTX'!Q32="Expert",2,3))))</f>
        <v>0</v>
      </c>
    </row>
    <row r="33" spans="1:16">
      <c r="A33" s="216">
        <v>25</v>
      </c>
      <c r="B33" s="216">
        <f>IF('5S TRAINING MTX'!C33="",0,IF('5S TRAINING MTX'!C33="Not Trained",0,IF('5S TRAINING MTX'!C33="Trained",1,IF('5S TRAINING MTX'!C33="Expert",2,3))))</f>
        <v>0</v>
      </c>
      <c r="C33" s="216">
        <f>IF('5S TRAINING MTX'!D33="",0,IF('5S TRAINING MTX'!D33="Not Trained",0,IF('5S TRAINING MTX'!D33="Trained",1,IF('5S TRAINING MTX'!D33="Expert",2,3))))</f>
        <v>0</v>
      </c>
      <c r="D33" s="216">
        <f>IF('5S TRAINING MTX'!E33="",0,IF('5S TRAINING MTX'!E33="Not Trained",0,IF('5S TRAINING MTX'!E33="Trained",1,IF('5S TRAINING MTX'!E33="Expert",2,3))))</f>
        <v>0</v>
      </c>
      <c r="E33" s="216">
        <f>IF('5S TRAINING MTX'!F33="",0,IF('5S TRAINING MTX'!F33="Not Trained",0,IF('5S TRAINING MTX'!F33="Trained",1,IF('5S TRAINING MTX'!F33="Expert",2,3))))</f>
        <v>0</v>
      </c>
      <c r="F33" s="216">
        <f>IF('5S TRAINING MTX'!G33="",0,IF('5S TRAINING MTX'!G33="Not Trained",0,IF('5S TRAINING MTX'!G33="Trained",1,IF('5S TRAINING MTX'!G33="Expert",2,3))))</f>
        <v>0</v>
      </c>
      <c r="G33" s="216">
        <f>IF('5S TRAINING MTX'!H33="",0,IF('5S TRAINING MTX'!H33="Not Trained",0,IF('5S TRAINING MTX'!H33="Trained",1,IF('5S TRAINING MTX'!H33="Expert",2,3))))</f>
        <v>0</v>
      </c>
      <c r="H33" s="216">
        <f>IF('5S TRAINING MTX'!I33="",0,IF('5S TRAINING MTX'!I33="Not Trained",0,IF('5S TRAINING MTX'!I33="Trained",1,IF('5S TRAINING MTX'!I33="Expert",2,3))))</f>
        <v>0</v>
      </c>
      <c r="I33" s="216">
        <f>IF('5S TRAINING MTX'!J33="",0,IF('5S TRAINING MTX'!J33="Not Trained",0,IF('5S TRAINING MTX'!J33="Trained",1,IF('5S TRAINING MTX'!J33="Expert",2,3))))</f>
        <v>0</v>
      </c>
      <c r="J33" s="216">
        <f>IF('5S TRAINING MTX'!K33="",0,IF('5S TRAINING MTX'!K33="Not Trained",0,IF('5S TRAINING MTX'!K33="Trained",1,IF('5S TRAINING MTX'!K33="Expert",2,3))))</f>
        <v>0</v>
      </c>
      <c r="K33" s="216">
        <f>IF('5S TRAINING MTX'!L33="",0,IF('5S TRAINING MTX'!L33="Not Trained",0,IF('5S TRAINING MTX'!L33="Trained",1,IF('5S TRAINING MTX'!L33="Expert",2,3))))</f>
        <v>0</v>
      </c>
      <c r="L33" s="216">
        <f>IF('5S TRAINING MTX'!M33="",0,IF('5S TRAINING MTX'!M33="Not Trained",0,IF('5S TRAINING MTX'!M33="Trained",1,IF('5S TRAINING MTX'!M33="Expert",2,3))))</f>
        <v>0</v>
      </c>
      <c r="M33" s="216">
        <f>IF('5S TRAINING MTX'!N33="",0,IF('5S TRAINING MTX'!N33="Not Trained",0,IF('5S TRAINING MTX'!N33="Trained",1,IF('5S TRAINING MTX'!N33="Expert",2,3))))</f>
        <v>0</v>
      </c>
      <c r="N33" s="216">
        <f>IF('5S TRAINING MTX'!O33="",0,IF('5S TRAINING MTX'!O33="Not Trained",0,IF('5S TRAINING MTX'!O33="Trained",1,IF('5S TRAINING MTX'!O33="Expert",2,3))))</f>
        <v>0</v>
      </c>
      <c r="O33" s="216">
        <f>IF('5S TRAINING MTX'!P33="",0,IF('5S TRAINING MTX'!P33="Not Trained",0,IF('5S TRAINING MTX'!P33="Trained",1,IF('5S TRAINING MTX'!P33="Expert",2,3))))</f>
        <v>0</v>
      </c>
      <c r="P33" s="216">
        <f>IF('5S TRAINING MTX'!Q33="",0,IF('5S TRAINING MTX'!Q33="Not Trained",0,IF('5S TRAINING MTX'!Q33="Trained",1,IF('5S TRAINING MTX'!Q33="Expert",2,3))))</f>
        <v>0</v>
      </c>
    </row>
    <row r="34" spans="1:16">
      <c r="A34" s="216">
        <v>26</v>
      </c>
      <c r="B34" s="216">
        <f>IF('5S TRAINING MTX'!C34="",0,IF('5S TRAINING MTX'!C34="Not Trained",0,IF('5S TRAINING MTX'!C34="Trained",1,IF('5S TRAINING MTX'!C34="Expert",2,3))))</f>
        <v>0</v>
      </c>
      <c r="C34" s="216">
        <f>IF('5S TRAINING MTX'!D34="",0,IF('5S TRAINING MTX'!D34="Not Trained",0,IF('5S TRAINING MTX'!D34="Trained",1,IF('5S TRAINING MTX'!D34="Expert",2,3))))</f>
        <v>0</v>
      </c>
      <c r="D34" s="216">
        <f>IF('5S TRAINING MTX'!E34="",0,IF('5S TRAINING MTX'!E34="Not Trained",0,IF('5S TRAINING MTX'!E34="Trained",1,IF('5S TRAINING MTX'!E34="Expert",2,3))))</f>
        <v>0</v>
      </c>
      <c r="E34" s="216">
        <f>IF('5S TRAINING MTX'!F34="",0,IF('5S TRAINING MTX'!F34="Not Trained",0,IF('5S TRAINING MTX'!F34="Trained",1,IF('5S TRAINING MTX'!F34="Expert",2,3))))</f>
        <v>0</v>
      </c>
      <c r="F34" s="216">
        <f>IF('5S TRAINING MTX'!G34="",0,IF('5S TRAINING MTX'!G34="Not Trained",0,IF('5S TRAINING MTX'!G34="Trained",1,IF('5S TRAINING MTX'!G34="Expert",2,3))))</f>
        <v>0</v>
      </c>
      <c r="G34" s="216">
        <f>IF('5S TRAINING MTX'!H34="",0,IF('5S TRAINING MTX'!H34="Not Trained",0,IF('5S TRAINING MTX'!H34="Trained",1,IF('5S TRAINING MTX'!H34="Expert",2,3))))</f>
        <v>0</v>
      </c>
      <c r="H34" s="216">
        <f>IF('5S TRAINING MTX'!I34="",0,IF('5S TRAINING MTX'!I34="Not Trained",0,IF('5S TRAINING MTX'!I34="Trained",1,IF('5S TRAINING MTX'!I34="Expert",2,3))))</f>
        <v>0</v>
      </c>
      <c r="I34" s="216">
        <f>IF('5S TRAINING MTX'!J34="",0,IF('5S TRAINING MTX'!J34="Not Trained",0,IF('5S TRAINING MTX'!J34="Trained",1,IF('5S TRAINING MTX'!J34="Expert",2,3))))</f>
        <v>0</v>
      </c>
      <c r="J34" s="216">
        <f>IF('5S TRAINING MTX'!K34="",0,IF('5S TRAINING MTX'!K34="Not Trained",0,IF('5S TRAINING MTX'!K34="Trained",1,IF('5S TRAINING MTX'!K34="Expert",2,3))))</f>
        <v>0</v>
      </c>
      <c r="K34" s="216">
        <f>IF('5S TRAINING MTX'!L34="",0,IF('5S TRAINING MTX'!L34="Not Trained",0,IF('5S TRAINING MTX'!L34="Trained",1,IF('5S TRAINING MTX'!L34="Expert",2,3))))</f>
        <v>0</v>
      </c>
      <c r="L34" s="216">
        <f>IF('5S TRAINING MTX'!M34="",0,IF('5S TRAINING MTX'!M34="Not Trained",0,IF('5S TRAINING MTX'!M34="Trained",1,IF('5S TRAINING MTX'!M34="Expert",2,3))))</f>
        <v>0</v>
      </c>
      <c r="M34" s="216">
        <f>IF('5S TRAINING MTX'!N34="",0,IF('5S TRAINING MTX'!N34="Not Trained",0,IF('5S TRAINING MTX'!N34="Trained",1,IF('5S TRAINING MTX'!N34="Expert",2,3))))</f>
        <v>0</v>
      </c>
      <c r="N34" s="216">
        <f>IF('5S TRAINING MTX'!O34="",0,IF('5S TRAINING MTX'!O34="Not Trained",0,IF('5S TRAINING MTX'!O34="Trained",1,IF('5S TRAINING MTX'!O34="Expert",2,3))))</f>
        <v>0</v>
      </c>
      <c r="O34" s="216">
        <f>IF('5S TRAINING MTX'!P34="",0,IF('5S TRAINING MTX'!P34="Not Trained",0,IF('5S TRAINING MTX'!P34="Trained",1,IF('5S TRAINING MTX'!P34="Expert",2,3))))</f>
        <v>0</v>
      </c>
      <c r="P34" s="216">
        <f>IF('5S TRAINING MTX'!Q34="",0,IF('5S TRAINING MTX'!Q34="Not Trained",0,IF('5S TRAINING MTX'!Q34="Trained",1,IF('5S TRAINING MTX'!Q34="Expert",2,3))))</f>
        <v>0</v>
      </c>
    </row>
    <row r="35" spans="1:16">
      <c r="A35" s="216">
        <v>27</v>
      </c>
      <c r="B35" s="216">
        <f>IF('5S TRAINING MTX'!C35="",0,IF('5S TRAINING MTX'!C35="Not Trained",0,IF('5S TRAINING MTX'!C35="Trained",1,IF('5S TRAINING MTX'!C35="Expert",2,3))))</f>
        <v>0</v>
      </c>
      <c r="C35" s="216">
        <f>IF('5S TRAINING MTX'!D35="",0,IF('5S TRAINING MTX'!D35="Not Trained",0,IF('5S TRAINING MTX'!D35="Trained",1,IF('5S TRAINING MTX'!D35="Expert",2,3))))</f>
        <v>0</v>
      </c>
      <c r="D35" s="216">
        <f>IF('5S TRAINING MTX'!E35="",0,IF('5S TRAINING MTX'!E35="Not Trained",0,IF('5S TRAINING MTX'!E35="Trained",1,IF('5S TRAINING MTX'!E35="Expert",2,3))))</f>
        <v>0</v>
      </c>
      <c r="E35" s="216">
        <f>IF('5S TRAINING MTX'!F35="",0,IF('5S TRAINING MTX'!F35="Not Trained",0,IF('5S TRAINING MTX'!F35="Trained",1,IF('5S TRAINING MTX'!F35="Expert",2,3))))</f>
        <v>0</v>
      </c>
      <c r="F35" s="216">
        <f>IF('5S TRAINING MTX'!G35="",0,IF('5S TRAINING MTX'!G35="Not Trained",0,IF('5S TRAINING MTX'!G35="Trained",1,IF('5S TRAINING MTX'!G35="Expert",2,3))))</f>
        <v>0</v>
      </c>
      <c r="G35" s="216">
        <f>IF('5S TRAINING MTX'!H35="",0,IF('5S TRAINING MTX'!H35="Not Trained",0,IF('5S TRAINING MTX'!H35="Trained",1,IF('5S TRAINING MTX'!H35="Expert",2,3))))</f>
        <v>0</v>
      </c>
      <c r="H35" s="216">
        <f>IF('5S TRAINING MTX'!I35="",0,IF('5S TRAINING MTX'!I35="Not Trained",0,IF('5S TRAINING MTX'!I35="Trained",1,IF('5S TRAINING MTX'!I35="Expert",2,3))))</f>
        <v>0</v>
      </c>
      <c r="I35" s="216">
        <f>IF('5S TRAINING MTX'!J35="",0,IF('5S TRAINING MTX'!J35="Not Trained",0,IF('5S TRAINING MTX'!J35="Trained",1,IF('5S TRAINING MTX'!J35="Expert",2,3))))</f>
        <v>0</v>
      </c>
      <c r="J35" s="216">
        <f>IF('5S TRAINING MTX'!K35="",0,IF('5S TRAINING MTX'!K35="Not Trained",0,IF('5S TRAINING MTX'!K35="Trained",1,IF('5S TRAINING MTX'!K35="Expert",2,3))))</f>
        <v>0</v>
      </c>
      <c r="K35" s="216">
        <f>IF('5S TRAINING MTX'!L35="",0,IF('5S TRAINING MTX'!L35="Not Trained",0,IF('5S TRAINING MTX'!L35="Trained",1,IF('5S TRAINING MTX'!L35="Expert",2,3))))</f>
        <v>0</v>
      </c>
      <c r="L35" s="216">
        <f>IF('5S TRAINING MTX'!M35="",0,IF('5S TRAINING MTX'!M35="Not Trained",0,IF('5S TRAINING MTX'!M35="Trained",1,IF('5S TRAINING MTX'!M35="Expert",2,3))))</f>
        <v>0</v>
      </c>
      <c r="M35" s="216">
        <f>IF('5S TRAINING MTX'!N35="",0,IF('5S TRAINING MTX'!N35="Not Trained",0,IF('5S TRAINING MTX'!N35="Trained",1,IF('5S TRAINING MTX'!N35="Expert",2,3))))</f>
        <v>0</v>
      </c>
      <c r="N35" s="216">
        <f>IF('5S TRAINING MTX'!O35="",0,IF('5S TRAINING MTX'!O35="Not Trained",0,IF('5S TRAINING MTX'!O35="Trained",1,IF('5S TRAINING MTX'!O35="Expert",2,3))))</f>
        <v>0</v>
      </c>
      <c r="O35" s="216">
        <f>IF('5S TRAINING MTX'!P35="",0,IF('5S TRAINING MTX'!P35="Not Trained",0,IF('5S TRAINING MTX'!P35="Trained",1,IF('5S TRAINING MTX'!P35="Expert",2,3))))</f>
        <v>0</v>
      </c>
      <c r="P35" s="216">
        <f>IF('5S TRAINING MTX'!Q35="",0,IF('5S TRAINING MTX'!Q35="Not Trained",0,IF('5S TRAINING MTX'!Q35="Trained",1,IF('5S TRAINING MTX'!Q35="Expert",2,3))))</f>
        <v>0</v>
      </c>
    </row>
    <row r="36" spans="1:16">
      <c r="A36" s="216">
        <v>28</v>
      </c>
      <c r="B36" s="216">
        <f>IF('5S TRAINING MTX'!C36="",0,IF('5S TRAINING MTX'!C36="Not Trained",0,IF('5S TRAINING MTX'!C36="Trained",1,IF('5S TRAINING MTX'!C36="Expert",2,3))))</f>
        <v>0</v>
      </c>
      <c r="C36" s="216">
        <f>IF('5S TRAINING MTX'!D36="",0,IF('5S TRAINING MTX'!D36="Not Trained",0,IF('5S TRAINING MTX'!D36="Trained",1,IF('5S TRAINING MTX'!D36="Expert",2,3))))</f>
        <v>0</v>
      </c>
      <c r="D36" s="216">
        <f>IF('5S TRAINING MTX'!E36="",0,IF('5S TRAINING MTX'!E36="Not Trained",0,IF('5S TRAINING MTX'!E36="Trained",1,IF('5S TRAINING MTX'!E36="Expert",2,3))))</f>
        <v>0</v>
      </c>
      <c r="E36" s="216">
        <f>IF('5S TRAINING MTX'!F36="",0,IF('5S TRAINING MTX'!F36="Not Trained",0,IF('5S TRAINING MTX'!F36="Trained",1,IF('5S TRAINING MTX'!F36="Expert",2,3))))</f>
        <v>0</v>
      </c>
      <c r="F36" s="216">
        <f>IF('5S TRAINING MTX'!G36="",0,IF('5S TRAINING MTX'!G36="Not Trained",0,IF('5S TRAINING MTX'!G36="Trained",1,IF('5S TRAINING MTX'!G36="Expert",2,3))))</f>
        <v>0</v>
      </c>
      <c r="G36" s="216">
        <f>IF('5S TRAINING MTX'!H36="",0,IF('5S TRAINING MTX'!H36="Not Trained",0,IF('5S TRAINING MTX'!H36="Trained",1,IF('5S TRAINING MTX'!H36="Expert",2,3))))</f>
        <v>0</v>
      </c>
      <c r="H36" s="216">
        <f>IF('5S TRAINING MTX'!I36="",0,IF('5S TRAINING MTX'!I36="Not Trained",0,IF('5S TRAINING MTX'!I36="Trained",1,IF('5S TRAINING MTX'!I36="Expert",2,3))))</f>
        <v>0</v>
      </c>
      <c r="I36" s="216">
        <f>IF('5S TRAINING MTX'!J36="",0,IF('5S TRAINING MTX'!J36="Not Trained",0,IF('5S TRAINING MTX'!J36="Trained",1,IF('5S TRAINING MTX'!J36="Expert",2,3))))</f>
        <v>0</v>
      </c>
      <c r="J36" s="216">
        <f>IF('5S TRAINING MTX'!K36="",0,IF('5S TRAINING MTX'!K36="Not Trained",0,IF('5S TRAINING MTX'!K36="Trained",1,IF('5S TRAINING MTX'!K36="Expert",2,3))))</f>
        <v>0</v>
      </c>
      <c r="K36" s="216">
        <f>IF('5S TRAINING MTX'!L36="",0,IF('5S TRAINING MTX'!L36="Not Trained",0,IF('5S TRAINING MTX'!L36="Trained",1,IF('5S TRAINING MTX'!L36="Expert",2,3))))</f>
        <v>0</v>
      </c>
      <c r="L36" s="216">
        <f>IF('5S TRAINING MTX'!M36="",0,IF('5S TRAINING MTX'!M36="Not Trained",0,IF('5S TRAINING MTX'!M36="Trained",1,IF('5S TRAINING MTX'!M36="Expert",2,3))))</f>
        <v>0</v>
      </c>
      <c r="M36" s="216">
        <f>IF('5S TRAINING MTX'!N36="",0,IF('5S TRAINING MTX'!N36="Not Trained",0,IF('5S TRAINING MTX'!N36="Trained",1,IF('5S TRAINING MTX'!N36="Expert",2,3))))</f>
        <v>0</v>
      </c>
      <c r="N36" s="216">
        <f>IF('5S TRAINING MTX'!O36="",0,IF('5S TRAINING MTX'!O36="Not Trained",0,IF('5S TRAINING MTX'!O36="Trained",1,IF('5S TRAINING MTX'!O36="Expert",2,3))))</f>
        <v>0</v>
      </c>
      <c r="O36" s="216">
        <f>IF('5S TRAINING MTX'!P36="",0,IF('5S TRAINING MTX'!P36="Not Trained",0,IF('5S TRAINING MTX'!P36="Trained",1,IF('5S TRAINING MTX'!P36="Expert",2,3))))</f>
        <v>0</v>
      </c>
      <c r="P36" s="216">
        <f>IF('5S TRAINING MTX'!Q36="",0,IF('5S TRAINING MTX'!Q36="Not Trained",0,IF('5S TRAINING MTX'!Q36="Trained",1,IF('5S TRAINING MTX'!Q36="Expert",2,3))))</f>
        <v>0</v>
      </c>
    </row>
    <row r="37" spans="1:16">
      <c r="A37" s="216">
        <v>29</v>
      </c>
      <c r="B37" s="216">
        <f>IF('5S TRAINING MTX'!C37="",0,IF('5S TRAINING MTX'!C37="Not Trained",0,IF('5S TRAINING MTX'!C37="Trained",1,IF('5S TRAINING MTX'!C37="Expert",2,3))))</f>
        <v>0</v>
      </c>
      <c r="C37" s="216">
        <f>IF('5S TRAINING MTX'!D37="",0,IF('5S TRAINING MTX'!D37="Not Trained",0,IF('5S TRAINING MTX'!D37="Trained",1,IF('5S TRAINING MTX'!D37="Expert",2,3))))</f>
        <v>0</v>
      </c>
      <c r="D37" s="216">
        <f>IF('5S TRAINING MTX'!E37="",0,IF('5S TRAINING MTX'!E37="Not Trained",0,IF('5S TRAINING MTX'!E37="Trained",1,IF('5S TRAINING MTX'!E37="Expert",2,3))))</f>
        <v>0</v>
      </c>
      <c r="E37" s="216">
        <f>IF('5S TRAINING MTX'!F37="",0,IF('5S TRAINING MTX'!F37="Not Trained",0,IF('5S TRAINING MTX'!F37="Trained",1,IF('5S TRAINING MTX'!F37="Expert",2,3))))</f>
        <v>0</v>
      </c>
      <c r="F37" s="216">
        <f>IF('5S TRAINING MTX'!G37="",0,IF('5S TRAINING MTX'!G37="Not Trained",0,IF('5S TRAINING MTX'!G37="Trained",1,IF('5S TRAINING MTX'!G37="Expert",2,3))))</f>
        <v>0</v>
      </c>
      <c r="G37" s="216">
        <f>IF('5S TRAINING MTX'!H37="",0,IF('5S TRAINING MTX'!H37="Not Trained",0,IF('5S TRAINING MTX'!H37="Trained",1,IF('5S TRAINING MTX'!H37="Expert",2,3))))</f>
        <v>0</v>
      </c>
      <c r="H37" s="216">
        <f>IF('5S TRAINING MTX'!I37="",0,IF('5S TRAINING MTX'!I37="Not Trained",0,IF('5S TRAINING MTX'!I37="Trained",1,IF('5S TRAINING MTX'!I37="Expert",2,3))))</f>
        <v>0</v>
      </c>
      <c r="I37" s="216">
        <f>IF('5S TRAINING MTX'!J37="",0,IF('5S TRAINING MTX'!J37="Not Trained",0,IF('5S TRAINING MTX'!J37="Trained",1,IF('5S TRAINING MTX'!J37="Expert",2,3))))</f>
        <v>0</v>
      </c>
      <c r="J37" s="216">
        <f>IF('5S TRAINING MTX'!K37="",0,IF('5S TRAINING MTX'!K37="Not Trained",0,IF('5S TRAINING MTX'!K37="Trained",1,IF('5S TRAINING MTX'!K37="Expert",2,3))))</f>
        <v>0</v>
      </c>
      <c r="K37" s="216">
        <f>IF('5S TRAINING MTX'!L37="",0,IF('5S TRAINING MTX'!L37="Not Trained",0,IF('5S TRAINING MTX'!L37="Trained",1,IF('5S TRAINING MTX'!L37="Expert",2,3))))</f>
        <v>0</v>
      </c>
      <c r="L37" s="216">
        <f>IF('5S TRAINING MTX'!M37="",0,IF('5S TRAINING MTX'!M37="Not Trained",0,IF('5S TRAINING MTX'!M37="Trained",1,IF('5S TRAINING MTX'!M37="Expert",2,3))))</f>
        <v>0</v>
      </c>
      <c r="M37" s="216">
        <f>IF('5S TRAINING MTX'!N37="",0,IF('5S TRAINING MTX'!N37="Not Trained",0,IF('5S TRAINING MTX'!N37="Trained",1,IF('5S TRAINING MTX'!N37="Expert",2,3))))</f>
        <v>0</v>
      </c>
      <c r="N37" s="216">
        <f>IF('5S TRAINING MTX'!O37="",0,IF('5S TRAINING MTX'!O37="Not Trained",0,IF('5S TRAINING MTX'!O37="Trained",1,IF('5S TRAINING MTX'!O37="Expert",2,3))))</f>
        <v>0</v>
      </c>
      <c r="O37" s="216">
        <f>IF('5S TRAINING MTX'!P37="",0,IF('5S TRAINING MTX'!P37="Not Trained",0,IF('5S TRAINING MTX'!P37="Trained",1,IF('5S TRAINING MTX'!P37="Expert",2,3))))</f>
        <v>0</v>
      </c>
      <c r="P37" s="216">
        <f>IF('5S TRAINING MTX'!Q37="",0,IF('5S TRAINING MTX'!Q37="Not Trained",0,IF('5S TRAINING MTX'!Q37="Trained",1,IF('5S TRAINING MTX'!Q37="Expert",2,3))))</f>
        <v>0</v>
      </c>
    </row>
    <row r="38" spans="1:16">
      <c r="A38" s="216">
        <v>30</v>
      </c>
      <c r="B38" s="216">
        <f>IF('5S TRAINING MTX'!C38="",0,IF('5S TRAINING MTX'!C38="Not Trained",0,IF('5S TRAINING MTX'!C38="Trained",1,IF('5S TRAINING MTX'!C38="Expert",2,3))))</f>
        <v>0</v>
      </c>
      <c r="C38" s="216">
        <f>IF('5S TRAINING MTX'!D38="",0,IF('5S TRAINING MTX'!D38="Not Trained",0,IF('5S TRAINING MTX'!D38="Trained",1,IF('5S TRAINING MTX'!D38="Expert",2,3))))</f>
        <v>0</v>
      </c>
      <c r="D38" s="216">
        <f>IF('5S TRAINING MTX'!E38="",0,IF('5S TRAINING MTX'!E38="Not Trained",0,IF('5S TRAINING MTX'!E38="Trained",1,IF('5S TRAINING MTX'!E38="Expert",2,3))))</f>
        <v>0</v>
      </c>
      <c r="E38" s="216">
        <f>IF('5S TRAINING MTX'!F38="",0,IF('5S TRAINING MTX'!F38="Not Trained",0,IF('5S TRAINING MTX'!F38="Trained",1,IF('5S TRAINING MTX'!F38="Expert",2,3))))</f>
        <v>0</v>
      </c>
      <c r="F38" s="216">
        <f>IF('5S TRAINING MTX'!G38="",0,IF('5S TRAINING MTX'!G38="Not Trained",0,IF('5S TRAINING MTX'!G38="Trained",1,IF('5S TRAINING MTX'!G38="Expert",2,3))))</f>
        <v>0</v>
      </c>
      <c r="G38" s="216">
        <f>IF('5S TRAINING MTX'!H38="",0,IF('5S TRAINING MTX'!H38="Not Trained",0,IF('5S TRAINING MTX'!H38="Trained",1,IF('5S TRAINING MTX'!H38="Expert",2,3))))</f>
        <v>0</v>
      </c>
      <c r="H38" s="216">
        <f>IF('5S TRAINING MTX'!I38="",0,IF('5S TRAINING MTX'!I38="Not Trained",0,IF('5S TRAINING MTX'!I38="Trained",1,IF('5S TRAINING MTX'!I38="Expert",2,3))))</f>
        <v>0</v>
      </c>
      <c r="I38" s="216">
        <f>IF('5S TRAINING MTX'!J38="",0,IF('5S TRAINING MTX'!J38="Not Trained",0,IF('5S TRAINING MTX'!J38="Trained",1,IF('5S TRAINING MTX'!J38="Expert",2,3))))</f>
        <v>0</v>
      </c>
      <c r="J38" s="216">
        <f>IF('5S TRAINING MTX'!K38="",0,IF('5S TRAINING MTX'!K38="Not Trained",0,IF('5S TRAINING MTX'!K38="Trained",1,IF('5S TRAINING MTX'!K38="Expert",2,3))))</f>
        <v>0</v>
      </c>
      <c r="K38" s="216">
        <f>IF('5S TRAINING MTX'!L38="",0,IF('5S TRAINING MTX'!L38="Not Trained",0,IF('5S TRAINING MTX'!L38="Trained",1,IF('5S TRAINING MTX'!L38="Expert",2,3))))</f>
        <v>0</v>
      </c>
      <c r="L38" s="216">
        <f>IF('5S TRAINING MTX'!M38="",0,IF('5S TRAINING MTX'!M38="Not Trained",0,IF('5S TRAINING MTX'!M38="Trained",1,IF('5S TRAINING MTX'!M38="Expert",2,3))))</f>
        <v>0</v>
      </c>
      <c r="M38" s="216">
        <f>IF('5S TRAINING MTX'!N38="",0,IF('5S TRAINING MTX'!N38="Not Trained",0,IF('5S TRAINING MTX'!N38="Trained",1,IF('5S TRAINING MTX'!N38="Expert",2,3))))</f>
        <v>0</v>
      </c>
      <c r="N38" s="216">
        <f>IF('5S TRAINING MTX'!O38="",0,IF('5S TRAINING MTX'!O38="Not Trained",0,IF('5S TRAINING MTX'!O38="Trained",1,IF('5S TRAINING MTX'!O38="Expert",2,3))))</f>
        <v>0</v>
      </c>
      <c r="O38" s="216">
        <f>IF('5S TRAINING MTX'!P38="",0,IF('5S TRAINING MTX'!P38="Not Trained",0,IF('5S TRAINING MTX'!P38="Trained",1,IF('5S TRAINING MTX'!P38="Expert",2,3))))</f>
        <v>0</v>
      </c>
      <c r="P38" s="216">
        <f>IF('5S TRAINING MTX'!Q38="",0,IF('5S TRAINING MTX'!Q38="Not Trained",0,IF('5S TRAINING MTX'!Q38="Trained",1,IF('5S TRAINING MTX'!Q38="Expert",2,3))))</f>
        <v>0</v>
      </c>
    </row>
    <row r="39" spans="1:16">
      <c r="A39" s="216">
        <v>31</v>
      </c>
      <c r="B39" s="216">
        <f>IF('5S TRAINING MTX'!C39="",0,IF('5S TRAINING MTX'!C39="Not Trained",0,IF('5S TRAINING MTX'!C39="Trained",1,IF('5S TRAINING MTX'!C39="Expert",2,3))))</f>
        <v>0</v>
      </c>
      <c r="C39" s="216">
        <f>IF('5S TRAINING MTX'!D39="",0,IF('5S TRAINING MTX'!D39="Not Trained",0,IF('5S TRAINING MTX'!D39="Trained",1,IF('5S TRAINING MTX'!D39="Expert",2,3))))</f>
        <v>0</v>
      </c>
      <c r="D39" s="216">
        <f>IF('5S TRAINING MTX'!E39="",0,IF('5S TRAINING MTX'!E39="Not Trained",0,IF('5S TRAINING MTX'!E39="Trained",1,IF('5S TRAINING MTX'!E39="Expert",2,3))))</f>
        <v>0</v>
      </c>
      <c r="E39" s="216">
        <f>IF('5S TRAINING MTX'!F39="",0,IF('5S TRAINING MTX'!F39="Not Trained",0,IF('5S TRAINING MTX'!F39="Trained",1,IF('5S TRAINING MTX'!F39="Expert",2,3))))</f>
        <v>0</v>
      </c>
      <c r="F39" s="216">
        <f>IF('5S TRAINING MTX'!G39="",0,IF('5S TRAINING MTX'!G39="Not Trained",0,IF('5S TRAINING MTX'!G39="Trained",1,IF('5S TRAINING MTX'!G39="Expert",2,3))))</f>
        <v>0</v>
      </c>
      <c r="G39" s="216">
        <f>IF('5S TRAINING MTX'!H39="",0,IF('5S TRAINING MTX'!H39="Not Trained",0,IF('5S TRAINING MTX'!H39="Trained",1,IF('5S TRAINING MTX'!H39="Expert",2,3))))</f>
        <v>0</v>
      </c>
      <c r="H39" s="216">
        <f>IF('5S TRAINING MTX'!I39="",0,IF('5S TRAINING MTX'!I39="Not Trained",0,IF('5S TRAINING MTX'!I39="Trained",1,IF('5S TRAINING MTX'!I39="Expert",2,3))))</f>
        <v>0</v>
      </c>
      <c r="I39" s="216">
        <f>IF('5S TRAINING MTX'!J39="",0,IF('5S TRAINING MTX'!J39="Not Trained",0,IF('5S TRAINING MTX'!J39="Trained",1,IF('5S TRAINING MTX'!J39="Expert",2,3))))</f>
        <v>0</v>
      </c>
      <c r="J39" s="216">
        <f>IF('5S TRAINING MTX'!K39="",0,IF('5S TRAINING MTX'!K39="Not Trained",0,IF('5S TRAINING MTX'!K39="Trained",1,IF('5S TRAINING MTX'!K39="Expert",2,3))))</f>
        <v>0</v>
      </c>
      <c r="K39" s="216">
        <f>IF('5S TRAINING MTX'!L39="",0,IF('5S TRAINING MTX'!L39="Not Trained",0,IF('5S TRAINING MTX'!L39="Trained",1,IF('5S TRAINING MTX'!L39="Expert",2,3))))</f>
        <v>0</v>
      </c>
      <c r="L39" s="216">
        <f>IF('5S TRAINING MTX'!M39="",0,IF('5S TRAINING MTX'!M39="Not Trained",0,IF('5S TRAINING MTX'!M39="Trained",1,IF('5S TRAINING MTX'!M39="Expert",2,3))))</f>
        <v>0</v>
      </c>
      <c r="M39" s="216">
        <f>IF('5S TRAINING MTX'!N39="",0,IF('5S TRAINING MTX'!N39="Not Trained",0,IF('5S TRAINING MTX'!N39="Trained",1,IF('5S TRAINING MTX'!N39="Expert",2,3))))</f>
        <v>0</v>
      </c>
      <c r="N39" s="216">
        <f>IF('5S TRAINING MTX'!O39="",0,IF('5S TRAINING MTX'!O39="Not Trained",0,IF('5S TRAINING MTX'!O39="Trained",1,IF('5S TRAINING MTX'!O39="Expert",2,3))))</f>
        <v>0</v>
      </c>
      <c r="O39" s="216">
        <f>IF('5S TRAINING MTX'!P39="",0,IF('5S TRAINING MTX'!P39="Not Trained",0,IF('5S TRAINING MTX'!P39="Trained",1,IF('5S TRAINING MTX'!P39="Expert",2,3))))</f>
        <v>0</v>
      </c>
      <c r="P39" s="216">
        <f>IF('5S TRAINING MTX'!Q39="",0,IF('5S TRAINING MTX'!Q39="Not Trained",0,IF('5S TRAINING MTX'!Q39="Trained",1,IF('5S TRAINING MTX'!Q39="Expert",2,3))))</f>
        <v>0</v>
      </c>
    </row>
    <row r="40" spans="1:16">
      <c r="A40" s="216">
        <v>32</v>
      </c>
      <c r="B40" s="216">
        <f>IF('5S TRAINING MTX'!C40="",0,IF('5S TRAINING MTX'!C40="Not Trained",0,IF('5S TRAINING MTX'!C40="Trained",1,IF('5S TRAINING MTX'!C40="Expert",2,3))))</f>
        <v>0</v>
      </c>
      <c r="C40" s="216">
        <f>IF('5S TRAINING MTX'!D40="",0,IF('5S TRAINING MTX'!D40="Not Trained",0,IF('5S TRAINING MTX'!D40="Trained",1,IF('5S TRAINING MTX'!D40="Expert",2,3))))</f>
        <v>0</v>
      </c>
      <c r="D40" s="216">
        <f>IF('5S TRAINING MTX'!E40="",0,IF('5S TRAINING MTX'!E40="Not Trained",0,IF('5S TRAINING MTX'!E40="Trained",1,IF('5S TRAINING MTX'!E40="Expert",2,3))))</f>
        <v>0</v>
      </c>
      <c r="E40" s="216">
        <f>IF('5S TRAINING MTX'!F40="",0,IF('5S TRAINING MTX'!F40="Not Trained",0,IF('5S TRAINING MTX'!F40="Trained",1,IF('5S TRAINING MTX'!F40="Expert",2,3))))</f>
        <v>0</v>
      </c>
      <c r="F40" s="216">
        <f>IF('5S TRAINING MTX'!G40="",0,IF('5S TRAINING MTX'!G40="Not Trained",0,IF('5S TRAINING MTX'!G40="Trained",1,IF('5S TRAINING MTX'!G40="Expert",2,3))))</f>
        <v>0</v>
      </c>
      <c r="G40" s="216">
        <f>IF('5S TRAINING MTX'!H40="",0,IF('5S TRAINING MTX'!H40="Not Trained",0,IF('5S TRAINING MTX'!H40="Trained",1,IF('5S TRAINING MTX'!H40="Expert",2,3))))</f>
        <v>0</v>
      </c>
      <c r="H40" s="216">
        <f>IF('5S TRAINING MTX'!I40="",0,IF('5S TRAINING MTX'!I40="Not Trained",0,IF('5S TRAINING MTX'!I40="Trained",1,IF('5S TRAINING MTX'!I40="Expert",2,3))))</f>
        <v>0</v>
      </c>
      <c r="I40" s="216">
        <f>IF('5S TRAINING MTX'!J40="",0,IF('5S TRAINING MTX'!J40="Not Trained",0,IF('5S TRAINING MTX'!J40="Trained",1,IF('5S TRAINING MTX'!J40="Expert",2,3))))</f>
        <v>0</v>
      </c>
      <c r="J40" s="216">
        <f>IF('5S TRAINING MTX'!K40="",0,IF('5S TRAINING MTX'!K40="Not Trained",0,IF('5S TRAINING MTX'!K40="Trained",1,IF('5S TRAINING MTX'!K40="Expert",2,3))))</f>
        <v>0</v>
      </c>
      <c r="K40" s="216">
        <f>IF('5S TRAINING MTX'!L40="",0,IF('5S TRAINING MTX'!L40="Not Trained",0,IF('5S TRAINING MTX'!L40="Trained",1,IF('5S TRAINING MTX'!L40="Expert",2,3))))</f>
        <v>0</v>
      </c>
      <c r="L40" s="216">
        <f>IF('5S TRAINING MTX'!M40="",0,IF('5S TRAINING MTX'!M40="Not Trained",0,IF('5S TRAINING MTX'!M40="Trained",1,IF('5S TRAINING MTX'!M40="Expert",2,3))))</f>
        <v>0</v>
      </c>
      <c r="M40" s="216">
        <f>IF('5S TRAINING MTX'!N40="",0,IF('5S TRAINING MTX'!N40="Not Trained",0,IF('5S TRAINING MTX'!N40="Trained",1,IF('5S TRAINING MTX'!N40="Expert",2,3))))</f>
        <v>0</v>
      </c>
      <c r="N40" s="216">
        <f>IF('5S TRAINING MTX'!O40="",0,IF('5S TRAINING MTX'!O40="Not Trained",0,IF('5S TRAINING MTX'!O40="Trained",1,IF('5S TRAINING MTX'!O40="Expert",2,3))))</f>
        <v>0</v>
      </c>
      <c r="O40" s="216">
        <f>IF('5S TRAINING MTX'!P40="",0,IF('5S TRAINING MTX'!P40="Not Trained",0,IF('5S TRAINING MTX'!P40="Trained",1,IF('5S TRAINING MTX'!P40="Expert",2,3))))</f>
        <v>0</v>
      </c>
      <c r="P40" s="216">
        <f>IF('5S TRAINING MTX'!Q40="",0,IF('5S TRAINING MTX'!Q40="Not Trained",0,IF('5S TRAINING MTX'!Q40="Trained",1,IF('5S TRAINING MTX'!Q40="Expert",2,3))))</f>
        <v>0</v>
      </c>
    </row>
    <row r="41" spans="1:16">
      <c r="A41" s="216">
        <v>33</v>
      </c>
      <c r="B41" s="216">
        <f>IF('5S TRAINING MTX'!C41="",0,IF('5S TRAINING MTX'!C41="Not Trained",0,IF('5S TRAINING MTX'!C41="Trained",1,IF('5S TRAINING MTX'!C41="Expert",2,3))))</f>
        <v>0</v>
      </c>
      <c r="C41" s="216">
        <f>IF('5S TRAINING MTX'!D41="",0,IF('5S TRAINING MTX'!D41="Not Trained",0,IF('5S TRAINING MTX'!D41="Trained",1,IF('5S TRAINING MTX'!D41="Expert",2,3))))</f>
        <v>0</v>
      </c>
      <c r="D41" s="216">
        <f>IF('5S TRAINING MTX'!E41="",0,IF('5S TRAINING MTX'!E41="Not Trained",0,IF('5S TRAINING MTX'!E41="Trained",1,IF('5S TRAINING MTX'!E41="Expert",2,3))))</f>
        <v>0</v>
      </c>
      <c r="E41" s="216">
        <f>IF('5S TRAINING MTX'!F41="",0,IF('5S TRAINING MTX'!F41="Not Trained",0,IF('5S TRAINING MTX'!F41="Trained",1,IF('5S TRAINING MTX'!F41="Expert",2,3))))</f>
        <v>0</v>
      </c>
      <c r="F41" s="216">
        <f>IF('5S TRAINING MTX'!G41="",0,IF('5S TRAINING MTX'!G41="Not Trained",0,IF('5S TRAINING MTX'!G41="Trained",1,IF('5S TRAINING MTX'!G41="Expert",2,3))))</f>
        <v>0</v>
      </c>
      <c r="G41" s="216">
        <f>IF('5S TRAINING MTX'!H41="",0,IF('5S TRAINING MTX'!H41="Not Trained",0,IF('5S TRAINING MTX'!H41="Trained",1,IF('5S TRAINING MTX'!H41="Expert",2,3))))</f>
        <v>0</v>
      </c>
      <c r="H41" s="216">
        <f>IF('5S TRAINING MTX'!I41="",0,IF('5S TRAINING MTX'!I41="Not Trained",0,IF('5S TRAINING MTX'!I41="Trained",1,IF('5S TRAINING MTX'!I41="Expert",2,3))))</f>
        <v>0</v>
      </c>
      <c r="I41" s="216">
        <f>IF('5S TRAINING MTX'!J41="",0,IF('5S TRAINING MTX'!J41="Not Trained",0,IF('5S TRAINING MTX'!J41="Trained",1,IF('5S TRAINING MTX'!J41="Expert",2,3))))</f>
        <v>0</v>
      </c>
      <c r="J41" s="216">
        <f>IF('5S TRAINING MTX'!K41="",0,IF('5S TRAINING MTX'!K41="Not Trained",0,IF('5S TRAINING MTX'!K41="Trained",1,IF('5S TRAINING MTX'!K41="Expert",2,3))))</f>
        <v>0</v>
      </c>
      <c r="K41" s="216">
        <f>IF('5S TRAINING MTX'!L41="",0,IF('5S TRAINING MTX'!L41="Not Trained",0,IF('5S TRAINING MTX'!L41="Trained",1,IF('5S TRAINING MTX'!L41="Expert",2,3))))</f>
        <v>0</v>
      </c>
      <c r="L41" s="216">
        <f>IF('5S TRAINING MTX'!M41="",0,IF('5S TRAINING MTX'!M41="Not Trained",0,IF('5S TRAINING MTX'!M41="Trained",1,IF('5S TRAINING MTX'!M41="Expert",2,3))))</f>
        <v>0</v>
      </c>
      <c r="M41" s="216">
        <f>IF('5S TRAINING MTX'!N41="",0,IF('5S TRAINING MTX'!N41="Not Trained",0,IF('5S TRAINING MTX'!N41="Trained",1,IF('5S TRAINING MTX'!N41="Expert",2,3))))</f>
        <v>0</v>
      </c>
      <c r="N41" s="216">
        <f>IF('5S TRAINING MTX'!O41="",0,IF('5S TRAINING MTX'!O41="Not Trained",0,IF('5S TRAINING MTX'!O41="Trained",1,IF('5S TRAINING MTX'!O41="Expert",2,3))))</f>
        <v>0</v>
      </c>
      <c r="O41" s="216">
        <f>IF('5S TRAINING MTX'!P41="",0,IF('5S TRAINING MTX'!P41="Not Trained",0,IF('5S TRAINING MTX'!P41="Trained",1,IF('5S TRAINING MTX'!P41="Expert",2,3))))</f>
        <v>0</v>
      </c>
      <c r="P41" s="216">
        <f>IF('5S TRAINING MTX'!Q41="",0,IF('5S TRAINING MTX'!Q41="Not Trained",0,IF('5S TRAINING MTX'!Q41="Trained",1,IF('5S TRAINING MTX'!Q41="Expert",2,3))))</f>
        <v>0</v>
      </c>
    </row>
    <row r="42" spans="1:16">
      <c r="A42" s="216">
        <v>34</v>
      </c>
      <c r="B42" s="216">
        <f>IF('5S TRAINING MTX'!C42="",0,IF('5S TRAINING MTX'!C42="Not Trained",0,IF('5S TRAINING MTX'!C42="Trained",1,IF('5S TRAINING MTX'!C42="Expert",2,3))))</f>
        <v>0</v>
      </c>
      <c r="C42" s="216">
        <f>IF('5S TRAINING MTX'!D42="",0,IF('5S TRAINING MTX'!D42="Not Trained",0,IF('5S TRAINING MTX'!D42="Trained",1,IF('5S TRAINING MTX'!D42="Expert",2,3))))</f>
        <v>0</v>
      </c>
      <c r="D42" s="216">
        <f>IF('5S TRAINING MTX'!E42="",0,IF('5S TRAINING MTX'!E42="Not Trained",0,IF('5S TRAINING MTX'!E42="Trained",1,IF('5S TRAINING MTX'!E42="Expert",2,3))))</f>
        <v>0</v>
      </c>
      <c r="E42" s="216">
        <f>IF('5S TRAINING MTX'!F42="",0,IF('5S TRAINING MTX'!F42="Not Trained",0,IF('5S TRAINING MTX'!F42="Trained",1,IF('5S TRAINING MTX'!F42="Expert",2,3))))</f>
        <v>0</v>
      </c>
      <c r="F42" s="216">
        <f>IF('5S TRAINING MTX'!G42="",0,IF('5S TRAINING MTX'!G42="Not Trained",0,IF('5S TRAINING MTX'!G42="Trained",1,IF('5S TRAINING MTX'!G42="Expert",2,3))))</f>
        <v>0</v>
      </c>
      <c r="G42" s="216">
        <f>IF('5S TRAINING MTX'!H42="",0,IF('5S TRAINING MTX'!H42="Not Trained",0,IF('5S TRAINING MTX'!H42="Trained",1,IF('5S TRAINING MTX'!H42="Expert",2,3))))</f>
        <v>0</v>
      </c>
      <c r="H42" s="216">
        <f>IF('5S TRAINING MTX'!I42="",0,IF('5S TRAINING MTX'!I42="Not Trained",0,IF('5S TRAINING MTX'!I42="Trained",1,IF('5S TRAINING MTX'!I42="Expert",2,3))))</f>
        <v>0</v>
      </c>
      <c r="I42" s="216">
        <f>IF('5S TRAINING MTX'!J42="",0,IF('5S TRAINING MTX'!J42="Not Trained",0,IF('5S TRAINING MTX'!J42="Trained",1,IF('5S TRAINING MTX'!J42="Expert",2,3))))</f>
        <v>0</v>
      </c>
      <c r="J42" s="216">
        <f>IF('5S TRAINING MTX'!K42="",0,IF('5S TRAINING MTX'!K42="Not Trained",0,IF('5S TRAINING MTX'!K42="Trained",1,IF('5S TRAINING MTX'!K42="Expert",2,3))))</f>
        <v>0</v>
      </c>
      <c r="K42" s="216">
        <f>IF('5S TRAINING MTX'!L42="",0,IF('5S TRAINING MTX'!L42="Not Trained",0,IF('5S TRAINING MTX'!L42="Trained",1,IF('5S TRAINING MTX'!L42="Expert",2,3))))</f>
        <v>0</v>
      </c>
      <c r="L42" s="216">
        <f>IF('5S TRAINING MTX'!M42="",0,IF('5S TRAINING MTX'!M42="Not Trained",0,IF('5S TRAINING MTX'!M42="Trained",1,IF('5S TRAINING MTX'!M42="Expert",2,3))))</f>
        <v>0</v>
      </c>
      <c r="M42" s="216">
        <f>IF('5S TRAINING MTX'!N42="",0,IF('5S TRAINING MTX'!N42="Not Trained",0,IF('5S TRAINING MTX'!N42="Trained",1,IF('5S TRAINING MTX'!N42="Expert",2,3))))</f>
        <v>0</v>
      </c>
      <c r="N42" s="216">
        <f>IF('5S TRAINING MTX'!O42="",0,IF('5S TRAINING MTX'!O42="Not Trained",0,IF('5S TRAINING MTX'!O42="Trained",1,IF('5S TRAINING MTX'!O42="Expert",2,3))))</f>
        <v>0</v>
      </c>
      <c r="O42" s="216">
        <f>IF('5S TRAINING MTX'!P42="",0,IF('5S TRAINING MTX'!P42="Not Trained",0,IF('5S TRAINING MTX'!P42="Trained",1,IF('5S TRAINING MTX'!P42="Expert",2,3))))</f>
        <v>0</v>
      </c>
      <c r="P42" s="216">
        <f>IF('5S TRAINING MTX'!Q42="",0,IF('5S TRAINING MTX'!Q42="Not Trained",0,IF('5S TRAINING MTX'!Q42="Trained",1,IF('5S TRAINING MTX'!Q42="Expert",2,3))))</f>
        <v>0</v>
      </c>
    </row>
    <row r="43" spans="1:16">
      <c r="A43" s="216">
        <v>35</v>
      </c>
      <c r="B43" s="216">
        <f>IF('5S TRAINING MTX'!C43="",0,IF('5S TRAINING MTX'!C43="Not Trained",0,IF('5S TRAINING MTX'!C43="Trained",1,IF('5S TRAINING MTX'!C43="Expert",2,3))))</f>
        <v>0</v>
      </c>
      <c r="C43" s="216">
        <f>IF('5S TRAINING MTX'!D43="",0,IF('5S TRAINING MTX'!D43="Not Trained",0,IF('5S TRAINING MTX'!D43="Trained",1,IF('5S TRAINING MTX'!D43="Expert",2,3))))</f>
        <v>0</v>
      </c>
      <c r="D43" s="216">
        <f>IF('5S TRAINING MTX'!E43="",0,IF('5S TRAINING MTX'!E43="Not Trained",0,IF('5S TRAINING MTX'!E43="Trained",1,IF('5S TRAINING MTX'!E43="Expert",2,3))))</f>
        <v>0</v>
      </c>
      <c r="E43" s="216">
        <f>IF('5S TRAINING MTX'!F43="",0,IF('5S TRAINING MTX'!F43="Not Trained",0,IF('5S TRAINING MTX'!F43="Trained",1,IF('5S TRAINING MTX'!F43="Expert",2,3))))</f>
        <v>0</v>
      </c>
      <c r="F43" s="216">
        <f>IF('5S TRAINING MTX'!G43="",0,IF('5S TRAINING MTX'!G43="Not Trained",0,IF('5S TRAINING MTX'!G43="Trained",1,IF('5S TRAINING MTX'!G43="Expert",2,3))))</f>
        <v>0</v>
      </c>
      <c r="G43" s="216">
        <f>IF('5S TRAINING MTX'!H43="",0,IF('5S TRAINING MTX'!H43="Not Trained",0,IF('5S TRAINING MTX'!H43="Trained",1,IF('5S TRAINING MTX'!H43="Expert",2,3))))</f>
        <v>0</v>
      </c>
      <c r="H43" s="216">
        <f>IF('5S TRAINING MTX'!I43="",0,IF('5S TRAINING MTX'!I43="Not Trained",0,IF('5S TRAINING MTX'!I43="Trained",1,IF('5S TRAINING MTX'!I43="Expert",2,3))))</f>
        <v>0</v>
      </c>
      <c r="I43" s="216">
        <f>IF('5S TRAINING MTX'!J43="",0,IF('5S TRAINING MTX'!J43="Not Trained",0,IF('5S TRAINING MTX'!J43="Trained",1,IF('5S TRAINING MTX'!J43="Expert",2,3))))</f>
        <v>0</v>
      </c>
      <c r="J43" s="216">
        <f>IF('5S TRAINING MTX'!K43="",0,IF('5S TRAINING MTX'!K43="Not Trained",0,IF('5S TRAINING MTX'!K43="Trained",1,IF('5S TRAINING MTX'!K43="Expert",2,3))))</f>
        <v>0</v>
      </c>
      <c r="K43" s="216">
        <f>IF('5S TRAINING MTX'!L43="",0,IF('5S TRAINING MTX'!L43="Not Trained",0,IF('5S TRAINING MTX'!L43="Trained",1,IF('5S TRAINING MTX'!L43="Expert",2,3))))</f>
        <v>0</v>
      </c>
      <c r="L43" s="216">
        <f>IF('5S TRAINING MTX'!M43="",0,IF('5S TRAINING MTX'!M43="Not Trained",0,IF('5S TRAINING MTX'!M43="Trained",1,IF('5S TRAINING MTX'!M43="Expert",2,3))))</f>
        <v>0</v>
      </c>
      <c r="M43" s="216">
        <f>IF('5S TRAINING MTX'!N43="",0,IF('5S TRAINING MTX'!N43="Not Trained",0,IF('5S TRAINING MTX'!N43="Trained",1,IF('5S TRAINING MTX'!N43="Expert",2,3))))</f>
        <v>0</v>
      </c>
      <c r="N43" s="216">
        <f>IF('5S TRAINING MTX'!O43="",0,IF('5S TRAINING MTX'!O43="Not Trained",0,IF('5S TRAINING MTX'!O43="Trained",1,IF('5S TRAINING MTX'!O43="Expert",2,3))))</f>
        <v>0</v>
      </c>
      <c r="O43" s="216">
        <f>IF('5S TRAINING MTX'!P43="",0,IF('5S TRAINING MTX'!P43="Not Trained",0,IF('5S TRAINING MTX'!P43="Trained",1,IF('5S TRAINING MTX'!P43="Expert",2,3))))</f>
        <v>0</v>
      </c>
      <c r="P43" s="216">
        <f>IF('5S TRAINING MTX'!Q43="",0,IF('5S TRAINING MTX'!Q43="Not Trained",0,IF('5S TRAINING MTX'!Q43="Trained",1,IF('5S TRAINING MTX'!Q43="Expert",2,3))))</f>
        <v>0</v>
      </c>
    </row>
    <row r="44" spans="1:16">
      <c r="A44" s="216">
        <v>36</v>
      </c>
      <c r="B44" s="216">
        <f>IF('5S TRAINING MTX'!C44="",0,IF('5S TRAINING MTX'!C44="Not Trained",0,IF('5S TRAINING MTX'!C44="Trained",1,IF('5S TRAINING MTX'!C44="Expert",2,3))))</f>
        <v>0</v>
      </c>
      <c r="C44" s="216">
        <f>IF('5S TRAINING MTX'!D44="",0,IF('5S TRAINING MTX'!D44="Not Trained",0,IF('5S TRAINING MTX'!D44="Trained",1,IF('5S TRAINING MTX'!D44="Expert",2,3))))</f>
        <v>0</v>
      </c>
      <c r="D44" s="216">
        <f>IF('5S TRAINING MTX'!E44="",0,IF('5S TRAINING MTX'!E44="Not Trained",0,IF('5S TRAINING MTX'!E44="Trained",1,IF('5S TRAINING MTX'!E44="Expert",2,3))))</f>
        <v>0</v>
      </c>
      <c r="E44" s="216">
        <f>IF('5S TRAINING MTX'!F44="",0,IF('5S TRAINING MTX'!F44="Not Trained",0,IF('5S TRAINING MTX'!F44="Trained",1,IF('5S TRAINING MTX'!F44="Expert",2,3))))</f>
        <v>0</v>
      </c>
      <c r="F44" s="216">
        <f>IF('5S TRAINING MTX'!G44="",0,IF('5S TRAINING MTX'!G44="Not Trained",0,IF('5S TRAINING MTX'!G44="Trained",1,IF('5S TRAINING MTX'!G44="Expert",2,3))))</f>
        <v>0</v>
      </c>
      <c r="G44" s="216">
        <f>IF('5S TRAINING MTX'!H44="",0,IF('5S TRAINING MTX'!H44="Not Trained",0,IF('5S TRAINING MTX'!H44="Trained",1,IF('5S TRAINING MTX'!H44="Expert",2,3))))</f>
        <v>0</v>
      </c>
      <c r="H44" s="216">
        <f>IF('5S TRAINING MTX'!I44="",0,IF('5S TRAINING MTX'!I44="Not Trained",0,IF('5S TRAINING MTX'!I44="Trained",1,IF('5S TRAINING MTX'!I44="Expert",2,3))))</f>
        <v>0</v>
      </c>
      <c r="I44" s="216">
        <f>IF('5S TRAINING MTX'!J44="",0,IF('5S TRAINING MTX'!J44="Not Trained",0,IF('5S TRAINING MTX'!J44="Trained",1,IF('5S TRAINING MTX'!J44="Expert",2,3))))</f>
        <v>0</v>
      </c>
      <c r="J44" s="216">
        <f>IF('5S TRAINING MTX'!K44="",0,IF('5S TRAINING MTX'!K44="Not Trained",0,IF('5S TRAINING MTX'!K44="Trained",1,IF('5S TRAINING MTX'!K44="Expert",2,3))))</f>
        <v>0</v>
      </c>
      <c r="K44" s="216">
        <f>IF('5S TRAINING MTX'!L44="",0,IF('5S TRAINING MTX'!L44="Not Trained",0,IF('5S TRAINING MTX'!L44="Trained",1,IF('5S TRAINING MTX'!L44="Expert",2,3))))</f>
        <v>0</v>
      </c>
      <c r="L44" s="216">
        <f>IF('5S TRAINING MTX'!M44="",0,IF('5S TRAINING MTX'!M44="Not Trained",0,IF('5S TRAINING MTX'!M44="Trained",1,IF('5S TRAINING MTX'!M44="Expert",2,3))))</f>
        <v>0</v>
      </c>
      <c r="M44" s="216">
        <f>IF('5S TRAINING MTX'!N44="",0,IF('5S TRAINING MTX'!N44="Not Trained",0,IF('5S TRAINING MTX'!N44="Trained",1,IF('5S TRAINING MTX'!N44="Expert",2,3))))</f>
        <v>0</v>
      </c>
      <c r="N44" s="216">
        <f>IF('5S TRAINING MTX'!O44="",0,IF('5S TRAINING MTX'!O44="Not Trained",0,IF('5S TRAINING MTX'!O44="Trained",1,IF('5S TRAINING MTX'!O44="Expert",2,3))))</f>
        <v>0</v>
      </c>
      <c r="O44" s="216">
        <f>IF('5S TRAINING MTX'!P44="",0,IF('5S TRAINING MTX'!P44="Not Trained",0,IF('5S TRAINING MTX'!P44="Trained",1,IF('5S TRAINING MTX'!P44="Expert",2,3))))</f>
        <v>0</v>
      </c>
      <c r="P44" s="216">
        <f>IF('5S TRAINING MTX'!Q44="",0,IF('5S TRAINING MTX'!Q44="Not Trained",0,IF('5S TRAINING MTX'!Q44="Trained",1,IF('5S TRAINING MTX'!Q44="Expert",2,3))))</f>
        <v>0</v>
      </c>
    </row>
    <row r="45" spans="1:16">
      <c r="A45" s="216">
        <v>37</v>
      </c>
      <c r="B45" s="216">
        <f>IF('5S TRAINING MTX'!C45="",0,IF('5S TRAINING MTX'!C45="Not Trained",0,IF('5S TRAINING MTX'!C45="Trained",1,IF('5S TRAINING MTX'!C45="Expert",2,3))))</f>
        <v>0</v>
      </c>
      <c r="C45" s="216">
        <f>IF('5S TRAINING MTX'!D45="",0,IF('5S TRAINING MTX'!D45="Not Trained",0,IF('5S TRAINING MTX'!D45="Trained",1,IF('5S TRAINING MTX'!D45="Expert",2,3))))</f>
        <v>0</v>
      </c>
      <c r="D45" s="216">
        <f>IF('5S TRAINING MTX'!E45="",0,IF('5S TRAINING MTX'!E45="Not Trained",0,IF('5S TRAINING MTX'!E45="Trained",1,IF('5S TRAINING MTX'!E45="Expert",2,3))))</f>
        <v>0</v>
      </c>
      <c r="E45" s="216">
        <f>IF('5S TRAINING MTX'!F45="",0,IF('5S TRAINING MTX'!F45="Not Trained",0,IF('5S TRAINING MTX'!F45="Trained",1,IF('5S TRAINING MTX'!F45="Expert",2,3))))</f>
        <v>0</v>
      </c>
      <c r="F45" s="216">
        <f>IF('5S TRAINING MTX'!G45="",0,IF('5S TRAINING MTX'!G45="Not Trained",0,IF('5S TRAINING MTX'!G45="Trained",1,IF('5S TRAINING MTX'!G45="Expert",2,3))))</f>
        <v>0</v>
      </c>
      <c r="G45" s="216">
        <f>IF('5S TRAINING MTX'!H45="",0,IF('5S TRAINING MTX'!H45="Not Trained",0,IF('5S TRAINING MTX'!H45="Trained",1,IF('5S TRAINING MTX'!H45="Expert",2,3))))</f>
        <v>0</v>
      </c>
      <c r="H45" s="216">
        <f>IF('5S TRAINING MTX'!I45="",0,IF('5S TRAINING MTX'!I45="Not Trained",0,IF('5S TRAINING MTX'!I45="Trained",1,IF('5S TRAINING MTX'!I45="Expert",2,3))))</f>
        <v>0</v>
      </c>
      <c r="I45" s="216">
        <f>IF('5S TRAINING MTX'!J45="",0,IF('5S TRAINING MTX'!J45="Not Trained",0,IF('5S TRAINING MTX'!J45="Trained",1,IF('5S TRAINING MTX'!J45="Expert",2,3))))</f>
        <v>0</v>
      </c>
      <c r="J45" s="216">
        <f>IF('5S TRAINING MTX'!K45="",0,IF('5S TRAINING MTX'!K45="Not Trained",0,IF('5S TRAINING MTX'!K45="Trained",1,IF('5S TRAINING MTX'!K45="Expert",2,3))))</f>
        <v>0</v>
      </c>
      <c r="K45" s="216">
        <f>IF('5S TRAINING MTX'!L45="",0,IF('5S TRAINING MTX'!L45="Not Trained",0,IF('5S TRAINING MTX'!L45="Trained",1,IF('5S TRAINING MTX'!L45="Expert",2,3))))</f>
        <v>0</v>
      </c>
      <c r="L45" s="216">
        <f>IF('5S TRAINING MTX'!M45="",0,IF('5S TRAINING MTX'!M45="Not Trained",0,IF('5S TRAINING MTX'!M45="Trained",1,IF('5S TRAINING MTX'!M45="Expert",2,3))))</f>
        <v>0</v>
      </c>
      <c r="M45" s="216">
        <f>IF('5S TRAINING MTX'!N45="",0,IF('5S TRAINING MTX'!N45="Not Trained",0,IF('5S TRAINING MTX'!N45="Trained",1,IF('5S TRAINING MTX'!N45="Expert",2,3))))</f>
        <v>0</v>
      </c>
      <c r="N45" s="216">
        <f>IF('5S TRAINING MTX'!O45="",0,IF('5S TRAINING MTX'!O45="Not Trained",0,IF('5S TRAINING MTX'!O45="Trained",1,IF('5S TRAINING MTX'!O45="Expert",2,3))))</f>
        <v>0</v>
      </c>
      <c r="O45" s="216">
        <f>IF('5S TRAINING MTX'!P45="",0,IF('5S TRAINING MTX'!P45="Not Trained",0,IF('5S TRAINING MTX'!P45="Trained",1,IF('5S TRAINING MTX'!P45="Expert",2,3))))</f>
        <v>0</v>
      </c>
      <c r="P45" s="216">
        <f>IF('5S TRAINING MTX'!Q45="",0,IF('5S TRAINING MTX'!Q45="Not Trained",0,IF('5S TRAINING MTX'!Q45="Trained",1,IF('5S TRAINING MTX'!Q45="Expert",2,3))))</f>
        <v>0</v>
      </c>
    </row>
    <row r="46" spans="1:16">
      <c r="A46" s="216">
        <v>38</v>
      </c>
      <c r="B46" s="216">
        <f>IF('5S TRAINING MTX'!C46="",0,IF('5S TRAINING MTX'!C46="Not Trained",0,IF('5S TRAINING MTX'!C46="Trained",1,IF('5S TRAINING MTX'!C46="Expert",2,3))))</f>
        <v>0</v>
      </c>
      <c r="C46" s="216">
        <f>IF('5S TRAINING MTX'!D46="",0,IF('5S TRAINING MTX'!D46="Not Trained",0,IF('5S TRAINING MTX'!D46="Trained",1,IF('5S TRAINING MTX'!D46="Expert",2,3))))</f>
        <v>0</v>
      </c>
      <c r="D46" s="216">
        <f>IF('5S TRAINING MTX'!E46="",0,IF('5S TRAINING MTX'!E46="Not Trained",0,IF('5S TRAINING MTX'!E46="Trained",1,IF('5S TRAINING MTX'!E46="Expert",2,3))))</f>
        <v>0</v>
      </c>
      <c r="E46" s="216">
        <f>IF('5S TRAINING MTX'!F46="",0,IF('5S TRAINING MTX'!F46="Not Trained",0,IF('5S TRAINING MTX'!F46="Trained",1,IF('5S TRAINING MTX'!F46="Expert",2,3))))</f>
        <v>0</v>
      </c>
      <c r="F46" s="216">
        <f>IF('5S TRAINING MTX'!G46="",0,IF('5S TRAINING MTX'!G46="Not Trained",0,IF('5S TRAINING MTX'!G46="Trained",1,IF('5S TRAINING MTX'!G46="Expert",2,3))))</f>
        <v>0</v>
      </c>
      <c r="G46" s="216">
        <f>IF('5S TRAINING MTX'!H46="",0,IF('5S TRAINING MTX'!H46="Not Trained",0,IF('5S TRAINING MTX'!H46="Trained",1,IF('5S TRAINING MTX'!H46="Expert",2,3))))</f>
        <v>0</v>
      </c>
      <c r="H46" s="216">
        <f>IF('5S TRAINING MTX'!I46="",0,IF('5S TRAINING MTX'!I46="Not Trained",0,IF('5S TRAINING MTX'!I46="Trained",1,IF('5S TRAINING MTX'!I46="Expert",2,3))))</f>
        <v>0</v>
      </c>
      <c r="I46" s="216">
        <f>IF('5S TRAINING MTX'!J46="",0,IF('5S TRAINING MTX'!J46="Not Trained",0,IF('5S TRAINING MTX'!J46="Trained",1,IF('5S TRAINING MTX'!J46="Expert",2,3))))</f>
        <v>0</v>
      </c>
      <c r="J46" s="216">
        <f>IF('5S TRAINING MTX'!K46="",0,IF('5S TRAINING MTX'!K46="Not Trained",0,IF('5S TRAINING MTX'!K46="Trained",1,IF('5S TRAINING MTX'!K46="Expert",2,3))))</f>
        <v>0</v>
      </c>
      <c r="K46" s="216">
        <f>IF('5S TRAINING MTX'!L46="",0,IF('5S TRAINING MTX'!L46="Not Trained",0,IF('5S TRAINING MTX'!L46="Trained",1,IF('5S TRAINING MTX'!L46="Expert",2,3))))</f>
        <v>0</v>
      </c>
      <c r="L46" s="216">
        <f>IF('5S TRAINING MTX'!M46="",0,IF('5S TRAINING MTX'!M46="Not Trained",0,IF('5S TRAINING MTX'!M46="Trained",1,IF('5S TRAINING MTX'!M46="Expert",2,3))))</f>
        <v>0</v>
      </c>
      <c r="M46" s="216">
        <f>IF('5S TRAINING MTX'!N46="",0,IF('5S TRAINING MTX'!N46="Not Trained",0,IF('5S TRAINING MTX'!N46="Trained",1,IF('5S TRAINING MTX'!N46="Expert",2,3))))</f>
        <v>0</v>
      </c>
      <c r="N46" s="216">
        <f>IF('5S TRAINING MTX'!O46="",0,IF('5S TRAINING MTX'!O46="Not Trained",0,IF('5S TRAINING MTX'!O46="Trained",1,IF('5S TRAINING MTX'!O46="Expert",2,3))))</f>
        <v>0</v>
      </c>
      <c r="O46" s="216">
        <f>IF('5S TRAINING MTX'!P46="",0,IF('5S TRAINING MTX'!P46="Not Trained",0,IF('5S TRAINING MTX'!P46="Trained",1,IF('5S TRAINING MTX'!P46="Expert",2,3))))</f>
        <v>0</v>
      </c>
      <c r="P46" s="216">
        <f>IF('5S TRAINING MTX'!Q46="",0,IF('5S TRAINING MTX'!Q46="Not Trained",0,IF('5S TRAINING MTX'!Q46="Trained",1,IF('5S TRAINING MTX'!Q46="Expert",2,3))))</f>
        <v>0</v>
      </c>
    </row>
    <row r="47" spans="1:16">
      <c r="A47" s="216">
        <v>39</v>
      </c>
      <c r="B47" s="216">
        <f>IF('5S TRAINING MTX'!C47="",0,IF('5S TRAINING MTX'!C47="Not Trained",0,IF('5S TRAINING MTX'!C47="Trained",1,IF('5S TRAINING MTX'!C47="Expert",2,3))))</f>
        <v>0</v>
      </c>
      <c r="C47" s="216">
        <f>IF('5S TRAINING MTX'!D47="",0,IF('5S TRAINING MTX'!D47="Not Trained",0,IF('5S TRAINING MTX'!D47="Trained",1,IF('5S TRAINING MTX'!D47="Expert",2,3))))</f>
        <v>0</v>
      </c>
      <c r="D47" s="216">
        <f>IF('5S TRAINING MTX'!E47="",0,IF('5S TRAINING MTX'!E47="Not Trained",0,IF('5S TRAINING MTX'!E47="Trained",1,IF('5S TRAINING MTX'!E47="Expert",2,3))))</f>
        <v>0</v>
      </c>
      <c r="E47" s="216">
        <f>IF('5S TRAINING MTX'!F47="",0,IF('5S TRAINING MTX'!F47="Not Trained",0,IF('5S TRAINING MTX'!F47="Trained",1,IF('5S TRAINING MTX'!F47="Expert",2,3))))</f>
        <v>0</v>
      </c>
      <c r="F47" s="216">
        <f>IF('5S TRAINING MTX'!G47="",0,IF('5S TRAINING MTX'!G47="Not Trained",0,IF('5S TRAINING MTX'!G47="Trained",1,IF('5S TRAINING MTX'!G47="Expert",2,3))))</f>
        <v>0</v>
      </c>
      <c r="G47" s="216">
        <f>IF('5S TRAINING MTX'!H47="",0,IF('5S TRAINING MTX'!H47="Not Trained",0,IF('5S TRAINING MTX'!H47="Trained",1,IF('5S TRAINING MTX'!H47="Expert",2,3))))</f>
        <v>0</v>
      </c>
      <c r="H47" s="216">
        <f>IF('5S TRAINING MTX'!I47="",0,IF('5S TRAINING MTX'!I47="Not Trained",0,IF('5S TRAINING MTX'!I47="Trained",1,IF('5S TRAINING MTX'!I47="Expert",2,3))))</f>
        <v>0</v>
      </c>
      <c r="I47" s="216">
        <f>IF('5S TRAINING MTX'!J47="",0,IF('5S TRAINING MTX'!J47="Not Trained",0,IF('5S TRAINING MTX'!J47="Trained",1,IF('5S TRAINING MTX'!J47="Expert",2,3))))</f>
        <v>0</v>
      </c>
      <c r="J47" s="216">
        <f>IF('5S TRAINING MTX'!K47="",0,IF('5S TRAINING MTX'!K47="Not Trained",0,IF('5S TRAINING MTX'!K47="Trained",1,IF('5S TRAINING MTX'!K47="Expert",2,3))))</f>
        <v>0</v>
      </c>
      <c r="K47" s="216">
        <f>IF('5S TRAINING MTX'!L47="",0,IF('5S TRAINING MTX'!L47="Not Trained",0,IF('5S TRAINING MTX'!L47="Trained",1,IF('5S TRAINING MTX'!L47="Expert",2,3))))</f>
        <v>0</v>
      </c>
      <c r="L47" s="216">
        <f>IF('5S TRAINING MTX'!M47="",0,IF('5S TRAINING MTX'!M47="Not Trained",0,IF('5S TRAINING MTX'!M47="Trained",1,IF('5S TRAINING MTX'!M47="Expert",2,3))))</f>
        <v>0</v>
      </c>
      <c r="M47" s="216">
        <f>IF('5S TRAINING MTX'!N47="",0,IF('5S TRAINING MTX'!N47="Not Trained",0,IF('5S TRAINING MTX'!N47="Trained",1,IF('5S TRAINING MTX'!N47="Expert",2,3))))</f>
        <v>0</v>
      </c>
      <c r="N47" s="216">
        <f>IF('5S TRAINING MTX'!O47="",0,IF('5S TRAINING MTX'!O47="Not Trained",0,IF('5S TRAINING MTX'!O47="Trained",1,IF('5S TRAINING MTX'!O47="Expert",2,3))))</f>
        <v>0</v>
      </c>
      <c r="O47" s="216">
        <f>IF('5S TRAINING MTX'!P47="",0,IF('5S TRAINING MTX'!P47="Not Trained",0,IF('5S TRAINING MTX'!P47="Trained",1,IF('5S TRAINING MTX'!P47="Expert",2,3))))</f>
        <v>0</v>
      </c>
      <c r="P47" s="216">
        <f>IF('5S TRAINING MTX'!Q47="",0,IF('5S TRAINING MTX'!Q47="Not Trained",0,IF('5S TRAINING MTX'!Q47="Trained",1,IF('5S TRAINING MTX'!Q47="Expert",2,3))))</f>
        <v>0</v>
      </c>
    </row>
    <row r="48" spans="1:16">
      <c r="A48" s="216">
        <v>40</v>
      </c>
      <c r="B48" s="216">
        <f>IF('5S TRAINING MTX'!C48="",0,IF('5S TRAINING MTX'!C48="Not Trained",0,IF('5S TRAINING MTX'!C48="Trained",1,IF('5S TRAINING MTX'!C48="Expert",2,3))))</f>
        <v>0</v>
      </c>
      <c r="C48" s="216">
        <f>IF('5S TRAINING MTX'!D48="",0,IF('5S TRAINING MTX'!D48="Not Trained",0,IF('5S TRAINING MTX'!D48="Trained",1,IF('5S TRAINING MTX'!D48="Expert",2,3))))</f>
        <v>0</v>
      </c>
      <c r="D48" s="216">
        <f>IF('5S TRAINING MTX'!E48="",0,IF('5S TRAINING MTX'!E48="Not Trained",0,IF('5S TRAINING MTX'!E48="Trained",1,IF('5S TRAINING MTX'!E48="Expert",2,3))))</f>
        <v>0</v>
      </c>
      <c r="E48" s="216">
        <f>IF('5S TRAINING MTX'!F48="",0,IF('5S TRAINING MTX'!F48="Not Trained",0,IF('5S TRAINING MTX'!F48="Trained",1,IF('5S TRAINING MTX'!F48="Expert",2,3))))</f>
        <v>0</v>
      </c>
      <c r="F48" s="216">
        <f>IF('5S TRAINING MTX'!G48="",0,IF('5S TRAINING MTX'!G48="Not Trained",0,IF('5S TRAINING MTX'!G48="Trained",1,IF('5S TRAINING MTX'!G48="Expert",2,3))))</f>
        <v>0</v>
      </c>
      <c r="G48" s="216">
        <f>IF('5S TRAINING MTX'!H48="",0,IF('5S TRAINING MTX'!H48="Not Trained",0,IF('5S TRAINING MTX'!H48="Trained",1,IF('5S TRAINING MTX'!H48="Expert",2,3))))</f>
        <v>0</v>
      </c>
      <c r="H48" s="216">
        <f>IF('5S TRAINING MTX'!I48="",0,IF('5S TRAINING MTX'!I48="Not Trained",0,IF('5S TRAINING MTX'!I48="Trained",1,IF('5S TRAINING MTX'!I48="Expert",2,3))))</f>
        <v>0</v>
      </c>
      <c r="I48" s="216">
        <f>IF('5S TRAINING MTX'!J48="",0,IF('5S TRAINING MTX'!J48="Not Trained",0,IF('5S TRAINING MTX'!J48="Trained",1,IF('5S TRAINING MTX'!J48="Expert",2,3))))</f>
        <v>0</v>
      </c>
      <c r="J48" s="216">
        <f>IF('5S TRAINING MTX'!K48="",0,IF('5S TRAINING MTX'!K48="Not Trained",0,IF('5S TRAINING MTX'!K48="Trained",1,IF('5S TRAINING MTX'!K48="Expert",2,3))))</f>
        <v>0</v>
      </c>
      <c r="K48" s="216">
        <f>IF('5S TRAINING MTX'!L48="",0,IF('5S TRAINING MTX'!L48="Not Trained",0,IF('5S TRAINING MTX'!L48="Trained",1,IF('5S TRAINING MTX'!L48="Expert",2,3))))</f>
        <v>0</v>
      </c>
      <c r="L48" s="216">
        <f>IF('5S TRAINING MTX'!M48="",0,IF('5S TRAINING MTX'!M48="Not Trained",0,IF('5S TRAINING MTX'!M48="Trained",1,IF('5S TRAINING MTX'!M48="Expert",2,3))))</f>
        <v>0</v>
      </c>
      <c r="M48" s="216">
        <f>IF('5S TRAINING MTX'!N48="",0,IF('5S TRAINING MTX'!N48="Not Trained",0,IF('5S TRAINING MTX'!N48="Trained",1,IF('5S TRAINING MTX'!N48="Expert",2,3))))</f>
        <v>0</v>
      </c>
      <c r="N48" s="216">
        <f>IF('5S TRAINING MTX'!O48="",0,IF('5S TRAINING MTX'!O48="Not Trained",0,IF('5S TRAINING MTX'!O48="Trained",1,IF('5S TRAINING MTX'!O48="Expert",2,3))))</f>
        <v>0</v>
      </c>
      <c r="O48" s="216">
        <f>IF('5S TRAINING MTX'!P48="",0,IF('5S TRAINING MTX'!P48="Not Trained",0,IF('5S TRAINING MTX'!P48="Trained",1,IF('5S TRAINING MTX'!P48="Expert",2,3))))</f>
        <v>0</v>
      </c>
      <c r="P48" s="216">
        <f>IF('5S TRAINING MTX'!Q48="",0,IF('5S TRAINING MTX'!Q48="Not Trained",0,IF('5S TRAINING MTX'!Q48="Trained",1,IF('5S TRAINING MTX'!Q48="Expert",2,3))))</f>
        <v>0</v>
      </c>
    </row>
    <row r="49" spans="1:16">
      <c r="A49" s="216">
        <v>41</v>
      </c>
      <c r="B49" s="216">
        <f>IF('5S TRAINING MTX'!C49="",0,IF('5S TRAINING MTX'!C49="Not Trained",0,IF('5S TRAINING MTX'!C49="Trained",1,IF('5S TRAINING MTX'!C49="Expert",2,3))))</f>
        <v>0</v>
      </c>
      <c r="C49" s="216">
        <f>IF('5S TRAINING MTX'!D49="",0,IF('5S TRAINING MTX'!D49="Not Trained",0,IF('5S TRAINING MTX'!D49="Trained",1,IF('5S TRAINING MTX'!D49="Expert",2,3))))</f>
        <v>0</v>
      </c>
      <c r="D49" s="216">
        <f>IF('5S TRAINING MTX'!E49="",0,IF('5S TRAINING MTX'!E49="Not Trained",0,IF('5S TRAINING MTX'!E49="Trained",1,IF('5S TRAINING MTX'!E49="Expert",2,3))))</f>
        <v>0</v>
      </c>
      <c r="E49" s="216">
        <f>IF('5S TRAINING MTX'!F49="",0,IF('5S TRAINING MTX'!F49="Not Trained",0,IF('5S TRAINING MTX'!F49="Trained",1,IF('5S TRAINING MTX'!F49="Expert",2,3))))</f>
        <v>0</v>
      </c>
      <c r="F49" s="216">
        <f>IF('5S TRAINING MTX'!G49="",0,IF('5S TRAINING MTX'!G49="Not Trained",0,IF('5S TRAINING MTX'!G49="Trained",1,IF('5S TRAINING MTX'!G49="Expert",2,3))))</f>
        <v>0</v>
      </c>
      <c r="G49" s="216">
        <f>IF('5S TRAINING MTX'!H49="",0,IF('5S TRAINING MTX'!H49="Not Trained",0,IF('5S TRAINING MTX'!H49="Trained",1,IF('5S TRAINING MTX'!H49="Expert",2,3))))</f>
        <v>0</v>
      </c>
      <c r="H49" s="216">
        <f>IF('5S TRAINING MTX'!I49="",0,IF('5S TRAINING MTX'!I49="Not Trained",0,IF('5S TRAINING MTX'!I49="Trained",1,IF('5S TRAINING MTX'!I49="Expert",2,3))))</f>
        <v>0</v>
      </c>
      <c r="I49" s="216">
        <f>IF('5S TRAINING MTX'!J49="",0,IF('5S TRAINING MTX'!J49="Not Trained",0,IF('5S TRAINING MTX'!J49="Trained",1,IF('5S TRAINING MTX'!J49="Expert",2,3))))</f>
        <v>0</v>
      </c>
      <c r="J49" s="216">
        <f>IF('5S TRAINING MTX'!K49="",0,IF('5S TRAINING MTX'!K49="Not Trained",0,IF('5S TRAINING MTX'!K49="Trained",1,IF('5S TRAINING MTX'!K49="Expert",2,3))))</f>
        <v>0</v>
      </c>
      <c r="K49" s="216">
        <f>IF('5S TRAINING MTX'!L49="",0,IF('5S TRAINING MTX'!L49="Not Trained",0,IF('5S TRAINING MTX'!L49="Trained",1,IF('5S TRAINING MTX'!L49="Expert",2,3))))</f>
        <v>0</v>
      </c>
      <c r="L49" s="216">
        <f>IF('5S TRAINING MTX'!M49="",0,IF('5S TRAINING MTX'!M49="Not Trained",0,IF('5S TRAINING MTX'!M49="Trained",1,IF('5S TRAINING MTX'!M49="Expert",2,3))))</f>
        <v>0</v>
      </c>
      <c r="M49" s="216">
        <f>IF('5S TRAINING MTX'!N49="",0,IF('5S TRAINING MTX'!N49="Not Trained",0,IF('5S TRAINING MTX'!N49="Trained",1,IF('5S TRAINING MTX'!N49="Expert",2,3))))</f>
        <v>0</v>
      </c>
      <c r="N49" s="216">
        <f>IF('5S TRAINING MTX'!O49="",0,IF('5S TRAINING MTX'!O49="Not Trained",0,IF('5S TRAINING MTX'!O49="Trained",1,IF('5S TRAINING MTX'!O49="Expert",2,3))))</f>
        <v>0</v>
      </c>
      <c r="O49" s="216">
        <f>IF('5S TRAINING MTX'!P49="",0,IF('5S TRAINING MTX'!P49="Not Trained",0,IF('5S TRAINING MTX'!P49="Trained",1,IF('5S TRAINING MTX'!P49="Expert",2,3))))</f>
        <v>0</v>
      </c>
      <c r="P49" s="216">
        <f>IF('5S TRAINING MTX'!Q49="",0,IF('5S TRAINING MTX'!Q49="Not Trained",0,IF('5S TRAINING MTX'!Q49="Trained",1,IF('5S TRAINING MTX'!Q49="Expert",2,3))))</f>
        <v>0</v>
      </c>
    </row>
    <row r="50" spans="1:16">
      <c r="A50" s="216">
        <v>42</v>
      </c>
      <c r="B50" s="216">
        <f>IF('5S TRAINING MTX'!C50="",0,IF('5S TRAINING MTX'!C50="Not Trained",0,IF('5S TRAINING MTX'!C50="Trained",1,IF('5S TRAINING MTX'!C50="Expert",2,3))))</f>
        <v>0</v>
      </c>
      <c r="C50" s="216">
        <f>IF('5S TRAINING MTX'!D50="",0,IF('5S TRAINING MTX'!D50="Not Trained",0,IF('5S TRAINING MTX'!D50="Trained",1,IF('5S TRAINING MTX'!D50="Expert",2,3))))</f>
        <v>0</v>
      </c>
      <c r="D50" s="216">
        <f>IF('5S TRAINING MTX'!E50="",0,IF('5S TRAINING MTX'!E50="Not Trained",0,IF('5S TRAINING MTX'!E50="Trained",1,IF('5S TRAINING MTX'!E50="Expert",2,3))))</f>
        <v>0</v>
      </c>
      <c r="E50" s="216">
        <f>IF('5S TRAINING MTX'!F50="",0,IF('5S TRAINING MTX'!F50="Not Trained",0,IF('5S TRAINING MTX'!F50="Trained",1,IF('5S TRAINING MTX'!F50="Expert",2,3))))</f>
        <v>0</v>
      </c>
      <c r="F50" s="216">
        <f>IF('5S TRAINING MTX'!G50="",0,IF('5S TRAINING MTX'!G50="Not Trained",0,IF('5S TRAINING MTX'!G50="Trained",1,IF('5S TRAINING MTX'!G50="Expert",2,3))))</f>
        <v>0</v>
      </c>
      <c r="G50" s="216">
        <f>IF('5S TRAINING MTX'!H50="",0,IF('5S TRAINING MTX'!H50="Not Trained",0,IF('5S TRAINING MTX'!H50="Trained",1,IF('5S TRAINING MTX'!H50="Expert",2,3))))</f>
        <v>0</v>
      </c>
      <c r="H50" s="216">
        <f>IF('5S TRAINING MTX'!I50="",0,IF('5S TRAINING MTX'!I50="Not Trained",0,IF('5S TRAINING MTX'!I50="Trained",1,IF('5S TRAINING MTX'!I50="Expert",2,3))))</f>
        <v>0</v>
      </c>
      <c r="I50" s="216">
        <f>IF('5S TRAINING MTX'!J50="",0,IF('5S TRAINING MTX'!J50="Not Trained",0,IF('5S TRAINING MTX'!J50="Trained",1,IF('5S TRAINING MTX'!J50="Expert",2,3))))</f>
        <v>0</v>
      </c>
      <c r="J50" s="216">
        <f>IF('5S TRAINING MTX'!K50="",0,IF('5S TRAINING MTX'!K50="Not Trained",0,IF('5S TRAINING MTX'!K50="Trained",1,IF('5S TRAINING MTX'!K50="Expert",2,3))))</f>
        <v>0</v>
      </c>
      <c r="K50" s="216">
        <f>IF('5S TRAINING MTX'!L50="",0,IF('5S TRAINING MTX'!L50="Not Trained",0,IF('5S TRAINING MTX'!L50="Trained",1,IF('5S TRAINING MTX'!L50="Expert",2,3))))</f>
        <v>0</v>
      </c>
      <c r="L50" s="216">
        <f>IF('5S TRAINING MTX'!M50="",0,IF('5S TRAINING MTX'!M50="Not Trained",0,IF('5S TRAINING MTX'!M50="Trained",1,IF('5S TRAINING MTX'!M50="Expert",2,3))))</f>
        <v>0</v>
      </c>
      <c r="M50" s="216">
        <f>IF('5S TRAINING MTX'!N50="",0,IF('5S TRAINING MTX'!N50="Not Trained",0,IF('5S TRAINING MTX'!N50="Trained",1,IF('5S TRAINING MTX'!N50="Expert",2,3))))</f>
        <v>0</v>
      </c>
      <c r="N50" s="216">
        <f>IF('5S TRAINING MTX'!O50="",0,IF('5S TRAINING MTX'!O50="Not Trained",0,IF('5S TRAINING MTX'!O50="Trained",1,IF('5S TRAINING MTX'!O50="Expert",2,3))))</f>
        <v>0</v>
      </c>
      <c r="O50" s="216">
        <f>IF('5S TRAINING MTX'!P50="",0,IF('5S TRAINING MTX'!P50="Not Trained",0,IF('5S TRAINING MTX'!P50="Trained",1,IF('5S TRAINING MTX'!P50="Expert",2,3))))</f>
        <v>0</v>
      </c>
      <c r="P50" s="216">
        <f>IF('5S TRAINING MTX'!Q50="",0,IF('5S TRAINING MTX'!Q50="Not Trained",0,IF('5S TRAINING MTX'!Q50="Trained",1,IF('5S TRAINING MTX'!Q50="Expert",2,3))))</f>
        <v>0</v>
      </c>
    </row>
    <row r="51" spans="1:16">
      <c r="A51" s="216">
        <v>43</v>
      </c>
      <c r="B51" s="216">
        <f>IF('5S TRAINING MTX'!C51="",0,IF('5S TRAINING MTX'!C51="Not Trained",0,IF('5S TRAINING MTX'!C51="Trained",1,IF('5S TRAINING MTX'!C51="Expert",2,3))))</f>
        <v>0</v>
      </c>
      <c r="C51" s="216">
        <f>IF('5S TRAINING MTX'!D51="",0,IF('5S TRAINING MTX'!D51="Not Trained",0,IF('5S TRAINING MTX'!D51="Trained",1,IF('5S TRAINING MTX'!D51="Expert",2,3))))</f>
        <v>0</v>
      </c>
      <c r="D51" s="216">
        <f>IF('5S TRAINING MTX'!E51="",0,IF('5S TRAINING MTX'!E51="Not Trained",0,IF('5S TRAINING MTX'!E51="Trained",1,IF('5S TRAINING MTX'!E51="Expert",2,3))))</f>
        <v>0</v>
      </c>
      <c r="E51" s="216">
        <f>IF('5S TRAINING MTX'!F51="",0,IF('5S TRAINING MTX'!F51="Not Trained",0,IF('5S TRAINING MTX'!F51="Trained",1,IF('5S TRAINING MTX'!F51="Expert",2,3))))</f>
        <v>0</v>
      </c>
      <c r="F51" s="216">
        <f>IF('5S TRAINING MTX'!G51="",0,IF('5S TRAINING MTX'!G51="Not Trained",0,IF('5S TRAINING MTX'!G51="Trained",1,IF('5S TRAINING MTX'!G51="Expert",2,3))))</f>
        <v>0</v>
      </c>
      <c r="G51" s="216">
        <f>IF('5S TRAINING MTX'!H51="",0,IF('5S TRAINING MTX'!H51="Not Trained",0,IF('5S TRAINING MTX'!H51="Trained",1,IF('5S TRAINING MTX'!H51="Expert",2,3))))</f>
        <v>0</v>
      </c>
      <c r="H51" s="216">
        <f>IF('5S TRAINING MTX'!I51="",0,IF('5S TRAINING MTX'!I51="Not Trained",0,IF('5S TRAINING MTX'!I51="Trained",1,IF('5S TRAINING MTX'!I51="Expert",2,3))))</f>
        <v>0</v>
      </c>
      <c r="I51" s="216">
        <f>IF('5S TRAINING MTX'!J51="",0,IF('5S TRAINING MTX'!J51="Not Trained",0,IF('5S TRAINING MTX'!J51="Trained",1,IF('5S TRAINING MTX'!J51="Expert",2,3))))</f>
        <v>0</v>
      </c>
      <c r="J51" s="216">
        <f>IF('5S TRAINING MTX'!K51="",0,IF('5S TRAINING MTX'!K51="Not Trained",0,IF('5S TRAINING MTX'!K51="Trained",1,IF('5S TRAINING MTX'!K51="Expert",2,3))))</f>
        <v>0</v>
      </c>
      <c r="K51" s="216">
        <f>IF('5S TRAINING MTX'!L51="",0,IF('5S TRAINING MTX'!L51="Not Trained",0,IF('5S TRAINING MTX'!L51="Trained",1,IF('5S TRAINING MTX'!L51="Expert",2,3))))</f>
        <v>0</v>
      </c>
      <c r="L51" s="216">
        <f>IF('5S TRAINING MTX'!M51="",0,IF('5S TRAINING MTX'!M51="Not Trained",0,IF('5S TRAINING MTX'!M51="Trained",1,IF('5S TRAINING MTX'!M51="Expert",2,3))))</f>
        <v>0</v>
      </c>
      <c r="M51" s="216">
        <f>IF('5S TRAINING MTX'!N51="",0,IF('5S TRAINING MTX'!N51="Not Trained",0,IF('5S TRAINING MTX'!N51="Trained",1,IF('5S TRAINING MTX'!N51="Expert",2,3))))</f>
        <v>0</v>
      </c>
      <c r="N51" s="216">
        <f>IF('5S TRAINING MTX'!O51="",0,IF('5S TRAINING MTX'!O51="Not Trained",0,IF('5S TRAINING MTX'!O51="Trained",1,IF('5S TRAINING MTX'!O51="Expert",2,3))))</f>
        <v>0</v>
      </c>
      <c r="O51" s="216">
        <f>IF('5S TRAINING MTX'!P51="",0,IF('5S TRAINING MTX'!P51="Not Trained",0,IF('5S TRAINING MTX'!P51="Trained",1,IF('5S TRAINING MTX'!P51="Expert",2,3))))</f>
        <v>0</v>
      </c>
      <c r="P51" s="216">
        <f>IF('5S TRAINING MTX'!Q51="",0,IF('5S TRAINING MTX'!Q51="Not Trained",0,IF('5S TRAINING MTX'!Q51="Trained",1,IF('5S TRAINING MTX'!Q51="Expert",2,3))))</f>
        <v>0</v>
      </c>
    </row>
    <row r="52" spans="1:16">
      <c r="A52" s="216">
        <v>44</v>
      </c>
      <c r="B52" s="216">
        <f>IF('5S TRAINING MTX'!C52="",0,IF('5S TRAINING MTX'!C52="Not Trained",0,IF('5S TRAINING MTX'!C52="Trained",1,IF('5S TRAINING MTX'!C52="Expert",2,3))))</f>
        <v>0</v>
      </c>
      <c r="C52" s="216">
        <f>IF('5S TRAINING MTX'!D52="",0,IF('5S TRAINING MTX'!D52="Not Trained",0,IF('5S TRAINING MTX'!D52="Trained",1,IF('5S TRAINING MTX'!D52="Expert",2,3))))</f>
        <v>0</v>
      </c>
      <c r="D52" s="216">
        <f>IF('5S TRAINING MTX'!E52="",0,IF('5S TRAINING MTX'!E52="Not Trained",0,IF('5S TRAINING MTX'!E52="Trained",1,IF('5S TRAINING MTX'!E52="Expert",2,3))))</f>
        <v>0</v>
      </c>
      <c r="E52" s="216">
        <f>IF('5S TRAINING MTX'!F52="",0,IF('5S TRAINING MTX'!F52="Not Trained",0,IF('5S TRAINING MTX'!F52="Trained",1,IF('5S TRAINING MTX'!F52="Expert",2,3))))</f>
        <v>0</v>
      </c>
      <c r="F52" s="216">
        <f>IF('5S TRAINING MTX'!G52="",0,IF('5S TRAINING MTX'!G52="Not Trained",0,IF('5S TRAINING MTX'!G52="Trained",1,IF('5S TRAINING MTX'!G52="Expert",2,3))))</f>
        <v>0</v>
      </c>
      <c r="G52" s="216">
        <f>IF('5S TRAINING MTX'!H52="",0,IF('5S TRAINING MTX'!H52="Not Trained",0,IF('5S TRAINING MTX'!H52="Trained",1,IF('5S TRAINING MTX'!H52="Expert",2,3))))</f>
        <v>0</v>
      </c>
      <c r="H52" s="216">
        <f>IF('5S TRAINING MTX'!I52="",0,IF('5S TRAINING MTX'!I52="Not Trained",0,IF('5S TRAINING MTX'!I52="Trained",1,IF('5S TRAINING MTX'!I52="Expert",2,3))))</f>
        <v>0</v>
      </c>
      <c r="I52" s="216">
        <f>IF('5S TRAINING MTX'!J52="",0,IF('5S TRAINING MTX'!J52="Not Trained",0,IF('5S TRAINING MTX'!J52="Trained",1,IF('5S TRAINING MTX'!J52="Expert",2,3))))</f>
        <v>0</v>
      </c>
      <c r="J52" s="216">
        <f>IF('5S TRAINING MTX'!K52="",0,IF('5S TRAINING MTX'!K52="Not Trained",0,IF('5S TRAINING MTX'!K52="Trained",1,IF('5S TRAINING MTX'!K52="Expert",2,3))))</f>
        <v>0</v>
      </c>
      <c r="K52" s="216">
        <f>IF('5S TRAINING MTX'!L52="",0,IF('5S TRAINING MTX'!L52="Not Trained",0,IF('5S TRAINING MTX'!L52="Trained",1,IF('5S TRAINING MTX'!L52="Expert",2,3))))</f>
        <v>0</v>
      </c>
      <c r="L52" s="216">
        <f>IF('5S TRAINING MTX'!M52="",0,IF('5S TRAINING MTX'!M52="Not Trained",0,IF('5S TRAINING MTX'!M52="Trained",1,IF('5S TRAINING MTX'!M52="Expert",2,3))))</f>
        <v>0</v>
      </c>
      <c r="M52" s="216">
        <f>IF('5S TRAINING MTX'!N52="",0,IF('5S TRAINING MTX'!N52="Not Trained",0,IF('5S TRAINING MTX'!N52="Trained",1,IF('5S TRAINING MTX'!N52="Expert",2,3))))</f>
        <v>0</v>
      </c>
      <c r="N52" s="216">
        <f>IF('5S TRAINING MTX'!O52="",0,IF('5S TRAINING MTX'!O52="Not Trained",0,IF('5S TRAINING MTX'!O52="Trained",1,IF('5S TRAINING MTX'!O52="Expert",2,3))))</f>
        <v>0</v>
      </c>
      <c r="O52" s="216">
        <f>IF('5S TRAINING MTX'!P52="",0,IF('5S TRAINING MTX'!P52="Not Trained",0,IF('5S TRAINING MTX'!P52="Trained",1,IF('5S TRAINING MTX'!P52="Expert",2,3))))</f>
        <v>0</v>
      </c>
      <c r="P52" s="216">
        <f>IF('5S TRAINING MTX'!Q52="",0,IF('5S TRAINING MTX'!Q52="Not Trained",0,IF('5S TRAINING MTX'!Q52="Trained",1,IF('5S TRAINING MTX'!Q52="Expert",2,3))))</f>
        <v>0</v>
      </c>
    </row>
    <row r="53" spans="1:16">
      <c r="A53" s="216">
        <v>45</v>
      </c>
      <c r="B53" s="216">
        <f>IF('5S TRAINING MTX'!C53="",0,IF('5S TRAINING MTX'!C53="Not Trained",0,IF('5S TRAINING MTX'!C53="Trained",1,IF('5S TRAINING MTX'!C53="Expert",2,3))))</f>
        <v>0</v>
      </c>
      <c r="C53" s="216">
        <f>IF('5S TRAINING MTX'!D53="",0,IF('5S TRAINING MTX'!D53="Not Trained",0,IF('5S TRAINING MTX'!D53="Trained",1,IF('5S TRAINING MTX'!D53="Expert",2,3))))</f>
        <v>0</v>
      </c>
      <c r="D53" s="216">
        <f>IF('5S TRAINING MTX'!E53="",0,IF('5S TRAINING MTX'!E53="Not Trained",0,IF('5S TRAINING MTX'!E53="Trained",1,IF('5S TRAINING MTX'!E53="Expert",2,3))))</f>
        <v>0</v>
      </c>
      <c r="E53" s="216">
        <f>IF('5S TRAINING MTX'!F53="",0,IF('5S TRAINING MTX'!F53="Not Trained",0,IF('5S TRAINING MTX'!F53="Trained",1,IF('5S TRAINING MTX'!F53="Expert",2,3))))</f>
        <v>0</v>
      </c>
      <c r="F53" s="216">
        <f>IF('5S TRAINING MTX'!G53="",0,IF('5S TRAINING MTX'!G53="Not Trained",0,IF('5S TRAINING MTX'!G53="Trained",1,IF('5S TRAINING MTX'!G53="Expert",2,3))))</f>
        <v>0</v>
      </c>
      <c r="G53" s="216">
        <f>IF('5S TRAINING MTX'!H53="",0,IF('5S TRAINING MTX'!H53="Not Trained",0,IF('5S TRAINING MTX'!H53="Trained",1,IF('5S TRAINING MTX'!H53="Expert",2,3))))</f>
        <v>0</v>
      </c>
      <c r="H53" s="216">
        <f>IF('5S TRAINING MTX'!I53="",0,IF('5S TRAINING MTX'!I53="Not Trained",0,IF('5S TRAINING MTX'!I53="Trained",1,IF('5S TRAINING MTX'!I53="Expert",2,3))))</f>
        <v>0</v>
      </c>
      <c r="I53" s="216">
        <f>IF('5S TRAINING MTX'!J53="",0,IF('5S TRAINING MTX'!J53="Not Trained",0,IF('5S TRAINING MTX'!J53="Trained",1,IF('5S TRAINING MTX'!J53="Expert",2,3))))</f>
        <v>0</v>
      </c>
      <c r="J53" s="216">
        <f>IF('5S TRAINING MTX'!K53="",0,IF('5S TRAINING MTX'!K53="Not Trained",0,IF('5S TRAINING MTX'!K53="Trained",1,IF('5S TRAINING MTX'!K53="Expert",2,3))))</f>
        <v>0</v>
      </c>
      <c r="K53" s="216">
        <f>IF('5S TRAINING MTX'!L53="",0,IF('5S TRAINING MTX'!L53="Not Trained",0,IF('5S TRAINING MTX'!L53="Trained",1,IF('5S TRAINING MTX'!L53="Expert",2,3))))</f>
        <v>0</v>
      </c>
      <c r="L53" s="216">
        <f>IF('5S TRAINING MTX'!M53="",0,IF('5S TRAINING MTX'!M53="Not Trained",0,IF('5S TRAINING MTX'!M53="Trained",1,IF('5S TRAINING MTX'!M53="Expert",2,3))))</f>
        <v>0</v>
      </c>
      <c r="M53" s="216">
        <f>IF('5S TRAINING MTX'!N53="",0,IF('5S TRAINING MTX'!N53="Not Trained",0,IF('5S TRAINING MTX'!N53="Trained",1,IF('5S TRAINING MTX'!N53="Expert",2,3))))</f>
        <v>0</v>
      </c>
      <c r="N53" s="216">
        <f>IF('5S TRAINING MTX'!O53="",0,IF('5S TRAINING MTX'!O53="Not Trained",0,IF('5S TRAINING MTX'!O53="Trained",1,IF('5S TRAINING MTX'!O53="Expert",2,3))))</f>
        <v>0</v>
      </c>
      <c r="O53" s="216">
        <f>IF('5S TRAINING MTX'!P53="",0,IF('5S TRAINING MTX'!P53="Not Trained",0,IF('5S TRAINING MTX'!P53="Trained",1,IF('5S TRAINING MTX'!P53="Expert",2,3))))</f>
        <v>0</v>
      </c>
      <c r="P53" s="216">
        <f>IF('5S TRAINING MTX'!Q53="",0,IF('5S TRAINING MTX'!Q53="Not Trained",0,IF('5S TRAINING MTX'!Q53="Trained",1,IF('5S TRAINING MTX'!Q53="Expert",2,3))))</f>
        <v>0</v>
      </c>
    </row>
    <row r="54" spans="1:16">
      <c r="A54" s="216">
        <v>46</v>
      </c>
      <c r="B54" s="216">
        <f>IF('5S TRAINING MTX'!C54="",0,IF('5S TRAINING MTX'!C54="Not Trained",0,IF('5S TRAINING MTX'!C54="Trained",1,IF('5S TRAINING MTX'!C54="Expert",2,3))))</f>
        <v>0</v>
      </c>
      <c r="C54" s="216">
        <f>IF('5S TRAINING MTX'!D54="",0,IF('5S TRAINING MTX'!D54="Not Trained",0,IF('5S TRAINING MTX'!D54="Trained",1,IF('5S TRAINING MTX'!D54="Expert",2,3))))</f>
        <v>0</v>
      </c>
      <c r="D54" s="216">
        <f>IF('5S TRAINING MTX'!E54="",0,IF('5S TRAINING MTX'!E54="Not Trained",0,IF('5S TRAINING MTX'!E54="Trained",1,IF('5S TRAINING MTX'!E54="Expert",2,3))))</f>
        <v>0</v>
      </c>
      <c r="E54" s="216">
        <f>IF('5S TRAINING MTX'!F54="",0,IF('5S TRAINING MTX'!F54="Not Trained",0,IF('5S TRAINING MTX'!F54="Trained",1,IF('5S TRAINING MTX'!F54="Expert",2,3))))</f>
        <v>0</v>
      </c>
      <c r="F54" s="216">
        <f>IF('5S TRAINING MTX'!G54="",0,IF('5S TRAINING MTX'!G54="Not Trained",0,IF('5S TRAINING MTX'!G54="Trained",1,IF('5S TRAINING MTX'!G54="Expert",2,3))))</f>
        <v>0</v>
      </c>
      <c r="G54" s="216">
        <f>IF('5S TRAINING MTX'!H54="",0,IF('5S TRAINING MTX'!H54="Not Trained",0,IF('5S TRAINING MTX'!H54="Trained",1,IF('5S TRAINING MTX'!H54="Expert",2,3))))</f>
        <v>0</v>
      </c>
      <c r="H54" s="216">
        <f>IF('5S TRAINING MTX'!I54="",0,IF('5S TRAINING MTX'!I54="Not Trained",0,IF('5S TRAINING MTX'!I54="Trained",1,IF('5S TRAINING MTX'!I54="Expert",2,3))))</f>
        <v>0</v>
      </c>
      <c r="I54" s="216">
        <f>IF('5S TRAINING MTX'!J54="",0,IF('5S TRAINING MTX'!J54="Not Trained",0,IF('5S TRAINING MTX'!J54="Trained",1,IF('5S TRAINING MTX'!J54="Expert",2,3))))</f>
        <v>0</v>
      </c>
      <c r="J54" s="216">
        <f>IF('5S TRAINING MTX'!K54="",0,IF('5S TRAINING MTX'!K54="Not Trained",0,IF('5S TRAINING MTX'!K54="Trained",1,IF('5S TRAINING MTX'!K54="Expert",2,3))))</f>
        <v>0</v>
      </c>
      <c r="K54" s="216">
        <f>IF('5S TRAINING MTX'!L54="",0,IF('5S TRAINING MTX'!L54="Not Trained",0,IF('5S TRAINING MTX'!L54="Trained",1,IF('5S TRAINING MTX'!L54="Expert",2,3))))</f>
        <v>0</v>
      </c>
      <c r="L54" s="216">
        <f>IF('5S TRAINING MTX'!M54="",0,IF('5S TRAINING MTX'!M54="Not Trained",0,IF('5S TRAINING MTX'!M54="Trained",1,IF('5S TRAINING MTX'!M54="Expert",2,3))))</f>
        <v>0</v>
      </c>
      <c r="M54" s="216">
        <f>IF('5S TRAINING MTX'!N54="",0,IF('5S TRAINING MTX'!N54="Not Trained",0,IF('5S TRAINING MTX'!N54="Trained",1,IF('5S TRAINING MTX'!N54="Expert",2,3))))</f>
        <v>0</v>
      </c>
      <c r="N54" s="216">
        <f>IF('5S TRAINING MTX'!O54="",0,IF('5S TRAINING MTX'!O54="Not Trained",0,IF('5S TRAINING MTX'!O54="Trained",1,IF('5S TRAINING MTX'!O54="Expert",2,3))))</f>
        <v>0</v>
      </c>
      <c r="O54" s="216">
        <f>IF('5S TRAINING MTX'!P54="",0,IF('5S TRAINING MTX'!P54="Not Trained",0,IF('5S TRAINING MTX'!P54="Trained",1,IF('5S TRAINING MTX'!P54="Expert",2,3))))</f>
        <v>0</v>
      </c>
      <c r="P54" s="216">
        <f>IF('5S TRAINING MTX'!Q54="",0,IF('5S TRAINING MTX'!Q54="Not Trained",0,IF('5S TRAINING MTX'!Q54="Trained",1,IF('5S TRAINING MTX'!Q54="Expert",2,3))))</f>
        <v>0</v>
      </c>
    </row>
    <row r="55" spans="1:16">
      <c r="A55" s="216">
        <v>47</v>
      </c>
      <c r="B55" s="216">
        <f>IF('5S TRAINING MTX'!C55="",0,IF('5S TRAINING MTX'!C55="Not Trained",0,IF('5S TRAINING MTX'!C55="Trained",1,IF('5S TRAINING MTX'!C55="Expert",2,3))))</f>
        <v>0</v>
      </c>
      <c r="C55" s="216">
        <f>IF('5S TRAINING MTX'!D55="",0,IF('5S TRAINING MTX'!D55="Not Trained",0,IF('5S TRAINING MTX'!D55="Trained",1,IF('5S TRAINING MTX'!D55="Expert",2,3))))</f>
        <v>0</v>
      </c>
      <c r="D55" s="216">
        <f>IF('5S TRAINING MTX'!E55="",0,IF('5S TRAINING MTX'!E55="Not Trained",0,IF('5S TRAINING MTX'!E55="Trained",1,IF('5S TRAINING MTX'!E55="Expert",2,3))))</f>
        <v>0</v>
      </c>
      <c r="E55" s="216">
        <f>IF('5S TRAINING MTX'!F55="",0,IF('5S TRAINING MTX'!F55="Not Trained",0,IF('5S TRAINING MTX'!F55="Trained",1,IF('5S TRAINING MTX'!F55="Expert",2,3))))</f>
        <v>0</v>
      </c>
      <c r="F55" s="216">
        <f>IF('5S TRAINING MTX'!G55="",0,IF('5S TRAINING MTX'!G55="Not Trained",0,IF('5S TRAINING MTX'!G55="Trained",1,IF('5S TRAINING MTX'!G55="Expert",2,3))))</f>
        <v>0</v>
      </c>
      <c r="G55" s="216">
        <f>IF('5S TRAINING MTX'!H55="",0,IF('5S TRAINING MTX'!H55="Not Trained",0,IF('5S TRAINING MTX'!H55="Trained",1,IF('5S TRAINING MTX'!H55="Expert",2,3))))</f>
        <v>0</v>
      </c>
      <c r="H55" s="216">
        <f>IF('5S TRAINING MTX'!I55="",0,IF('5S TRAINING MTX'!I55="Not Trained",0,IF('5S TRAINING MTX'!I55="Trained",1,IF('5S TRAINING MTX'!I55="Expert",2,3))))</f>
        <v>0</v>
      </c>
      <c r="I55" s="216">
        <f>IF('5S TRAINING MTX'!J55="",0,IF('5S TRAINING MTX'!J55="Not Trained",0,IF('5S TRAINING MTX'!J55="Trained",1,IF('5S TRAINING MTX'!J55="Expert",2,3))))</f>
        <v>0</v>
      </c>
      <c r="J55" s="216">
        <f>IF('5S TRAINING MTX'!K55="",0,IF('5S TRAINING MTX'!K55="Not Trained",0,IF('5S TRAINING MTX'!K55="Trained",1,IF('5S TRAINING MTX'!K55="Expert",2,3))))</f>
        <v>0</v>
      </c>
      <c r="K55" s="216">
        <f>IF('5S TRAINING MTX'!L55="",0,IF('5S TRAINING MTX'!L55="Not Trained",0,IF('5S TRAINING MTX'!L55="Trained",1,IF('5S TRAINING MTX'!L55="Expert",2,3))))</f>
        <v>0</v>
      </c>
      <c r="L55" s="216">
        <f>IF('5S TRAINING MTX'!M55="",0,IF('5S TRAINING MTX'!M55="Not Trained",0,IF('5S TRAINING MTX'!M55="Trained",1,IF('5S TRAINING MTX'!M55="Expert",2,3))))</f>
        <v>0</v>
      </c>
      <c r="M55" s="216">
        <f>IF('5S TRAINING MTX'!N55="",0,IF('5S TRAINING MTX'!N55="Not Trained",0,IF('5S TRAINING MTX'!N55="Trained",1,IF('5S TRAINING MTX'!N55="Expert",2,3))))</f>
        <v>0</v>
      </c>
      <c r="N55" s="216">
        <f>IF('5S TRAINING MTX'!O55="",0,IF('5S TRAINING MTX'!O55="Not Trained",0,IF('5S TRAINING MTX'!O55="Trained",1,IF('5S TRAINING MTX'!O55="Expert",2,3))))</f>
        <v>0</v>
      </c>
      <c r="O55" s="216">
        <f>IF('5S TRAINING MTX'!P55="",0,IF('5S TRAINING MTX'!P55="Not Trained",0,IF('5S TRAINING MTX'!P55="Trained",1,IF('5S TRAINING MTX'!P55="Expert",2,3))))</f>
        <v>0</v>
      </c>
      <c r="P55" s="216">
        <f>IF('5S TRAINING MTX'!Q55="",0,IF('5S TRAINING MTX'!Q55="Not Trained",0,IF('5S TRAINING MTX'!Q55="Trained",1,IF('5S TRAINING MTX'!Q55="Expert",2,3))))</f>
        <v>0</v>
      </c>
    </row>
    <row r="56" spans="1:16">
      <c r="A56" s="216">
        <v>48</v>
      </c>
      <c r="B56" s="216">
        <f>IF('5S TRAINING MTX'!C56="",0,IF('5S TRAINING MTX'!C56="Not Trained",0,IF('5S TRAINING MTX'!C56="Trained",1,IF('5S TRAINING MTX'!C56="Expert",2,3))))</f>
        <v>0</v>
      </c>
      <c r="C56" s="216">
        <f>IF('5S TRAINING MTX'!D56="",0,IF('5S TRAINING MTX'!D56="Not Trained",0,IF('5S TRAINING MTX'!D56="Trained",1,IF('5S TRAINING MTX'!D56="Expert",2,3))))</f>
        <v>0</v>
      </c>
      <c r="D56" s="216">
        <f>IF('5S TRAINING MTX'!E56="",0,IF('5S TRAINING MTX'!E56="Not Trained",0,IF('5S TRAINING MTX'!E56="Trained",1,IF('5S TRAINING MTX'!E56="Expert",2,3))))</f>
        <v>0</v>
      </c>
      <c r="E56" s="216">
        <f>IF('5S TRAINING MTX'!F56="",0,IF('5S TRAINING MTX'!F56="Not Trained",0,IF('5S TRAINING MTX'!F56="Trained",1,IF('5S TRAINING MTX'!F56="Expert",2,3))))</f>
        <v>0</v>
      </c>
      <c r="F56" s="216">
        <f>IF('5S TRAINING MTX'!G56="",0,IF('5S TRAINING MTX'!G56="Not Trained",0,IF('5S TRAINING MTX'!G56="Trained",1,IF('5S TRAINING MTX'!G56="Expert",2,3))))</f>
        <v>0</v>
      </c>
      <c r="G56" s="216">
        <f>IF('5S TRAINING MTX'!H56="",0,IF('5S TRAINING MTX'!H56="Not Trained",0,IF('5S TRAINING MTX'!H56="Trained",1,IF('5S TRAINING MTX'!H56="Expert",2,3))))</f>
        <v>0</v>
      </c>
      <c r="H56" s="216">
        <f>IF('5S TRAINING MTX'!I56="",0,IF('5S TRAINING MTX'!I56="Not Trained",0,IF('5S TRAINING MTX'!I56="Trained",1,IF('5S TRAINING MTX'!I56="Expert",2,3))))</f>
        <v>0</v>
      </c>
      <c r="I56" s="216">
        <f>IF('5S TRAINING MTX'!J56="",0,IF('5S TRAINING MTX'!J56="Not Trained",0,IF('5S TRAINING MTX'!J56="Trained",1,IF('5S TRAINING MTX'!J56="Expert",2,3))))</f>
        <v>0</v>
      </c>
      <c r="J56" s="216">
        <f>IF('5S TRAINING MTX'!K56="",0,IF('5S TRAINING MTX'!K56="Not Trained",0,IF('5S TRAINING MTX'!K56="Trained",1,IF('5S TRAINING MTX'!K56="Expert",2,3))))</f>
        <v>0</v>
      </c>
      <c r="K56" s="216">
        <f>IF('5S TRAINING MTX'!L56="",0,IF('5S TRAINING MTX'!L56="Not Trained",0,IF('5S TRAINING MTX'!L56="Trained",1,IF('5S TRAINING MTX'!L56="Expert",2,3))))</f>
        <v>0</v>
      </c>
      <c r="L56" s="216">
        <f>IF('5S TRAINING MTX'!M56="",0,IF('5S TRAINING MTX'!M56="Not Trained",0,IF('5S TRAINING MTX'!M56="Trained",1,IF('5S TRAINING MTX'!M56="Expert",2,3))))</f>
        <v>0</v>
      </c>
      <c r="M56" s="216">
        <f>IF('5S TRAINING MTX'!N56="",0,IF('5S TRAINING MTX'!N56="Not Trained",0,IF('5S TRAINING MTX'!N56="Trained",1,IF('5S TRAINING MTX'!N56="Expert",2,3))))</f>
        <v>0</v>
      </c>
      <c r="N56" s="216">
        <f>IF('5S TRAINING MTX'!O56="",0,IF('5S TRAINING MTX'!O56="Not Trained",0,IF('5S TRAINING MTX'!O56="Trained",1,IF('5S TRAINING MTX'!O56="Expert",2,3))))</f>
        <v>0</v>
      </c>
      <c r="O56" s="216">
        <f>IF('5S TRAINING MTX'!P56="",0,IF('5S TRAINING MTX'!P56="Not Trained",0,IF('5S TRAINING MTX'!P56="Trained",1,IF('5S TRAINING MTX'!P56="Expert",2,3))))</f>
        <v>0</v>
      </c>
      <c r="P56" s="216">
        <f>IF('5S TRAINING MTX'!Q56="",0,IF('5S TRAINING MTX'!Q56="Not Trained",0,IF('5S TRAINING MTX'!Q56="Trained",1,IF('5S TRAINING MTX'!Q56="Expert",2,3))))</f>
        <v>0</v>
      </c>
    </row>
    <row r="57" spans="1:16">
      <c r="A57" s="216">
        <v>49</v>
      </c>
      <c r="B57" s="216">
        <f>IF('5S TRAINING MTX'!C57="",0,IF('5S TRAINING MTX'!C57="Not Trained",0,IF('5S TRAINING MTX'!C57="Trained",1,IF('5S TRAINING MTX'!C57="Expert",2,3))))</f>
        <v>0</v>
      </c>
      <c r="C57" s="216">
        <f>IF('5S TRAINING MTX'!D57="",0,IF('5S TRAINING MTX'!D57="Not Trained",0,IF('5S TRAINING MTX'!D57="Trained",1,IF('5S TRAINING MTX'!D57="Expert",2,3))))</f>
        <v>0</v>
      </c>
      <c r="D57" s="216">
        <f>IF('5S TRAINING MTX'!E57="",0,IF('5S TRAINING MTX'!E57="Not Trained",0,IF('5S TRAINING MTX'!E57="Trained",1,IF('5S TRAINING MTX'!E57="Expert",2,3))))</f>
        <v>0</v>
      </c>
      <c r="E57" s="216">
        <f>IF('5S TRAINING MTX'!F57="",0,IF('5S TRAINING MTX'!F57="Not Trained",0,IF('5S TRAINING MTX'!F57="Trained",1,IF('5S TRAINING MTX'!F57="Expert",2,3))))</f>
        <v>0</v>
      </c>
      <c r="F57" s="216">
        <f>IF('5S TRAINING MTX'!G57="",0,IF('5S TRAINING MTX'!G57="Not Trained",0,IF('5S TRAINING MTX'!G57="Trained",1,IF('5S TRAINING MTX'!G57="Expert",2,3))))</f>
        <v>0</v>
      </c>
      <c r="G57" s="216">
        <f>IF('5S TRAINING MTX'!H57="",0,IF('5S TRAINING MTX'!H57="Not Trained",0,IF('5S TRAINING MTX'!H57="Trained",1,IF('5S TRAINING MTX'!H57="Expert",2,3))))</f>
        <v>0</v>
      </c>
      <c r="H57" s="216">
        <f>IF('5S TRAINING MTX'!I57="",0,IF('5S TRAINING MTX'!I57="Not Trained",0,IF('5S TRAINING MTX'!I57="Trained",1,IF('5S TRAINING MTX'!I57="Expert",2,3))))</f>
        <v>0</v>
      </c>
      <c r="I57" s="216">
        <f>IF('5S TRAINING MTX'!J57="",0,IF('5S TRAINING MTX'!J57="Not Trained",0,IF('5S TRAINING MTX'!J57="Trained",1,IF('5S TRAINING MTX'!J57="Expert",2,3))))</f>
        <v>0</v>
      </c>
      <c r="J57" s="216">
        <f>IF('5S TRAINING MTX'!K57="",0,IF('5S TRAINING MTX'!K57="Not Trained",0,IF('5S TRAINING MTX'!K57="Trained",1,IF('5S TRAINING MTX'!K57="Expert",2,3))))</f>
        <v>0</v>
      </c>
      <c r="K57" s="216">
        <f>IF('5S TRAINING MTX'!L57="",0,IF('5S TRAINING MTX'!L57="Not Trained",0,IF('5S TRAINING MTX'!L57="Trained",1,IF('5S TRAINING MTX'!L57="Expert",2,3))))</f>
        <v>0</v>
      </c>
      <c r="L57" s="216">
        <f>IF('5S TRAINING MTX'!M57="",0,IF('5S TRAINING MTX'!M57="Not Trained",0,IF('5S TRAINING MTX'!M57="Trained",1,IF('5S TRAINING MTX'!M57="Expert",2,3))))</f>
        <v>0</v>
      </c>
      <c r="M57" s="216">
        <f>IF('5S TRAINING MTX'!N57="",0,IF('5S TRAINING MTX'!N57="Not Trained",0,IF('5S TRAINING MTX'!N57="Trained",1,IF('5S TRAINING MTX'!N57="Expert",2,3))))</f>
        <v>0</v>
      </c>
      <c r="N57" s="216">
        <f>IF('5S TRAINING MTX'!O57="",0,IF('5S TRAINING MTX'!O57="Not Trained",0,IF('5S TRAINING MTX'!O57="Trained",1,IF('5S TRAINING MTX'!O57="Expert",2,3))))</f>
        <v>0</v>
      </c>
      <c r="O57" s="216">
        <f>IF('5S TRAINING MTX'!P57="",0,IF('5S TRAINING MTX'!P57="Not Trained",0,IF('5S TRAINING MTX'!P57="Trained",1,IF('5S TRAINING MTX'!P57="Expert",2,3))))</f>
        <v>0</v>
      </c>
      <c r="P57" s="216">
        <f>IF('5S TRAINING MTX'!Q57="",0,IF('5S TRAINING MTX'!Q57="Not Trained",0,IF('5S TRAINING MTX'!Q57="Trained",1,IF('5S TRAINING MTX'!Q57="Expert",2,3))))</f>
        <v>0</v>
      </c>
    </row>
    <row r="58" spans="1:16">
      <c r="A58" s="216">
        <v>50</v>
      </c>
      <c r="B58" s="216">
        <f>IF('5S TRAINING MTX'!C58="",0,IF('5S TRAINING MTX'!C58="Not Trained",0,IF('5S TRAINING MTX'!C58="Trained",1,IF('5S TRAINING MTX'!C58="Expert",2,3))))</f>
        <v>0</v>
      </c>
      <c r="C58" s="216">
        <f>IF('5S TRAINING MTX'!D58="",0,IF('5S TRAINING MTX'!D58="Not Trained",0,IF('5S TRAINING MTX'!D58="Trained",1,IF('5S TRAINING MTX'!D58="Expert",2,3))))</f>
        <v>0</v>
      </c>
      <c r="D58" s="216">
        <f>IF('5S TRAINING MTX'!E58="",0,IF('5S TRAINING MTX'!E58="Not Trained",0,IF('5S TRAINING MTX'!E58="Trained",1,IF('5S TRAINING MTX'!E58="Expert",2,3))))</f>
        <v>0</v>
      </c>
      <c r="E58" s="216">
        <f>IF('5S TRAINING MTX'!F58="",0,IF('5S TRAINING MTX'!F58="Not Trained",0,IF('5S TRAINING MTX'!F58="Trained",1,IF('5S TRAINING MTX'!F58="Expert",2,3))))</f>
        <v>0</v>
      </c>
      <c r="F58" s="216">
        <f>IF('5S TRAINING MTX'!G58="",0,IF('5S TRAINING MTX'!G58="Not Trained",0,IF('5S TRAINING MTX'!G58="Trained",1,IF('5S TRAINING MTX'!G58="Expert",2,3))))</f>
        <v>0</v>
      </c>
      <c r="G58" s="216">
        <f>IF('5S TRAINING MTX'!H58="",0,IF('5S TRAINING MTX'!H58="Not Trained",0,IF('5S TRAINING MTX'!H58="Trained",1,IF('5S TRAINING MTX'!H58="Expert",2,3))))</f>
        <v>0</v>
      </c>
      <c r="H58" s="216">
        <f>IF('5S TRAINING MTX'!I58="",0,IF('5S TRAINING MTX'!I58="Not Trained",0,IF('5S TRAINING MTX'!I58="Trained",1,IF('5S TRAINING MTX'!I58="Expert",2,3))))</f>
        <v>0</v>
      </c>
      <c r="I58" s="216">
        <f>IF('5S TRAINING MTX'!J58="",0,IF('5S TRAINING MTX'!J58="Not Trained",0,IF('5S TRAINING MTX'!J58="Trained",1,IF('5S TRAINING MTX'!J58="Expert",2,3))))</f>
        <v>0</v>
      </c>
      <c r="J58" s="216">
        <f>IF('5S TRAINING MTX'!K58="",0,IF('5S TRAINING MTX'!K58="Not Trained",0,IF('5S TRAINING MTX'!K58="Trained",1,IF('5S TRAINING MTX'!K58="Expert",2,3))))</f>
        <v>0</v>
      </c>
      <c r="K58" s="216">
        <f>IF('5S TRAINING MTX'!L58="",0,IF('5S TRAINING MTX'!L58="Not Trained",0,IF('5S TRAINING MTX'!L58="Trained",1,IF('5S TRAINING MTX'!L58="Expert",2,3))))</f>
        <v>0</v>
      </c>
      <c r="L58" s="216">
        <f>IF('5S TRAINING MTX'!M58="",0,IF('5S TRAINING MTX'!M58="Not Trained",0,IF('5S TRAINING MTX'!M58="Trained",1,IF('5S TRAINING MTX'!M58="Expert",2,3))))</f>
        <v>0</v>
      </c>
      <c r="M58" s="216">
        <f>IF('5S TRAINING MTX'!N58="",0,IF('5S TRAINING MTX'!N58="Not Trained",0,IF('5S TRAINING MTX'!N58="Trained",1,IF('5S TRAINING MTX'!N58="Expert",2,3))))</f>
        <v>0</v>
      </c>
      <c r="N58" s="216">
        <f>IF('5S TRAINING MTX'!O58="",0,IF('5S TRAINING MTX'!O58="Not Trained",0,IF('5S TRAINING MTX'!O58="Trained",1,IF('5S TRAINING MTX'!O58="Expert",2,3))))</f>
        <v>0</v>
      </c>
      <c r="O58" s="216">
        <f>IF('5S TRAINING MTX'!P58="",0,IF('5S TRAINING MTX'!P58="Not Trained",0,IF('5S TRAINING MTX'!P58="Trained",1,IF('5S TRAINING MTX'!P58="Expert",2,3))))</f>
        <v>0</v>
      </c>
      <c r="P58" s="216">
        <f>IF('5S TRAINING MTX'!Q58="",0,IF('5S TRAINING MTX'!Q58="Not Trained",0,IF('5S TRAINING MTX'!Q58="Trained",1,IF('5S TRAINING MTX'!Q58="Expert",2,3))))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ED43"/>
  <sheetViews>
    <sheetView showGridLines="0" showRowColHeaders="0" zoomScaleNormal="100" workbookViewId="0">
      <selection activeCell="A3" sqref="A3:B3"/>
    </sheetView>
  </sheetViews>
  <sheetFormatPr defaultColWidth="8.85546875" defaultRowHeight="15"/>
  <cols>
    <col min="1" max="1" width="5.140625" style="25" customWidth="1"/>
    <col min="2" max="2" width="21.28515625" style="25" customWidth="1"/>
    <col min="3" max="7" width="8.85546875" style="25"/>
    <col min="8" max="133" width="1" style="25" customWidth="1"/>
    <col min="134" max="134" width="4.7109375" style="26" customWidth="1"/>
    <col min="135" max="154" width="4.7109375" style="25" customWidth="1"/>
    <col min="155" max="16384" width="8.85546875" style="25"/>
  </cols>
  <sheetData>
    <row r="1" spans="1:134" ht="26.25">
      <c r="A1" s="274" t="s">
        <v>21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  <c r="AM1" s="275"/>
      <c r="AN1" s="275"/>
      <c r="AO1" s="275"/>
      <c r="AP1" s="275"/>
      <c r="AQ1" s="275"/>
      <c r="AR1" s="275"/>
      <c r="AS1" s="275"/>
      <c r="AT1" s="275"/>
      <c r="AU1" s="275"/>
      <c r="AV1" s="275"/>
      <c r="AW1" s="275"/>
      <c r="AX1" s="275"/>
      <c r="AY1" s="275"/>
      <c r="AZ1" s="275"/>
      <c r="BA1" s="275"/>
      <c r="BB1" s="275"/>
      <c r="BC1" s="275"/>
      <c r="BD1" s="275"/>
      <c r="BE1" s="275"/>
      <c r="BF1" s="275"/>
      <c r="BG1" s="275"/>
      <c r="BH1" s="275"/>
      <c r="BI1" s="275"/>
      <c r="BJ1" s="275"/>
      <c r="BK1" s="275"/>
      <c r="BL1" s="275"/>
      <c r="BM1" s="275"/>
      <c r="BN1" s="275"/>
      <c r="BO1" s="275"/>
      <c r="BP1" s="275"/>
      <c r="BQ1" s="275"/>
      <c r="BR1" s="275"/>
      <c r="BS1" s="275"/>
      <c r="BT1" s="275"/>
      <c r="BU1" s="275"/>
      <c r="BV1" s="275"/>
      <c r="BW1" s="275"/>
      <c r="BX1" s="275"/>
      <c r="BY1" s="275"/>
      <c r="BZ1" s="275"/>
      <c r="CA1" s="275"/>
      <c r="CB1" s="275"/>
      <c r="CC1" s="275"/>
      <c r="CD1" s="275"/>
      <c r="CE1" s="275"/>
      <c r="CF1" s="275"/>
      <c r="CG1" s="275"/>
      <c r="CH1" s="275"/>
      <c r="CI1" s="275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</row>
    <row r="2" spans="1:134">
      <c r="A2" s="276" t="s">
        <v>22</v>
      </c>
      <c r="B2" s="276"/>
      <c r="C2" s="276" t="s">
        <v>23</v>
      </c>
      <c r="D2" s="276"/>
      <c r="E2" s="276"/>
      <c r="F2" s="276"/>
      <c r="G2" s="276"/>
      <c r="H2" s="276" t="s">
        <v>24</v>
      </c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 t="str">
        <f>"Takt Time in "&amp;'4S TAKT TIME'!D18</f>
        <v>Takt Time in Seconds</v>
      </c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8"/>
      <c r="BQ2" s="29"/>
      <c r="BR2" s="29"/>
      <c r="BS2" s="29"/>
      <c r="BT2" s="29"/>
      <c r="BU2" s="30"/>
      <c r="BV2" s="30" t="s">
        <v>25</v>
      </c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1"/>
      <c r="CH2" s="31"/>
      <c r="CI2" s="31"/>
      <c r="CJ2" s="31"/>
      <c r="CK2" s="32"/>
      <c r="CL2" s="33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</row>
    <row r="3" spans="1:134">
      <c r="A3" s="277"/>
      <c r="B3" s="278"/>
      <c r="C3" s="279"/>
      <c r="D3" s="280"/>
      <c r="E3" s="280"/>
      <c r="F3" s="280"/>
      <c r="G3" s="281"/>
      <c r="H3" s="310">
        <f>'4S TAKT TIME'!C16</f>
        <v>75</v>
      </c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10">
        <f>'4S TAKT TIME'!C18</f>
        <v>320</v>
      </c>
      <c r="AO3" s="310"/>
      <c r="AP3" s="310"/>
      <c r="AQ3" s="310"/>
      <c r="AR3" s="310"/>
      <c r="AS3" s="310"/>
      <c r="AT3" s="310"/>
      <c r="AU3" s="310"/>
      <c r="AV3" s="310"/>
      <c r="AW3" s="310"/>
      <c r="AX3" s="310"/>
      <c r="AY3" s="310"/>
      <c r="AZ3" s="310"/>
      <c r="BA3" s="310"/>
      <c r="BB3" s="310"/>
      <c r="BC3" s="310"/>
      <c r="BD3" s="310"/>
      <c r="BE3" s="310"/>
      <c r="BF3" s="310"/>
      <c r="BG3" s="310"/>
      <c r="BH3" s="310"/>
      <c r="BI3" s="310"/>
      <c r="BJ3" s="310"/>
      <c r="BK3" s="310"/>
      <c r="BL3" s="310"/>
      <c r="BM3" s="310"/>
      <c r="BN3" s="310"/>
      <c r="BO3" s="310"/>
      <c r="BP3" s="36"/>
      <c r="BQ3" s="37"/>
      <c r="BR3" s="37"/>
      <c r="BS3" s="37"/>
      <c r="BT3" s="37"/>
      <c r="BU3" s="38"/>
      <c r="BV3" s="38" t="s">
        <v>26</v>
      </c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9"/>
      <c r="CH3" s="39"/>
      <c r="CI3" s="39"/>
      <c r="CJ3" s="39"/>
      <c r="CK3" s="40"/>
      <c r="CL3" s="33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</row>
    <row r="4" spans="1:134">
      <c r="A4" s="276" t="s">
        <v>27</v>
      </c>
      <c r="B4" s="276"/>
      <c r="C4" s="282"/>
      <c r="D4" s="283"/>
      <c r="E4" s="283"/>
      <c r="F4" s="283"/>
      <c r="G4" s="284"/>
      <c r="H4" s="276" t="s">
        <v>28</v>
      </c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 t="s">
        <v>29</v>
      </c>
      <c r="AO4" s="276"/>
      <c r="AP4" s="276"/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6"/>
      <c r="BK4" s="276"/>
      <c r="BL4" s="276"/>
      <c r="BM4" s="276"/>
      <c r="BN4" s="276"/>
      <c r="BO4" s="276"/>
      <c r="BP4" s="36"/>
      <c r="BQ4" s="37"/>
      <c r="BR4" s="37"/>
      <c r="BS4" s="37"/>
      <c r="BT4" s="37"/>
      <c r="BU4" s="41"/>
      <c r="BV4" s="41" t="s">
        <v>30</v>
      </c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2"/>
      <c r="CH4" s="42"/>
      <c r="CI4" s="42"/>
      <c r="CJ4" s="42"/>
      <c r="CK4" s="40"/>
      <c r="CL4" s="33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</row>
    <row r="5" spans="1:134">
      <c r="A5" s="277"/>
      <c r="B5" s="278"/>
      <c r="C5" s="288" t="str">
        <f>"Efficiency = "&amp;ROUND(W43*100,0)&amp;"%"</f>
        <v>Efficiency = 0%</v>
      </c>
      <c r="D5" s="289"/>
      <c r="E5" s="289"/>
      <c r="F5" s="289"/>
      <c r="G5" s="290"/>
      <c r="H5" s="310">
        <f>'4S TAKT TIME'!C14</f>
        <v>400</v>
      </c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294"/>
      <c r="AO5" s="294"/>
      <c r="AP5" s="294"/>
      <c r="AQ5" s="294"/>
      <c r="AR5" s="294"/>
      <c r="AS5" s="294"/>
      <c r="AT5" s="294"/>
      <c r="AU5" s="294"/>
      <c r="AV5" s="294"/>
      <c r="AW5" s="294"/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4"/>
      <c r="BM5" s="294"/>
      <c r="BN5" s="294"/>
      <c r="BO5" s="294"/>
      <c r="BP5" s="43"/>
      <c r="BQ5" s="44"/>
      <c r="BR5" s="44"/>
      <c r="BS5" s="44"/>
      <c r="BT5" s="44"/>
      <c r="BU5" s="45"/>
      <c r="BV5" s="45" t="s">
        <v>14</v>
      </c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6"/>
      <c r="CH5" s="46"/>
      <c r="CI5" s="46"/>
      <c r="CJ5" s="46"/>
      <c r="CK5" s="47"/>
      <c r="CL5" s="33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48">
        <v>1</v>
      </c>
      <c r="DQ5" s="34"/>
      <c r="DR5" s="34"/>
      <c r="DS5" s="34"/>
      <c r="DT5" s="34"/>
      <c r="DU5" s="34"/>
      <c r="DV5" s="34"/>
      <c r="DW5" s="34"/>
      <c r="DX5" s="34"/>
    </row>
    <row r="6" spans="1:134" s="2" customFormat="1" ht="11.25" hidden="1">
      <c r="A6" s="49"/>
      <c r="B6" s="50"/>
      <c r="C6" s="50"/>
      <c r="D6" s="50"/>
      <c r="E6" s="50"/>
      <c r="F6" s="50"/>
      <c r="G6" s="50"/>
      <c r="H6" s="50">
        <f t="shared" ref="H6:AM6" ca="1" si="0">IF(AND(H7&lt;$AN3,I7&gt;$AN3),1,0)</f>
        <v>0</v>
      </c>
      <c r="I6" s="50">
        <f t="shared" ca="1" si="0"/>
        <v>0</v>
      </c>
      <c r="J6" s="50">
        <f t="shared" ca="1" si="0"/>
        <v>0</v>
      </c>
      <c r="K6" s="50">
        <f t="shared" ca="1" si="0"/>
        <v>0</v>
      </c>
      <c r="L6" s="50">
        <f t="shared" ca="1" si="0"/>
        <v>0</v>
      </c>
      <c r="M6" s="50">
        <f t="shared" ca="1" si="0"/>
        <v>0</v>
      </c>
      <c r="N6" s="50">
        <f t="shared" ca="1" si="0"/>
        <v>0</v>
      </c>
      <c r="O6" s="50">
        <f t="shared" ca="1" si="0"/>
        <v>0</v>
      </c>
      <c r="P6" s="50">
        <f t="shared" ca="1" si="0"/>
        <v>0</v>
      </c>
      <c r="Q6" s="50">
        <f t="shared" ca="1" si="0"/>
        <v>0</v>
      </c>
      <c r="R6" s="50">
        <f t="shared" ca="1" si="0"/>
        <v>0</v>
      </c>
      <c r="S6" s="50">
        <f t="shared" ca="1" si="0"/>
        <v>0</v>
      </c>
      <c r="T6" s="50">
        <f t="shared" ca="1" si="0"/>
        <v>0</v>
      </c>
      <c r="U6" s="50">
        <f t="shared" ca="1" si="0"/>
        <v>0</v>
      </c>
      <c r="V6" s="50">
        <f t="shared" ca="1" si="0"/>
        <v>0</v>
      </c>
      <c r="W6" s="50">
        <f t="shared" ca="1" si="0"/>
        <v>0</v>
      </c>
      <c r="X6" s="50">
        <f t="shared" ca="1" si="0"/>
        <v>0</v>
      </c>
      <c r="Y6" s="50">
        <f t="shared" ca="1" si="0"/>
        <v>0</v>
      </c>
      <c r="Z6" s="50">
        <f t="shared" ca="1" si="0"/>
        <v>0</v>
      </c>
      <c r="AA6" s="50">
        <f t="shared" ca="1" si="0"/>
        <v>0</v>
      </c>
      <c r="AB6" s="50">
        <f t="shared" ca="1" si="0"/>
        <v>0</v>
      </c>
      <c r="AC6" s="50">
        <f t="shared" ca="1" si="0"/>
        <v>0</v>
      </c>
      <c r="AD6" s="50">
        <f t="shared" ca="1" si="0"/>
        <v>0</v>
      </c>
      <c r="AE6" s="50">
        <f t="shared" ca="1" si="0"/>
        <v>0</v>
      </c>
      <c r="AF6" s="50">
        <f t="shared" ca="1" si="0"/>
        <v>0</v>
      </c>
      <c r="AG6" s="50">
        <f t="shared" ca="1" si="0"/>
        <v>0</v>
      </c>
      <c r="AH6" s="50">
        <f t="shared" ca="1" si="0"/>
        <v>0</v>
      </c>
      <c r="AI6" s="50">
        <f t="shared" ca="1" si="0"/>
        <v>0</v>
      </c>
      <c r="AJ6" s="50">
        <f t="shared" ca="1" si="0"/>
        <v>0</v>
      </c>
      <c r="AK6" s="50">
        <f t="shared" ca="1" si="0"/>
        <v>0</v>
      </c>
      <c r="AL6" s="50">
        <f t="shared" ca="1" si="0"/>
        <v>0</v>
      </c>
      <c r="AM6" s="50">
        <f t="shared" ca="1" si="0"/>
        <v>0</v>
      </c>
      <c r="AN6" s="50">
        <f t="shared" ref="AN6:BS6" ca="1" si="1">IF(AND(AN7&lt;$AN3,AO7&gt;$AN3),1,0)</f>
        <v>0</v>
      </c>
      <c r="AO6" s="50">
        <f t="shared" ca="1" si="1"/>
        <v>0</v>
      </c>
      <c r="AP6" s="50">
        <f t="shared" ca="1" si="1"/>
        <v>0</v>
      </c>
      <c r="AQ6" s="50">
        <f t="shared" ca="1" si="1"/>
        <v>0</v>
      </c>
      <c r="AR6" s="50">
        <f t="shared" ca="1" si="1"/>
        <v>0</v>
      </c>
      <c r="AS6" s="50">
        <f t="shared" ca="1" si="1"/>
        <v>0</v>
      </c>
      <c r="AT6" s="50">
        <f t="shared" ca="1" si="1"/>
        <v>0</v>
      </c>
      <c r="AU6" s="50">
        <f t="shared" ca="1" si="1"/>
        <v>0</v>
      </c>
      <c r="AV6" s="50">
        <f t="shared" ca="1" si="1"/>
        <v>0</v>
      </c>
      <c r="AW6" s="50">
        <f t="shared" ca="1" si="1"/>
        <v>0</v>
      </c>
      <c r="AX6" s="50">
        <f t="shared" ca="1" si="1"/>
        <v>0</v>
      </c>
      <c r="AY6" s="50">
        <f t="shared" ca="1" si="1"/>
        <v>0</v>
      </c>
      <c r="AZ6" s="50">
        <f t="shared" ca="1" si="1"/>
        <v>0</v>
      </c>
      <c r="BA6" s="50">
        <f t="shared" ca="1" si="1"/>
        <v>0</v>
      </c>
      <c r="BB6" s="50">
        <f t="shared" ca="1" si="1"/>
        <v>0</v>
      </c>
      <c r="BC6" s="50">
        <f t="shared" ca="1" si="1"/>
        <v>0</v>
      </c>
      <c r="BD6" s="50">
        <f t="shared" ca="1" si="1"/>
        <v>0</v>
      </c>
      <c r="BE6" s="50">
        <f t="shared" ca="1" si="1"/>
        <v>0</v>
      </c>
      <c r="BF6" s="50">
        <f t="shared" ca="1" si="1"/>
        <v>0</v>
      </c>
      <c r="BG6" s="50">
        <f t="shared" ca="1" si="1"/>
        <v>0</v>
      </c>
      <c r="BH6" s="50">
        <f t="shared" ca="1" si="1"/>
        <v>0</v>
      </c>
      <c r="BI6" s="50">
        <f t="shared" ca="1" si="1"/>
        <v>0</v>
      </c>
      <c r="BJ6" s="50">
        <f t="shared" ca="1" si="1"/>
        <v>0</v>
      </c>
      <c r="BK6" s="50">
        <f t="shared" ca="1" si="1"/>
        <v>0</v>
      </c>
      <c r="BL6" s="50">
        <f t="shared" ca="1" si="1"/>
        <v>0</v>
      </c>
      <c r="BM6" s="50">
        <f t="shared" ca="1" si="1"/>
        <v>0</v>
      </c>
      <c r="BN6" s="50">
        <f t="shared" ca="1" si="1"/>
        <v>0</v>
      </c>
      <c r="BO6" s="50">
        <f t="shared" ca="1" si="1"/>
        <v>0</v>
      </c>
      <c r="BP6" s="50">
        <f t="shared" ca="1" si="1"/>
        <v>0</v>
      </c>
      <c r="BQ6" s="50">
        <f t="shared" ca="1" si="1"/>
        <v>0</v>
      </c>
      <c r="BR6" s="50">
        <f t="shared" ca="1" si="1"/>
        <v>0</v>
      </c>
      <c r="BS6" s="50">
        <f t="shared" ca="1" si="1"/>
        <v>0</v>
      </c>
      <c r="BT6" s="50">
        <f t="shared" ref="BT6:CY6" ca="1" si="2">IF(AND(BT7&lt;$AN3,BU7&gt;$AN3),1,0)</f>
        <v>0</v>
      </c>
      <c r="BU6" s="50">
        <f t="shared" ca="1" si="2"/>
        <v>0</v>
      </c>
      <c r="BV6" s="50">
        <f t="shared" ca="1" si="2"/>
        <v>0</v>
      </c>
      <c r="BW6" s="50">
        <f t="shared" ca="1" si="2"/>
        <v>0</v>
      </c>
      <c r="BX6" s="50">
        <f t="shared" ca="1" si="2"/>
        <v>0</v>
      </c>
      <c r="BY6" s="50">
        <f t="shared" ca="1" si="2"/>
        <v>0</v>
      </c>
      <c r="BZ6" s="50">
        <f t="shared" ca="1" si="2"/>
        <v>0</v>
      </c>
      <c r="CA6" s="50">
        <f t="shared" ca="1" si="2"/>
        <v>0</v>
      </c>
      <c r="CB6" s="50">
        <f t="shared" ca="1" si="2"/>
        <v>0</v>
      </c>
      <c r="CC6" s="50">
        <f t="shared" ca="1" si="2"/>
        <v>0</v>
      </c>
      <c r="CD6" s="50">
        <f t="shared" ca="1" si="2"/>
        <v>0</v>
      </c>
      <c r="CE6" s="50">
        <f t="shared" ca="1" si="2"/>
        <v>0</v>
      </c>
      <c r="CF6" s="50">
        <f t="shared" ca="1" si="2"/>
        <v>0</v>
      </c>
      <c r="CG6" s="50">
        <f t="shared" ca="1" si="2"/>
        <v>0</v>
      </c>
      <c r="CH6" s="50">
        <f t="shared" ca="1" si="2"/>
        <v>0</v>
      </c>
      <c r="CI6" s="50">
        <f t="shared" ca="1" si="2"/>
        <v>0</v>
      </c>
      <c r="CJ6" s="50">
        <f t="shared" ca="1" si="2"/>
        <v>0</v>
      </c>
      <c r="CK6" s="50">
        <f t="shared" ca="1" si="2"/>
        <v>0</v>
      </c>
      <c r="CL6" s="50">
        <f t="shared" ca="1" si="2"/>
        <v>0</v>
      </c>
      <c r="CM6" s="50">
        <f t="shared" ca="1" si="2"/>
        <v>0</v>
      </c>
      <c r="CN6" s="50">
        <f t="shared" ca="1" si="2"/>
        <v>0</v>
      </c>
      <c r="CO6" s="50">
        <f t="shared" ca="1" si="2"/>
        <v>0</v>
      </c>
      <c r="CP6" s="50">
        <f t="shared" ca="1" si="2"/>
        <v>0</v>
      </c>
      <c r="CQ6" s="50">
        <f t="shared" ca="1" si="2"/>
        <v>0</v>
      </c>
      <c r="CR6" s="50">
        <f t="shared" ca="1" si="2"/>
        <v>0</v>
      </c>
      <c r="CS6" s="50">
        <f t="shared" ca="1" si="2"/>
        <v>0</v>
      </c>
      <c r="CT6" s="50">
        <f t="shared" ca="1" si="2"/>
        <v>0</v>
      </c>
      <c r="CU6" s="50">
        <f t="shared" ca="1" si="2"/>
        <v>0</v>
      </c>
      <c r="CV6" s="50">
        <f t="shared" ca="1" si="2"/>
        <v>0</v>
      </c>
      <c r="CW6" s="50">
        <f t="shared" ca="1" si="2"/>
        <v>0</v>
      </c>
      <c r="CX6" s="50">
        <f t="shared" ca="1" si="2"/>
        <v>0</v>
      </c>
      <c r="CY6" s="50">
        <f t="shared" ca="1" si="2"/>
        <v>0</v>
      </c>
      <c r="CZ6" s="50">
        <f t="shared" ref="CZ6:EC6" ca="1" si="3">IF(AND(CZ7&lt;$AN3,DA7&gt;$AN3),1,0)</f>
        <v>0</v>
      </c>
      <c r="DA6" s="50">
        <f t="shared" ca="1" si="3"/>
        <v>0</v>
      </c>
      <c r="DB6" s="50">
        <f t="shared" ca="1" si="3"/>
        <v>0</v>
      </c>
      <c r="DC6" s="50">
        <f t="shared" ca="1" si="3"/>
        <v>0</v>
      </c>
      <c r="DD6" s="50">
        <f t="shared" ca="1" si="3"/>
        <v>0</v>
      </c>
      <c r="DE6" s="50">
        <f t="shared" ca="1" si="3"/>
        <v>0</v>
      </c>
      <c r="DF6" s="50">
        <f t="shared" ca="1" si="3"/>
        <v>0</v>
      </c>
      <c r="DG6" s="50">
        <f t="shared" ca="1" si="3"/>
        <v>0</v>
      </c>
      <c r="DH6" s="50">
        <f t="shared" ca="1" si="3"/>
        <v>0</v>
      </c>
      <c r="DI6" s="50">
        <f t="shared" ca="1" si="3"/>
        <v>0</v>
      </c>
      <c r="DJ6" s="50">
        <f t="shared" ca="1" si="3"/>
        <v>0</v>
      </c>
      <c r="DK6" s="50">
        <f t="shared" ca="1" si="3"/>
        <v>0</v>
      </c>
      <c r="DL6" s="50">
        <f t="shared" ca="1" si="3"/>
        <v>0</v>
      </c>
      <c r="DM6" s="50">
        <f t="shared" ca="1" si="3"/>
        <v>0</v>
      </c>
      <c r="DN6" s="50">
        <f t="shared" ca="1" si="3"/>
        <v>0</v>
      </c>
      <c r="DO6" s="50">
        <f t="shared" ca="1" si="3"/>
        <v>0</v>
      </c>
      <c r="DP6" s="50">
        <f t="shared" ca="1" si="3"/>
        <v>0</v>
      </c>
      <c r="DQ6" s="50">
        <f t="shared" ca="1" si="3"/>
        <v>0</v>
      </c>
      <c r="DR6" s="50">
        <f t="shared" ca="1" si="3"/>
        <v>0</v>
      </c>
      <c r="DS6" s="50">
        <f t="shared" ca="1" si="3"/>
        <v>0</v>
      </c>
      <c r="DT6" s="50">
        <f t="shared" ca="1" si="3"/>
        <v>0</v>
      </c>
      <c r="DU6" s="50">
        <f t="shared" ca="1" si="3"/>
        <v>0</v>
      </c>
      <c r="DV6" s="50">
        <f t="shared" ca="1" si="3"/>
        <v>1</v>
      </c>
      <c r="DW6" s="51">
        <f t="shared" ca="1" si="3"/>
        <v>0</v>
      </c>
      <c r="DX6" s="51">
        <f t="shared" ca="1" si="3"/>
        <v>0</v>
      </c>
      <c r="DY6" s="51">
        <f t="shared" ca="1" si="3"/>
        <v>0</v>
      </c>
      <c r="DZ6" s="51">
        <f t="shared" ca="1" si="3"/>
        <v>0</v>
      </c>
      <c r="EA6" s="51">
        <f t="shared" ca="1" si="3"/>
        <v>0</v>
      </c>
      <c r="EB6" s="51">
        <f t="shared" ca="1" si="3"/>
        <v>0</v>
      </c>
      <c r="EC6" s="51">
        <f t="shared" ca="1" si="3"/>
        <v>0</v>
      </c>
      <c r="ED6" s="52"/>
    </row>
    <row r="7" spans="1:134" s="2" customFormat="1" ht="11.25" hidden="1">
      <c r="A7" s="49"/>
      <c r="B7" s="50"/>
      <c r="C7" s="50"/>
      <c r="D7" s="50"/>
      <c r="E7" s="50"/>
      <c r="F7" s="50"/>
      <c r="G7" s="50"/>
      <c r="H7" s="50">
        <f ca="1">H8*$ED11+(RAND()*0.001)</f>
        <v>2.6671068174834613</v>
      </c>
      <c r="I7" s="50">
        <f t="shared" ref="I7:BT7" ca="1" si="4">I8*$ED11+(RAND()*0.001)</f>
        <v>5.3335438944354756</v>
      </c>
      <c r="J7" s="50">
        <f t="shared" ca="1" si="4"/>
        <v>8.0005629534302649</v>
      </c>
      <c r="K7" s="50">
        <f t="shared" ca="1" si="4"/>
        <v>10.666897513826225</v>
      </c>
      <c r="L7" s="50">
        <f t="shared" ca="1" si="4"/>
        <v>13.333880276853856</v>
      </c>
      <c r="M7" s="50">
        <f t="shared" ca="1" si="4"/>
        <v>16.000051601560848</v>
      </c>
      <c r="N7" s="50">
        <f t="shared" ca="1" si="4"/>
        <v>18.666779828296335</v>
      </c>
      <c r="O7" s="50">
        <f t="shared" ca="1" si="4"/>
        <v>21.334238964773576</v>
      </c>
      <c r="P7" s="50">
        <f t="shared" ca="1" si="4"/>
        <v>24.000357663755324</v>
      </c>
      <c r="Q7" s="50">
        <f t="shared" ca="1" si="4"/>
        <v>26.66730122054377</v>
      </c>
      <c r="R7" s="50">
        <f t="shared" ca="1" si="4"/>
        <v>29.334037401432322</v>
      </c>
      <c r="S7" s="50">
        <f t="shared" ca="1" si="4"/>
        <v>32.000573915419025</v>
      </c>
      <c r="T7" s="50">
        <f t="shared" ca="1" si="4"/>
        <v>34.666871623055037</v>
      </c>
      <c r="U7" s="50">
        <f t="shared" ca="1" si="4"/>
        <v>37.334138313143136</v>
      </c>
      <c r="V7" s="50">
        <f t="shared" ca="1" si="4"/>
        <v>40.000281349227592</v>
      </c>
      <c r="W7" s="50">
        <f t="shared" ca="1" si="4"/>
        <v>42.667577926958373</v>
      </c>
      <c r="X7" s="50">
        <f t="shared" ca="1" si="4"/>
        <v>45.333359682189148</v>
      </c>
      <c r="Y7" s="50">
        <f t="shared" ca="1" si="4"/>
        <v>48.000196737441357</v>
      </c>
      <c r="Z7" s="50">
        <f t="shared" ca="1" si="4"/>
        <v>50.666673603924217</v>
      </c>
      <c r="AA7" s="50">
        <f t="shared" ca="1" si="4"/>
        <v>53.334183177063323</v>
      </c>
      <c r="AB7" s="50">
        <f t="shared" ca="1" si="4"/>
        <v>56.000276334543329</v>
      </c>
      <c r="AC7" s="50">
        <f t="shared" ca="1" si="4"/>
        <v>58.667483513133831</v>
      </c>
      <c r="AD7" s="50">
        <f t="shared" ca="1" si="4"/>
        <v>61.334068837551676</v>
      </c>
      <c r="AE7" s="50">
        <f t="shared" ca="1" si="4"/>
        <v>64.000766160136095</v>
      </c>
      <c r="AF7" s="50">
        <f t="shared" ca="1" si="4"/>
        <v>66.666835322758928</v>
      </c>
      <c r="AG7" s="50">
        <f t="shared" ca="1" si="4"/>
        <v>69.333579688808882</v>
      </c>
      <c r="AH7" s="50">
        <f t="shared" ca="1" si="4"/>
        <v>72.000107886019478</v>
      </c>
      <c r="AI7" s="50">
        <f t="shared" ca="1" si="4"/>
        <v>74.667146322370016</v>
      </c>
      <c r="AJ7" s="50">
        <f t="shared" ca="1" si="4"/>
        <v>77.334306040740046</v>
      </c>
      <c r="AK7" s="50">
        <f t="shared" ca="1" si="4"/>
        <v>80.000438841885241</v>
      </c>
      <c r="AL7" s="50">
        <f t="shared" ca="1" si="4"/>
        <v>82.667317314363345</v>
      </c>
      <c r="AM7" s="50">
        <f t="shared" ca="1" si="4"/>
        <v>85.33419331905209</v>
      </c>
      <c r="AN7" s="50">
        <f t="shared" ca="1" si="4"/>
        <v>88.000350238662151</v>
      </c>
      <c r="AO7" s="50">
        <f t="shared" ca="1" si="4"/>
        <v>90.66721591462597</v>
      </c>
      <c r="AP7" s="50">
        <f t="shared" ca="1" si="4"/>
        <v>93.333473671351115</v>
      </c>
      <c r="AQ7" s="50">
        <f t="shared" ca="1" si="4"/>
        <v>96.000259790394537</v>
      </c>
      <c r="AR7" s="50">
        <f t="shared" ca="1" si="4"/>
        <v>98.667376038751485</v>
      </c>
      <c r="AS7" s="50">
        <f t="shared" ca="1" si="4"/>
        <v>101.33376451835798</v>
      </c>
      <c r="AT7" s="50">
        <f t="shared" ca="1" si="4"/>
        <v>104.00075192033148</v>
      </c>
      <c r="AU7" s="50">
        <f t="shared" ca="1" si="4"/>
        <v>106.66724275605158</v>
      </c>
      <c r="AV7" s="50">
        <f t="shared" ca="1" si="4"/>
        <v>109.33355605003563</v>
      </c>
      <c r="AW7" s="50">
        <f t="shared" ca="1" si="4"/>
        <v>112.00035929544576</v>
      </c>
      <c r="AX7" s="50">
        <f t="shared" ca="1" si="4"/>
        <v>114.66708984263609</v>
      </c>
      <c r="AY7" s="50">
        <f t="shared" ca="1" si="4"/>
        <v>117.33432807705786</v>
      </c>
      <c r="AZ7" s="50">
        <f t="shared" ca="1" si="4"/>
        <v>120.00090190261078</v>
      </c>
      <c r="BA7" s="50">
        <f t="shared" ca="1" si="4"/>
        <v>122.66685702569964</v>
      </c>
      <c r="BB7" s="50">
        <f t="shared" ca="1" si="4"/>
        <v>125.33396705623254</v>
      </c>
      <c r="BC7" s="50">
        <f t="shared" ca="1" si="4"/>
        <v>128.00019544944027</v>
      </c>
      <c r="BD7" s="50">
        <f t="shared" ca="1" si="4"/>
        <v>130.66674771754222</v>
      </c>
      <c r="BE7" s="50">
        <f t="shared" ca="1" si="4"/>
        <v>133.33352574864981</v>
      </c>
      <c r="BF7" s="50">
        <f t="shared" ca="1" si="4"/>
        <v>136.00006395252262</v>
      </c>
      <c r="BG7" s="50">
        <f t="shared" ca="1" si="4"/>
        <v>138.6673349749635</v>
      </c>
      <c r="BH7" s="50">
        <f t="shared" ca="1" si="4"/>
        <v>141.33430501741708</v>
      </c>
      <c r="BI7" s="50">
        <f t="shared" ca="1" si="4"/>
        <v>144.00078989028503</v>
      </c>
      <c r="BJ7" s="50">
        <f t="shared" ca="1" si="4"/>
        <v>146.66712289964815</v>
      </c>
      <c r="BK7" s="50">
        <f t="shared" ca="1" si="4"/>
        <v>149.33403527315855</v>
      </c>
      <c r="BL7" s="50">
        <f t="shared" ca="1" si="4"/>
        <v>152.00022148293289</v>
      </c>
      <c r="BM7" s="50">
        <f t="shared" ca="1" si="4"/>
        <v>154.66667438019087</v>
      </c>
      <c r="BN7" s="50">
        <f t="shared" ca="1" si="4"/>
        <v>157.33391354931777</v>
      </c>
      <c r="BO7" s="50">
        <f t="shared" ca="1" si="4"/>
        <v>160.00065345517257</v>
      </c>
      <c r="BP7" s="50">
        <f t="shared" ca="1" si="4"/>
        <v>162.66746793281558</v>
      </c>
      <c r="BQ7" s="50">
        <f t="shared" ca="1" si="4"/>
        <v>165.33369297433117</v>
      </c>
      <c r="BR7" s="50">
        <f t="shared" ca="1" si="4"/>
        <v>168.00094658103293</v>
      </c>
      <c r="BS7" s="50">
        <f t="shared" ca="1" si="4"/>
        <v>170.66751633811563</v>
      </c>
      <c r="BT7" s="50">
        <f t="shared" ca="1" si="4"/>
        <v>173.33412153531577</v>
      </c>
      <c r="BU7" s="50">
        <f t="shared" ref="BU7:EC7" ca="1" si="5">BU8*$ED11+(RAND()*0.001)</f>
        <v>176.00030725718136</v>
      </c>
      <c r="BV7" s="50">
        <f t="shared" ca="1" si="5"/>
        <v>178.66725946161844</v>
      </c>
      <c r="BW7" s="50">
        <f t="shared" ca="1" si="5"/>
        <v>181.33349279613</v>
      </c>
      <c r="BX7" s="50">
        <f t="shared" ca="1" si="5"/>
        <v>184.00030696156119</v>
      </c>
      <c r="BY7" s="50">
        <f t="shared" ca="1" si="5"/>
        <v>186.66690067969714</v>
      </c>
      <c r="BZ7" s="50">
        <f t="shared" ca="1" si="5"/>
        <v>189.33378476411693</v>
      </c>
      <c r="CA7" s="50">
        <f t="shared" ca="1" si="5"/>
        <v>192.00032095776149</v>
      </c>
      <c r="CB7" s="50">
        <f t="shared" ca="1" si="5"/>
        <v>194.66735269042564</v>
      </c>
      <c r="CC7" s="50">
        <f t="shared" ca="1" si="5"/>
        <v>197.33339330995688</v>
      </c>
      <c r="CD7" s="50">
        <f t="shared" ca="1" si="5"/>
        <v>200.00071186004936</v>
      </c>
      <c r="CE7" s="50">
        <f t="shared" ca="1" si="5"/>
        <v>202.66691228623864</v>
      </c>
      <c r="CF7" s="50">
        <f t="shared" ca="1" si="5"/>
        <v>205.33402866320094</v>
      </c>
      <c r="CG7" s="50">
        <f t="shared" ca="1" si="5"/>
        <v>208.00072900599636</v>
      </c>
      <c r="CH7" s="50">
        <f t="shared" ca="1" si="5"/>
        <v>210.66758341299078</v>
      </c>
      <c r="CI7" s="50">
        <f t="shared" ca="1" si="5"/>
        <v>213.33399017677166</v>
      </c>
      <c r="CJ7" s="50">
        <f t="shared" ca="1" si="5"/>
        <v>216.00083329347638</v>
      </c>
      <c r="CK7" s="50">
        <f t="shared" ca="1" si="5"/>
        <v>218.66682791176257</v>
      </c>
      <c r="CL7" s="50">
        <f t="shared" ca="1" si="5"/>
        <v>221.33347206960786</v>
      </c>
      <c r="CM7" s="50">
        <f t="shared" ca="1" si="5"/>
        <v>224.00031373959268</v>
      </c>
      <c r="CN7" s="50">
        <f t="shared" ca="1" si="5"/>
        <v>226.66755855913021</v>
      </c>
      <c r="CO7" s="50">
        <f t="shared" ca="1" si="5"/>
        <v>229.33342901819083</v>
      </c>
      <c r="CP7" s="50">
        <f t="shared" ca="1" si="5"/>
        <v>232.00069509422883</v>
      </c>
      <c r="CQ7" s="50">
        <f t="shared" ca="1" si="5"/>
        <v>234.66705866658253</v>
      </c>
      <c r="CR7" s="50">
        <f t="shared" ca="1" si="5"/>
        <v>237.33357537647439</v>
      </c>
      <c r="CS7" s="50">
        <f t="shared" ca="1" si="5"/>
        <v>240.00043762974877</v>
      </c>
      <c r="CT7" s="50">
        <f t="shared" ca="1" si="5"/>
        <v>242.66703526445519</v>
      </c>
      <c r="CU7" s="50">
        <f t="shared" ca="1" si="5"/>
        <v>245.3341162541374</v>
      </c>
      <c r="CV7" s="50">
        <f t="shared" ca="1" si="5"/>
        <v>248.00079338263308</v>
      </c>
      <c r="CW7" s="50">
        <f t="shared" ca="1" si="5"/>
        <v>250.66714400335326</v>
      </c>
      <c r="CX7" s="50">
        <f t="shared" ca="1" si="5"/>
        <v>253.33408280754219</v>
      </c>
      <c r="CY7" s="50">
        <f t="shared" ca="1" si="5"/>
        <v>256.00024784843441</v>
      </c>
      <c r="CZ7" s="50">
        <f t="shared" ca="1" si="5"/>
        <v>258.66747163109136</v>
      </c>
      <c r="DA7" s="50">
        <f t="shared" ca="1" si="5"/>
        <v>261.33349260992168</v>
      </c>
      <c r="DB7" s="50">
        <f t="shared" ca="1" si="5"/>
        <v>264.00020047425778</v>
      </c>
      <c r="DC7" s="50">
        <f t="shared" ca="1" si="5"/>
        <v>266.6669907014375</v>
      </c>
      <c r="DD7" s="50">
        <f t="shared" ca="1" si="5"/>
        <v>269.33382288443374</v>
      </c>
      <c r="DE7" s="50">
        <f t="shared" ca="1" si="5"/>
        <v>272.00001403483259</v>
      </c>
      <c r="DF7" s="50">
        <f t="shared" ca="1" si="5"/>
        <v>274.66739889821787</v>
      </c>
      <c r="DG7" s="50">
        <f t="shared" ca="1" si="5"/>
        <v>277.33394734724141</v>
      </c>
      <c r="DH7" s="50">
        <f t="shared" ca="1" si="5"/>
        <v>280.00042251179985</v>
      </c>
      <c r="DI7" s="50">
        <f t="shared" ca="1" si="5"/>
        <v>282.66695699449798</v>
      </c>
      <c r="DJ7" s="50">
        <f t="shared" ca="1" si="5"/>
        <v>285.33401212544055</v>
      </c>
      <c r="DK7" s="50">
        <f t="shared" ca="1" si="5"/>
        <v>288.00065611919376</v>
      </c>
      <c r="DL7" s="50">
        <f t="shared" ca="1" si="5"/>
        <v>290.66729601699507</v>
      </c>
      <c r="DM7" s="50">
        <f t="shared" ca="1" si="5"/>
        <v>293.33338423982531</v>
      </c>
      <c r="DN7" s="50">
        <f t="shared" ca="1" si="5"/>
        <v>296.00086171043205</v>
      </c>
      <c r="DO7" s="50">
        <f t="shared" ca="1" si="5"/>
        <v>298.66683730573379</v>
      </c>
      <c r="DP7" s="50">
        <f t="shared" ca="1" si="5"/>
        <v>301.3336278680963</v>
      </c>
      <c r="DQ7" s="50">
        <f t="shared" ca="1" si="5"/>
        <v>304.00095415639277</v>
      </c>
      <c r="DR7" s="50">
        <f t="shared" ca="1" si="5"/>
        <v>306.66693601358241</v>
      </c>
      <c r="DS7" s="50">
        <f t="shared" ca="1" si="5"/>
        <v>309.33383170741615</v>
      </c>
      <c r="DT7" s="50">
        <f t="shared" ca="1" si="5"/>
        <v>312.00061454878789</v>
      </c>
      <c r="DU7" s="50">
        <f t="shared" ca="1" si="5"/>
        <v>314.66689383255141</v>
      </c>
      <c r="DV7" s="50">
        <f t="shared" ca="1" si="5"/>
        <v>317.33413459952317</v>
      </c>
      <c r="DW7" s="51">
        <f t="shared" ca="1" si="5"/>
        <v>320.00008375577562</v>
      </c>
      <c r="DX7" s="51">
        <f t="shared" ca="1" si="5"/>
        <v>322.66756848892726</v>
      </c>
      <c r="DY7" s="51">
        <f t="shared" ca="1" si="5"/>
        <v>325.33416686140805</v>
      </c>
      <c r="DZ7" s="51">
        <f t="shared" ca="1" si="5"/>
        <v>328.00082738893326</v>
      </c>
      <c r="EA7" s="51">
        <f t="shared" ca="1" si="5"/>
        <v>330.66754703027209</v>
      </c>
      <c r="EB7" s="51">
        <f t="shared" ca="1" si="5"/>
        <v>333.33338540407578</v>
      </c>
      <c r="EC7" s="51">
        <f t="shared" ca="1" si="5"/>
        <v>336.00095139833581</v>
      </c>
      <c r="ED7" s="52"/>
    </row>
    <row r="8" spans="1:134" s="2" customFormat="1" ht="11.25" hidden="1">
      <c r="A8" s="49"/>
      <c r="B8" s="50"/>
      <c r="C8" s="50"/>
      <c r="D8" s="50"/>
      <c r="E8" s="50"/>
      <c r="F8" s="50"/>
      <c r="G8" s="50"/>
      <c r="H8" s="50">
        <v>1</v>
      </c>
      <c r="I8" s="50">
        <v>2</v>
      </c>
      <c r="J8" s="50">
        <v>3</v>
      </c>
      <c r="K8" s="50">
        <v>4</v>
      </c>
      <c r="L8" s="50">
        <v>5</v>
      </c>
      <c r="M8" s="50">
        <v>6</v>
      </c>
      <c r="N8" s="50">
        <v>7</v>
      </c>
      <c r="O8" s="50">
        <v>8</v>
      </c>
      <c r="P8" s="50">
        <v>9</v>
      </c>
      <c r="Q8" s="50">
        <v>10</v>
      </c>
      <c r="R8" s="50">
        <v>11</v>
      </c>
      <c r="S8" s="50">
        <v>12</v>
      </c>
      <c r="T8" s="50">
        <v>13</v>
      </c>
      <c r="U8" s="50">
        <v>14</v>
      </c>
      <c r="V8" s="50">
        <v>15</v>
      </c>
      <c r="W8" s="50">
        <v>16</v>
      </c>
      <c r="X8" s="50">
        <v>17</v>
      </c>
      <c r="Y8" s="50">
        <v>18</v>
      </c>
      <c r="Z8" s="50">
        <v>19</v>
      </c>
      <c r="AA8" s="50">
        <v>20</v>
      </c>
      <c r="AB8" s="50">
        <v>21</v>
      </c>
      <c r="AC8" s="50">
        <v>22</v>
      </c>
      <c r="AD8" s="50">
        <v>23</v>
      </c>
      <c r="AE8" s="50">
        <v>24</v>
      </c>
      <c r="AF8" s="50">
        <v>25</v>
      </c>
      <c r="AG8" s="50">
        <v>26</v>
      </c>
      <c r="AH8" s="50">
        <v>27</v>
      </c>
      <c r="AI8" s="50">
        <v>28</v>
      </c>
      <c r="AJ8" s="50">
        <v>29</v>
      </c>
      <c r="AK8" s="50">
        <v>30</v>
      </c>
      <c r="AL8" s="50">
        <v>31</v>
      </c>
      <c r="AM8" s="50">
        <v>32</v>
      </c>
      <c r="AN8" s="50">
        <v>33</v>
      </c>
      <c r="AO8" s="50">
        <v>34</v>
      </c>
      <c r="AP8" s="50">
        <v>35</v>
      </c>
      <c r="AQ8" s="50">
        <v>36</v>
      </c>
      <c r="AR8" s="50">
        <v>37</v>
      </c>
      <c r="AS8" s="50">
        <v>38</v>
      </c>
      <c r="AT8" s="50">
        <v>39</v>
      </c>
      <c r="AU8" s="50">
        <v>40</v>
      </c>
      <c r="AV8" s="50">
        <v>41</v>
      </c>
      <c r="AW8" s="50">
        <v>42</v>
      </c>
      <c r="AX8" s="50">
        <v>43</v>
      </c>
      <c r="AY8" s="50">
        <v>44</v>
      </c>
      <c r="AZ8" s="50">
        <v>45</v>
      </c>
      <c r="BA8" s="50">
        <v>46</v>
      </c>
      <c r="BB8" s="50">
        <v>47</v>
      </c>
      <c r="BC8" s="50">
        <v>48</v>
      </c>
      <c r="BD8" s="50">
        <v>49</v>
      </c>
      <c r="BE8" s="50">
        <v>50</v>
      </c>
      <c r="BF8" s="50">
        <v>51</v>
      </c>
      <c r="BG8" s="50">
        <v>52</v>
      </c>
      <c r="BH8" s="50">
        <v>53</v>
      </c>
      <c r="BI8" s="50">
        <v>54</v>
      </c>
      <c r="BJ8" s="50">
        <v>55</v>
      </c>
      <c r="BK8" s="50">
        <v>56</v>
      </c>
      <c r="BL8" s="50">
        <v>57</v>
      </c>
      <c r="BM8" s="50">
        <v>58</v>
      </c>
      <c r="BN8" s="50">
        <v>59</v>
      </c>
      <c r="BO8" s="50">
        <v>60</v>
      </c>
      <c r="BP8" s="50">
        <v>61</v>
      </c>
      <c r="BQ8" s="50">
        <v>62</v>
      </c>
      <c r="BR8" s="50">
        <v>63</v>
      </c>
      <c r="BS8" s="50">
        <v>64</v>
      </c>
      <c r="BT8" s="50">
        <v>65</v>
      </c>
      <c r="BU8" s="50">
        <v>66</v>
      </c>
      <c r="BV8" s="50">
        <v>67</v>
      </c>
      <c r="BW8" s="50">
        <v>68</v>
      </c>
      <c r="BX8" s="50">
        <v>69</v>
      </c>
      <c r="BY8" s="50">
        <v>70</v>
      </c>
      <c r="BZ8" s="50">
        <v>71</v>
      </c>
      <c r="CA8" s="50">
        <v>72</v>
      </c>
      <c r="CB8" s="50">
        <v>73</v>
      </c>
      <c r="CC8" s="50">
        <v>74</v>
      </c>
      <c r="CD8" s="50">
        <v>75</v>
      </c>
      <c r="CE8" s="50">
        <v>76</v>
      </c>
      <c r="CF8" s="50">
        <v>77</v>
      </c>
      <c r="CG8" s="50">
        <v>78</v>
      </c>
      <c r="CH8" s="50">
        <v>79</v>
      </c>
      <c r="CI8" s="50">
        <v>80</v>
      </c>
      <c r="CJ8" s="50">
        <v>81</v>
      </c>
      <c r="CK8" s="50">
        <v>82</v>
      </c>
      <c r="CL8" s="50">
        <v>83</v>
      </c>
      <c r="CM8" s="50">
        <v>84</v>
      </c>
      <c r="CN8" s="50">
        <v>85</v>
      </c>
      <c r="CO8" s="50">
        <v>86</v>
      </c>
      <c r="CP8" s="50">
        <v>87</v>
      </c>
      <c r="CQ8" s="50">
        <v>88</v>
      </c>
      <c r="CR8" s="50">
        <v>89</v>
      </c>
      <c r="CS8" s="50">
        <v>90</v>
      </c>
      <c r="CT8" s="50">
        <v>91</v>
      </c>
      <c r="CU8" s="50">
        <v>92</v>
      </c>
      <c r="CV8" s="50">
        <v>93</v>
      </c>
      <c r="CW8" s="50">
        <v>94</v>
      </c>
      <c r="CX8" s="50">
        <v>95</v>
      </c>
      <c r="CY8" s="50">
        <v>96</v>
      </c>
      <c r="CZ8" s="50">
        <v>97</v>
      </c>
      <c r="DA8" s="50">
        <v>98</v>
      </c>
      <c r="DB8" s="50">
        <v>99</v>
      </c>
      <c r="DC8" s="50">
        <v>100</v>
      </c>
      <c r="DD8" s="50">
        <v>101</v>
      </c>
      <c r="DE8" s="50">
        <v>102</v>
      </c>
      <c r="DF8" s="50">
        <v>103</v>
      </c>
      <c r="DG8" s="50">
        <v>104</v>
      </c>
      <c r="DH8" s="50">
        <v>105</v>
      </c>
      <c r="DI8" s="50">
        <v>106</v>
      </c>
      <c r="DJ8" s="50">
        <v>107</v>
      </c>
      <c r="DK8" s="50">
        <v>108</v>
      </c>
      <c r="DL8" s="50">
        <v>109</v>
      </c>
      <c r="DM8" s="50">
        <v>110</v>
      </c>
      <c r="DN8" s="50">
        <v>111</v>
      </c>
      <c r="DO8" s="50">
        <v>112</v>
      </c>
      <c r="DP8" s="50">
        <v>113</v>
      </c>
      <c r="DQ8" s="50">
        <v>114</v>
      </c>
      <c r="DR8" s="50">
        <v>115</v>
      </c>
      <c r="DS8" s="50">
        <v>116</v>
      </c>
      <c r="DT8" s="50">
        <v>117</v>
      </c>
      <c r="DU8" s="50">
        <v>118</v>
      </c>
      <c r="DV8" s="50">
        <v>119</v>
      </c>
      <c r="DW8" s="51">
        <v>120</v>
      </c>
      <c r="DX8" s="51">
        <v>121</v>
      </c>
      <c r="DY8" s="51">
        <v>122</v>
      </c>
      <c r="DZ8" s="51">
        <v>123</v>
      </c>
      <c r="EA8" s="51">
        <v>124</v>
      </c>
      <c r="EB8" s="51">
        <v>125</v>
      </c>
      <c r="EC8" s="51">
        <v>126</v>
      </c>
      <c r="ED8" s="52"/>
    </row>
    <row r="9" spans="1:134">
      <c r="A9" s="295"/>
      <c r="B9" s="296"/>
      <c r="C9" s="296"/>
      <c r="D9" s="296"/>
      <c r="E9" s="296"/>
      <c r="F9" s="296"/>
      <c r="G9" s="297"/>
      <c r="H9" s="295" t="str">
        <f>"Operation Time ("&amp;'4S TAKT TIME'!D18&amp;")"</f>
        <v>Operation Time (Seconds)</v>
      </c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96"/>
      <c r="AH9" s="296"/>
      <c r="AI9" s="296"/>
      <c r="AJ9" s="296"/>
      <c r="AK9" s="296"/>
      <c r="AL9" s="296"/>
      <c r="AM9" s="296"/>
      <c r="AN9" s="296"/>
      <c r="AO9" s="296"/>
      <c r="AP9" s="296"/>
      <c r="AQ9" s="296"/>
      <c r="AR9" s="296"/>
      <c r="AS9" s="296"/>
      <c r="AT9" s="296"/>
      <c r="AU9" s="296"/>
      <c r="AV9" s="296"/>
      <c r="AW9" s="296"/>
      <c r="AX9" s="296"/>
      <c r="AY9" s="296"/>
      <c r="AZ9" s="296"/>
      <c r="BA9" s="296"/>
      <c r="BB9" s="296"/>
      <c r="BC9" s="296"/>
      <c r="BD9" s="296"/>
      <c r="BE9" s="296"/>
      <c r="BF9" s="296"/>
      <c r="BG9" s="296"/>
      <c r="BH9" s="296"/>
      <c r="BI9" s="296"/>
      <c r="BJ9" s="296"/>
      <c r="BK9" s="296"/>
      <c r="BL9" s="296"/>
      <c r="BM9" s="296"/>
      <c r="BN9" s="296"/>
      <c r="BO9" s="296"/>
      <c r="BP9" s="53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5"/>
      <c r="DX9" s="55"/>
      <c r="DY9" s="55"/>
      <c r="DZ9" s="55"/>
      <c r="EA9" s="55"/>
      <c r="EB9" s="55"/>
      <c r="EC9" s="56"/>
    </row>
    <row r="10" spans="1:134">
      <c r="A10" s="298" t="s">
        <v>31</v>
      </c>
      <c r="B10" s="298"/>
      <c r="C10" s="298" t="s">
        <v>32</v>
      </c>
      <c r="D10" s="298"/>
      <c r="E10" s="298"/>
      <c r="F10" s="298"/>
      <c r="G10" s="298"/>
      <c r="H10" s="299">
        <f>J8*$ED11</f>
        <v>8</v>
      </c>
      <c r="I10" s="299"/>
      <c r="J10" s="299"/>
      <c r="K10" s="299"/>
      <c r="L10" s="299"/>
      <c r="M10" s="57"/>
      <c r="N10" s="299">
        <f>P8*$ED11</f>
        <v>24</v>
      </c>
      <c r="O10" s="299"/>
      <c r="P10" s="299"/>
      <c r="Q10" s="299"/>
      <c r="R10" s="299"/>
      <c r="S10" s="299">
        <f>U8*$ED11</f>
        <v>37.333333333333329</v>
      </c>
      <c r="T10" s="299"/>
      <c r="U10" s="299"/>
      <c r="V10" s="299"/>
      <c r="W10" s="299"/>
      <c r="X10" s="299">
        <f>Z8*$ED11</f>
        <v>50.666666666666664</v>
      </c>
      <c r="Y10" s="299"/>
      <c r="Z10" s="299"/>
      <c r="AA10" s="299"/>
      <c r="AB10" s="299"/>
      <c r="AC10" s="299">
        <f>AE8*$ED11</f>
        <v>64</v>
      </c>
      <c r="AD10" s="299"/>
      <c r="AE10" s="299"/>
      <c r="AF10" s="299"/>
      <c r="AG10" s="299"/>
      <c r="AH10" s="299">
        <f>AJ8*$ED11</f>
        <v>77.333333333333329</v>
      </c>
      <c r="AI10" s="299"/>
      <c r="AJ10" s="299"/>
      <c r="AK10" s="299"/>
      <c r="AL10" s="299"/>
      <c r="AM10" s="299">
        <f>AO8*$ED11</f>
        <v>90.666666666666657</v>
      </c>
      <c r="AN10" s="299"/>
      <c r="AO10" s="299"/>
      <c r="AP10" s="299"/>
      <c r="AQ10" s="299"/>
      <c r="AR10" s="299">
        <f>AT8*$ED11</f>
        <v>104</v>
      </c>
      <c r="AS10" s="299"/>
      <c r="AT10" s="299"/>
      <c r="AU10" s="299"/>
      <c r="AV10" s="299"/>
      <c r="AW10" s="299">
        <f>AY8*$ED11</f>
        <v>117.33333333333333</v>
      </c>
      <c r="AX10" s="299"/>
      <c r="AY10" s="299"/>
      <c r="AZ10" s="299"/>
      <c r="BA10" s="299"/>
      <c r="BB10" s="299">
        <f>BD8*$ED11</f>
        <v>130.66666666666666</v>
      </c>
      <c r="BC10" s="299"/>
      <c r="BD10" s="299"/>
      <c r="BE10" s="299"/>
      <c r="BF10" s="299"/>
      <c r="BG10" s="299">
        <f>BI8*$ED11</f>
        <v>144</v>
      </c>
      <c r="BH10" s="299"/>
      <c r="BI10" s="299"/>
      <c r="BJ10" s="299"/>
      <c r="BK10" s="299"/>
      <c r="BL10" s="299">
        <f>BN8*$ED11</f>
        <v>157.33333333333331</v>
      </c>
      <c r="BM10" s="299"/>
      <c r="BN10" s="299"/>
      <c r="BO10" s="299"/>
      <c r="BP10" s="299"/>
      <c r="BQ10" s="299">
        <f>BS8*$ED11</f>
        <v>170.66666666666666</v>
      </c>
      <c r="BR10" s="299"/>
      <c r="BS10" s="299"/>
      <c r="BT10" s="299"/>
      <c r="BU10" s="299"/>
      <c r="BV10" s="299">
        <f>BX8*$ED11</f>
        <v>184</v>
      </c>
      <c r="BW10" s="299"/>
      <c r="BX10" s="299"/>
      <c r="BY10" s="299"/>
      <c r="BZ10" s="299"/>
      <c r="CA10" s="299">
        <f>CC8*$ED11</f>
        <v>197.33333333333331</v>
      </c>
      <c r="CB10" s="299"/>
      <c r="CC10" s="299"/>
      <c r="CD10" s="299"/>
      <c r="CE10" s="299"/>
      <c r="CF10" s="299">
        <f>CH8*$ED11</f>
        <v>210.66666666666666</v>
      </c>
      <c r="CG10" s="299"/>
      <c r="CH10" s="299"/>
      <c r="CI10" s="299"/>
      <c r="CJ10" s="299"/>
      <c r="CK10" s="299">
        <f>CM8*$ED11</f>
        <v>224</v>
      </c>
      <c r="CL10" s="299"/>
      <c r="CM10" s="299"/>
      <c r="CN10" s="299"/>
      <c r="CO10" s="299"/>
      <c r="CP10" s="299">
        <f>CR8*$ED11</f>
        <v>237.33333333333331</v>
      </c>
      <c r="CQ10" s="299"/>
      <c r="CR10" s="299"/>
      <c r="CS10" s="299"/>
      <c r="CT10" s="299"/>
      <c r="CU10" s="299">
        <f>CW8*$ED11</f>
        <v>250.66666666666666</v>
      </c>
      <c r="CV10" s="299"/>
      <c r="CW10" s="299"/>
      <c r="CX10" s="299"/>
      <c r="CY10" s="299"/>
      <c r="CZ10" s="299">
        <f>DB8*$ED11</f>
        <v>264</v>
      </c>
      <c r="DA10" s="299"/>
      <c r="DB10" s="299"/>
      <c r="DC10" s="299"/>
      <c r="DD10" s="299"/>
      <c r="DE10" s="299">
        <f>DG8*$ED11</f>
        <v>277.33333333333331</v>
      </c>
      <c r="DF10" s="299"/>
      <c r="DG10" s="299"/>
      <c r="DH10" s="299"/>
      <c r="DI10" s="299"/>
      <c r="DJ10" s="299">
        <f>DL8*$ED11</f>
        <v>290.66666666666663</v>
      </c>
      <c r="DK10" s="299"/>
      <c r="DL10" s="299"/>
      <c r="DM10" s="299"/>
      <c r="DN10" s="299"/>
      <c r="DO10" s="299">
        <f>DQ8*$ED11</f>
        <v>304</v>
      </c>
      <c r="DP10" s="299"/>
      <c r="DQ10" s="299"/>
      <c r="DR10" s="299"/>
      <c r="DS10" s="299"/>
      <c r="DT10" s="299">
        <f>DV8*$ED11</f>
        <v>317.33333333333331</v>
      </c>
      <c r="DU10" s="299"/>
      <c r="DV10" s="299"/>
      <c r="DW10" s="299"/>
      <c r="DX10" s="299"/>
      <c r="DY10" s="299">
        <f>EA8*$ED11</f>
        <v>330.66666666666663</v>
      </c>
      <c r="DZ10" s="299"/>
      <c r="EA10" s="299"/>
      <c r="EB10" s="299"/>
      <c r="EC10" s="300"/>
    </row>
    <row r="11" spans="1:134" ht="14.1" customHeight="1">
      <c r="A11" s="58"/>
      <c r="B11" s="59" t="s">
        <v>33</v>
      </c>
      <c r="C11" s="59" t="s">
        <v>34</v>
      </c>
      <c r="D11" s="59" t="s">
        <v>35</v>
      </c>
      <c r="E11" s="59" t="s">
        <v>36</v>
      </c>
      <c r="F11" s="60" t="s">
        <v>37</v>
      </c>
      <c r="G11" s="61" t="s">
        <v>38</v>
      </c>
      <c r="H11" s="62"/>
      <c r="I11" s="63"/>
      <c r="J11" s="63"/>
      <c r="K11" s="63"/>
      <c r="L11" s="63"/>
      <c r="M11" s="63"/>
      <c r="N11" s="63"/>
      <c r="O11" s="63"/>
      <c r="P11" s="64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5"/>
      <c r="ED11" s="26">
        <f>(MAX(AN3,H42)*1.05*DP5)/MAX(H8:EC8)</f>
        <v>2.6666666666666665</v>
      </c>
    </row>
    <row r="12" spans="1:134" ht="14.1" customHeight="1">
      <c r="A12" s="66">
        <v>1</v>
      </c>
      <c r="B12" s="35"/>
      <c r="C12" s="35"/>
      <c r="D12" s="35"/>
      <c r="E12" s="35"/>
      <c r="F12" s="178"/>
      <c r="G12" s="35"/>
      <c r="H12" s="67">
        <f t="shared" ref="H12:AM12" si="6">IF($C12&gt;$ED$11*H$8,1,IF($C12+$D12+$E12+$F12&gt;$ED$11*H$8,2,IF($C12+$D12+$E12+$F12+$G12&gt;$ED$11*H$8,3,0)))</f>
        <v>0</v>
      </c>
      <c r="I12" s="67">
        <f t="shared" si="6"/>
        <v>0</v>
      </c>
      <c r="J12" s="67">
        <f t="shared" si="6"/>
        <v>0</v>
      </c>
      <c r="K12" s="67">
        <f t="shared" si="6"/>
        <v>0</v>
      </c>
      <c r="L12" s="67">
        <f t="shared" si="6"/>
        <v>0</v>
      </c>
      <c r="M12" s="67">
        <f t="shared" si="6"/>
        <v>0</v>
      </c>
      <c r="N12" s="67">
        <f t="shared" si="6"/>
        <v>0</v>
      </c>
      <c r="O12" s="67">
        <f t="shared" si="6"/>
        <v>0</v>
      </c>
      <c r="P12" s="67">
        <f t="shared" si="6"/>
        <v>0</v>
      </c>
      <c r="Q12" s="67">
        <f t="shared" si="6"/>
        <v>0</v>
      </c>
      <c r="R12" s="67">
        <f t="shared" si="6"/>
        <v>0</v>
      </c>
      <c r="S12" s="67">
        <f t="shared" si="6"/>
        <v>0</v>
      </c>
      <c r="T12" s="67">
        <f t="shared" si="6"/>
        <v>0</v>
      </c>
      <c r="U12" s="67">
        <f t="shared" si="6"/>
        <v>0</v>
      </c>
      <c r="V12" s="67">
        <f t="shared" si="6"/>
        <v>0</v>
      </c>
      <c r="W12" s="67">
        <f t="shared" si="6"/>
        <v>0</v>
      </c>
      <c r="X12" s="67">
        <f t="shared" si="6"/>
        <v>0</v>
      </c>
      <c r="Y12" s="67">
        <f t="shared" si="6"/>
        <v>0</v>
      </c>
      <c r="Z12" s="67">
        <f t="shared" si="6"/>
        <v>0</v>
      </c>
      <c r="AA12" s="67">
        <f t="shared" si="6"/>
        <v>0</v>
      </c>
      <c r="AB12" s="67">
        <f t="shared" si="6"/>
        <v>0</v>
      </c>
      <c r="AC12" s="67">
        <f t="shared" si="6"/>
        <v>0</v>
      </c>
      <c r="AD12" s="67">
        <f t="shared" si="6"/>
        <v>0</v>
      </c>
      <c r="AE12" s="67">
        <f t="shared" si="6"/>
        <v>0</v>
      </c>
      <c r="AF12" s="67">
        <f t="shared" si="6"/>
        <v>0</v>
      </c>
      <c r="AG12" s="67">
        <f t="shared" si="6"/>
        <v>0</v>
      </c>
      <c r="AH12" s="67">
        <f t="shared" si="6"/>
        <v>0</v>
      </c>
      <c r="AI12" s="67">
        <f t="shared" si="6"/>
        <v>0</v>
      </c>
      <c r="AJ12" s="67">
        <f t="shared" si="6"/>
        <v>0</v>
      </c>
      <c r="AK12" s="67">
        <f t="shared" si="6"/>
        <v>0</v>
      </c>
      <c r="AL12" s="67">
        <f t="shared" si="6"/>
        <v>0</v>
      </c>
      <c r="AM12" s="67">
        <f t="shared" si="6"/>
        <v>0</v>
      </c>
      <c r="AN12" s="67">
        <f t="shared" ref="AN12:BS12" si="7">IF($C12&gt;$ED$11*AN$8,1,IF($C12+$D12+$E12+$F12&gt;$ED$11*AN$8,2,IF($C12+$D12+$E12+$F12+$G12&gt;$ED$11*AN$8,3,0)))</f>
        <v>0</v>
      </c>
      <c r="AO12" s="67">
        <f t="shared" si="7"/>
        <v>0</v>
      </c>
      <c r="AP12" s="67">
        <f t="shared" si="7"/>
        <v>0</v>
      </c>
      <c r="AQ12" s="67">
        <f t="shared" si="7"/>
        <v>0</v>
      </c>
      <c r="AR12" s="67">
        <f t="shared" si="7"/>
        <v>0</v>
      </c>
      <c r="AS12" s="67">
        <f t="shared" si="7"/>
        <v>0</v>
      </c>
      <c r="AT12" s="67">
        <f t="shared" si="7"/>
        <v>0</v>
      </c>
      <c r="AU12" s="67">
        <f t="shared" si="7"/>
        <v>0</v>
      </c>
      <c r="AV12" s="67">
        <f t="shared" si="7"/>
        <v>0</v>
      </c>
      <c r="AW12" s="67">
        <f t="shared" si="7"/>
        <v>0</v>
      </c>
      <c r="AX12" s="67">
        <f t="shared" si="7"/>
        <v>0</v>
      </c>
      <c r="AY12" s="67">
        <f t="shared" si="7"/>
        <v>0</v>
      </c>
      <c r="AZ12" s="67">
        <f t="shared" si="7"/>
        <v>0</v>
      </c>
      <c r="BA12" s="67">
        <f t="shared" si="7"/>
        <v>0</v>
      </c>
      <c r="BB12" s="67">
        <f t="shared" si="7"/>
        <v>0</v>
      </c>
      <c r="BC12" s="67">
        <f t="shared" si="7"/>
        <v>0</v>
      </c>
      <c r="BD12" s="67">
        <f t="shared" si="7"/>
        <v>0</v>
      </c>
      <c r="BE12" s="67">
        <f t="shared" si="7"/>
        <v>0</v>
      </c>
      <c r="BF12" s="67">
        <f t="shared" si="7"/>
        <v>0</v>
      </c>
      <c r="BG12" s="67">
        <f t="shared" si="7"/>
        <v>0</v>
      </c>
      <c r="BH12" s="67">
        <f t="shared" si="7"/>
        <v>0</v>
      </c>
      <c r="BI12" s="67">
        <f t="shared" si="7"/>
        <v>0</v>
      </c>
      <c r="BJ12" s="67">
        <f t="shared" si="7"/>
        <v>0</v>
      </c>
      <c r="BK12" s="67">
        <f t="shared" si="7"/>
        <v>0</v>
      </c>
      <c r="BL12" s="67">
        <f t="shared" si="7"/>
        <v>0</v>
      </c>
      <c r="BM12" s="67">
        <f t="shared" si="7"/>
        <v>0</v>
      </c>
      <c r="BN12" s="67">
        <f t="shared" si="7"/>
        <v>0</v>
      </c>
      <c r="BO12" s="67">
        <f t="shared" si="7"/>
        <v>0</v>
      </c>
      <c r="BP12" s="67">
        <f t="shared" si="7"/>
        <v>0</v>
      </c>
      <c r="BQ12" s="67">
        <f t="shared" si="7"/>
        <v>0</v>
      </c>
      <c r="BR12" s="67">
        <f t="shared" si="7"/>
        <v>0</v>
      </c>
      <c r="BS12" s="67">
        <f t="shared" si="7"/>
        <v>0</v>
      </c>
      <c r="BT12" s="67">
        <f t="shared" ref="BT12:CY12" si="8">IF($C12&gt;$ED$11*BT$8,1,IF($C12+$D12+$E12+$F12&gt;$ED$11*BT$8,2,IF($C12+$D12+$E12+$F12+$G12&gt;$ED$11*BT$8,3,0)))</f>
        <v>0</v>
      </c>
      <c r="BU12" s="67">
        <f t="shared" si="8"/>
        <v>0</v>
      </c>
      <c r="BV12" s="67">
        <f t="shared" si="8"/>
        <v>0</v>
      </c>
      <c r="BW12" s="67">
        <f t="shared" si="8"/>
        <v>0</v>
      </c>
      <c r="BX12" s="67">
        <f t="shared" si="8"/>
        <v>0</v>
      </c>
      <c r="BY12" s="67">
        <f t="shared" si="8"/>
        <v>0</v>
      </c>
      <c r="BZ12" s="67">
        <f t="shared" si="8"/>
        <v>0</v>
      </c>
      <c r="CA12" s="67">
        <f t="shared" si="8"/>
        <v>0</v>
      </c>
      <c r="CB12" s="67">
        <f t="shared" si="8"/>
        <v>0</v>
      </c>
      <c r="CC12" s="67">
        <f t="shared" si="8"/>
        <v>0</v>
      </c>
      <c r="CD12" s="67">
        <f t="shared" si="8"/>
        <v>0</v>
      </c>
      <c r="CE12" s="67">
        <f t="shared" si="8"/>
        <v>0</v>
      </c>
      <c r="CF12" s="67">
        <f t="shared" si="8"/>
        <v>0</v>
      </c>
      <c r="CG12" s="67">
        <f t="shared" si="8"/>
        <v>0</v>
      </c>
      <c r="CH12" s="67">
        <f t="shared" si="8"/>
        <v>0</v>
      </c>
      <c r="CI12" s="67">
        <f t="shared" si="8"/>
        <v>0</v>
      </c>
      <c r="CJ12" s="67">
        <f t="shared" si="8"/>
        <v>0</v>
      </c>
      <c r="CK12" s="67">
        <f t="shared" si="8"/>
        <v>0</v>
      </c>
      <c r="CL12" s="67">
        <f t="shared" si="8"/>
        <v>0</v>
      </c>
      <c r="CM12" s="67">
        <f t="shared" si="8"/>
        <v>0</v>
      </c>
      <c r="CN12" s="67">
        <f t="shared" si="8"/>
        <v>0</v>
      </c>
      <c r="CO12" s="67">
        <f t="shared" si="8"/>
        <v>0</v>
      </c>
      <c r="CP12" s="67">
        <f t="shared" si="8"/>
        <v>0</v>
      </c>
      <c r="CQ12" s="67">
        <f t="shared" si="8"/>
        <v>0</v>
      </c>
      <c r="CR12" s="67">
        <f t="shared" si="8"/>
        <v>0</v>
      </c>
      <c r="CS12" s="67">
        <f t="shared" si="8"/>
        <v>0</v>
      </c>
      <c r="CT12" s="67">
        <f t="shared" si="8"/>
        <v>0</v>
      </c>
      <c r="CU12" s="67">
        <f t="shared" si="8"/>
        <v>0</v>
      </c>
      <c r="CV12" s="67">
        <f t="shared" si="8"/>
        <v>0</v>
      </c>
      <c r="CW12" s="67">
        <f t="shared" si="8"/>
        <v>0</v>
      </c>
      <c r="CX12" s="67">
        <f t="shared" si="8"/>
        <v>0</v>
      </c>
      <c r="CY12" s="67">
        <f t="shared" si="8"/>
        <v>0</v>
      </c>
      <c r="CZ12" s="67">
        <f t="shared" ref="CZ12:EC12" si="9">IF($C12&gt;$ED$11*CZ$8,1,IF($C12+$D12+$E12+$F12&gt;$ED$11*CZ$8,2,IF($C12+$D12+$E12+$F12+$G12&gt;$ED$11*CZ$8,3,0)))</f>
        <v>0</v>
      </c>
      <c r="DA12" s="67">
        <f t="shared" si="9"/>
        <v>0</v>
      </c>
      <c r="DB12" s="67">
        <f t="shared" si="9"/>
        <v>0</v>
      </c>
      <c r="DC12" s="67">
        <f t="shared" si="9"/>
        <v>0</v>
      </c>
      <c r="DD12" s="67">
        <f t="shared" si="9"/>
        <v>0</v>
      </c>
      <c r="DE12" s="67">
        <f t="shared" si="9"/>
        <v>0</v>
      </c>
      <c r="DF12" s="67">
        <f t="shared" si="9"/>
        <v>0</v>
      </c>
      <c r="DG12" s="67">
        <f t="shared" si="9"/>
        <v>0</v>
      </c>
      <c r="DH12" s="67">
        <f t="shared" si="9"/>
        <v>0</v>
      </c>
      <c r="DI12" s="67">
        <f t="shared" si="9"/>
        <v>0</v>
      </c>
      <c r="DJ12" s="67">
        <f t="shared" si="9"/>
        <v>0</v>
      </c>
      <c r="DK12" s="67">
        <f t="shared" si="9"/>
        <v>0</v>
      </c>
      <c r="DL12" s="67">
        <f t="shared" si="9"/>
        <v>0</v>
      </c>
      <c r="DM12" s="67">
        <f t="shared" si="9"/>
        <v>0</v>
      </c>
      <c r="DN12" s="67">
        <f t="shared" si="9"/>
        <v>0</v>
      </c>
      <c r="DO12" s="67">
        <f t="shared" si="9"/>
        <v>0</v>
      </c>
      <c r="DP12" s="67">
        <f t="shared" si="9"/>
        <v>0</v>
      </c>
      <c r="DQ12" s="67">
        <f t="shared" si="9"/>
        <v>0</v>
      </c>
      <c r="DR12" s="67">
        <f t="shared" si="9"/>
        <v>0</v>
      </c>
      <c r="DS12" s="67">
        <f t="shared" si="9"/>
        <v>0</v>
      </c>
      <c r="DT12" s="67">
        <f t="shared" si="9"/>
        <v>0</v>
      </c>
      <c r="DU12" s="67">
        <f t="shared" si="9"/>
        <v>0</v>
      </c>
      <c r="DV12" s="67">
        <f t="shared" si="9"/>
        <v>0</v>
      </c>
      <c r="DW12" s="67">
        <f t="shared" si="9"/>
        <v>0</v>
      </c>
      <c r="DX12" s="67">
        <f t="shared" si="9"/>
        <v>0</v>
      </c>
      <c r="DY12" s="67">
        <f t="shared" si="9"/>
        <v>0</v>
      </c>
      <c r="DZ12" s="67">
        <f t="shared" si="9"/>
        <v>0</v>
      </c>
      <c r="EA12" s="67">
        <f t="shared" si="9"/>
        <v>0</v>
      </c>
      <c r="EB12" s="67">
        <f t="shared" si="9"/>
        <v>0</v>
      </c>
      <c r="EC12" s="67">
        <f t="shared" si="9"/>
        <v>0</v>
      </c>
      <c r="ED12" s="26">
        <f>SUM($C$12:$F12)</f>
        <v>0</v>
      </c>
    </row>
    <row r="13" spans="1:134" ht="14.1" customHeight="1">
      <c r="A13" s="66">
        <v>2</v>
      </c>
      <c r="B13" s="178"/>
      <c r="C13" s="178"/>
      <c r="D13" s="178"/>
      <c r="E13" s="178"/>
      <c r="F13" s="178"/>
      <c r="G13" s="178"/>
      <c r="H13" s="68">
        <f>IF(OR(SUMIF(H$12:H12,2,H$12:H12)=2,SUMIF(H$12:H12,1,H$12:H12)=1,SUM(H$12:H12)=1,SUM(H$12:H12)=2),0,IF($C13+$ED12&gt;($ED$11*H$8),1,IF($C13+$D13+$E13+$F13+$ED12&gt;($ED$11*H$8),2,IF($C13+$D13+$E13+$F13+$G13+$ED12&gt;($ED$11*H$8),3,0))))</f>
        <v>0</v>
      </c>
      <c r="I13" s="68">
        <f>IF(OR(SUMIF(I$12:I12,2,I$12:I12)=2,SUMIF(I$12:I12,1,I$12:I12)=1,SUM(I$12:I12)=1,SUM(I$12:I12)=2),0,IF($C13+$ED12&gt;($ED$11*I$8),1,IF($C13+$D13+$E13+$F13+$ED12&gt;($ED$11*I$8),2,IF($C13+$D13+$E13+$F13+$G13+$ED12&gt;($ED$11*I$8),3,0))))</f>
        <v>0</v>
      </c>
      <c r="J13" s="68">
        <f>IF(OR(SUMIF(J$12:J12,2,J$12:J12)=2,SUMIF(J$12:J12,1,J$12:J12)=1,SUM(J$12:J12)=1,SUM(J$12:J12)=2),0,IF($C13+$ED12&gt;($ED$11*J$8),1,IF($C13+$D13+$E13+$F13+$ED12&gt;($ED$11*J$8),2,IF($C13+$D13+$E13+$F13+$G13+$ED12&gt;($ED$11*J$8),3,0))))</f>
        <v>0</v>
      </c>
      <c r="K13" s="68">
        <f>IF(OR(SUMIF(K$12:K12,2,K$12:K12)=2,SUMIF(K$12:K12,1,K$12:K12)=1,SUM(K$12:K12)=1,SUM(K$12:K12)=2),0,IF($C13+$ED12&gt;($ED$11*K$8),1,IF($C13+$D13+$E13+$F13+$ED12&gt;($ED$11*K$8),2,IF($C13+$D13+$E13+$F13+$G13+$ED12&gt;($ED$11*K$8),3,0))))</f>
        <v>0</v>
      </c>
      <c r="L13" s="68">
        <f>IF(OR(SUMIF(L$12:L12,2,L$12:L12)=2,SUMIF(L$12:L12,1,L$12:L12)=1,SUM(L$12:L12)=1,SUM(L$12:L12)=2),0,IF($C13+$ED12&gt;($ED$11*L$8),1,IF($C13+$D13+$E13+$F13+$ED12&gt;($ED$11*L$8),2,IF($C13+$D13+$E13+$F13+$G13+$ED12&gt;($ED$11*L$8),3,0))))</f>
        <v>0</v>
      </c>
      <c r="M13" s="68">
        <f>IF(OR(SUMIF(M$12:M12,2,M$12:M12)=2,SUMIF(M$12:M12,1,M$12:M12)=1,SUM(M$12:M12)=1,SUM(M$12:M12)=2),0,IF($C13+$ED12&gt;($ED$11*M$8),1,IF($C13+$D13+$E13+$F13+$ED12&gt;($ED$11*M$8),2,IF($C13+$D13+$E13+$F13+$G13+$ED12&gt;($ED$11*M$8),3,0))))</f>
        <v>0</v>
      </c>
      <c r="N13" s="68">
        <f>IF(OR(SUMIF(N$12:N12,2,N$12:N12)=2,SUMIF(N$12:N12,1,N$12:N12)=1,SUM(N$12:N12)=1,SUM(N$12:N12)=2),0,IF($C13+$ED12&gt;($ED$11*N$8),1,IF($C13+$D13+$E13+$F13+$ED12&gt;($ED$11*N$8),2,IF($C13+$D13+$E13+$F13+$G13+$ED12&gt;($ED$11*N$8),3,0))))</f>
        <v>0</v>
      </c>
      <c r="O13" s="68">
        <f>IF(OR(SUMIF(O$12:O12,2,O$12:O12)=2,SUMIF(O$12:O12,1,O$12:O12)=1,SUM(O$12:O12)=1,SUM(O$12:O12)=2),0,IF($C13+$ED12&gt;($ED$11*O$8),1,IF($C13+$D13+$E13+$F13+$ED12&gt;($ED$11*O$8),2,IF($C13+$D13+$E13+$F13+$G13+$ED12&gt;($ED$11*O$8),3,0))))</f>
        <v>0</v>
      </c>
      <c r="P13" s="68">
        <f>IF(OR(SUMIF(P$12:P12,2,P$12:P12)=2,SUMIF(P$12:P12,1,P$12:P12)=1,SUM(P$12:P12)=1,SUM(P$12:P12)=2),0,IF($C13+$ED12&gt;($ED$11*P$8),1,IF($C13+$D13+$E13+$F13+$ED12&gt;($ED$11*P$8),2,IF($C13+$D13+$E13+$F13+$G13+$ED12&gt;($ED$11*P$8),3,0))))</f>
        <v>0</v>
      </c>
      <c r="Q13" s="68">
        <f>IF(OR(SUMIF(Q$12:Q12,2,Q$12:Q12)=2,SUMIF(Q$12:Q12,1,Q$12:Q12)=1,SUM(Q$12:Q12)=1,SUM(Q$12:Q12)=2),0,IF($C13+$ED12&gt;($ED$11*Q$8),1,IF($C13+$D13+$E13+$F13+$ED12&gt;($ED$11*Q$8),2,IF($C13+$D13+$E13+$F13+$G13+$ED12&gt;($ED$11*Q$8),3,0))))</f>
        <v>0</v>
      </c>
      <c r="R13" s="68">
        <f>IF(OR(SUMIF(R$12:R12,2,R$12:R12)=2,SUMIF(R$12:R12,1,R$12:R12)=1,SUM(R$12:R12)=1,SUM(R$12:R12)=2),0,IF($C13+$ED12&gt;($ED$11*R$8),1,IF($C13+$D13+$E13+$F13+$ED12&gt;($ED$11*R$8),2,IF($C13+$D13+$E13+$F13+$G13+$ED12&gt;($ED$11*R$8),3,0))))</f>
        <v>0</v>
      </c>
      <c r="S13" s="68">
        <f>IF(OR(SUMIF(S$12:S12,2,S$12:S12)=2,SUMIF(S$12:S12,1,S$12:S12)=1,SUM(S$12:S12)=1,SUM(S$12:S12)=2),0,IF($C13+$ED12&gt;($ED$11*S$8),1,IF($C13+$D13+$E13+$F13+$ED12&gt;($ED$11*S$8),2,IF($C13+$D13+$E13+$F13+$G13+$ED12&gt;($ED$11*S$8),3,0))))</f>
        <v>0</v>
      </c>
      <c r="T13" s="68">
        <f>IF(OR(SUMIF(T$12:T12,2,T$12:T12)=2,SUMIF(T$12:T12,1,T$12:T12)=1,SUM(T$12:T12)=1,SUM(T$12:T12)=2),0,IF($C13+$ED12&gt;($ED$11*T$8),1,IF($C13+$D13+$E13+$F13+$ED12&gt;($ED$11*T$8),2,IF($C13+$D13+$E13+$F13+$G13+$ED12&gt;($ED$11*T$8),3,0))))</f>
        <v>0</v>
      </c>
      <c r="U13" s="68">
        <f>IF(OR(SUMIF(U$12:U12,2,U$12:U12)=2,SUMIF(U$12:U12,1,U$12:U12)=1,SUM(U$12:U12)=1,SUM(U$12:U12)=2),0,IF($C13+$ED12&gt;($ED$11*U$8),1,IF($C13+$D13+$E13+$F13+$ED12&gt;($ED$11*U$8),2,IF($C13+$D13+$E13+$F13+$G13+$ED12&gt;($ED$11*U$8),3,0))))</f>
        <v>0</v>
      </c>
      <c r="V13" s="68">
        <f>IF(OR(SUMIF(V$12:V12,2,V$12:V12)=2,SUMIF(V$12:V12,1,V$12:V12)=1,SUM(V$12:V12)=1,SUM(V$12:V12)=2),0,IF($C13+$ED12&gt;($ED$11*V$8),1,IF($C13+$D13+$E13+$F13+$ED12&gt;($ED$11*V$8),2,IF($C13+$D13+$E13+$F13+$G13+$ED12&gt;($ED$11*V$8),3,0))))</f>
        <v>0</v>
      </c>
      <c r="W13" s="68">
        <f>IF(OR(SUMIF(W$12:W12,2,W$12:W12)=2,SUMIF(W$12:W12,1,W$12:W12)=1,SUM(W$12:W12)=1,SUM(W$12:W12)=2),0,IF($C13+$ED12&gt;($ED$11*W$8),1,IF($C13+$D13+$E13+$F13+$ED12&gt;($ED$11*W$8),2,IF($C13+$D13+$E13+$F13+$G13+$ED12&gt;($ED$11*W$8),3,0))))</f>
        <v>0</v>
      </c>
      <c r="X13" s="68">
        <f>IF(OR(SUMIF(X$12:X12,2,X$12:X12)=2,SUMIF(X$12:X12,1,X$12:X12)=1,SUM(X$12:X12)=1,SUM(X$12:X12)=2),0,IF($C13+$ED12&gt;($ED$11*X$8),1,IF($C13+$D13+$E13+$F13+$ED12&gt;($ED$11*X$8),2,IF($C13+$D13+$E13+$F13+$G13+$ED12&gt;($ED$11*X$8),3,0))))</f>
        <v>0</v>
      </c>
      <c r="Y13" s="68">
        <f>IF(OR(SUMIF(Y$12:Y12,2,Y$12:Y12)=2,SUMIF(Y$12:Y12,1,Y$12:Y12)=1,SUM(Y$12:Y12)=1,SUM(Y$12:Y12)=2),0,IF($C13+$ED12&gt;($ED$11*Y$8),1,IF($C13+$D13+$E13+$F13+$ED12&gt;($ED$11*Y$8),2,IF($C13+$D13+$E13+$F13+$G13+$ED12&gt;($ED$11*Y$8),3,0))))</f>
        <v>0</v>
      </c>
      <c r="Z13" s="68">
        <f>IF(OR(SUMIF(Z$12:Z12,2,Z$12:Z12)=2,SUMIF(Z$12:Z12,1,Z$12:Z12)=1,SUM(Z$12:Z12)=1,SUM(Z$12:Z12)=2),0,IF($C13+$ED12&gt;($ED$11*Z$8),1,IF($C13+$D13+$E13+$F13+$ED12&gt;($ED$11*Z$8),2,IF($C13+$D13+$E13+$F13+$G13+$ED12&gt;($ED$11*Z$8),3,0))))</f>
        <v>0</v>
      </c>
      <c r="AA13" s="68">
        <f>IF(OR(SUMIF(AA$12:AA12,2,AA$12:AA12)=2,SUMIF(AA$12:AA12,1,AA$12:AA12)=1,SUM(AA$12:AA12)=1,SUM(AA$12:AA12)=2),0,IF($C13+$ED12&gt;($ED$11*AA$8),1,IF($C13+$D13+$E13+$F13+$ED12&gt;($ED$11*AA$8),2,IF($C13+$D13+$E13+$F13+$G13+$ED12&gt;($ED$11*AA$8),3,0))))</f>
        <v>0</v>
      </c>
      <c r="AB13" s="68">
        <f>IF(OR(SUMIF(AB$12:AB12,2,AB$12:AB12)=2,SUMIF(AB$12:AB12,1,AB$12:AB12)=1,SUM(AB$12:AB12)=1,SUM(AB$12:AB12)=2),0,IF($C13+$ED12&gt;($ED$11*AB$8),1,IF($C13+$D13+$E13+$F13+$ED12&gt;($ED$11*AB$8),2,IF($C13+$D13+$E13+$F13+$G13+$ED12&gt;($ED$11*AB$8),3,0))))</f>
        <v>0</v>
      </c>
      <c r="AC13" s="68">
        <f>IF(OR(SUMIF(AC$12:AC12,2,AC$12:AC12)=2,SUMIF(AC$12:AC12,1,AC$12:AC12)=1,SUM(AC$12:AC12)=1,SUM(AC$12:AC12)=2),0,IF($C13+$ED12&gt;($ED$11*AC$8),1,IF($C13+$D13+$E13+$F13+$ED12&gt;($ED$11*AC$8),2,IF($C13+$D13+$E13+$F13+$G13+$ED12&gt;($ED$11*AC$8),3,0))))</f>
        <v>0</v>
      </c>
      <c r="AD13" s="68">
        <f>IF(OR(SUMIF(AD$12:AD12,2,AD$12:AD12)=2,SUMIF(AD$12:AD12,1,AD$12:AD12)=1,SUM(AD$12:AD12)=1,SUM(AD$12:AD12)=2),0,IF($C13+$ED12&gt;($ED$11*AD$8),1,IF($C13+$D13+$E13+$F13+$ED12&gt;($ED$11*AD$8),2,IF($C13+$D13+$E13+$F13+$G13+$ED12&gt;($ED$11*AD$8),3,0))))</f>
        <v>0</v>
      </c>
      <c r="AE13" s="68">
        <f>IF(OR(SUMIF(AE$12:AE12,2,AE$12:AE12)=2,SUMIF(AE$12:AE12,1,AE$12:AE12)=1,SUM(AE$12:AE12)=1,SUM(AE$12:AE12)=2),0,IF($C13+$ED12&gt;($ED$11*AE$8),1,IF($C13+$D13+$E13+$F13+$ED12&gt;($ED$11*AE$8),2,IF($C13+$D13+$E13+$F13+$G13+$ED12&gt;($ED$11*AE$8),3,0))))</f>
        <v>0</v>
      </c>
      <c r="AF13" s="68">
        <f>IF(OR(SUMIF(AF$12:AF12,2,AF$12:AF12)=2,SUMIF(AF$12:AF12,1,AF$12:AF12)=1,SUM(AF$12:AF12)=1,SUM(AF$12:AF12)=2),0,IF($C13+$ED12&gt;($ED$11*AF$8),1,IF($C13+$D13+$E13+$F13+$ED12&gt;($ED$11*AF$8),2,IF($C13+$D13+$E13+$F13+$G13+$ED12&gt;($ED$11*AF$8),3,0))))</f>
        <v>0</v>
      </c>
      <c r="AG13" s="68">
        <f>IF(OR(SUMIF(AG$12:AG12,2,AG$12:AG12)=2,SUMIF(AG$12:AG12,1,AG$12:AG12)=1,SUM(AG$12:AG12)=1,SUM(AG$12:AG12)=2),0,IF($C13+$ED12&gt;($ED$11*AG$8),1,IF($C13+$D13+$E13+$F13+$ED12&gt;($ED$11*AG$8),2,IF($C13+$D13+$E13+$F13+$G13+$ED12&gt;($ED$11*AG$8),3,0))))</f>
        <v>0</v>
      </c>
      <c r="AH13" s="68">
        <f>IF(OR(SUMIF(AH$12:AH12,2,AH$12:AH12)=2,SUMIF(AH$12:AH12,1,AH$12:AH12)=1,SUM(AH$12:AH12)=1,SUM(AH$12:AH12)=2),0,IF($C13+$ED12&gt;($ED$11*AH$8),1,IF($C13+$D13+$E13+$F13+$ED12&gt;($ED$11*AH$8),2,IF($C13+$D13+$E13+$F13+$G13+$ED12&gt;($ED$11*AH$8),3,0))))</f>
        <v>0</v>
      </c>
      <c r="AI13" s="68">
        <f>IF(OR(SUMIF(AI$12:AI12,2,AI$12:AI12)=2,SUMIF(AI$12:AI12,1,AI$12:AI12)=1,SUM(AI$12:AI12)=1,SUM(AI$12:AI12)=2),0,IF($C13+$ED12&gt;($ED$11*AI$8),1,IF($C13+$D13+$E13+$F13+$ED12&gt;($ED$11*AI$8),2,IF($C13+$D13+$E13+$F13+$G13+$ED12&gt;($ED$11*AI$8),3,0))))</f>
        <v>0</v>
      </c>
      <c r="AJ13" s="68">
        <f>IF(OR(SUMIF(AJ$12:AJ12,2,AJ$12:AJ12)=2,SUMIF(AJ$12:AJ12,1,AJ$12:AJ12)=1,SUM(AJ$12:AJ12)=1,SUM(AJ$12:AJ12)=2),0,IF($C13+$ED12&gt;($ED$11*AJ$8),1,IF($C13+$D13+$E13+$F13+$ED12&gt;($ED$11*AJ$8),2,IF($C13+$D13+$E13+$F13+$G13+$ED12&gt;($ED$11*AJ$8),3,0))))</f>
        <v>0</v>
      </c>
      <c r="AK13" s="68">
        <f>IF(OR(SUMIF(AK$12:AK12,2,AK$12:AK12)=2,SUMIF(AK$12:AK12,1,AK$12:AK12)=1,SUM(AK$12:AK12)=1,SUM(AK$12:AK12)=2),0,IF($C13+$ED12&gt;($ED$11*AK$8),1,IF($C13+$D13+$E13+$F13+$ED12&gt;($ED$11*AK$8),2,IF($C13+$D13+$E13+$F13+$G13+$ED12&gt;($ED$11*AK$8),3,0))))</f>
        <v>0</v>
      </c>
      <c r="AL13" s="68">
        <f>IF(OR(SUMIF(AL$12:AL12,2,AL$12:AL12)=2,SUMIF(AL$12:AL12,1,AL$12:AL12)=1,SUM(AL$12:AL12)=1,SUM(AL$12:AL12)=2),0,IF($C13+$ED12&gt;($ED$11*AL$8),1,IF($C13+$D13+$E13+$F13+$ED12&gt;($ED$11*AL$8),2,IF($C13+$D13+$E13+$F13+$G13+$ED12&gt;($ED$11*AL$8),3,0))))</f>
        <v>0</v>
      </c>
      <c r="AM13" s="68">
        <f>IF(OR(SUMIF(AM$12:AM12,2,AM$12:AM12)=2,SUMIF(AM$12:AM12,1,AM$12:AM12)=1,SUM(AM$12:AM12)=1,SUM(AM$12:AM12)=2),0,IF($C13+$ED12&gt;($ED$11*AM$8),1,IF($C13+$D13+$E13+$F13+$ED12&gt;($ED$11*AM$8),2,IF($C13+$D13+$E13+$F13+$G13+$ED12&gt;($ED$11*AM$8),3,0))))</f>
        <v>0</v>
      </c>
      <c r="AN13" s="68">
        <f>IF(OR(SUMIF(AN$12:AN12,2,AN$12:AN12)=2,SUMIF(AN$12:AN12,1,AN$12:AN12)=1,SUM(AN$12:AN12)=1,SUM(AN$12:AN12)=2),0,IF($C13+$ED12&gt;($ED$11*AN$8),1,IF($C13+$D13+$E13+$F13+$ED12&gt;($ED$11*AN$8),2,IF($C13+$D13+$E13+$F13+$G13+$ED12&gt;($ED$11*AN$8),3,0))))</f>
        <v>0</v>
      </c>
      <c r="AO13" s="68">
        <f>IF(OR(SUMIF(AO$12:AO12,2,AO$12:AO12)=2,SUMIF(AO$12:AO12,1,AO$12:AO12)=1,SUM(AO$12:AO12)=1,SUM(AO$12:AO12)=2),0,IF($C13+$ED12&gt;($ED$11*AO$8),1,IF($C13+$D13+$E13+$F13+$ED12&gt;($ED$11*AO$8),2,IF($C13+$D13+$E13+$F13+$G13+$ED12&gt;($ED$11*AO$8),3,0))))</f>
        <v>0</v>
      </c>
      <c r="AP13" s="68">
        <f>IF(OR(SUMIF(AP$12:AP12,2,AP$12:AP12)=2,SUMIF(AP$12:AP12,1,AP$12:AP12)=1,SUM(AP$12:AP12)=1,SUM(AP$12:AP12)=2),0,IF($C13+$ED12&gt;($ED$11*AP$8),1,IF($C13+$D13+$E13+$F13+$ED12&gt;($ED$11*AP$8),2,IF($C13+$D13+$E13+$F13+$G13+$ED12&gt;($ED$11*AP$8),3,0))))</f>
        <v>0</v>
      </c>
      <c r="AQ13" s="68">
        <f>IF(OR(SUMIF(AQ$12:AQ12,2,AQ$12:AQ12)=2,SUMIF(AQ$12:AQ12,1,AQ$12:AQ12)=1,SUM(AQ$12:AQ12)=1,SUM(AQ$12:AQ12)=2),0,IF($C13+$ED12&gt;($ED$11*AQ$8),1,IF($C13+$D13+$E13+$F13+$ED12&gt;($ED$11*AQ$8),2,IF($C13+$D13+$E13+$F13+$G13+$ED12&gt;($ED$11*AQ$8),3,0))))</f>
        <v>0</v>
      </c>
      <c r="AR13" s="68">
        <f>IF(OR(SUMIF(AR$12:AR12,2,AR$12:AR12)=2,SUMIF(AR$12:AR12,1,AR$12:AR12)=1,SUM(AR$12:AR12)=1,SUM(AR$12:AR12)=2),0,IF($C13+$ED12&gt;($ED$11*AR$8),1,IF($C13+$D13+$E13+$F13+$ED12&gt;($ED$11*AR$8),2,IF($C13+$D13+$E13+$F13+$G13+$ED12&gt;($ED$11*AR$8),3,0))))</f>
        <v>0</v>
      </c>
      <c r="AS13" s="68">
        <f>IF(OR(SUMIF(AS$12:AS12,2,AS$12:AS12)=2,SUMIF(AS$12:AS12,1,AS$12:AS12)=1,SUM(AS$12:AS12)=1,SUM(AS$12:AS12)=2),0,IF($C13+$ED12&gt;($ED$11*AS$8),1,IF($C13+$D13+$E13+$F13+$ED12&gt;($ED$11*AS$8),2,IF($C13+$D13+$E13+$F13+$G13+$ED12&gt;($ED$11*AS$8),3,0))))</f>
        <v>0</v>
      </c>
      <c r="AT13" s="68">
        <f>IF(OR(SUMIF(AT$12:AT12,2,AT$12:AT12)=2,SUMIF(AT$12:AT12,1,AT$12:AT12)=1,SUM(AT$12:AT12)=1,SUM(AT$12:AT12)=2),0,IF($C13+$ED12&gt;($ED$11*AT$8),1,IF($C13+$D13+$E13+$F13+$ED12&gt;($ED$11*AT$8),2,IF($C13+$D13+$E13+$F13+$G13+$ED12&gt;($ED$11*AT$8),3,0))))</f>
        <v>0</v>
      </c>
      <c r="AU13" s="68">
        <f>IF(OR(SUMIF(AU$12:AU12,2,AU$12:AU12)=2,SUMIF(AU$12:AU12,1,AU$12:AU12)=1,SUM(AU$12:AU12)=1,SUM(AU$12:AU12)=2),0,IF($C13+$ED12&gt;($ED$11*AU$8),1,IF($C13+$D13+$E13+$F13+$ED12&gt;($ED$11*AU$8),2,IF($C13+$D13+$E13+$F13+$G13+$ED12&gt;($ED$11*AU$8),3,0))))</f>
        <v>0</v>
      </c>
      <c r="AV13" s="68">
        <f>IF(OR(SUMIF(AV$12:AV12,2,AV$12:AV12)=2,SUMIF(AV$12:AV12,1,AV$12:AV12)=1,SUM(AV$12:AV12)=1,SUM(AV$12:AV12)=2),0,IF($C13+$ED12&gt;($ED$11*AV$8),1,IF($C13+$D13+$E13+$F13+$ED12&gt;($ED$11*AV$8),2,IF($C13+$D13+$E13+$F13+$G13+$ED12&gt;($ED$11*AV$8),3,0))))</f>
        <v>0</v>
      </c>
      <c r="AW13" s="68">
        <f>IF(OR(SUMIF(AW$12:AW12,2,AW$12:AW12)=2,SUMIF(AW$12:AW12,1,AW$12:AW12)=1,SUM(AW$12:AW12)=1,SUM(AW$12:AW12)=2),0,IF($C13+$ED12&gt;($ED$11*AW$8),1,IF($C13+$D13+$E13+$F13+$ED12&gt;($ED$11*AW$8),2,IF($C13+$D13+$E13+$F13+$G13+$ED12&gt;($ED$11*AW$8),3,0))))</f>
        <v>0</v>
      </c>
      <c r="AX13" s="68">
        <f>IF(OR(SUMIF(AX$12:AX12,2,AX$12:AX12)=2,SUMIF(AX$12:AX12,1,AX$12:AX12)=1,SUM(AX$12:AX12)=1,SUM(AX$12:AX12)=2),0,IF($C13+$ED12&gt;($ED$11*AX$8),1,IF($C13+$D13+$E13+$F13+$ED12&gt;($ED$11*AX$8),2,IF($C13+$D13+$E13+$F13+$G13+$ED12&gt;($ED$11*AX$8),3,0))))</f>
        <v>0</v>
      </c>
      <c r="AY13" s="68">
        <f>IF(OR(SUMIF(AY$12:AY12,2,AY$12:AY12)=2,SUMIF(AY$12:AY12,1,AY$12:AY12)=1,SUM(AY$12:AY12)=1,SUM(AY$12:AY12)=2),0,IF($C13+$ED12&gt;($ED$11*AY$8),1,IF($C13+$D13+$E13+$F13+$ED12&gt;($ED$11*AY$8),2,IF($C13+$D13+$E13+$F13+$G13+$ED12&gt;($ED$11*AY$8),3,0))))</f>
        <v>0</v>
      </c>
      <c r="AZ13" s="68">
        <f>IF(OR(SUMIF(AZ$12:AZ12,2,AZ$12:AZ12)=2,SUMIF(AZ$12:AZ12,1,AZ$12:AZ12)=1,SUM(AZ$12:AZ12)=1,SUM(AZ$12:AZ12)=2),0,IF($C13+$ED12&gt;($ED$11*AZ$8),1,IF($C13+$D13+$E13+$F13+$ED12&gt;($ED$11*AZ$8),2,IF($C13+$D13+$E13+$F13+$G13+$ED12&gt;($ED$11*AZ$8),3,0))))</f>
        <v>0</v>
      </c>
      <c r="BA13" s="68">
        <f>IF(OR(SUMIF(BA$12:BA12,2,BA$12:BA12)=2,SUMIF(BA$12:BA12,1,BA$12:BA12)=1,SUM(BA$12:BA12)=1,SUM(BA$12:BA12)=2),0,IF($C13+$ED12&gt;($ED$11*BA$8),1,IF($C13+$D13+$E13+$F13+$ED12&gt;($ED$11*BA$8),2,IF($C13+$D13+$E13+$F13+$G13+$ED12&gt;($ED$11*BA$8),3,0))))</f>
        <v>0</v>
      </c>
      <c r="BB13" s="68">
        <f>IF(OR(SUMIF(BB$12:BB12,2,BB$12:BB12)=2,SUMIF(BB$12:BB12,1,BB$12:BB12)=1,SUM(BB$12:BB12)=1,SUM(BB$12:BB12)=2),0,IF($C13+$ED12&gt;($ED$11*BB$8),1,IF($C13+$D13+$E13+$F13+$ED12&gt;($ED$11*BB$8),2,IF($C13+$D13+$E13+$F13+$G13+$ED12&gt;($ED$11*BB$8),3,0))))</f>
        <v>0</v>
      </c>
      <c r="BC13" s="68">
        <f>IF(OR(SUMIF(BC$12:BC12,2,BC$12:BC12)=2,SUMIF(BC$12:BC12,1,BC$12:BC12)=1,SUM(BC$12:BC12)=1,SUM(BC$12:BC12)=2),0,IF($C13+$ED12&gt;($ED$11*BC$8),1,IF($C13+$D13+$E13+$F13+$ED12&gt;($ED$11*BC$8),2,IF($C13+$D13+$E13+$F13+$G13+$ED12&gt;($ED$11*BC$8),3,0))))</f>
        <v>0</v>
      </c>
      <c r="BD13" s="68">
        <f>IF(OR(SUMIF(BD$12:BD12,2,BD$12:BD12)=2,SUMIF(BD$12:BD12,1,BD$12:BD12)=1,SUM(BD$12:BD12)=1,SUM(BD$12:BD12)=2),0,IF($C13+$ED12&gt;($ED$11*BD$8),1,IF($C13+$D13+$E13+$F13+$ED12&gt;($ED$11*BD$8),2,IF($C13+$D13+$E13+$F13+$G13+$ED12&gt;($ED$11*BD$8),3,0))))</f>
        <v>0</v>
      </c>
      <c r="BE13" s="68">
        <f>IF(OR(SUMIF(BE$12:BE12,2,BE$12:BE12)=2,SUMIF(BE$12:BE12,1,BE$12:BE12)=1,SUM(BE$12:BE12)=1,SUM(BE$12:BE12)=2),0,IF($C13+$ED12&gt;($ED$11*BE$8),1,IF($C13+$D13+$E13+$F13+$ED12&gt;($ED$11*BE$8),2,IF($C13+$D13+$E13+$F13+$G13+$ED12&gt;($ED$11*BE$8),3,0))))</f>
        <v>0</v>
      </c>
      <c r="BF13" s="68">
        <f>IF(OR(SUMIF(BF$12:BF12,2,BF$12:BF12)=2,SUMIF(BF$12:BF12,1,BF$12:BF12)=1,SUM(BF$12:BF12)=1,SUM(BF$12:BF12)=2),0,IF($C13+$ED12&gt;($ED$11*BF$8),1,IF($C13+$D13+$E13+$F13+$ED12&gt;($ED$11*BF$8),2,IF($C13+$D13+$E13+$F13+$G13+$ED12&gt;($ED$11*BF$8),3,0))))</f>
        <v>0</v>
      </c>
      <c r="BG13" s="68">
        <f>IF(OR(SUMIF(BG$12:BG12,2,BG$12:BG12)=2,SUMIF(BG$12:BG12,1,BG$12:BG12)=1,SUM(BG$12:BG12)=1,SUM(BG$12:BG12)=2),0,IF($C13+$ED12&gt;($ED$11*BG$8),1,IF($C13+$D13+$E13+$F13+$ED12&gt;($ED$11*BG$8),2,IF($C13+$D13+$E13+$F13+$G13+$ED12&gt;($ED$11*BG$8),3,0))))</f>
        <v>0</v>
      </c>
      <c r="BH13" s="68">
        <f>IF(OR(SUMIF(BH$12:BH12,2,BH$12:BH12)=2,SUMIF(BH$12:BH12,1,BH$12:BH12)=1,SUM(BH$12:BH12)=1,SUM(BH$12:BH12)=2),0,IF($C13+$ED12&gt;($ED$11*BH$8),1,IF($C13+$D13+$E13+$F13+$ED12&gt;($ED$11*BH$8),2,IF($C13+$D13+$E13+$F13+$G13+$ED12&gt;($ED$11*BH$8),3,0))))</f>
        <v>0</v>
      </c>
      <c r="BI13" s="68">
        <f>IF(OR(SUMIF(BI$12:BI12,2,BI$12:BI12)=2,SUMIF(BI$12:BI12,1,BI$12:BI12)=1,SUM(BI$12:BI12)=1,SUM(BI$12:BI12)=2),0,IF($C13+$ED12&gt;($ED$11*BI$8),1,IF($C13+$D13+$E13+$F13+$ED12&gt;($ED$11*BI$8),2,IF($C13+$D13+$E13+$F13+$G13+$ED12&gt;($ED$11*BI$8),3,0))))</f>
        <v>0</v>
      </c>
      <c r="BJ13" s="68">
        <f>IF(OR(SUMIF(BJ$12:BJ12,2,BJ$12:BJ12)=2,SUMIF(BJ$12:BJ12,1,BJ$12:BJ12)=1,SUM(BJ$12:BJ12)=1,SUM(BJ$12:BJ12)=2),0,IF($C13+$ED12&gt;($ED$11*BJ$8),1,IF($C13+$D13+$E13+$F13+$ED12&gt;($ED$11*BJ$8),2,IF($C13+$D13+$E13+$F13+$G13+$ED12&gt;($ED$11*BJ$8),3,0))))</f>
        <v>0</v>
      </c>
      <c r="BK13" s="68">
        <f>IF(OR(SUMIF(BK$12:BK12,2,BK$12:BK12)=2,SUMIF(BK$12:BK12,1,BK$12:BK12)=1,SUM(BK$12:BK12)=1,SUM(BK$12:BK12)=2),0,IF($C13+$ED12&gt;($ED$11*BK$8),1,IF($C13+$D13+$E13+$F13+$ED12&gt;($ED$11*BK$8),2,IF($C13+$D13+$E13+$F13+$G13+$ED12&gt;($ED$11*BK$8),3,0))))</f>
        <v>0</v>
      </c>
      <c r="BL13" s="68">
        <f>IF(OR(SUMIF(BL$12:BL12,2,BL$12:BL12)=2,SUMIF(BL$12:BL12,1,BL$12:BL12)=1,SUM(BL$12:BL12)=1,SUM(BL$12:BL12)=2),0,IF($C13+$ED12&gt;($ED$11*BL$8),1,IF($C13+$D13+$E13+$F13+$ED12&gt;($ED$11*BL$8),2,IF($C13+$D13+$E13+$F13+$G13+$ED12&gt;($ED$11*BL$8),3,0))))</f>
        <v>0</v>
      </c>
      <c r="BM13" s="68">
        <f>IF(OR(SUMIF(BM$12:BM12,2,BM$12:BM12)=2,SUMIF(BM$12:BM12,1,BM$12:BM12)=1,SUM(BM$12:BM12)=1,SUM(BM$12:BM12)=2),0,IF($C13+$ED12&gt;($ED$11*BM$8),1,IF($C13+$D13+$E13+$F13+$ED12&gt;($ED$11*BM$8),2,IF($C13+$D13+$E13+$F13+$G13+$ED12&gt;($ED$11*BM$8),3,0))))</f>
        <v>0</v>
      </c>
      <c r="BN13" s="68">
        <f>IF(OR(SUMIF(BN$12:BN12,2,BN$12:BN12)=2,SUMIF(BN$12:BN12,1,BN$12:BN12)=1,SUM(BN$12:BN12)=1,SUM(BN$12:BN12)=2),0,IF($C13+$ED12&gt;($ED$11*BN$8),1,IF($C13+$D13+$E13+$F13+$ED12&gt;($ED$11*BN$8),2,IF($C13+$D13+$E13+$F13+$G13+$ED12&gt;($ED$11*BN$8),3,0))))</f>
        <v>0</v>
      </c>
      <c r="BO13" s="68">
        <f>IF(OR(SUMIF(BO$12:BO12,2,BO$12:BO12)=2,SUMIF(BO$12:BO12,1,BO$12:BO12)=1,SUM(BO$12:BO12)=1,SUM(BO$12:BO12)=2),0,IF($C13+$ED12&gt;($ED$11*BO$8),1,IF($C13+$D13+$E13+$F13+$ED12&gt;($ED$11*BO$8),2,IF($C13+$D13+$E13+$F13+$G13+$ED12&gt;($ED$11*BO$8),3,0))))</f>
        <v>0</v>
      </c>
      <c r="BP13" s="68">
        <f>IF(OR(SUMIF(BP$12:BP12,2,BP$12:BP12)=2,SUMIF(BP$12:BP12,1,BP$12:BP12)=1,SUM(BP$12:BP12)=1,SUM(BP$12:BP12)=2),0,IF($C13+$ED12&gt;($ED$11*BP$8),1,IF($C13+$D13+$E13+$F13+$ED12&gt;($ED$11*BP$8),2,IF($C13+$D13+$E13+$F13+$G13+$ED12&gt;($ED$11*BP$8),3,0))))</f>
        <v>0</v>
      </c>
      <c r="BQ13" s="68">
        <f>IF(OR(SUMIF(BQ$12:BQ12,2,BQ$12:BQ12)=2,SUMIF(BQ$12:BQ12,1,BQ$12:BQ12)=1,SUM(BQ$12:BQ12)=1,SUM(BQ$12:BQ12)=2),0,IF($C13+$ED12&gt;($ED$11*BQ$8),1,IF($C13+$D13+$E13+$F13+$ED12&gt;($ED$11*BQ$8),2,IF($C13+$D13+$E13+$F13+$G13+$ED12&gt;($ED$11*BQ$8),3,0))))</f>
        <v>0</v>
      </c>
      <c r="BR13" s="68">
        <f>IF(OR(SUMIF(BR$12:BR12,2,BR$12:BR12)=2,SUMIF(BR$12:BR12,1,BR$12:BR12)=1,SUM(BR$12:BR12)=1,SUM(BR$12:BR12)=2),0,IF($C13+$ED12&gt;($ED$11*BR$8),1,IF($C13+$D13+$E13+$F13+$ED12&gt;($ED$11*BR$8),2,IF($C13+$D13+$E13+$F13+$G13+$ED12&gt;($ED$11*BR$8),3,0))))</f>
        <v>0</v>
      </c>
      <c r="BS13" s="68">
        <f>IF(OR(SUMIF(BS$12:BS12,2,BS$12:BS12)=2,SUMIF(BS$12:BS12,1,BS$12:BS12)=1,SUM(BS$12:BS12)=1,SUM(BS$12:BS12)=2),0,IF($C13+$ED12&gt;($ED$11*BS$8),1,IF($C13+$D13+$E13+$F13+$ED12&gt;($ED$11*BS$8),2,IF($C13+$D13+$E13+$F13+$G13+$ED12&gt;($ED$11*BS$8),3,0))))</f>
        <v>0</v>
      </c>
      <c r="BT13" s="68">
        <f>IF(OR(SUMIF(BT$12:BT12,2,BT$12:BT12)=2,SUMIF(BT$12:BT12,1,BT$12:BT12)=1,SUM(BT$12:BT12)=1,SUM(BT$12:BT12)=2),0,IF($C13+$ED12&gt;($ED$11*BT$8),1,IF($C13+$D13+$E13+$F13+$ED12&gt;($ED$11*BT$8),2,IF($C13+$D13+$E13+$F13+$G13+$ED12&gt;($ED$11*BT$8),3,0))))</f>
        <v>0</v>
      </c>
      <c r="BU13" s="68">
        <f>IF(OR(SUMIF(BU$12:BU12,2,BU$12:BU12)=2,SUMIF(BU$12:BU12,1,BU$12:BU12)=1,SUM(BU$12:BU12)=1,SUM(BU$12:BU12)=2),0,IF($C13+$ED12&gt;($ED$11*BU$8),1,IF($C13+$D13+$E13+$F13+$ED12&gt;($ED$11*BU$8),2,IF($C13+$D13+$E13+$F13+$G13+$ED12&gt;($ED$11*BU$8),3,0))))</f>
        <v>0</v>
      </c>
      <c r="BV13" s="68">
        <f>IF(OR(SUMIF(BV$12:BV12,2,BV$12:BV12)=2,SUMIF(BV$12:BV12,1,BV$12:BV12)=1,SUM(BV$12:BV12)=1,SUM(BV$12:BV12)=2),0,IF($C13+$ED12&gt;($ED$11*BV$8),1,IF($C13+$D13+$E13+$F13+$ED12&gt;($ED$11*BV$8),2,IF($C13+$D13+$E13+$F13+$G13+$ED12&gt;($ED$11*BV$8),3,0))))</f>
        <v>0</v>
      </c>
      <c r="BW13" s="68">
        <f>IF(OR(SUMIF(BW$12:BW12,2,BW$12:BW12)=2,SUMIF(BW$12:BW12,1,BW$12:BW12)=1,SUM(BW$12:BW12)=1,SUM(BW$12:BW12)=2),0,IF($C13+$ED12&gt;($ED$11*BW$8),1,IF($C13+$D13+$E13+$F13+$ED12&gt;($ED$11*BW$8),2,IF($C13+$D13+$E13+$F13+$G13+$ED12&gt;($ED$11*BW$8),3,0))))</f>
        <v>0</v>
      </c>
      <c r="BX13" s="68">
        <f>IF(OR(SUMIF(BX$12:BX12,2,BX$12:BX12)=2,SUMIF(BX$12:BX12,1,BX$12:BX12)=1,SUM(BX$12:BX12)=1,SUM(BX$12:BX12)=2),0,IF($C13+$ED12&gt;($ED$11*BX$8),1,IF($C13+$D13+$E13+$F13+$ED12&gt;($ED$11*BX$8),2,IF($C13+$D13+$E13+$F13+$G13+$ED12&gt;($ED$11*BX$8),3,0))))</f>
        <v>0</v>
      </c>
      <c r="BY13" s="68">
        <f>IF(OR(SUMIF(BY$12:BY12,2,BY$12:BY12)=2,SUMIF(BY$12:BY12,1,BY$12:BY12)=1,SUM(BY$12:BY12)=1,SUM(BY$12:BY12)=2),0,IF($C13+$ED12&gt;($ED$11*BY$8),1,IF($C13+$D13+$E13+$F13+$ED12&gt;($ED$11*BY$8),2,IF($C13+$D13+$E13+$F13+$G13+$ED12&gt;($ED$11*BY$8),3,0))))</f>
        <v>0</v>
      </c>
      <c r="BZ13" s="68">
        <f>IF(OR(SUMIF(BZ$12:BZ12,2,BZ$12:BZ12)=2,SUMIF(BZ$12:BZ12,1,BZ$12:BZ12)=1,SUM(BZ$12:BZ12)=1,SUM(BZ$12:BZ12)=2),0,IF($C13+$ED12&gt;($ED$11*BZ$8),1,IF($C13+$D13+$E13+$F13+$ED12&gt;($ED$11*BZ$8),2,IF($C13+$D13+$E13+$F13+$G13+$ED12&gt;($ED$11*BZ$8),3,0))))</f>
        <v>0</v>
      </c>
      <c r="CA13" s="68">
        <f>IF(OR(SUMIF(CA$12:CA12,2,CA$12:CA12)=2,SUMIF(CA$12:CA12,1,CA$12:CA12)=1,SUM(CA$12:CA12)=1,SUM(CA$12:CA12)=2),0,IF($C13+$ED12&gt;($ED$11*CA$8),1,IF($C13+$D13+$E13+$F13+$ED12&gt;($ED$11*CA$8),2,IF($C13+$D13+$E13+$F13+$G13+$ED12&gt;($ED$11*CA$8),3,0))))</f>
        <v>0</v>
      </c>
      <c r="CB13" s="68">
        <f>IF(OR(SUMIF(CB$12:CB12,2,CB$12:CB12)=2,SUMIF(CB$12:CB12,1,CB$12:CB12)=1,SUM(CB$12:CB12)=1,SUM(CB$12:CB12)=2),0,IF($C13+$ED12&gt;($ED$11*CB$8),1,IF($C13+$D13+$E13+$F13+$ED12&gt;($ED$11*CB$8),2,IF($C13+$D13+$E13+$F13+$G13+$ED12&gt;($ED$11*CB$8),3,0))))</f>
        <v>0</v>
      </c>
      <c r="CC13" s="68">
        <f>IF(OR(SUMIF(CC$12:CC12,2,CC$12:CC12)=2,SUMIF(CC$12:CC12,1,CC$12:CC12)=1,SUM(CC$12:CC12)=1,SUM(CC$12:CC12)=2),0,IF($C13+$ED12&gt;($ED$11*CC$8),1,IF($C13+$D13+$E13+$F13+$ED12&gt;($ED$11*CC$8),2,IF($C13+$D13+$E13+$F13+$G13+$ED12&gt;($ED$11*CC$8),3,0))))</f>
        <v>0</v>
      </c>
      <c r="CD13" s="68">
        <f>IF(OR(SUMIF(CD$12:CD12,2,CD$12:CD12)=2,SUMIF(CD$12:CD12,1,CD$12:CD12)=1,SUM(CD$12:CD12)=1,SUM(CD$12:CD12)=2),0,IF($C13+$ED12&gt;($ED$11*CD$8),1,IF($C13+$D13+$E13+$F13+$ED12&gt;($ED$11*CD$8),2,IF($C13+$D13+$E13+$F13+$G13+$ED12&gt;($ED$11*CD$8),3,0))))</f>
        <v>0</v>
      </c>
      <c r="CE13" s="68">
        <f>IF(OR(SUMIF(CE$12:CE12,2,CE$12:CE12)=2,SUMIF(CE$12:CE12,1,CE$12:CE12)=1,SUM(CE$12:CE12)=1,SUM(CE$12:CE12)=2),0,IF($C13+$ED12&gt;($ED$11*CE$8),1,IF($C13+$D13+$E13+$F13+$ED12&gt;($ED$11*CE$8),2,IF($C13+$D13+$E13+$F13+$G13+$ED12&gt;($ED$11*CE$8),3,0))))</f>
        <v>0</v>
      </c>
      <c r="CF13" s="68">
        <f>IF(OR(SUMIF(CF$12:CF12,2,CF$12:CF12)=2,SUMIF(CF$12:CF12,1,CF$12:CF12)=1,SUM(CF$12:CF12)=1,SUM(CF$12:CF12)=2),0,IF($C13+$ED12&gt;($ED$11*CF$8),1,IF($C13+$D13+$E13+$F13+$ED12&gt;($ED$11*CF$8),2,IF($C13+$D13+$E13+$F13+$G13+$ED12&gt;($ED$11*CF$8),3,0))))</f>
        <v>0</v>
      </c>
      <c r="CG13" s="68">
        <f>IF(OR(SUMIF(CG$12:CG12,2,CG$12:CG12)=2,SUMIF(CG$12:CG12,1,CG$12:CG12)=1,SUM(CG$12:CG12)=1,SUM(CG$12:CG12)=2),0,IF($C13+$ED12&gt;($ED$11*CG$8),1,IF($C13+$D13+$E13+$F13+$ED12&gt;($ED$11*CG$8),2,IF($C13+$D13+$E13+$F13+$G13+$ED12&gt;($ED$11*CG$8),3,0))))</f>
        <v>0</v>
      </c>
      <c r="CH13" s="68">
        <f>IF(OR(SUMIF(CH$12:CH12,2,CH$12:CH12)=2,SUMIF(CH$12:CH12,1,CH$12:CH12)=1,SUM(CH$12:CH12)=1,SUM(CH$12:CH12)=2),0,IF($C13+$ED12&gt;($ED$11*CH$8),1,IF($C13+$D13+$E13+$F13+$ED12&gt;($ED$11*CH$8),2,IF($C13+$D13+$E13+$F13+$G13+$ED12&gt;($ED$11*CH$8),3,0))))</f>
        <v>0</v>
      </c>
      <c r="CI13" s="68">
        <f>IF(OR(SUMIF(CI$12:CI12,2,CI$12:CI12)=2,SUMIF(CI$12:CI12,1,CI$12:CI12)=1,SUM(CI$12:CI12)=1,SUM(CI$12:CI12)=2),0,IF($C13+$ED12&gt;($ED$11*CI$8),1,IF($C13+$D13+$E13+$F13+$ED12&gt;($ED$11*CI$8),2,IF($C13+$D13+$E13+$F13+$G13+$ED12&gt;($ED$11*CI$8),3,0))))</f>
        <v>0</v>
      </c>
      <c r="CJ13" s="68">
        <f>IF(OR(SUMIF(CJ$12:CJ12,2,CJ$12:CJ12)=2,SUMIF(CJ$12:CJ12,1,CJ$12:CJ12)=1,SUM(CJ$12:CJ12)=1,SUM(CJ$12:CJ12)=2),0,IF($C13+$ED12&gt;($ED$11*CJ$8),1,IF($C13+$D13+$E13+$F13+$ED12&gt;($ED$11*CJ$8),2,IF($C13+$D13+$E13+$F13+$G13+$ED12&gt;($ED$11*CJ$8),3,0))))</f>
        <v>0</v>
      </c>
      <c r="CK13" s="68">
        <f>IF(OR(SUMIF(CK$12:CK12,2,CK$12:CK12)=2,SUMIF(CK$12:CK12,1,CK$12:CK12)=1,SUM(CK$12:CK12)=1,SUM(CK$12:CK12)=2),0,IF($C13+$ED12&gt;($ED$11*CK$8),1,IF($C13+$D13+$E13+$F13+$ED12&gt;($ED$11*CK$8),2,IF($C13+$D13+$E13+$F13+$G13+$ED12&gt;($ED$11*CK$8),3,0))))</f>
        <v>0</v>
      </c>
      <c r="CL13" s="68">
        <f>IF(OR(SUMIF(CL$12:CL12,2,CL$12:CL12)=2,SUMIF(CL$12:CL12,1,CL$12:CL12)=1,SUM(CL$12:CL12)=1,SUM(CL$12:CL12)=2),0,IF($C13+$ED12&gt;($ED$11*CL$8),1,IF($C13+$D13+$E13+$F13+$ED12&gt;($ED$11*CL$8),2,IF($C13+$D13+$E13+$F13+$G13+$ED12&gt;($ED$11*CL$8),3,0))))</f>
        <v>0</v>
      </c>
      <c r="CM13" s="68">
        <f>IF(OR(SUMIF(CM$12:CM12,2,CM$12:CM12)=2,SUMIF(CM$12:CM12,1,CM$12:CM12)=1,SUM(CM$12:CM12)=1,SUM(CM$12:CM12)=2),0,IF($C13+$ED12&gt;($ED$11*CM$8),1,IF($C13+$D13+$E13+$F13+$ED12&gt;($ED$11*CM$8),2,IF($C13+$D13+$E13+$F13+$G13+$ED12&gt;($ED$11*CM$8),3,0))))</f>
        <v>0</v>
      </c>
      <c r="CN13" s="68">
        <f>IF(OR(SUMIF(CN$12:CN12,2,CN$12:CN12)=2,SUMIF(CN$12:CN12,1,CN$12:CN12)=1,SUM(CN$12:CN12)=1,SUM(CN$12:CN12)=2),0,IF($C13+$ED12&gt;($ED$11*CN$8),1,IF($C13+$D13+$E13+$F13+$ED12&gt;($ED$11*CN$8),2,IF($C13+$D13+$E13+$F13+$G13+$ED12&gt;($ED$11*CN$8),3,0))))</f>
        <v>0</v>
      </c>
      <c r="CO13" s="68">
        <f>IF(OR(SUMIF(CO$12:CO12,2,CO$12:CO12)=2,SUMIF(CO$12:CO12,1,CO$12:CO12)=1,SUM(CO$12:CO12)=1,SUM(CO$12:CO12)=2),0,IF($C13+$ED12&gt;($ED$11*CO$8),1,IF($C13+$D13+$E13+$F13+$ED12&gt;($ED$11*CO$8),2,IF($C13+$D13+$E13+$F13+$G13+$ED12&gt;($ED$11*CO$8),3,0))))</f>
        <v>0</v>
      </c>
      <c r="CP13" s="68">
        <f>IF(OR(SUMIF(CP$12:CP12,2,CP$12:CP12)=2,SUMIF(CP$12:CP12,1,CP$12:CP12)=1,SUM(CP$12:CP12)=1,SUM(CP$12:CP12)=2),0,IF($C13+$ED12&gt;($ED$11*CP$8),1,IF($C13+$D13+$E13+$F13+$ED12&gt;($ED$11*CP$8),2,IF($C13+$D13+$E13+$F13+$G13+$ED12&gt;($ED$11*CP$8),3,0))))</f>
        <v>0</v>
      </c>
      <c r="CQ13" s="68">
        <f>IF(OR(SUMIF(CQ$12:CQ12,2,CQ$12:CQ12)=2,SUMIF(CQ$12:CQ12,1,CQ$12:CQ12)=1,SUM(CQ$12:CQ12)=1,SUM(CQ$12:CQ12)=2),0,IF($C13+$ED12&gt;($ED$11*CQ$8),1,IF($C13+$D13+$E13+$F13+$ED12&gt;($ED$11*CQ$8),2,IF($C13+$D13+$E13+$F13+$G13+$ED12&gt;($ED$11*CQ$8),3,0))))</f>
        <v>0</v>
      </c>
      <c r="CR13" s="68">
        <f>IF(OR(SUMIF(CR$12:CR12,2,CR$12:CR12)=2,SUMIF(CR$12:CR12,1,CR$12:CR12)=1,SUM(CR$12:CR12)=1,SUM(CR$12:CR12)=2),0,IF($C13+$ED12&gt;($ED$11*CR$8),1,IF($C13+$D13+$E13+$F13+$ED12&gt;($ED$11*CR$8),2,IF($C13+$D13+$E13+$F13+$G13+$ED12&gt;($ED$11*CR$8),3,0))))</f>
        <v>0</v>
      </c>
      <c r="CS13" s="68">
        <f>IF(OR(SUMIF(CS$12:CS12,2,CS$12:CS12)=2,SUMIF(CS$12:CS12,1,CS$12:CS12)=1,SUM(CS$12:CS12)=1,SUM(CS$12:CS12)=2),0,IF($C13+$ED12&gt;($ED$11*CS$8),1,IF($C13+$D13+$E13+$F13+$ED12&gt;($ED$11*CS$8),2,IF($C13+$D13+$E13+$F13+$G13+$ED12&gt;($ED$11*CS$8),3,0))))</f>
        <v>0</v>
      </c>
      <c r="CT13" s="68">
        <f>IF(OR(SUMIF(CT$12:CT12,2,CT$12:CT12)=2,SUMIF(CT$12:CT12,1,CT$12:CT12)=1,SUM(CT$12:CT12)=1,SUM(CT$12:CT12)=2),0,IF($C13+$ED12&gt;($ED$11*CT$8),1,IF($C13+$D13+$E13+$F13+$ED12&gt;($ED$11*CT$8),2,IF($C13+$D13+$E13+$F13+$G13+$ED12&gt;($ED$11*CT$8),3,0))))</f>
        <v>0</v>
      </c>
      <c r="CU13" s="68">
        <f>IF(OR(SUMIF(CU$12:CU12,2,CU$12:CU12)=2,SUMIF(CU$12:CU12,1,CU$12:CU12)=1,SUM(CU$12:CU12)=1,SUM(CU$12:CU12)=2),0,IF($C13+$ED12&gt;($ED$11*CU$8),1,IF($C13+$D13+$E13+$F13+$ED12&gt;($ED$11*CU$8),2,IF($C13+$D13+$E13+$F13+$G13+$ED12&gt;($ED$11*CU$8),3,0))))</f>
        <v>0</v>
      </c>
      <c r="CV13" s="68">
        <f>IF(OR(SUMIF(CV$12:CV12,2,CV$12:CV12)=2,SUMIF(CV$12:CV12,1,CV$12:CV12)=1,SUM(CV$12:CV12)=1,SUM(CV$12:CV12)=2),0,IF($C13+$ED12&gt;($ED$11*CV$8),1,IF($C13+$D13+$E13+$F13+$ED12&gt;($ED$11*CV$8),2,IF($C13+$D13+$E13+$F13+$G13+$ED12&gt;($ED$11*CV$8),3,0))))</f>
        <v>0</v>
      </c>
      <c r="CW13" s="68">
        <f>IF(OR(SUMIF(CW$12:CW12,2,CW$12:CW12)=2,SUMIF(CW$12:CW12,1,CW$12:CW12)=1,SUM(CW$12:CW12)=1,SUM(CW$12:CW12)=2),0,IF($C13+$ED12&gt;($ED$11*CW$8),1,IF($C13+$D13+$E13+$F13+$ED12&gt;($ED$11*CW$8),2,IF($C13+$D13+$E13+$F13+$G13+$ED12&gt;($ED$11*CW$8),3,0))))</f>
        <v>0</v>
      </c>
      <c r="CX13" s="68">
        <f>IF(OR(SUMIF(CX$12:CX12,2,CX$12:CX12)=2,SUMIF(CX$12:CX12,1,CX$12:CX12)=1,SUM(CX$12:CX12)=1,SUM(CX$12:CX12)=2),0,IF($C13+$ED12&gt;($ED$11*CX$8),1,IF($C13+$D13+$E13+$F13+$ED12&gt;($ED$11*CX$8),2,IF($C13+$D13+$E13+$F13+$G13+$ED12&gt;($ED$11*CX$8),3,0))))</f>
        <v>0</v>
      </c>
      <c r="CY13" s="68">
        <f>IF(OR(SUMIF(CY$12:CY12,2,CY$12:CY12)=2,SUMIF(CY$12:CY12,1,CY$12:CY12)=1,SUM(CY$12:CY12)=1,SUM(CY$12:CY12)=2),0,IF($C13+$ED12&gt;($ED$11*CY$8),1,IF($C13+$D13+$E13+$F13+$ED12&gt;($ED$11*CY$8),2,IF($C13+$D13+$E13+$F13+$G13+$ED12&gt;($ED$11*CY$8),3,0))))</f>
        <v>0</v>
      </c>
      <c r="CZ13" s="68">
        <f>IF(OR(SUMIF(CZ$12:CZ12,2,CZ$12:CZ12)=2,SUMIF(CZ$12:CZ12,1,CZ$12:CZ12)=1,SUM(CZ$12:CZ12)=1,SUM(CZ$12:CZ12)=2),0,IF($C13+$ED12&gt;($ED$11*CZ$8),1,IF($C13+$D13+$E13+$F13+$ED12&gt;($ED$11*CZ$8),2,IF($C13+$D13+$E13+$F13+$G13+$ED12&gt;($ED$11*CZ$8),3,0))))</f>
        <v>0</v>
      </c>
      <c r="DA13" s="68">
        <f>IF(OR(SUMIF(DA$12:DA12,2,DA$12:DA12)=2,SUMIF(DA$12:DA12,1,DA$12:DA12)=1,SUM(DA$12:DA12)=1,SUM(DA$12:DA12)=2),0,IF($C13+$ED12&gt;($ED$11*DA$8),1,IF($C13+$D13+$E13+$F13+$ED12&gt;($ED$11*DA$8),2,IF($C13+$D13+$E13+$F13+$G13+$ED12&gt;($ED$11*DA$8),3,0))))</f>
        <v>0</v>
      </c>
      <c r="DB13" s="68">
        <f>IF(OR(SUMIF(DB$12:DB12,2,DB$12:DB12)=2,SUMIF(DB$12:DB12,1,DB$12:DB12)=1,SUM(DB$12:DB12)=1,SUM(DB$12:DB12)=2),0,IF($C13+$ED12&gt;($ED$11*DB$8),1,IF($C13+$D13+$E13+$F13+$ED12&gt;($ED$11*DB$8),2,IF($C13+$D13+$E13+$F13+$G13+$ED12&gt;($ED$11*DB$8),3,0))))</f>
        <v>0</v>
      </c>
      <c r="DC13" s="68">
        <f>IF(OR(SUMIF(DC$12:DC12,2,DC$12:DC12)=2,SUMIF(DC$12:DC12,1,DC$12:DC12)=1,SUM(DC$12:DC12)=1,SUM(DC$12:DC12)=2),0,IF($C13+$ED12&gt;($ED$11*DC$8),1,IF($C13+$D13+$E13+$F13+$ED12&gt;($ED$11*DC$8),2,IF($C13+$D13+$E13+$F13+$G13+$ED12&gt;($ED$11*DC$8),3,0))))</f>
        <v>0</v>
      </c>
      <c r="DD13" s="68">
        <f>IF(OR(SUMIF(DD$12:DD12,2,DD$12:DD12)=2,SUMIF(DD$12:DD12,1,DD$12:DD12)=1,SUM(DD$12:DD12)=1,SUM(DD$12:DD12)=2),0,IF($C13+$ED12&gt;($ED$11*DD$8),1,IF($C13+$D13+$E13+$F13+$ED12&gt;($ED$11*DD$8),2,IF($C13+$D13+$E13+$F13+$G13+$ED12&gt;($ED$11*DD$8),3,0))))</f>
        <v>0</v>
      </c>
      <c r="DE13" s="68">
        <f>IF(OR(SUMIF(DE$12:DE12,2,DE$12:DE12)=2,SUMIF(DE$12:DE12,1,DE$12:DE12)=1,SUM(DE$12:DE12)=1,SUM(DE$12:DE12)=2),0,IF($C13+$ED12&gt;($ED$11*DE$8),1,IF($C13+$D13+$E13+$F13+$ED12&gt;($ED$11*DE$8),2,IF($C13+$D13+$E13+$F13+$G13+$ED12&gt;($ED$11*DE$8),3,0))))</f>
        <v>0</v>
      </c>
      <c r="DF13" s="68">
        <f>IF(OR(SUMIF(DF$12:DF12,2,DF$12:DF12)=2,SUMIF(DF$12:DF12,1,DF$12:DF12)=1,SUM(DF$12:DF12)=1,SUM(DF$12:DF12)=2),0,IF($C13+$ED12&gt;($ED$11*DF$8),1,IF($C13+$D13+$E13+$F13+$ED12&gt;($ED$11*DF$8),2,IF($C13+$D13+$E13+$F13+$G13+$ED12&gt;($ED$11*DF$8),3,0))))</f>
        <v>0</v>
      </c>
      <c r="DG13" s="68">
        <f>IF(OR(SUMIF(DG$12:DG12,2,DG$12:DG12)=2,SUMIF(DG$12:DG12,1,DG$12:DG12)=1,SUM(DG$12:DG12)=1,SUM(DG$12:DG12)=2),0,IF($C13+$ED12&gt;($ED$11*DG$8),1,IF($C13+$D13+$E13+$F13+$ED12&gt;($ED$11*DG$8),2,IF($C13+$D13+$E13+$F13+$G13+$ED12&gt;($ED$11*DG$8),3,0))))</f>
        <v>0</v>
      </c>
      <c r="DH13" s="68">
        <f>IF(OR(SUMIF(DH$12:DH12,2,DH$12:DH12)=2,SUMIF(DH$12:DH12,1,DH$12:DH12)=1,SUM(DH$12:DH12)=1,SUM(DH$12:DH12)=2),0,IF($C13+$ED12&gt;($ED$11*DH$8),1,IF($C13+$D13+$E13+$F13+$ED12&gt;($ED$11*DH$8),2,IF($C13+$D13+$E13+$F13+$G13+$ED12&gt;($ED$11*DH$8),3,0))))</f>
        <v>0</v>
      </c>
      <c r="DI13" s="68">
        <f>IF(OR(SUMIF(DI$12:DI12,2,DI$12:DI12)=2,SUMIF(DI$12:DI12,1,DI$12:DI12)=1,SUM(DI$12:DI12)=1,SUM(DI$12:DI12)=2),0,IF($C13+$ED12&gt;($ED$11*DI$8),1,IF($C13+$D13+$E13+$F13+$ED12&gt;($ED$11*DI$8),2,IF($C13+$D13+$E13+$F13+$G13+$ED12&gt;($ED$11*DI$8),3,0))))</f>
        <v>0</v>
      </c>
      <c r="DJ13" s="68">
        <f>IF(OR(SUMIF(DJ$12:DJ12,2,DJ$12:DJ12)=2,SUMIF(DJ$12:DJ12,1,DJ$12:DJ12)=1,SUM(DJ$12:DJ12)=1,SUM(DJ$12:DJ12)=2),0,IF($C13+$ED12&gt;($ED$11*DJ$8),1,IF($C13+$D13+$E13+$F13+$ED12&gt;($ED$11*DJ$8),2,IF($C13+$D13+$E13+$F13+$G13+$ED12&gt;($ED$11*DJ$8),3,0))))</f>
        <v>0</v>
      </c>
      <c r="DK13" s="68">
        <f>IF(OR(SUMIF(DK$12:DK12,2,DK$12:DK12)=2,SUMIF(DK$12:DK12,1,DK$12:DK12)=1,SUM(DK$12:DK12)=1,SUM(DK$12:DK12)=2),0,IF($C13+$ED12&gt;($ED$11*DK$8),1,IF($C13+$D13+$E13+$F13+$ED12&gt;($ED$11*DK$8),2,IF($C13+$D13+$E13+$F13+$G13+$ED12&gt;($ED$11*DK$8),3,0))))</f>
        <v>0</v>
      </c>
      <c r="DL13" s="68">
        <f>IF(OR(SUMIF(DL$12:DL12,2,DL$12:DL12)=2,SUMIF(DL$12:DL12,1,DL$12:DL12)=1,SUM(DL$12:DL12)=1,SUM(DL$12:DL12)=2),0,IF($C13+$ED12&gt;($ED$11*DL$8),1,IF($C13+$D13+$E13+$F13+$ED12&gt;($ED$11*DL$8),2,IF($C13+$D13+$E13+$F13+$G13+$ED12&gt;($ED$11*DL$8),3,0))))</f>
        <v>0</v>
      </c>
      <c r="DM13" s="68">
        <f>IF(OR(SUMIF(DM$12:DM12,2,DM$12:DM12)=2,SUMIF(DM$12:DM12,1,DM$12:DM12)=1,SUM(DM$12:DM12)=1,SUM(DM$12:DM12)=2),0,IF($C13+$ED12&gt;($ED$11*DM$8),1,IF($C13+$D13+$E13+$F13+$ED12&gt;($ED$11*DM$8),2,IF($C13+$D13+$E13+$F13+$G13+$ED12&gt;($ED$11*DM$8),3,0))))</f>
        <v>0</v>
      </c>
      <c r="DN13" s="68">
        <f>IF(OR(SUMIF(DN$12:DN12,2,DN$12:DN12)=2,SUMIF(DN$12:DN12,1,DN$12:DN12)=1,SUM(DN$12:DN12)=1,SUM(DN$12:DN12)=2),0,IF($C13+$ED12&gt;($ED$11*DN$8),1,IF($C13+$D13+$E13+$F13+$ED12&gt;($ED$11*DN$8),2,IF($C13+$D13+$E13+$F13+$G13+$ED12&gt;($ED$11*DN$8),3,0))))</f>
        <v>0</v>
      </c>
      <c r="DO13" s="68">
        <f>IF(OR(SUMIF(DO$12:DO12,2,DO$12:DO12)=2,SUMIF(DO$12:DO12,1,DO$12:DO12)=1,SUM(DO$12:DO12)=1,SUM(DO$12:DO12)=2),0,IF($C13+$ED12&gt;($ED$11*DO$8),1,IF($C13+$D13+$E13+$F13+$ED12&gt;($ED$11*DO$8),2,IF($C13+$D13+$E13+$F13+$G13+$ED12&gt;($ED$11*DO$8),3,0))))</f>
        <v>0</v>
      </c>
      <c r="DP13" s="68">
        <f>IF(OR(SUMIF(DP$12:DP12,2,DP$12:DP12)=2,SUMIF(DP$12:DP12,1,DP$12:DP12)=1,SUM(DP$12:DP12)=1,SUM(DP$12:DP12)=2),0,IF($C13+$ED12&gt;($ED$11*DP$8),1,IF($C13+$D13+$E13+$F13+$ED12&gt;($ED$11*DP$8),2,IF($C13+$D13+$E13+$F13+$G13+$ED12&gt;($ED$11*DP$8),3,0))))</f>
        <v>0</v>
      </c>
      <c r="DQ13" s="68">
        <f>IF(OR(SUMIF(DQ$12:DQ12,2,DQ$12:DQ12)=2,SUMIF(DQ$12:DQ12,1,DQ$12:DQ12)=1,SUM(DQ$12:DQ12)=1,SUM(DQ$12:DQ12)=2),0,IF($C13+$ED12&gt;($ED$11*DQ$8),1,IF($C13+$D13+$E13+$F13+$ED12&gt;($ED$11*DQ$8),2,IF($C13+$D13+$E13+$F13+$G13+$ED12&gt;($ED$11*DQ$8),3,0))))</f>
        <v>0</v>
      </c>
      <c r="DR13" s="68">
        <f>IF(OR(SUMIF(DR$12:DR12,2,DR$12:DR12)=2,SUMIF(DR$12:DR12,1,DR$12:DR12)=1,SUM(DR$12:DR12)=1,SUM(DR$12:DR12)=2),0,IF($C13+$ED12&gt;($ED$11*DR$8),1,IF($C13+$D13+$E13+$F13+$ED12&gt;($ED$11*DR$8),2,IF($C13+$D13+$E13+$F13+$G13+$ED12&gt;($ED$11*DR$8),3,0))))</f>
        <v>0</v>
      </c>
      <c r="DS13" s="68">
        <f>IF(OR(SUMIF(DS$12:DS12,2,DS$12:DS12)=2,SUMIF(DS$12:DS12,1,DS$12:DS12)=1,SUM(DS$12:DS12)=1,SUM(DS$12:DS12)=2),0,IF($C13+$ED12&gt;($ED$11*DS$8),1,IF($C13+$D13+$E13+$F13+$ED12&gt;($ED$11*DS$8),2,IF($C13+$D13+$E13+$F13+$G13+$ED12&gt;($ED$11*DS$8),3,0))))</f>
        <v>0</v>
      </c>
      <c r="DT13" s="68">
        <f>IF(OR(SUMIF(DT$12:DT12,2,DT$12:DT12)=2,SUMIF(DT$12:DT12,1,DT$12:DT12)=1,SUM(DT$12:DT12)=1,SUM(DT$12:DT12)=2),0,IF($C13+$ED12&gt;($ED$11*DT$8),1,IF($C13+$D13+$E13+$F13+$ED12&gt;($ED$11*DT$8),2,IF($C13+$D13+$E13+$F13+$G13+$ED12&gt;($ED$11*DT$8),3,0))))</f>
        <v>0</v>
      </c>
      <c r="DU13" s="68">
        <f>IF(OR(SUMIF(DU$12:DU12,2,DU$12:DU12)=2,SUMIF(DU$12:DU12,1,DU$12:DU12)=1,SUM(DU$12:DU12)=1,SUM(DU$12:DU12)=2),0,IF($C13+$ED12&gt;($ED$11*DU$8),1,IF($C13+$D13+$E13+$F13+$ED12&gt;($ED$11*DU$8),2,IF($C13+$D13+$E13+$F13+$G13+$ED12&gt;($ED$11*DU$8),3,0))))</f>
        <v>0</v>
      </c>
      <c r="DV13" s="68">
        <f>IF(OR(SUMIF(DV$12:DV12,2,DV$12:DV12)=2,SUMIF(DV$12:DV12,1,DV$12:DV12)=1,SUM(DV$12:DV12)=1,SUM(DV$12:DV12)=2),0,IF($C13+$ED12&gt;($ED$11*DV$8),1,IF($C13+$D13+$E13+$F13+$ED12&gt;($ED$11*DV$8),2,IF($C13+$D13+$E13+$F13+$G13+$ED12&gt;($ED$11*DV$8),3,0))))</f>
        <v>0</v>
      </c>
      <c r="DW13" s="68">
        <f>IF(OR(SUMIF(DW$12:DW12,2,DW$12:DW12)=2,SUMIF(DW$12:DW12,1,DW$12:DW12)=1,SUM(DW$12:DW12)=1,SUM(DW$12:DW12)=2),0,IF($C13+$ED12&gt;($ED$11*DW$8),1,IF($C13+$D13+$E13+$F13+$ED12&gt;($ED$11*DW$8),2,IF($C13+$D13+$E13+$F13+$G13+$ED12&gt;($ED$11*DW$8),3,0))))</f>
        <v>0</v>
      </c>
      <c r="DX13" s="68">
        <f>IF(OR(SUMIF(DX$12:DX12,2,DX$12:DX12)=2,SUMIF(DX$12:DX12,1,DX$12:DX12)=1,SUM(DX$12:DX12)=1,SUM(DX$12:DX12)=2),0,IF($C13+$ED12&gt;($ED$11*DX$8),1,IF($C13+$D13+$E13+$F13+$ED12&gt;($ED$11*DX$8),2,IF($C13+$D13+$E13+$F13+$G13+$ED12&gt;($ED$11*DX$8),3,0))))</f>
        <v>0</v>
      </c>
      <c r="DY13" s="68">
        <f>IF(OR(SUMIF(DY$12:DY12,2,DY$12:DY12)=2,SUMIF(DY$12:DY12,1,DY$12:DY12)=1,SUM(DY$12:DY12)=1,SUM(DY$12:DY12)=2),0,IF($C13+$ED12&gt;($ED$11*DY$8),1,IF($C13+$D13+$E13+$F13+$ED12&gt;($ED$11*DY$8),2,IF($C13+$D13+$E13+$F13+$G13+$ED12&gt;($ED$11*DY$8),3,0))))</f>
        <v>0</v>
      </c>
      <c r="DZ13" s="68">
        <f>IF(OR(SUMIF(DZ$12:DZ12,2,DZ$12:DZ12)=2,SUMIF(DZ$12:DZ12,1,DZ$12:DZ12)=1,SUM(DZ$12:DZ12)=1,SUM(DZ$12:DZ12)=2),0,IF($C13+$ED12&gt;($ED$11*DZ$8),1,IF($C13+$D13+$E13+$F13+$ED12&gt;($ED$11*DZ$8),2,IF($C13+$D13+$E13+$F13+$G13+$ED12&gt;($ED$11*DZ$8),3,0))))</f>
        <v>0</v>
      </c>
      <c r="EA13" s="68">
        <f>IF(OR(SUMIF(EA$12:EA12,2,EA$12:EA12)=2,SUMIF(EA$12:EA12,1,EA$12:EA12)=1,SUM(EA$12:EA12)=1,SUM(EA$12:EA12)=2),0,IF($C13+$ED12&gt;($ED$11*EA$8),1,IF($C13+$D13+$E13+$F13+$ED12&gt;($ED$11*EA$8),2,IF($C13+$D13+$E13+$F13+$G13+$ED12&gt;($ED$11*EA$8),3,0))))</f>
        <v>0</v>
      </c>
      <c r="EB13" s="68">
        <f>IF(OR(SUMIF(EB$12:EB12,2,EB$12:EB12)=2,SUMIF(EB$12:EB12,1,EB$12:EB12)=1,SUM(EB$12:EB12)=1,SUM(EB$12:EB12)=2),0,IF($C13+$ED12&gt;($ED$11*EB$8),1,IF($C13+$D13+$E13+$F13+$ED12&gt;($ED$11*EB$8),2,IF($C13+$D13+$E13+$F13+$G13+$ED12&gt;($ED$11*EB$8),3,0))))</f>
        <v>0</v>
      </c>
      <c r="EC13" s="68">
        <f>IF(OR(SUMIF(EC$12:EC12,2,EC$12:EC12)=2,SUMIF(EC$12:EC12,1,EC$12:EC12)=1,SUM(EC$12:EC12)=1,SUM(EC$12:EC12)=2),0,IF($C13+$ED12&gt;($ED$11*EC$8),1,IF($C13+$D13+$E13+$F13+$ED12&gt;($ED$11*EC$8),2,IF($C13+$D13+$E13+$F13+$G13+$ED12&gt;($ED$11*EC$8),3,0))))</f>
        <v>0</v>
      </c>
      <c r="ED13" s="26">
        <f>SUM($C$12:$F13)</f>
        <v>0</v>
      </c>
    </row>
    <row r="14" spans="1:134" ht="14.1" customHeight="1">
      <c r="A14" s="66">
        <v>3</v>
      </c>
      <c r="B14" s="178"/>
      <c r="C14" s="178"/>
      <c r="D14" s="178"/>
      <c r="E14" s="178"/>
      <c r="F14" s="178"/>
      <c r="G14" s="178"/>
      <c r="H14" s="68">
        <f>IF(OR(SUMIF(H$12:H13,2,H$12:H13)=2,SUMIF(H$12:H13,1,H$12:H13)=1,SUM(H$12:H13)=1,SUM(H$12:H13)=2),0,IF($C14+$ED13&gt;($ED$11*H$8),1,IF($C14+$D14+$E14+$F14+$ED13&gt;($ED$11*H$8),2,IF($C14+$D14+$E14+$F14+$G14+$ED13&gt;($ED$11*H$8),3,0))))</f>
        <v>0</v>
      </c>
      <c r="I14" s="68">
        <f>IF(OR(SUMIF(I$12:I13,2,I$12:I13)=2,SUMIF(I$12:I13,1,I$12:I13)=1,SUM(I$12:I13)=1,SUM(I$12:I13)=2),0,IF($C14+$ED13&gt;($ED$11*I$8),1,IF($C14+$D14+$E14+$F14+$ED13&gt;($ED$11*I$8),2,IF($C14+$D14+$E14+$F14+$G14+$ED13&gt;($ED$11*I$8),3,0))))</f>
        <v>0</v>
      </c>
      <c r="J14" s="68">
        <f>IF(OR(SUMIF(J$12:J13,2,J$12:J13)=2,SUMIF(J$12:J13,1,J$12:J13)=1,SUM(J$12:J13)=1,SUM(J$12:J13)=2),0,IF($C14+$ED13&gt;($ED$11*J$8),1,IF($C14+$D14+$E14+$F14+$ED13&gt;($ED$11*J$8),2,IF($C14+$D14+$E14+$F14+$G14+$ED13&gt;($ED$11*J$8),3,0))))</f>
        <v>0</v>
      </c>
      <c r="K14" s="68">
        <f>IF(OR(SUMIF(K$12:K13,2,K$12:K13)=2,SUMIF(K$12:K13,1,K$12:K13)=1,SUM(K$12:K13)=1,SUM(K$12:K13)=2),0,IF($C14+$ED13&gt;($ED$11*K$8),1,IF($C14+$D14+$E14+$F14+$ED13&gt;($ED$11*K$8),2,IF($C14+$D14+$E14+$F14+$G14+$ED13&gt;($ED$11*K$8),3,0))))</f>
        <v>0</v>
      </c>
      <c r="L14" s="68">
        <f>IF(OR(SUMIF(L$12:L13,2,L$12:L13)=2,SUMIF(L$12:L13,1,L$12:L13)=1,SUM(L$12:L13)=1,SUM(L$12:L13)=2),0,IF($C14+$ED13&gt;($ED$11*L$8),1,IF($C14+$D14+$E14+$F14+$ED13&gt;($ED$11*L$8),2,IF($C14+$D14+$E14+$F14+$G14+$ED13&gt;($ED$11*L$8),3,0))))</f>
        <v>0</v>
      </c>
      <c r="M14" s="68">
        <f>IF(OR(SUMIF(M$12:M13,2,M$12:M13)=2,SUMIF(M$12:M13,1,M$12:M13)=1,SUM(M$12:M13)=1,SUM(M$12:M13)=2),0,IF($C14+$ED13&gt;($ED$11*M$8),1,IF($C14+$D14+$E14+$F14+$ED13&gt;($ED$11*M$8),2,IF($C14+$D14+$E14+$F14+$G14+$ED13&gt;($ED$11*M$8),3,0))))</f>
        <v>0</v>
      </c>
      <c r="N14" s="68">
        <f>IF(OR(SUMIF(N$12:N13,2,N$12:N13)=2,SUMIF(N$12:N13,1,N$12:N13)=1,SUM(N$12:N13)=1,SUM(N$12:N13)=2),0,IF($C14+$ED13&gt;($ED$11*N$8),1,IF($C14+$D14+$E14+$F14+$ED13&gt;($ED$11*N$8),2,IF($C14+$D14+$E14+$F14+$G14+$ED13&gt;($ED$11*N$8),3,0))))</f>
        <v>0</v>
      </c>
      <c r="O14" s="68">
        <f>IF(OR(SUMIF(O$12:O13,2,O$12:O13)=2,SUMIF(O$12:O13,1,O$12:O13)=1,SUM(O$12:O13)=1,SUM(O$12:O13)=2),0,IF($C14+$ED13&gt;($ED$11*O$8),1,IF($C14+$D14+$E14+$F14+$ED13&gt;($ED$11*O$8),2,IF($C14+$D14+$E14+$F14+$G14+$ED13&gt;($ED$11*O$8),3,0))))</f>
        <v>0</v>
      </c>
      <c r="P14" s="68">
        <f>IF(OR(SUMIF(P$12:P13,2,P$12:P13)=2,SUMIF(P$12:P13,1,P$12:P13)=1,SUM(P$12:P13)=1,SUM(P$12:P13)=2),0,IF($C14+$ED13&gt;($ED$11*P$8),1,IF($C14+$D14+$E14+$F14+$ED13&gt;($ED$11*P$8),2,IF($C14+$D14+$E14+$F14+$G14+$ED13&gt;($ED$11*P$8),3,0))))</f>
        <v>0</v>
      </c>
      <c r="Q14" s="68">
        <f>IF(OR(SUMIF(Q$12:Q13,2,Q$12:Q13)=2,SUMIF(Q$12:Q13,1,Q$12:Q13)=1,SUM(Q$12:Q13)=1,SUM(Q$12:Q13)=2),0,IF($C14+$ED13&gt;($ED$11*Q$8),1,IF($C14+$D14+$E14+$F14+$ED13&gt;($ED$11*Q$8),2,IF($C14+$D14+$E14+$F14+$G14+$ED13&gt;($ED$11*Q$8),3,0))))</f>
        <v>0</v>
      </c>
      <c r="R14" s="68">
        <f>IF(OR(SUMIF(R$12:R13,2,R$12:R13)=2,SUMIF(R$12:R13,1,R$12:R13)=1,SUM(R$12:R13)=1,SUM(R$12:R13)=2),0,IF($C14+$ED13&gt;($ED$11*R$8),1,IF($C14+$D14+$E14+$F14+$ED13&gt;($ED$11*R$8),2,IF($C14+$D14+$E14+$F14+$G14+$ED13&gt;($ED$11*R$8),3,0))))</f>
        <v>0</v>
      </c>
      <c r="S14" s="68">
        <f>IF(OR(SUMIF(S$12:S13,2,S$12:S13)=2,SUMIF(S$12:S13,1,S$12:S13)=1,SUM(S$12:S13)=1,SUM(S$12:S13)=2),0,IF($C14+$ED13&gt;($ED$11*S$8),1,IF($C14+$D14+$E14+$F14+$ED13&gt;($ED$11*S$8),2,IF($C14+$D14+$E14+$F14+$G14+$ED13&gt;($ED$11*S$8),3,0))))</f>
        <v>0</v>
      </c>
      <c r="T14" s="68">
        <f>IF(OR(SUMIF(T$12:T13,2,T$12:T13)=2,SUMIF(T$12:T13,1,T$12:T13)=1,SUM(T$12:T13)=1,SUM(T$12:T13)=2),0,IF($C14+$ED13&gt;($ED$11*T$8),1,IF($C14+$D14+$E14+$F14+$ED13&gt;($ED$11*T$8),2,IF($C14+$D14+$E14+$F14+$G14+$ED13&gt;($ED$11*T$8),3,0))))</f>
        <v>0</v>
      </c>
      <c r="U14" s="68">
        <f>IF(OR(SUMIF(U$12:U13,2,U$12:U13)=2,SUMIF(U$12:U13,1,U$12:U13)=1,SUM(U$12:U13)=1,SUM(U$12:U13)=2),0,IF($C14+$ED13&gt;($ED$11*U$8),1,IF($C14+$D14+$E14+$F14+$ED13&gt;($ED$11*U$8),2,IF($C14+$D14+$E14+$F14+$G14+$ED13&gt;($ED$11*U$8),3,0))))</f>
        <v>0</v>
      </c>
      <c r="V14" s="68">
        <f>IF(OR(SUMIF(V$12:V13,2,V$12:V13)=2,SUMIF(V$12:V13,1,V$12:V13)=1,SUM(V$12:V13)=1,SUM(V$12:V13)=2),0,IF($C14+$ED13&gt;($ED$11*V$8),1,IF($C14+$D14+$E14+$F14+$ED13&gt;($ED$11*V$8),2,IF($C14+$D14+$E14+$F14+$G14+$ED13&gt;($ED$11*V$8),3,0))))</f>
        <v>0</v>
      </c>
      <c r="W14" s="68">
        <f>IF(OR(SUMIF(W$12:W13,2,W$12:W13)=2,SUMIF(W$12:W13,1,W$12:W13)=1,SUM(W$12:W13)=1,SUM(W$12:W13)=2),0,IF($C14+$ED13&gt;($ED$11*W$8),1,IF($C14+$D14+$E14+$F14+$ED13&gt;($ED$11*W$8),2,IF($C14+$D14+$E14+$F14+$G14+$ED13&gt;($ED$11*W$8),3,0))))</f>
        <v>0</v>
      </c>
      <c r="X14" s="68">
        <f>IF(OR(SUMIF(X$12:X13,2,X$12:X13)=2,SUMIF(X$12:X13,1,X$12:X13)=1,SUM(X$12:X13)=1,SUM(X$12:X13)=2),0,IF($C14+$ED13&gt;($ED$11*X$8),1,IF($C14+$D14+$E14+$F14+$ED13&gt;($ED$11*X$8),2,IF($C14+$D14+$E14+$F14+$G14+$ED13&gt;($ED$11*X$8),3,0))))</f>
        <v>0</v>
      </c>
      <c r="Y14" s="68">
        <f>IF(OR(SUMIF(Y$12:Y13,2,Y$12:Y13)=2,SUMIF(Y$12:Y13,1,Y$12:Y13)=1,SUM(Y$12:Y13)=1,SUM(Y$12:Y13)=2),0,IF($C14+$ED13&gt;($ED$11*Y$8),1,IF($C14+$D14+$E14+$F14+$ED13&gt;($ED$11*Y$8),2,IF($C14+$D14+$E14+$F14+$G14+$ED13&gt;($ED$11*Y$8),3,0))))</f>
        <v>0</v>
      </c>
      <c r="Z14" s="68">
        <f>IF(OR(SUMIF(Z$12:Z13,2,Z$12:Z13)=2,SUMIF(Z$12:Z13,1,Z$12:Z13)=1,SUM(Z$12:Z13)=1,SUM(Z$12:Z13)=2),0,IF($C14+$ED13&gt;($ED$11*Z$8),1,IF($C14+$D14+$E14+$F14+$ED13&gt;($ED$11*Z$8),2,IF($C14+$D14+$E14+$F14+$G14+$ED13&gt;($ED$11*Z$8),3,0))))</f>
        <v>0</v>
      </c>
      <c r="AA14" s="68">
        <f>IF(OR(SUMIF(AA$12:AA13,2,AA$12:AA13)=2,SUMIF(AA$12:AA13,1,AA$12:AA13)=1,SUM(AA$12:AA13)=1,SUM(AA$12:AA13)=2),0,IF($C14+$ED13&gt;($ED$11*AA$8),1,IF($C14+$D14+$E14+$F14+$ED13&gt;($ED$11*AA$8),2,IF($C14+$D14+$E14+$F14+$G14+$ED13&gt;($ED$11*AA$8),3,0))))</f>
        <v>0</v>
      </c>
      <c r="AB14" s="68">
        <f>IF(OR(SUMIF(AB$12:AB13,2,AB$12:AB13)=2,SUMIF(AB$12:AB13,1,AB$12:AB13)=1,SUM(AB$12:AB13)=1,SUM(AB$12:AB13)=2),0,IF($C14+$ED13&gt;($ED$11*AB$8),1,IF($C14+$D14+$E14+$F14+$ED13&gt;($ED$11*AB$8),2,IF($C14+$D14+$E14+$F14+$G14+$ED13&gt;($ED$11*AB$8),3,0))))</f>
        <v>0</v>
      </c>
      <c r="AC14" s="68">
        <f>IF(OR(SUMIF(AC$12:AC13,2,AC$12:AC13)=2,SUMIF(AC$12:AC13,1,AC$12:AC13)=1,SUM(AC$12:AC13)=1,SUM(AC$12:AC13)=2),0,IF($C14+$ED13&gt;($ED$11*AC$8),1,IF($C14+$D14+$E14+$F14+$ED13&gt;($ED$11*AC$8),2,IF($C14+$D14+$E14+$F14+$G14+$ED13&gt;($ED$11*AC$8),3,0))))</f>
        <v>0</v>
      </c>
      <c r="AD14" s="68">
        <f>IF(OR(SUMIF(AD$12:AD13,2,AD$12:AD13)=2,SUMIF(AD$12:AD13,1,AD$12:AD13)=1,SUM(AD$12:AD13)=1,SUM(AD$12:AD13)=2),0,IF($C14+$ED13&gt;($ED$11*AD$8),1,IF($C14+$D14+$E14+$F14+$ED13&gt;($ED$11*AD$8),2,IF($C14+$D14+$E14+$F14+$G14+$ED13&gt;($ED$11*AD$8),3,0))))</f>
        <v>0</v>
      </c>
      <c r="AE14" s="68">
        <f>IF(OR(SUMIF(AE$12:AE13,2,AE$12:AE13)=2,SUMIF(AE$12:AE13,1,AE$12:AE13)=1,SUM(AE$12:AE13)=1,SUM(AE$12:AE13)=2),0,IF($C14+$ED13&gt;($ED$11*AE$8),1,IF($C14+$D14+$E14+$F14+$ED13&gt;($ED$11*AE$8),2,IF($C14+$D14+$E14+$F14+$G14+$ED13&gt;($ED$11*AE$8),3,0))))</f>
        <v>0</v>
      </c>
      <c r="AF14" s="68">
        <f>IF(OR(SUMIF(AF$12:AF13,2,AF$12:AF13)=2,SUMIF(AF$12:AF13,1,AF$12:AF13)=1,SUM(AF$12:AF13)=1,SUM(AF$12:AF13)=2),0,IF($C14+$ED13&gt;($ED$11*AF$8),1,IF($C14+$D14+$E14+$F14+$ED13&gt;($ED$11*AF$8),2,IF($C14+$D14+$E14+$F14+$G14+$ED13&gt;($ED$11*AF$8),3,0))))</f>
        <v>0</v>
      </c>
      <c r="AG14" s="68">
        <f>IF(OR(SUMIF(AG$12:AG13,2,AG$12:AG13)=2,SUMIF(AG$12:AG13,1,AG$12:AG13)=1,SUM(AG$12:AG13)=1,SUM(AG$12:AG13)=2),0,IF($C14+$ED13&gt;($ED$11*AG$8),1,IF($C14+$D14+$E14+$F14+$ED13&gt;($ED$11*AG$8),2,IF($C14+$D14+$E14+$F14+$G14+$ED13&gt;($ED$11*AG$8),3,0))))</f>
        <v>0</v>
      </c>
      <c r="AH14" s="68">
        <f>IF(OR(SUMIF(AH$12:AH13,2,AH$12:AH13)=2,SUMIF(AH$12:AH13,1,AH$12:AH13)=1,SUM(AH$12:AH13)=1,SUM(AH$12:AH13)=2),0,IF($C14+$ED13&gt;($ED$11*AH$8),1,IF($C14+$D14+$E14+$F14+$ED13&gt;($ED$11*AH$8),2,IF($C14+$D14+$E14+$F14+$G14+$ED13&gt;($ED$11*AH$8),3,0))))</f>
        <v>0</v>
      </c>
      <c r="AI14" s="68">
        <f>IF(OR(SUMIF(AI$12:AI13,2,AI$12:AI13)=2,SUMIF(AI$12:AI13,1,AI$12:AI13)=1,SUM(AI$12:AI13)=1,SUM(AI$12:AI13)=2),0,IF($C14+$ED13&gt;($ED$11*AI$8),1,IF($C14+$D14+$E14+$F14+$ED13&gt;($ED$11*AI$8),2,IF($C14+$D14+$E14+$F14+$G14+$ED13&gt;($ED$11*AI$8),3,0))))</f>
        <v>0</v>
      </c>
      <c r="AJ14" s="68">
        <f>IF(OR(SUMIF(AJ$12:AJ13,2,AJ$12:AJ13)=2,SUMIF(AJ$12:AJ13,1,AJ$12:AJ13)=1,SUM(AJ$12:AJ13)=1,SUM(AJ$12:AJ13)=2),0,IF($C14+$ED13&gt;($ED$11*AJ$8),1,IF($C14+$D14+$E14+$F14+$ED13&gt;($ED$11*AJ$8),2,IF($C14+$D14+$E14+$F14+$G14+$ED13&gt;($ED$11*AJ$8),3,0))))</f>
        <v>0</v>
      </c>
      <c r="AK14" s="68">
        <f>IF(OR(SUMIF(AK$12:AK13,2,AK$12:AK13)=2,SUMIF(AK$12:AK13,1,AK$12:AK13)=1,SUM(AK$12:AK13)=1,SUM(AK$12:AK13)=2),0,IF($C14+$ED13&gt;($ED$11*AK$8),1,IF($C14+$D14+$E14+$F14+$ED13&gt;($ED$11*AK$8),2,IF($C14+$D14+$E14+$F14+$G14+$ED13&gt;($ED$11*AK$8),3,0))))</f>
        <v>0</v>
      </c>
      <c r="AL14" s="68">
        <f>IF(OR(SUMIF(AL$12:AL13,2,AL$12:AL13)=2,SUMIF(AL$12:AL13,1,AL$12:AL13)=1,SUM(AL$12:AL13)=1,SUM(AL$12:AL13)=2),0,IF($C14+$ED13&gt;($ED$11*AL$8),1,IF($C14+$D14+$E14+$F14+$ED13&gt;($ED$11*AL$8),2,IF($C14+$D14+$E14+$F14+$G14+$ED13&gt;($ED$11*AL$8),3,0))))</f>
        <v>0</v>
      </c>
      <c r="AM14" s="68">
        <f>IF(OR(SUMIF(AM$12:AM13,2,AM$12:AM13)=2,SUMIF(AM$12:AM13,1,AM$12:AM13)=1,SUM(AM$12:AM13)=1,SUM(AM$12:AM13)=2),0,IF($C14+$ED13&gt;($ED$11*AM$8),1,IF($C14+$D14+$E14+$F14+$ED13&gt;($ED$11*AM$8),2,IF($C14+$D14+$E14+$F14+$G14+$ED13&gt;($ED$11*AM$8),3,0))))</f>
        <v>0</v>
      </c>
      <c r="AN14" s="68">
        <f>IF(OR(SUMIF(AN$12:AN13,2,AN$12:AN13)=2,SUMIF(AN$12:AN13,1,AN$12:AN13)=1,SUM(AN$12:AN13)=1,SUM(AN$12:AN13)=2),0,IF($C14+$ED13&gt;($ED$11*AN$8),1,IF($C14+$D14+$E14+$F14+$ED13&gt;($ED$11*AN$8),2,IF($C14+$D14+$E14+$F14+$G14+$ED13&gt;($ED$11*AN$8),3,0))))</f>
        <v>0</v>
      </c>
      <c r="AO14" s="68">
        <f>IF(OR(SUMIF(AO$12:AO13,2,AO$12:AO13)=2,SUMIF(AO$12:AO13,1,AO$12:AO13)=1,SUM(AO$12:AO13)=1,SUM(AO$12:AO13)=2),0,IF($C14+$ED13&gt;($ED$11*AO$8),1,IF($C14+$D14+$E14+$F14+$ED13&gt;($ED$11*AO$8),2,IF($C14+$D14+$E14+$F14+$G14+$ED13&gt;($ED$11*AO$8),3,0))))</f>
        <v>0</v>
      </c>
      <c r="AP14" s="68">
        <f>IF(OR(SUMIF(AP$12:AP13,2,AP$12:AP13)=2,SUMIF(AP$12:AP13,1,AP$12:AP13)=1,SUM(AP$12:AP13)=1,SUM(AP$12:AP13)=2),0,IF($C14+$ED13&gt;($ED$11*AP$8),1,IF($C14+$D14+$E14+$F14+$ED13&gt;($ED$11*AP$8),2,IF($C14+$D14+$E14+$F14+$G14+$ED13&gt;($ED$11*AP$8),3,0))))</f>
        <v>0</v>
      </c>
      <c r="AQ14" s="68">
        <f>IF(OR(SUMIF(AQ$12:AQ13,2,AQ$12:AQ13)=2,SUMIF(AQ$12:AQ13,1,AQ$12:AQ13)=1,SUM(AQ$12:AQ13)=1,SUM(AQ$12:AQ13)=2),0,IF($C14+$ED13&gt;($ED$11*AQ$8),1,IF($C14+$D14+$E14+$F14+$ED13&gt;($ED$11*AQ$8),2,IF($C14+$D14+$E14+$F14+$G14+$ED13&gt;($ED$11*AQ$8),3,0))))</f>
        <v>0</v>
      </c>
      <c r="AR14" s="68">
        <f>IF(OR(SUMIF(AR$12:AR13,2,AR$12:AR13)=2,SUMIF(AR$12:AR13,1,AR$12:AR13)=1,SUM(AR$12:AR13)=1,SUM(AR$12:AR13)=2),0,IF($C14+$ED13&gt;($ED$11*AR$8),1,IF($C14+$D14+$E14+$F14+$ED13&gt;($ED$11*AR$8),2,IF($C14+$D14+$E14+$F14+$G14+$ED13&gt;($ED$11*AR$8),3,0))))</f>
        <v>0</v>
      </c>
      <c r="AS14" s="68">
        <f>IF(OR(SUMIF(AS$12:AS13,2,AS$12:AS13)=2,SUMIF(AS$12:AS13,1,AS$12:AS13)=1,SUM(AS$12:AS13)=1,SUM(AS$12:AS13)=2),0,IF($C14+$ED13&gt;($ED$11*AS$8),1,IF($C14+$D14+$E14+$F14+$ED13&gt;($ED$11*AS$8),2,IF($C14+$D14+$E14+$F14+$G14+$ED13&gt;($ED$11*AS$8),3,0))))</f>
        <v>0</v>
      </c>
      <c r="AT14" s="68">
        <f>IF(OR(SUMIF(AT$12:AT13,2,AT$12:AT13)=2,SUMIF(AT$12:AT13,1,AT$12:AT13)=1,SUM(AT$12:AT13)=1,SUM(AT$12:AT13)=2),0,IF($C14+$ED13&gt;($ED$11*AT$8),1,IF($C14+$D14+$E14+$F14+$ED13&gt;($ED$11*AT$8),2,IF($C14+$D14+$E14+$F14+$G14+$ED13&gt;($ED$11*AT$8),3,0))))</f>
        <v>0</v>
      </c>
      <c r="AU14" s="68">
        <f>IF(OR(SUMIF(AU$12:AU13,2,AU$12:AU13)=2,SUMIF(AU$12:AU13,1,AU$12:AU13)=1,SUM(AU$12:AU13)=1,SUM(AU$12:AU13)=2),0,IF($C14+$ED13&gt;($ED$11*AU$8),1,IF($C14+$D14+$E14+$F14+$ED13&gt;($ED$11*AU$8),2,IF($C14+$D14+$E14+$F14+$G14+$ED13&gt;($ED$11*AU$8),3,0))))</f>
        <v>0</v>
      </c>
      <c r="AV14" s="68">
        <f>IF(OR(SUMIF(AV$12:AV13,2,AV$12:AV13)=2,SUMIF(AV$12:AV13,1,AV$12:AV13)=1,SUM(AV$12:AV13)=1,SUM(AV$12:AV13)=2),0,IF($C14+$ED13&gt;($ED$11*AV$8),1,IF($C14+$D14+$E14+$F14+$ED13&gt;($ED$11*AV$8),2,IF($C14+$D14+$E14+$F14+$G14+$ED13&gt;($ED$11*AV$8),3,0))))</f>
        <v>0</v>
      </c>
      <c r="AW14" s="68">
        <f>IF(OR(SUMIF(AW$12:AW13,2,AW$12:AW13)=2,SUMIF(AW$12:AW13,1,AW$12:AW13)=1,SUM(AW$12:AW13)=1,SUM(AW$12:AW13)=2),0,IF($C14+$ED13&gt;($ED$11*AW$8),1,IF($C14+$D14+$E14+$F14+$ED13&gt;($ED$11*AW$8),2,IF($C14+$D14+$E14+$F14+$G14+$ED13&gt;($ED$11*AW$8),3,0))))</f>
        <v>0</v>
      </c>
      <c r="AX14" s="68">
        <f>IF(OR(SUMIF(AX$12:AX13,2,AX$12:AX13)=2,SUMIF(AX$12:AX13,1,AX$12:AX13)=1,SUM(AX$12:AX13)=1,SUM(AX$12:AX13)=2),0,IF($C14+$ED13&gt;($ED$11*AX$8),1,IF($C14+$D14+$E14+$F14+$ED13&gt;($ED$11*AX$8),2,IF($C14+$D14+$E14+$F14+$G14+$ED13&gt;($ED$11*AX$8),3,0))))</f>
        <v>0</v>
      </c>
      <c r="AY14" s="68">
        <f>IF(OR(SUMIF(AY$12:AY13,2,AY$12:AY13)=2,SUMIF(AY$12:AY13,1,AY$12:AY13)=1,SUM(AY$12:AY13)=1,SUM(AY$12:AY13)=2),0,IF($C14+$ED13&gt;($ED$11*AY$8),1,IF($C14+$D14+$E14+$F14+$ED13&gt;($ED$11*AY$8),2,IF($C14+$D14+$E14+$F14+$G14+$ED13&gt;($ED$11*AY$8),3,0))))</f>
        <v>0</v>
      </c>
      <c r="AZ14" s="68">
        <f>IF(OR(SUMIF(AZ$12:AZ13,2,AZ$12:AZ13)=2,SUMIF(AZ$12:AZ13,1,AZ$12:AZ13)=1,SUM(AZ$12:AZ13)=1,SUM(AZ$12:AZ13)=2),0,IF($C14+$ED13&gt;($ED$11*AZ$8),1,IF($C14+$D14+$E14+$F14+$ED13&gt;($ED$11*AZ$8),2,IF($C14+$D14+$E14+$F14+$G14+$ED13&gt;($ED$11*AZ$8),3,0))))</f>
        <v>0</v>
      </c>
      <c r="BA14" s="68">
        <f>IF(OR(SUMIF(BA$12:BA13,2,BA$12:BA13)=2,SUMIF(BA$12:BA13,1,BA$12:BA13)=1,SUM(BA$12:BA13)=1,SUM(BA$12:BA13)=2),0,IF($C14+$ED13&gt;($ED$11*BA$8),1,IF($C14+$D14+$E14+$F14+$ED13&gt;($ED$11*BA$8),2,IF($C14+$D14+$E14+$F14+$G14+$ED13&gt;($ED$11*BA$8),3,0))))</f>
        <v>0</v>
      </c>
      <c r="BB14" s="68">
        <f>IF(OR(SUMIF(BB$12:BB13,2,BB$12:BB13)=2,SUMIF(BB$12:BB13,1,BB$12:BB13)=1,SUM(BB$12:BB13)=1,SUM(BB$12:BB13)=2),0,IF($C14+$ED13&gt;($ED$11*BB$8),1,IF($C14+$D14+$E14+$F14+$ED13&gt;($ED$11*BB$8),2,IF($C14+$D14+$E14+$F14+$G14+$ED13&gt;($ED$11*BB$8),3,0))))</f>
        <v>0</v>
      </c>
      <c r="BC14" s="68">
        <f>IF(OR(SUMIF(BC$12:BC13,2,BC$12:BC13)=2,SUMIF(BC$12:BC13,1,BC$12:BC13)=1,SUM(BC$12:BC13)=1,SUM(BC$12:BC13)=2),0,IF($C14+$ED13&gt;($ED$11*BC$8),1,IF($C14+$D14+$E14+$F14+$ED13&gt;($ED$11*BC$8),2,IF($C14+$D14+$E14+$F14+$G14+$ED13&gt;($ED$11*BC$8),3,0))))</f>
        <v>0</v>
      </c>
      <c r="BD14" s="68">
        <f>IF(OR(SUMIF(BD$12:BD13,2,BD$12:BD13)=2,SUMIF(BD$12:BD13,1,BD$12:BD13)=1,SUM(BD$12:BD13)=1,SUM(BD$12:BD13)=2),0,IF($C14+$ED13&gt;($ED$11*BD$8),1,IF($C14+$D14+$E14+$F14+$ED13&gt;($ED$11*BD$8),2,IF($C14+$D14+$E14+$F14+$G14+$ED13&gt;($ED$11*BD$8),3,0))))</f>
        <v>0</v>
      </c>
      <c r="BE14" s="68">
        <f>IF(OR(SUMIF(BE$12:BE13,2,BE$12:BE13)=2,SUMIF(BE$12:BE13,1,BE$12:BE13)=1,SUM(BE$12:BE13)=1,SUM(BE$12:BE13)=2),0,IF($C14+$ED13&gt;($ED$11*BE$8),1,IF($C14+$D14+$E14+$F14+$ED13&gt;($ED$11*BE$8),2,IF($C14+$D14+$E14+$F14+$G14+$ED13&gt;($ED$11*BE$8),3,0))))</f>
        <v>0</v>
      </c>
      <c r="BF14" s="68">
        <f>IF(OR(SUMIF(BF$12:BF13,2,BF$12:BF13)=2,SUMIF(BF$12:BF13,1,BF$12:BF13)=1,SUM(BF$12:BF13)=1,SUM(BF$12:BF13)=2),0,IF($C14+$ED13&gt;($ED$11*BF$8),1,IF($C14+$D14+$E14+$F14+$ED13&gt;($ED$11*BF$8),2,IF($C14+$D14+$E14+$F14+$G14+$ED13&gt;($ED$11*BF$8),3,0))))</f>
        <v>0</v>
      </c>
      <c r="BG14" s="68">
        <f>IF(OR(SUMIF(BG$12:BG13,2,BG$12:BG13)=2,SUMIF(BG$12:BG13,1,BG$12:BG13)=1,SUM(BG$12:BG13)=1,SUM(BG$12:BG13)=2),0,IF($C14+$ED13&gt;($ED$11*BG$8),1,IF($C14+$D14+$E14+$F14+$ED13&gt;($ED$11*BG$8),2,IF($C14+$D14+$E14+$F14+$G14+$ED13&gt;($ED$11*BG$8),3,0))))</f>
        <v>0</v>
      </c>
      <c r="BH14" s="68">
        <f>IF(OR(SUMIF(BH$12:BH13,2,BH$12:BH13)=2,SUMIF(BH$12:BH13,1,BH$12:BH13)=1,SUM(BH$12:BH13)=1,SUM(BH$12:BH13)=2),0,IF($C14+$ED13&gt;($ED$11*BH$8),1,IF($C14+$D14+$E14+$F14+$ED13&gt;($ED$11*BH$8),2,IF($C14+$D14+$E14+$F14+$G14+$ED13&gt;($ED$11*BH$8),3,0))))</f>
        <v>0</v>
      </c>
      <c r="BI14" s="68">
        <f>IF(OR(SUMIF(BI$12:BI13,2,BI$12:BI13)=2,SUMIF(BI$12:BI13,1,BI$12:BI13)=1,SUM(BI$12:BI13)=1,SUM(BI$12:BI13)=2),0,IF($C14+$ED13&gt;($ED$11*BI$8),1,IF($C14+$D14+$E14+$F14+$ED13&gt;($ED$11*BI$8),2,IF($C14+$D14+$E14+$F14+$G14+$ED13&gt;($ED$11*BI$8),3,0))))</f>
        <v>0</v>
      </c>
      <c r="BJ14" s="68">
        <f>IF(OR(SUMIF(BJ$12:BJ13,2,BJ$12:BJ13)=2,SUMIF(BJ$12:BJ13,1,BJ$12:BJ13)=1,SUM(BJ$12:BJ13)=1,SUM(BJ$12:BJ13)=2),0,IF($C14+$ED13&gt;($ED$11*BJ$8),1,IF($C14+$D14+$E14+$F14+$ED13&gt;($ED$11*BJ$8),2,IF($C14+$D14+$E14+$F14+$G14+$ED13&gt;($ED$11*BJ$8),3,0))))</f>
        <v>0</v>
      </c>
      <c r="BK14" s="68">
        <f>IF(OR(SUMIF(BK$12:BK13,2,BK$12:BK13)=2,SUMIF(BK$12:BK13,1,BK$12:BK13)=1,SUM(BK$12:BK13)=1,SUM(BK$12:BK13)=2),0,IF($C14+$ED13&gt;($ED$11*BK$8),1,IF($C14+$D14+$E14+$F14+$ED13&gt;($ED$11*BK$8),2,IF($C14+$D14+$E14+$F14+$G14+$ED13&gt;($ED$11*BK$8),3,0))))</f>
        <v>0</v>
      </c>
      <c r="BL14" s="68">
        <f>IF(OR(SUMIF(BL$12:BL13,2,BL$12:BL13)=2,SUMIF(BL$12:BL13,1,BL$12:BL13)=1,SUM(BL$12:BL13)=1,SUM(BL$12:BL13)=2),0,IF($C14+$ED13&gt;($ED$11*BL$8),1,IF($C14+$D14+$E14+$F14+$ED13&gt;($ED$11*BL$8),2,IF($C14+$D14+$E14+$F14+$G14+$ED13&gt;($ED$11*BL$8),3,0))))</f>
        <v>0</v>
      </c>
      <c r="BM14" s="68">
        <f>IF(OR(SUMIF(BM$12:BM13,2,BM$12:BM13)=2,SUMIF(BM$12:BM13,1,BM$12:BM13)=1,SUM(BM$12:BM13)=1,SUM(BM$12:BM13)=2),0,IF($C14+$ED13&gt;($ED$11*BM$8),1,IF($C14+$D14+$E14+$F14+$ED13&gt;($ED$11*BM$8),2,IF($C14+$D14+$E14+$F14+$G14+$ED13&gt;($ED$11*BM$8),3,0))))</f>
        <v>0</v>
      </c>
      <c r="BN14" s="68">
        <f>IF(OR(SUMIF(BN$12:BN13,2,BN$12:BN13)=2,SUMIF(BN$12:BN13,1,BN$12:BN13)=1,SUM(BN$12:BN13)=1,SUM(BN$12:BN13)=2),0,IF($C14+$ED13&gt;($ED$11*BN$8),1,IF($C14+$D14+$E14+$F14+$ED13&gt;($ED$11*BN$8),2,IF($C14+$D14+$E14+$F14+$G14+$ED13&gt;($ED$11*BN$8),3,0))))</f>
        <v>0</v>
      </c>
      <c r="BO14" s="68">
        <f>IF(OR(SUMIF(BO$12:BO13,2,BO$12:BO13)=2,SUMIF(BO$12:BO13,1,BO$12:BO13)=1,SUM(BO$12:BO13)=1,SUM(BO$12:BO13)=2),0,IF($C14+$ED13&gt;($ED$11*BO$8),1,IF($C14+$D14+$E14+$F14+$ED13&gt;($ED$11*BO$8),2,IF($C14+$D14+$E14+$F14+$G14+$ED13&gt;($ED$11*BO$8),3,0))))</f>
        <v>0</v>
      </c>
      <c r="BP14" s="68">
        <f>IF(OR(SUMIF(BP$12:BP13,2,BP$12:BP13)=2,SUMIF(BP$12:BP13,1,BP$12:BP13)=1,SUM(BP$12:BP13)=1,SUM(BP$12:BP13)=2),0,IF($C14+$ED13&gt;($ED$11*BP$8),1,IF($C14+$D14+$E14+$F14+$ED13&gt;($ED$11*BP$8),2,IF($C14+$D14+$E14+$F14+$G14+$ED13&gt;($ED$11*BP$8),3,0))))</f>
        <v>0</v>
      </c>
      <c r="BQ14" s="68">
        <f>IF(OR(SUMIF(BQ$12:BQ13,2,BQ$12:BQ13)=2,SUMIF(BQ$12:BQ13,1,BQ$12:BQ13)=1,SUM(BQ$12:BQ13)=1,SUM(BQ$12:BQ13)=2),0,IF($C14+$ED13&gt;($ED$11*BQ$8),1,IF($C14+$D14+$E14+$F14+$ED13&gt;($ED$11*BQ$8),2,IF($C14+$D14+$E14+$F14+$G14+$ED13&gt;($ED$11*BQ$8),3,0))))</f>
        <v>0</v>
      </c>
      <c r="BR14" s="68">
        <f>IF(OR(SUMIF(BR$12:BR13,2,BR$12:BR13)=2,SUMIF(BR$12:BR13,1,BR$12:BR13)=1,SUM(BR$12:BR13)=1,SUM(BR$12:BR13)=2),0,IF($C14+$ED13&gt;($ED$11*BR$8),1,IF($C14+$D14+$E14+$F14+$ED13&gt;($ED$11*BR$8),2,IF($C14+$D14+$E14+$F14+$G14+$ED13&gt;($ED$11*BR$8),3,0))))</f>
        <v>0</v>
      </c>
      <c r="BS14" s="68">
        <f>IF(OR(SUMIF(BS$12:BS13,2,BS$12:BS13)=2,SUMIF(BS$12:BS13,1,BS$12:BS13)=1,SUM(BS$12:BS13)=1,SUM(BS$12:BS13)=2),0,IF($C14+$ED13&gt;($ED$11*BS$8),1,IF($C14+$D14+$E14+$F14+$ED13&gt;($ED$11*BS$8),2,IF($C14+$D14+$E14+$F14+$G14+$ED13&gt;($ED$11*BS$8),3,0))))</f>
        <v>0</v>
      </c>
      <c r="BT14" s="68">
        <f>IF(OR(SUMIF(BT$12:BT13,2,BT$12:BT13)=2,SUMIF(BT$12:BT13,1,BT$12:BT13)=1,SUM(BT$12:BT13)=1,SUM(BT$12:BT13)=2),0,IF($C14+$ED13&gt;($ED$11*BT$8),1,IF($C14+$D14+$E14+$F14+$ED13&gt;($ED$11*BT$8),2,IF($C14+$D14+$E14+$F14+$G14+$ED13&gt;($ED$11*BT$8),3,0))))</f>
        <v>0</v>
      </c>
      <c r="BU14" s="68">
        <f>IF(OR(SUMIF(BU$12:BU13,2,BU$12:BU13)=2,SUMIF(BU$12:BU13,1,BU$12:BU13)=1,SUM(BU$12:BU13)=1,SUM(BU$12:BU13)=2),0,IF($C14+$ED13&gt;($ED$11*BU$8),1,IF($C14+$D14+$E14+$F14+$ED13&gt;($ED$11*BU$8),2,IF($C14+$D14+$E14+$F14+$G14+$ED13&gt;($ED$11*BU$8),3,0))))</f>
        <v>0</v>
      </c>
      <c r="BV14" s="68">
        <f>IF(OR(SUMIF(BV$12:BV13,2,BV$12:BV13)=2,SUMIF(BV$12:BV13,1,BV$12:BV13)=1,SUM(BV$12:BV13)=1,SUM(BV$12:BV13)=2),0,IF($C14+$ED13&gt;($ED$11*BV$8),1,IF($C14+$D14+$E14+$F14+$ED13&gt;($ED$11*BV$8),2,IF($C14+$D14+$E14+$F14+$G14+$ED13&gt;($ED$11*BV$8),3,0))))</f>
        <v>0</v>
      </c>
      <c r="BW14" s="68">
        <f>IF(OR(SUMIF(BW$12:BW13,2,BW$12:BW13)=2,SUMIF(BW$12:BW13,1,BW$12:BW13)=1,SUM(BW$12:BW13)=1,SUM(BW$12:BW13)=2),0,IF($C14+$ED13&gt;($ED$11*BW$8),1,IF($C14+$D14+$E14+$F14+$ED13&gt;($ED$11*BW$8),2,IF($C14+$D14+$E14+$F14+$G14+$ED13&gt;($ED$11*BW$8),3,0))))</f>
        <v>0</v>
      </c>
      <c r="BX14" s="68">
        <f>IF(OR(SUMIF(BX$12:BX13,2,BX$12:BX13)=2,SUMIF(BX$12:BX13,1,BX$12:BX13)=1,SUM(BX$12:BX13)=1,SUM(BX$12:BX13)=2),0,IF($C14+$ED13&gt;($ED$11*BX$8),1,IF($C14+$D14+$E14+$F14+$ED13&gt;($ED$11*BX$8),2,IF($C14+$D14+$E14+$F14+$G14+$ED13&gt;($ED$11*BX$8),3,0))))</f>
        <v>0</v>
      </c>
      <c r="BY14" s="68">
        <f>IF(OR(SUMIF(BY$12:BY13,2,BY$12:BY13)=2,SUMIF(BY$12:BY13,1,BY$12:BY13)=1,SUM(BY$12:BY13)=1,SUM(BY$12:BY13)=2),0,IF($C14+$ED13&gt;($ED$11*BY$8),1,IF($C14+$D14+$E14+$F14+$ED13&gt;($ED$11*BY$8),2,IF($C14+$D14+$E14+$F14+$G14+$ED13&gt;($ED$11*BY$8),3,0))))</f>
        <v>0</v>
      </c>
      <c r="BZ14" s="68">
        <f>IF(OR(SUMIF(BZ$12:BZ13,2,BZ$12:BZ13)=2,SUMIF(BZ$12:BZ13,1,BZ$12:BZ13)=1,SUM(BZ$12:BZ13)=1,SUM(BZ$12:BZ13)=2),0,IF($C14+$ED13&gt;($ED$11*BZ$8),1,IF($C14+$D14+$E14+$F14+$ED13&gt;($ED$11*BZ$8),2,IF($C14+$D14+$E14+$F14+$G14+$ED13&gt;($ED$11*BZ$8),3,0))))</f>
        <v>0</v>
      </c>
      <c r="CA14" s="68">
        <f>IF(OR(SUMIF(CA$12:CA13,2,CA$12:CA13)=2,SUMIF(CA$12:CA13,1,CA$12:CA13)=1,SUM(CA$12:CA13)=1,SUM(CA$12:CA13)=2),0,IF($C14+$ED13&gt;($ED$11*CA$8),1,IF($C14+$D14+$E14+$F14+$ED13&gt;($ED$11*CA$8),2,IF($C14+$D14+$E14+$F14+$G14+$ED13&gt;($ED$11*CA$8),3,0))))</f>
        <v>0</v>
      </c>
      <c r="CB14" s="68">
        <f>IF(OR(SUMIF(CB$12:CB13,2,CB$12:CB13)=2,SUMIF(CB$12:CB13,1,CB$12:CB13)=1,SUM(CB$12:CB13)=1,SUM(CB$12:CB13)=2),0,IF($C14+$ED13&gt;($ED$11*CB$8),1,IF($C14+$D14+$E14+$F14+$ED13&gt;($ED$11*CB$8),2,IF($C14+$D14+$E14+$F14+$G14+$ED13&gt;($ED$11*CB$8),3,0))))</f>
        <v>0</v>
      </c>
      <c r="CC14" s="68">
        <f>IF(OR(SUMIF(CC$12:CC13,2,CC$12:CC13)=2,SUMIF(CC$12:CC13,1,CC$12:CC13)=1,SUM(CC$12:CC13)=1,SUM(CC$12:CC13)=2),0,IF($C14+$ED13&gt;($ED$11*CC$8),1,IF($C14+$D14+$E14+$F14+$ED13&gt;($ED$11*CC$8),2,IF($C14+$D14+$E14+$F14+$G14+$ED13&gt;($ED$11*CC$8),3,0))))</f>
        <v>0</v>
      </c>
      <c r="CD14" s="68">
        <f>IF(OR(SUMIF(CD$12:CD13,2,CD$12:CD13)=2,SUMIF(CD$12:CD13,1,CD$12:CD13)=1,SUM(CD$12:CD13)=1,SUM(CD$12:CD13)=2),0,IF($C14+$ED13&gt;($ED$11*CD$8),1,IF($C14+$D14+$E14+$F14+$ED13&gt;($ED$11*CD$8),2,IF($C14+$D14+$E14+$F14+$G14+$ED13&gt;($ED$11*CD$8),3,0))))</f>
        <v>0</v>
      </c>
      <c r="CE14" s="68">
        <f>IF(OR(SUMIF(CE$12:CE13,2,CE$12:CE13)=2,SUMIF(CE$12:CE13,1,CE$12:CE13)=1,SUM(CE$12:CE13)=1,SUM(CE$12:CE13)=2),0,IF($C14+$ED13&gt;($ED$11*CE$8),1,IF($C14+$D14+$E14+$F14+$ED13&gt;($ED$11*CE$8),2,IF($C14+$D14+$E14+$F14+$G14+$ED13&gt;($ED$11*CE$8),3,0))))</f>
        <v>0</v>
      </c>
      <c r="CF14" s="68">
        <f>IF(OR(SUMIF(CF$12:CF13,2,CF$12:CF13)=2,SUMIF(CF$12:CF13,1,CF$12:CF13)=1,SUM(CF$12:CF13)=1,SUM(CF$12:CF13)=2),0,IF($C14+$ED13&gt;($ED$11*CF$8),1,IF($C14+$D14+$E14+$F14+$ED13&gt;($ED$11*CF$8),2,IF($C14+$D14+$E14+$F14+$G14+$ED13&gt;($ED$11*CF$8),3,0))))</f>
        <v>0</v>
      </c>
      <c r="CG14" s="68">
        <f>IF(OR(SUMIF(CG$12:CG13,2,CG$12:CG13)=2,SUMIF(CG$12:CG13,1,CG$12:CG13)=1,SUM(CG$12:CG13)=1,SUM(CG$12:CG13)=2),0,IF($C14+$ED13&gt;($ED$11*CG$8),1,IF($C14+$D14+$E14+$F14+$ED13&gt;($ED$11*CG$8),2,IF($C14+$D14+$E14+$F14+$G14+$ED13&gt;($ED$11*CG$8),3,0))))</f>
        <v>0</v>
      </c>
      <c r="CH14" s="68">
        <f>IF(OR(SUMIF(CH$12:CH13,2,CH$12:CH13)=2,SUMIF(CH$12:CH13,1,CH$12:CH13)=1,SUM(CH$12:CH13)=1,SUM(CH$12:CH13)=2),0,IF($C14+$ED13&gt;($ED$11*CH$8),1,IF($C14+$D14+$E14+$F14+$ED13&gt;($ED$11*CH$8),2,IF($C14+$D14+$E14+$F14+$G14+$ED13&gt;($ED$11*CH$8),3,0))))</f>
        <v>0</v>
      </c>
      <c r="CI14" s="68">
        <f>IF(OR(SUMIF(CI$12:CI13,2,CI$12:CI13)=2,SUMIF(CI$12:CI13,1,CI$12:CI13)=1,SUM(CI$12:CI13)=1,SUM(CI$12:CI13)=2),0,IF($C14+$ED13&gt;($ED$11*CI$8),1,IF($C14+$D14+$E14+$F14+$ED13&gt;($ED$11*CI$8),2,IF($C14+$D14+$E14+$F14+$G14+$ED13&gt;($ED$11*CI$8),3,0))))</f>
        <v>0</v>
      </c>
      <c r="CJ14" s="68">
        <f>IF(OR(SUMIF(CJ$12:CJ13,2,CJ$12:CJ13)=2,SUMIF(CJ$12:CJ13,1,CJ$12:CJ13)=1,SUM(CJ$12:CJ13)=1,SUM(CJ$12:CJ13)=2),0,IF($C14+$ED13&gt;($ED$11*CJ$8),1,IF($C14+$D14+$E14+$F14+$ED13&gt;($ED$11*CJ$8),2,IF($C14+$D14+$E14+$F14+$G14+$ED13&gt;($ED$11*CJ$8),3,0))))</f>
        <v>0</v>
      </c>
      <c r="CK14" s="68">
        <f>IF(OR(SUMIF(CK$12:CK13,2,CK$12:CK13)=2,SUMIF(CK$12:CK13,1,CK$12:CK13)=1,SUM(CK$12:CK13)=1,SUM(CK$12:CK13)=2),0,IF($C14+$ED13&gt;($ED$11*CK$8),1,IF($C14+$D14+$E14+$F14+$ED13&gt;($ED$11*CK$8),2,IF($C14+$D14+$E14+$F14+$G14+$ED13&gt;($ED$11*CK$8),3,0))))</f>
        <v>0</v>
      </c>
      <c r="CL14" s="68">
        <f>IF(OR(SUMIF(CL$12:CL13,2,CL$12:CL13)=2,SUMIF(CL$12:CL13,1,CL$12:CL13)=1,SUM(CL$12:CL13)=1,SUM(CL$12:CL13)=2),0,IF($C14+$ED13&gt;($ED$11*CL$8),1,IF($C14+$D14+$E14+$F14+$ED13&gt;($ED$11*CL$8),2,IF($C14+$D14+$E14+$F14+$G14+$ED13&gt;($ED$11*CL$8),3,0))))</f>
        <v>0</v>
      </c>
      <c r="CM14" s="68">
        <f>IF(OR(SUMIF(CM$12:CM13,2,CM$12:CM13)=2,SUMIF(CM$12:CM13,1,CM$12:CM13)=1,SUM(CM$12:CM13)=1,SUM(CM$12:CM13)=2),0,IF($C14+$ED13&gt;($ED$11*CM$8),1,IF($C14+$D14+$E14+$F14+$ED13&gt;($ED$11*CM$8),2,IF($C14+$D14+$E14+$F14+$G14+$ED13&gt;($ED$11*CM$8),3,0))))</f>
        <v>0</v>
      </c>
      <c r="CN14" s="68">
        <f>IF(OR(SUMIF(CN$12:CN13,2,CN$12:CN13)=2,SUMIF(CN$12:CN13,1,CN$12:CN13)=1,SUM(CN$12:CN13)=1,SUM(CN$12:CN13)=2),0,IF($C14+$ED13&gt;($ED$11*CN$8),1,IF($C14+$D14+$E14+$F14+$ED13&gt;($ED$11*CN$8),2,IF($C14+$D14+$E14+$F14+$G14+$ED13&gt;($ED$11*CN$8),3,0))))</f>
        <v>0</v>
      </c>
      <c r="CO14" s="68">
        <f>IF(OR(SUMIF(CO$12:CO13,2,CO$12:CO13)=2,SUMIF(CO$12:CO13,1,CO$12:CO13)=1,SUM(CO$12:CO13)=1,SUM(CO$12:CO13)=2),0,IF($C14+$ED13&gt;($ED$11*CO$8),1,IF($C14+$D14+$E14+$F14+$ED13&gt;($ED$11*CO$8),2,IF($C14+$D14+$E14+$F14+$G14+$ED13&gt;($ED$11*CO$8),3,0))))</f>
        <v>0</v>
      </c>
      <c r="CP14" s="68">
        <f>IF(OR(SUMIF(CP$12:CP13,2,CP$12:CP13)=2,SUMIF(CP$12:CP13,1,CP$12:CP13)=1,SUM(CP$12:CP13)=1,SUM(CP$12:CP13)=2),0,IF($C14+$ED13&gt;($ED$11*CP$8),1,IF($C14+$D14+$E14+$F14+$ED13&gt;($ED$11*CP$8),2,IF($C14+$D14+$E14+$F14+$G14+$ED13&gt;($ED$11*CP$8),3,0))))</f>
        <v>0</v>
      </c>
      <c r="CQ14" s="68">
        <f>IF(OR(SUMIF(CQ$12:CQ13,2,CQ$12:CQ13)=2,SUMIF(CQ$12:CQ13,1,CQ$12:CQ13)=1,SUM(CQ$12:CQ13)=1,SUM(CQ$12:CQ13)=2),0,IF($C14+$ED13&gt;($ED$11*CQ$8),1,IF($C14+$D14+$E14+$F14+$ED13&gt;($ED$11*CQ$8),2,IF($C14+$D14+$E14+$F14+$G14+$ED13&gt;($ED$11*CQ$8),3,0))))</f>
        <v>0</v>
      </c>
      <c r="CR14" s="68">
        <f>IF(OR(SUMIF(CR$12:CR13,2,CR$12:CR13)=2,SUMIF(CR$12:CR13,1,CR$12:CR13)=1,SUM(CR$12:CR13)=1,SUM(CR$12:CR13)=2),0,IF($C14+$ED13&gt;($ED$11*CR$8),1,IF($C14+$D14+$E14+$F14+$ED13&gt;($ED$11*CR$8),2,IF($C14+$D14+$E14+$F14+$G14+$ED13&gt;($ED$11*CR$8),3,0))))</f>
        <v>0</v>
      </c>
      <c r="CS14" s="68">
        <f>IF(OR(SUMIF(CS$12:CS13,2,CS$12:CS13)=2,SUMIF(CS$12:CS13,1,CS$12:CS13)=1,SUM(CS$12:CS13)=1,SUM(CS$12:CS13)=2),0,IF($C14+$ED13&gt;($ED$11*CS$8),1,IF($C14+$D14+$E14+$F14+$ED13&gt;($ED$11*CS$8),2,IF($C14+$D14+$E14+$F14+$G14+$ED13&gt;($ED$11*CS$8),3,0))))</f>
        <v>0</v>
      </c>
      <c r="CT14" s="68">
        <f>IF(OR(SUMIF(CT$12:CT13,2,CT$12:CT13)=2,SUMIF(CT$12:CT13,1,CT$12:CT13)=1,SUM(CT$12:CT13)=1,SUM(CT$12:CT13)=2),0,IF($C14+$ED13&gt;($ED$11*CT$8),1,IF($C14+$D14+$E14+$F14+$ED13&gt;($ED$11*CT$8),2,IF($C14+$D14+$E14+$F14+$G14+$ED13&gt;($ED$11*CT$8),3,0))))</f>
        <v>0</v>
      </c>
      <c r="CU14" s="68">
        <f>IF(OR(SUMIF(CU$12:CU13,2,CU$12:CU13)=2,SUMIF(CU$12:CU13,1,CU$12:CU13)=1,SUM(CU$12:CU13)=1,SUM(CU$12:CU13)=2),0,IF($C14+$ED13&gt;($ED$11*CU$8),1,IF($C14+$D14+$E14+$F14+$ED13&gt;($ED$11*CU$8),2,IF($C14+$D14+$E14+$F14+$G14+$ED13&gt;($ED$11*CU$8),3,0))))</f>
        <v>0</v>
      </c>
      <c r="CV14" s="68">
        <f>IF(OR(SUMIF(CV$12:CV13,2,CV$12:CV13)=2,SUMIF(CV$12:CV13,1,CV$12:CV13)=1,SUM(CV$12:CV13)=1,SUM(CV$12:CV13)=2),0,IF($C14+$ED13&gt;($ED$11*CV$8),1,IF($C14+$D14+$E14+$F14+$ED13&gt;($ED$11*CV$8),2,IF($C14+$D14+$E14+$F14+$G14+$ED13&gt;($ED$11*CV$8),3,0))))</f>
        <v>0</v>
      </c>
      <c r="CW14" s="68">
        <f>IF(OR(SUMIF(CW$12:CW13,2,CW$12:CW13)=2,SUMIF(CW$12:CW13,1,CW$12:CW13)=1,SUM(CW$12:CW13)=1,SUM(CW$12:CW13)=2),0,IF($C14+$ED13&gt;($ED$11*CW$8),1,IF($C14+$D14+$E14+$F14+$ED13&gt;($ED$11*CW$8),2,IF($C14+$D14+$E14+$F14+$G14+$ED13&gt;($ED$11*CW$8),3,0))))</f>
        <v>0</v>
      </c>
      <c r="CX14" s="68">
        <f>IF(OR(SUMIF(CX$12:CX13,2,CX$12:CX13)=2,SUMIF(CX$12:CX13,1,CX$12:CX13)=1,SUM(CX$12:CX13)=1,SUM(CX$12:CX13)=2),0,IF($C14+$ED13&gt;($ED$11*CX$8),1,IF($C14+$D14+$E14+$F14+$ED13&gt;($ED$11*CX$8),2,IF($C14+$D14+$E14+$F14+$G14+$ED13&gt;($ED$11*CX$8),3,0))))</f>
        <v>0</v>
      </c>
      <c r="CY14" s="68">
        <f>IF(OR(SUMIF(CY$12:CY13,2,CY$12:CY13)=2,SUMIF(CY$12:CY13,1,CY$12:CY13)=1,SUM(CY$12:CY13)=1,SUM(CY$12:CY13)=2),0,IF($C14+$ED13&gt;($ED$11*CY$8),1,IF($C14+$D14+$E14+$F14+$ED13&gt;($ED$11*CY$8),2,IF($C14+$D14+$E14+$F14+$G14+$ED13&gt;($ED$11*CY$8),3,0))))</f>
        <v>0</v>
      </c>
      <c r="CZ14" s="68">
        <f>IF(OR(SUMIF(CZ$12:CZ13,2,CZ$12:CZ13)=2,SUMIF(CZ$12:CZ13,1,CZ$12:CZ13)=1,SUM(CZ$12:CZ13)=1,SUM(CZ$12:CZ13)=2),0,IF($C14+$ED13&gt;($ED$11*CZ$8),1,IF($C14+$D14+$E14+$F14+$ED13&gt;($ED$11*CZ$8),2,IF($C14+$D14+$E14+$F14+$G14+$ED13&gt;($ED$11*CZ$8),3,0))))</f>
        <v>0</v>
      </c>
      <c r="DA14" s="68">
        <f>IF(OR(SUMIF(DA$12:DA13,2,DA$12:DA13)=2,SUMIF(DA$12:DA13,1,DA$12:DA13)=1,SUM(DA$12:DA13)=1,SUM(DA$12:DA13)=2),0,IF($C14+$ED13&gt;($ED$11*DA$8),1,IF($C14+$D14+$E14+$F14+$ED13&gt;($ED$11*DA$8),2,IF($C14+$D14+$E14+$F14+$G14+$ED13&gt;($ED$11*DA$8),3,0))))</f>
        <v>0</v>
      </c>
      <c r="DB14" s="68">
        <f>IF(OR(SUMIF(DB$12:DB13,2,DB$12:DB13)=2,SUMIF(DB$12:DB13,1,DB$12:DB13)=1,SUM(DB$12:DB13)=1,SUM(DB$12:DB13)=2),0,IF($C14+$ED13&gt;($ED$11*DB$8),1,IF($C14+$D14+$E14+$F14+$ED13&gt;($ED$11*DB$8),2,IF($C14+$D14+$E14+$F14+$G14+$ED13&gt;($ED$11*DB$8),3,0))))</f>
        <v>0</v>
      </c>
      <c r="DC14" s="68">
        <f>IF(OR(SUMIF(DC$12:DC13,2,DC$12:DC13)=2,SUMIF(DC$12:DC13,1,DC$12:DC13)=1,SUM(DC$12:DC13)=1,SUM(DC$12:DC13)=2),0,IF($C14+$ED13&gt;($ED$11*DC$8),1,IF($C14+$D14+$E14+$F14+$ED13&gt;($ED$11*DC$8),2,IF($C14+$D14+$E14+$F14+$G14+$ED13&gt;($ED$11*DC$8),3,0))))</f>
        <v>0</v>
      </c>
      <c r="DD14" s="68">
        <f>IF(OR(SUMIF(DD$12:DD13,2,DD$12:DD13)=2,SUMIF(DD$12:DD13,1,DD$12:DD13)=1,SUM(DD$12:DD13)=1,SUM(DD$12:DD13)=2),0,IF($C14+$ED13&gt;($ED$11*DD$8),1,IF($C14+$D14+$E14+$F14+$ED13&gt;($ED$11*DD$8),2,IF($C14+$D14+$E14+$F14+$G14+$ED13&gt;($ED$11*DD$8),3,0))))</f>
        <v>0</v>
      </c>
      <c r="DE14" s="68">
        <f>IF(OR(SUMIF(DE$12:DE13,2,DE$12:DE13)=2,SUMIF(DE$12:DE13,1,DE$12:DE13)=1,SUM(DE$12:DE13)=1,SUM(DE$12:DE13)=2),0,IF($C14+$ED13&gt;($ED$11*DE$8),1,IF($C14+$D14+$E14+$F14+$ED13&gt;($ED$11*DE$8),2,IF($C14+$D14+$E14+$F14+$G14+$ED13&gt;($ED$11*DE$8),3,0))))</f>
        <v>0</v>
      </c>
      <c r="DF14" s="68">
        <f>IF(OR(SUMIF(DF$12:DF13,2,DF$12:DF13)=2,SUMIF(DF$12:DF13,1,DF$12:DF13)=1,SUM(DF$12:DF13)=1,SUM(DF$12:DF13)=2),0,IF($C14+$ED13&gt;($ED$11*DF$8),1,IF($C14+$D14+$E14+$F14+$ED13&gt;($ED$11*DF$8),2,IF($C14+$D14+$E14+$F14+$G14+$ED13&gt;($ED$11*DF$8),3,0))))</f>
        <v>0</v>
      </c>
      <c r="DG14" s="68">
        <f>IF(OR(SUMIF(DG$12:DG13,2,DG$12:DG13)=2,SUMIF(DG$12:DG13,1,DG$12:DG13)=1,SUM(DG$12:DG13)=1,SUM(DG$12:DG13)=2),0,IF($C14+$ED13&gt;($ED$11*DG$8),1,IF($C14+$D14+$E14+$F14+$ED13&gt;($ED$11*DG$8),2,IF($C14+$D14+$E14+$F14+$G14+$ED13&gt;($ED$11*DG$8),3,0))))</f>
        <v>0</v>
      </c>
      <c r="DH14" s="68">
        <f>IF(OR(SUMIF(DH$12:DH13,2,DH$12:DH13)=2,SUMIF(DH$12:DH13,1,DH$12:DH13)=1,SUM(DH$12:DH13)=1,SUM(DH$12:DH13)=2),0,IF($C14+$ED13&gt;($ED$11*DH$8),1,IF($C14+$D14+$E14+$F14+$ED13&gt;($ED$11*DH$8),2,IF($C14+$D14+$E14+$F14+$G14+$ED13&gt;($ED$11*DH$8),3,0))))</f>
        <v>0</v>
      </c>
      <c r="DI14" s="68">
        <f>IF(OR(SUMIF(DI$12:DI13,2,DI$12:DI13)=2,SUMIF(DI$12:DI13,1,DI$12:DI13)=1,SUM(DI$12:DI13)=1,SUM(DI$12:DI13)=2),0,IF($C14+$ED13&gt;($ED$11*DI$8),1,IF($C14+$D14+$E14+$F14+$ED13&gt;($ED$11*DI$8),2,IF($C14+$D14+$E14+$F14+$G14+$ED13&gt;($ED$11*DI$8),3,0))))</f>
        <v>0</v>
      </c>
      <c r="DJ14" s="68">
        <f>IF(OR(SUMIF(DJ$12:DJ13,2,DJ$12:DJ13)=2,SUMIF(DJ$12:DJ13,1,DJ$12:DJ13)=1,SUM(DJ$12:DJ13)=1,SUM(DJ$12:DJ13)=2),0,IF($C14+$ED13&gt;($ED$11*DJ$8),1,IF($C14+$D14+$E14+$F14+$ED13&gt;($ED$11*DJ$8),2,IF($C14+$D14+$E14+$F14+$G14+$ED13&gt;($ED$11*DJ$8),3,0))))</f>
        <v>0</v>
      </c>
      <c r="DK14" s="68">
        <f>IF(OR(SUMIF(DK$12:DK13,2,DK$12:DK13)=2,SUMIF(DK$12:DK13,1,DK$12:DK13)=1,SUM(DK$12:DK13)=1,SUM(DK$12:DK13)=2),0,IF($C14+$ED13&gt;($ED$11*DK$8),1,IF($C14+$D14+$E14+$F14+$ED13&gt;($ED$11*DK$8),2,IF($C14+$D14+$E14+$F14+$G14+$ED13&gt;($ED$11*DK$8),3,0))))</f>
        <v>0</v>
      </c>
      <c r="DL14" s="68">
        <f>IF(OR(SUMIF(DL$12:DL13,2,DL$12:DL13)=2,SUMIF(DL$12:DL13,1,DL$12:DL13)=1,SUM(DL$12:DL13)=1,SUM(DL$12:DL13)=2),0,IF($C14+$ED13&gt;($ED$11*DL$8),1,IF($C14+$D14+$E14+$F14+$ED13&gt;($ED$11*DL$8),2,IF($C14+$D14+$E14+$F14+$G14+$ED13&gt;($ED$11*DL$8),3,0))))</f>
        <v>0</v>
      </c>
      <c r="DM14" s="68">
        <f>IF(OR(SUMIF(DM$12:DM13,2,DM$12:DM13)=2,SUMIF(DM$12:DM13,1,DM$12:DM13)=1,SUM(DM$12:DM13)=1,SUM(DM$12:DM13)=2),0,IF($C14+$ED13&gt;($ED$11*DM$8),1,IF($C14+$D14+$E14+$F14+$ED13&gt;($ED$11*DM$8),2,IF($C14+$D14+$E14+$F14+$G14+$ED13&gt;($ED$11*DM$8),3,0))))</f>
        <v>0</v>
      </c>
      <c r="DN14" s="68">
        <f>IF(OR(SUMIF(DN$12:DN13,2,DN$12:DN13)=2,SUMIF(DN$12:DN13,1,DN$12:DN13)=1,SUM(DN$12:DN13)=1,SUM(DN$12:DN13)=2),0,IF($C14+$ED13&gt;($ED$11*DN$8),1,IF($C14+$D14+$E14+$F14+$ED13&gt;($ED$11*DN$8),2,IF($C14+$D14+$E14+$F14+$G14+$ED13&gt;($ED$11*DN$8),3,0))))</f>
        <v>0</v>
      </c>
      <c r="DO14" s="68">
        <f>IF(OR(SUMIF(DO$12:DO13,2,DO$12:DO13)=2,SUMIF(DO$12:DO13,1,DO$12:DO13)=1,SUM(DO$12:DO13)=1,SUM(DO$12:DO13)=2),0,IF($C14+$ED13&gt;($ED$11*DO$8),1,IF($C14+$D14+$E14+$F14+$ED13&gt;($ED$11*DO$8),2,IF($C14+$D14+$E14+$F14+$G14+$ED13&gt;($ED$11*DO$8),3,0))))</f>
        <v>0</v>
      </c>
      <c r="DP14" s="68">
        <f>IF(OR(SUMIF(DP$12:DP13,2,DP$12:DP13)=2,SUMIF(DP$12:DP13,1,DP$12:DP13)=1,SUM(DP$12:DP13)=1,SUM(DP$12:DP13)=2),0,IF($C14+$ED13&gt;($ED$11*DP$8),1,IF($C14+$D14+$E14+$F14+$ED13&gt;($ED$11*DP$8),2,IF($C14+$D14+$E14+$F14+$G14+$ED13&gt;($ED$11*DP$8),3,0))))</f>
        <v>0</v>
      </c>
      <c r="DQ14" s="68">
        <f>IF(OR(SUMIF(DQ$12:DQ13,2,DQ$12:DQ13)=2,SUMIF(DQ$12:DQ13,1,DQ$12:DQ13)=1,SUM(DQ$12:DQ13)=1,SUM(DQ$12:DQ13)=2),0,IF($C14+$ED13&gt;($ED$11*DQ$8),1,IF($C14+$D14+$E14+$F14+$ED13&gt;($ED$11*DQ$8),2,IF($C14+$D14+$E14+$F14+$G14+$ED13&gt;($ED$11*DQ$8),3,0))))</f>
        <v>0</v>
      </c>
      <c r="DR14" s="68">
        <f>IF(OR(SUMIF(DR$12:DR13,2,DR$12:DR13)=2,SUMIF(DR$12:DR13,1,DR$12:DR13)=1,SUM(DR$12:DR13)=1,SUM(DR$12:DR13)=2),0,IF($C14+$ED13&gt;($ED$11*DR$8),1,IF($C14+$D14+$E14+$F14+$ED13&gt;($ED$11*DR$8),2,IF($C14+$D14+$E14+$F14+$G14+$ED13&gt;($ED$11*DR$8),3,0))))</f>
        <v>0</v>
      </c>
      <c r="DS14" s="68">
        <f>IF(OR(SUMIF(DS$12:DS13,2,DS$12:DS13)=2,SUMIF(DS$12:DS13,1,DS$12:DS13)=1,SUM(DS$12:DS13)=1,SUM(DS$12:DS13)=2),0,IF($C14+$ED13&gt;($ED$11*DS$8),1,IF($C14+$D14+$E14+$F14+$ED13&gt;($ED$11*DS$8),2,IF($C14+$D14+$E14+$F14+$G14+$ED13&gt;($ED$11*DS$8),3,0))))</f>
        <v>0</v>
      </c>
      <c r="DT14" s="68">
        <f>IF(OR(SUMIF(DT$12:DT13,2,DT$12:DT13)=2,SUMIF(DT$12:DT13,1,DT$12:DT13)=1,SUM(DT$12:DT13)=1,SUM(DT$12:DT13)=2),0,IF($C14+$ED13&gt;($ED$11*DT$8),1,IF($C14+$D14+$E14+$F14+$ED13&gt;($ED$11*DT$8),2,IF($C14+$D14+$E14+$F14+$G14+$ED13&gt;($ED$11*DT$8),3,0))))</f>
        <v>0</v>
      </c>
      <c r="DU14" s="68">
        <f>IF(OR(SUMIF(DU$12:DU13,2,DU$12:DU13)=2,SUMIF(DU$12:DU13,1,DU$12:DU13)=1,SUM(DU$12:DU13)=1,SUM(DU$12:DU13)=2),0,IF($C14+$ED13&gt;($ED$11*DU$8),1,IF($C14+$D14+$E14+$F14+$ED13&gt;($ED$11*DU$8),2,IF($C14+$D14+$E14+$F14+$G14+$ED13&gt;($ED$11*DU$8),3,0))))</f>
        <v>0</v>
      </c>
      <c r="DV14" s="68">
        <f>IF(OR(SUMIF(DV$12:DV13,2,DV$12:DV13)=2,SUMIF(DV$12:DV13,1,DV$12:DV13)=1,SUM(DV$12:DV13)=1,SUM(DV$12:DV13)=2),0,IF($C14+$ED13&gt;($ED$11*DV$8),1,IF($C14+$D14+$E14+$F14+$ED13&gt;($ED$11*DV$8),2,IF($C14+$D14+$E14+$F14+$G14+$ED13&gt;($ED$11*DV$8),3,0))))</f>
        <v>0</v>
      </c>
      <c r="DW14" s="68">
        <f>IF(OR(SUMIF(DW$12:DW13,2,DW$12:DW13)=2,SUMIF(DW$12:DW13,1,DW$12:DW13)=1,SUM(DW$12:DW13)=1,SUM(DW$12:DW13)=2),0,IF($C14+$ED13&gt;($ED$11*DW$8),1,IF($C14+$D14+$E14+$F14+$ED13&gt;($ED$11*DW$8),2,IF($C14+$D14+$E14+$F14+$G14+$ED13&gt;($ED$11*DW$8),3,0))))</f>
        <v>0</v>
      </c>
      <c r="DX14" s="68">
        <f>IF(OR(SUMIF(DX$12:DX13,2,DX$12:DX13)=2,SUMIF(DX$12:DX13,1,DX$12:DX13)=1,SUM(DX$12:DX13)=1,SUM(DX$12:DX13)=2),0,IF($C14+$ED13&gt;($ED$11*DX$8),1,IF($C14+$D14+$E14+$F14+$ED13&gt;($ED$11*DX$8),2,IF($C14+$D14+$E14+$F14+$G14+$ED13&gt;($ED$11*DX$8),3,0))))</f>
        <v>0</v>
      </c>
      <c r="DY14" s="68">
        <f>IF(OR(SUMIF(DY$12:DY13,2,DY$12:DY13)=2,SUMIF(DY$12:DY13,1,DY$12:DY13)=1,SUM(DY$12:DY13)=1,SUM(DY$12:DY13)=2),0,IF($C14+$ED13&gt;($ED$11*DY$8),1,IF($C14+$D14+$E14+$F14+$ED13&gt;($ED$11*DY$8),2,IF($C14+$D14+$E14+$F14+$G14+$ED13&gt;($ED$11*DY$8),3,0))))</f>
        <v>0</v>
      </c>
      <c r="DZ14" s="68">
        <f>IF(OR(SUMIF(DZ$12:DZ13,2,DZ$12:DZ13)=2,SUMIF(DZ$12:DZ13,1,DZ$12:DZ13)=1,SUM(DZ$12:DZ13)=1,SUM(DZ$12:DZ13)=2),0,IF($C14+$ED13&gt;($ED$11*DZ$8),1,IF($C14+$D14+$E14+$F14+$ED13&gt;($ED$11*DZ$8),2,IF($C14+$D14+$E14+$F14+$G14+$ED13&gt;($ED$11*DZ$8),3,0))))</f>
        <v>0</v>
      </c>
      <c r="EA14" s="68">
        <f>IF(OR(SUMIF(EA$12:EA13,2,EA$12:EA13)=2,SUMIF(EA$12:EA13,1,EA$12:EA13)=1,SUM(EA$12:EA13)=1,SUM(EA$12:EA13)=2),0,IF($C14+$ED13&gt;($ED$11*EA$8),1,IF($C14+$D14+$E14+$F14+$ED13&gt;($ED$11*EA$8),2,IF($C14+$D14+$E14+$F14+$G14+$ED13&gt;($ED$11*EA$8),3,0))))</f>
        <v>0</v>
      </c>
      <c r="EB14" s="68">
        <f>IF(OR(SUMIF(EB$12:EB13,2,EB$12:EB13)=2,SUMIF(EB$12:EB13,1,EB$12:EB13)=1,SUM(EB$12:EB13)=1,SUM(EB$12:EB13)=2),0,IF($C14+$ED13&gt;($ED$11*EB$8),1,IF($C14+$D14+$E14+$F14+$ED13&gt;($ED$11*EB$8),2,IF($C14+$D14+$E14+$F14+$G14+$ED13&gt;($ED$11*EB$8),3,0))))</f>
        <v>0</v>
      </c>
      <c r="EC14" s="68">
        <f>IF(OR(SUMIF(EC$12:EC13,2,EC$12:EC13)=2,SUMIF(EC$12:EC13,1,EC$12:EC13)=1,SUM(EC$12:EC13)=1,SUM(EC$12:EC13)=2),0,IF($C14+$ED13&gt;($ED$11*EC$8),1,IF($C14+$D14+$E14+$F14+$ED13&gt;($ED$11*EC$8),2,IF($C14+$D14+$E14+$F14+$G14+$ED13&gt;($ED$11*EC$8),3,0))))</f>
        <v>0</v>
      </c>
      <c r="ED14" s="26">
        <f>SUM($C$12:$F14)</f>
        <v>0</v>
      </c>
    </row>
    <row r="15" spans="1:134" ht="14.1" customHeight="1">
      <c r="A15" s="66">
        <v>4</v>
      </c>
      <c r="B15" s="178"/>
      <c r="C15" s="178"/>
      <c r="D15" s="178"/>
      <c r="E15" s="178"/>
      <c r="F15" s="178"/>
      <c r="G15" s="178"/>
      <c r="H15" s="68">
        <f>IF(OR(SUMIF(H$12:H14,2,H$12:H14)=2,SUMIF(H$12:H14,1,H$12:H14)=1,SUM(H$12:H14)=1,SUM(H$12:H14)=2),0,IF($C15+$ED14&gt;($ED$11*H$8),1,IF($C15+$D15+$E15+$F15+$ED14&gt;($ED$11*H$8),2,IF($C15+$D15+$E15+$F15+$G15+$ED14&gt;($ED$11*H$8),3,0))))</f>
        <v>0</v>
      </c>
      <c r="I15" s="68">
        <f>IF(OR(SUMIF(I$12:I14,2,I$12:I14)=2,SUMIF(I$12:I14,1,I$12:I14)=1,SUM(I$12:I14)=1,SUM(I$12:I14)=2),0,IF($C15+$ED14&gt;($ED$11*I$8),1,IF($C15+$D15+$E15+$F15+$ED14&gt;($ED$11*I$8),2,IF($C15+$D15+$E15+$F15+$G15+$ED14&gt;($ED$11*I$8),3,0))))</f>
        <v>0</v>
      </c>
      <c r="J15" s="68">
        <f>IF(OR(SUMIF(J$12:J14,2,J$12:J14)=2,SUMIF(J$12:J14,1,J$12:J14)=1,SUM(J$12:J14)=1,SUM(J$12:J14)=2),0,IF($C15+$ED14&gt;($ED$11*J$8),1,IF($C15+$D15+$E15+$F15+$ED14&gt;($ED$11*J$8),2,IF($C15+$D15+$E15+$F15+$G15+$ED14&gt;($ED$11*J$8),3,0))))</f>
        <v>0</v>
      </c>
      <c r="K15" s="68">
        <f>IF(OR(SUMIF(K$12:K14,2,K$12:K14)=2,SUMIF(K$12:K14,1,K$12:K14)=1,SUM(K$12:K14)=1,SUM(K$12:K14)=2),0,IF($C15+$ED14&gt;($ED$11*K$8),1,IF($C15+$D15+$E15+$F15+$ED14&gt;($ED$11*K$8),2,IF($C15+$D15+$E15+$F15+$G15+$ED14&gt;($ED$11*K$8),3,0))))</f>
        <v>0</v>
      </c>
      <c r="L15" s="68">
        <f>IF(OR(SUMIF(L$12:L14,2,L$12:L14)=2,SUMIF(L$12:L14,1,L$12:L14)=1,SUM(L$12:L14)=1,SUM(L$12:L14)=2),0,IF($C15+$ED14&gt;($ED$11*L$8),1,IF($C15+$D15+$E15+$F15+$ED14&gt;($ED$11*L$8),2,IF($C15+$D15+$E15+$F15+$G15+$ED14&gt;($ED$11*L$8),3,0))))</f>
        <v>0</v>
      </c>
      <c r="M15" s="68">
        <f>IF(OR(SUMIF(M$12:M14,2,M$12:M14)=2,SUMIF(M$12:M14,1,M$12:M14)=1,SUM(M$12:M14)=1,SUM(M$12:M14)=2),0,IF($C15+$ED14&gt;($ED$11*M$8),1,IF($C15+$D15+$E15+$F15+$ED14&gt;($ED$11*M$8),2,IF($C15+$D15+$E15+$F15+$G15+$ED14&gt;($ED$11*M$8),3,0))))</f>
        <v>0</v>
      </c>
      <c r="N15" s="68">
        <f>IF(OR(SUMIF(N$12:N14,2,N$12:N14)=2,SUMIF(N$12:N14,1,N$12:N14)=1,SUM(N$12:N14)=1,SUM(N$12:N14)=2),0,IF($C15+$ED14&gt;($ED$11*N$8),1,IF($C15+$D15+$E15+$F15+$ED14&gt;($ED$11*N$8),2,IF($C15+$D15+$E15+$F15+$G15+$ED14&gt;($ED$11*N$8),3,0))))</f>
        <v>0</v>
      </c>
      <c r="O15" s="68">
        <f>IF(OR(SUMIF(O$12:O14,2,O$12:O14)=2,SUMIF(O$12:O14,1,O$12:O14)=1,SUM(O$12:O14)=1,SUM(O$12:O14)=2),0,IF($C15+$ED14&gt;($ED$11*O$8),1,IF($C15+$D15+$E15+$F15+$ED14&gt;($ED$11*O$8),2,IF($C15+$D15+$E15+$F15+$G15+$ED14&gt;($ED$11*O$8),3,0))))</f>
        <v>0</v>
      </c>
      <c r="P15" s="68">
        <f>IF(OR(SUMIF(P$12:P14,2,P$12:P14)=2,SUMIF(P$12:P14,1,P$12:P14)=1,SUM(P$12:P14)=1,SUM(P$12:P14)=2),0,IF($C15+$ED14&gt;($ED$11*P$8),1,IF($C15+$D15+$E15+$F15+$ED14&gt;($ED$11*P$8),2,IF($C15+$D15+$E15+$F15+$G15+$ED14&gt;($ED$11*P$8),3,0))))</f>
        <v>0</v>
      </c>
      <c r="Q15" s="68">
        <f>IF(OR(SUMIF(Q$12:Q14,2,Q$12:Q14)=2,SUMIF(Q$12:Q14,1,Q$12:Q14)=1,SUM(Q$12:Q14)=1,SUM(Q$12:Q14)=2),0,IF($C15+$ED14&gt;($ED$11*Q$8),1,IF($C15+$D15+$E15+$F15+$ED14&gt;($ED$11*Q$8),2,IF($C15+$D15+$E15+$F15+$G15+$ED14&gt;($ED$11*Q$8),3,0))))</f>
        <v>0</v>
      </c>
      <c r="R15" s="68">
        <f>IF(OR(SUMIF(R$12:R14,2,R$12:R14)=2,SUMIF(R$12:R14,1,R$12:R14)=1,SUM(R$12:R14)=1,SUM(R$12:R14)=2),0,IF($C15+$ED14&gt;($ED$11*R$8),1,IF($C15+$D15+$E15+$F15+$ED14&gt;($ED$11*R$8),2,IF($C15+$D15+$E15+$F15+$G15+$ED14&gt;($ED$11*R$8),3,0))))</f>
        <v>0</v>
      </c>
      <c r="S15" s="68">
        <f>IF(OR(SUMIF(S$12:S14,2,S$12:S14)=2,SUMIF(S$12:S14,1,S$12:S14)=1,SUM(S$12:S14)=1,SUM(S$12:S14)=2),0,IF($C15+$ED14&gt;($ED$11*S$8),1,IF($C15+$D15+$E15+$F15+$ED14&gt;($ED$11*S$8),2,IF($C15+$D15+$E15+$F15+$G15+$ED14&gt;($ED$11*S$8),3,0))))</f>
        <v>0</v>
      </c>
      <c r="T15" s="68">
        <f>IF(OR(SUMIF(T$12:T14,2,T$12:T14)=2,SUMIF(T$12:T14,1,T$12:T14)=1,SUM(T$12:T14)=1,SUM(T$12:T14)=2),0,IF($C15+$ED14&gt;($ED$11*T$8),1,IF($C15+$D15+$E15+$F15+$ED14&gt;($ED$11*T$8),2,IF($C15+$D15+$E15+$F15+$G15+$ED14&gt;($ED$11*T$8),3,0))))</f>
        <v>0</v>
      </c>
      <c r="U15" s="68">
        <f>IF(OR(SUMIF(U$12:U14,2,U$12:U14)=2,SUMIF(U$12:U14,1,U$12:U14)=1,SUM(U$12:U14)=1,SUM(U$12:U14)=2),0,IF($C15+$ED14&gt;($ED$11*U$8),1,IF($C15+$D15+$E15+$F15+$ED14&gt;($ED$11*U$8),2,IF($C15+$D15+$E15+$F15+$G15+$ED14&gt;($ED$11*U$8),3,0))))</f>
        <v>0</v>
      </c>
      <c r="V15" s="68">
        <f>IF(OR(SUMIF(V$12:V14,2,V$12:V14)=2,SUMIF(V$12:V14,1,V$12:V14)=1,SUM(V$12:V14)=1,SUM(V$12:V14)=2),0,IF($C15+$ED14&gt;($ED$11*V$8),1,IF($C15+$D15+$E15+$F15+$ED14&gt;($ED$11*V$8),2,IF($C15+$D15+$E15+$F15+$G15+$ED14&gt;($ED$11*V$8),3,0))))</f>
        <v>0</v>
      </c>
      <c r="W15" s="68">
        <f>IF(OR(SUMIF(W$12:W14,2,W$12:W14)=2,SUMIF(W$12:W14,1,W$12:W14)=1,SUM(W$12:W14)=1,SUM(W$12:W14)=2),0,IF($C15+$ED14&gt;($ED$11*W$8),1,IF($C15+$D15+$E15+$F15+$ED14&gt;($ED$11*W$8),2,IF($C15+$D15+$E15+$F15+$G15+$ED14&gt;($ED$11*W$8),3,0))))</f>
        <v>0</v>
      </c>
      <c r="X15" s="68">
        <f>IF(OR(SUMIF(X$12:X14,2,X$12:X14)=2,SUMIF(X$12:X14,1,X$12:X14)=1,SUM(X$12:X14)=1,SUM(X$12:X14)=2),0,IF($C15+$ED14&gt;($ED$11*X$8),1,IF($C15+$D15+$E15+$F15+$ED14&gt;($ED$11*X$8),2,IF($C15+$D15+$E15+$F15+$G15+$ED14&gt;($ED$11*X$8),3,0))))</f>
        <v>0</v>
      </c>
      <c r="Y15" s="68">
        <f>IF(OR(SUMIF(Y$12:Y14,2,Y$12:Y14)=2,SUMIF(Y$12:Y14,1,Y$12:Y14)=1,SUM(Y$12:Y14)=1,SUM(Y$12:Y14)=2),0,IF($C15+$ED14&gt;($ED$11*Y$8),1,IF($C15+$D15+$E15+$F15+$ED14&gt;($ED$11*Y$8),2,IF($C15+$D15+$E15+$F15+$G15+$ED14&gt;($ED$11*Y$8),3,0))))</f>
        <v>0</v>
      </c>
      <c r="Z15" s="68">
        <f>IF(OR(SUMIF(Z$12:Z14,2,Z$12:Z14)=2,SUMIF(Z$12:Z14,1,Z$12:Z14)=1,SUM(Z$12:Z14)=1,SUM(Z$12:Z14)=2),0,IF($C15+$ED14&gt;($ED$11*Z$8),1,IF($C15+$D15+$E15+$F15+$ED14&gt;($ED$11*Z$8),2,IF($C15+$D15+$E15+$F15+$G15+$ED14&gt;($ED$11*Z$8),3,0))))</f>
        <v>0</v>
      </c>
      <c r="AA15" s="68">
        <f>IF(OR(SUMIF(AA$12:AA14,2,AA$12:AA14)=2,SUMIF(AA$12:AA14,1,AA$12:AA14)=1,SUM(AA$12:AA14)=1,SUM(AA$12:AA14)=2),0,IF($C15+$ED14&gt;($ED$11*AA$8),1,IF($C15+$D15+$E15+$F15+$ED14&gt;($ED$11*AA$8),2,IF($C15+$D15+$E15+$F15+$G15+$ED14&gt;($ED$11*AA$8),3,0))))</f>
        <v>0</v>
      </c>
      <c r="AB15" s="68">
        <f>IF(OR(SUMIF(AB$12:AB14,2,AB$12:AB14)=2,SUMIF(AB$12:AB14,1,AB$12:AB14)=1,SUM(AB$12:AB14)=1,SUM(AB$12:AB14)=2),0,IF($C15+$ED14&gt;($ED$11*AB$8),1,IF($C15+$D15+$E15+$F15+$ED14&gt;($ED$11*AB$8),2,IF($C15+$D15+$E15+$F15+$G15+$ED14&gt;($ED$11*AB$8),3,0))))</f>
        <v>0</v>
      </c>
      <c r="AC15" s="68">
        <f>IF(OR(SUMIF(AC$12:AC14,2,AC$12:AC14)=2,SUMIF(AC$12:AC14,1,AC$12:AC14)=1,SUM(AC$12:AC14)=1,SUM(AC$12:AC14)=2),0,IF($C15+$ED14&gt;($ED$11*AC$8),1,IF($C15+$D15+$E15+$F15+$ED14&gt;($ED$11*AC$8),2,IF($C15+$D15+$E15+$F15+$G15+$ED14&gt;($ED$11*AC$8),3,0))))</f>
        <v>0</v>
      </c>
      <c r="AD15" s="68">
        <f>IF(OR(SUMIF(AD$12:AD14,2,AD$12:AD14)=2,SUMIF(AD$12:AD14,1,AD$12:AD14)=1,SUM(AD$12:AD14)=1,SUM(AD$12:AD14)=2),0,IF($C15+$ED14&gt;($ED$11*AD$8),1,IF($C15+$D15+$E15+$F15+$ED14&gt;($ED$11*AD$8),2,IF($C15+$D15+$E15+$F15+$G15+$ED14&gt;($ED$11*AD$8),3,0))))</f>
        <v>0</v>
      </c>
      <c r="AE15" s="68">
        <f>IF(OR(SUMIF(AE$12:AE14,2,AE$12:AE14)=2,SUMIF(AE$12:AE14,1,AE$12:AE14)=1,SUM(AE$12:AE14)=1,SUM(AE$12:AE14)=2),0,IF($C15+$ED14&gt;($ED$11*AE$8),1,IF($C15+$D15+$E15+$F15+$ED14&gt;($ED$11*AE$8),2,IF($C15+$D15+$E15+$F15+$G15+$ED14&gt;($ED$11*AE$8),3,0))))</f>
        <v>0</v>
      </c>
      <c r="AF15" s="68">
        <f>IF(OR(SUMIF(AF$12:AF14,2,AF$12:AF14)=2,SUMIF(AF$12:AF14,1,AF$12:AF14)=1,SUM(AF$12:AF14)=1,SUM(AF$12:AF14)=2),0,IF($C15+$ED14&gt;($ED$11*AF$8),1,IF($C15+$D15+$E15+$F15+$ED14&gt;($ED$11*AF$8),2,IF($C15+$D15+$E15+$F15+$G15+$ED14&gt;($ED$11*AF$8),3,0))))</f>
        <v>0</v>
      </c>
      <c r="AG15" s="68">
        <f>IF(OR(SUMIF(AG$12:AG14,2,AG$12:AG14)=2,SUMIF(AG$12:AG14,1,AG$12:AG14)=1,SUM(AG$12:AG14)=1,SUM(AG$12:AG14)=2),0,IF($C15+$ED14&gt;($ED$11*AG$8),1,IF($C15+$D15+$E15+$F15+$ED14&gt;($ED$11*AG$8),2,IF($C15+$D15+$E15+$F15+$G15+$ED14&gt;($ED$11*AG$8),3,0))))</f>
        <v>0</v>
      </c>
      <c r="AH15" s="68">
        <f>IF(OR(SUMIF(AH$12:AH14,2,AH$12:AH14)=2,SUMIF(AH$12:AH14,1,AH$12:AH14)=1,SUM(AH$12:AH14)=1,SUM(AH$12:AH14)=2),0,IF($C15+$ED14&gt;($ED$11*AH$8),1,IF($C15+$D15+$E15+$F15+$ED14&gt;($ED$11*AH$8),2,IF($C15+$D15+$E15+$F15+$G15+$ED14&gt;($ED$11*AH$8),3,0))))</f>
        <v>0</v>
      </c>
      <c r="AI15" s="68">
        <f>IF(OR(SUMIF(AI$12:AI14,2,AI$12:AI14)=2,SUMIF(AI$12:AI14,1,AI$12:AI14)=1,SUM(AI$12:AI14)=1,SUM(AI$12:AI14)=2),0,IF($C15+$ED14&gt;($ED$11*AI$8),1,IF($C15+$D15+$E15+$F15+$ED14&gt;($ED$11*AI$8),2,IF($C15+$D15+$E15+$F15+$G15+$ED14&gt;($ED$11*AI$8),3,0))))</f>
        <v>0</v>
      </c>
      <c r="AJ15" s="68">
        <f>IF(OR(SUMIF(AJ$12:AJ14,2,AJ$12:AJ14)=2,SUMIF(AJ$12:AJ14,1,AJ$12:AJ14)=1,SUM(AJ$12:AJ14)=1,SUM(AJ$12:AJ14)=2),0,IF($C15+$ED14&gt;($ED$11*AJ$8),1,IF($C15+$D15+$E15+$F15+$ED14&gt;($ED$11*AJ$8),2,IF($C15+$D15+$E15+$F15+$G15+$ED14&gt;($ED$11*AJ$8),3,0))))</f>
        <v>0</v>
      </c>
      <c r="AK15" s="68">
        <f>IF(OR(SUMIF(AK$12:AK14,2,AK$12:AK14)=2,SUMIF(AK$12:AK14,1,AK$12:AK14)=1,SUM(AK$12:AK14)=1,SUM(AK$12:AK14)=2),0,IF($C15+$ED14&gt;($ED$11*AK$8),1,IF($C15+$D15+$E15+$F15+$ED14&gt;($ED$11*AK$8),2,IF($C15+$D15+$E15+$F15+$G15+$ED14&gt;($ED$11*AK$8),3,0))))</f>
        <v>0</v>
      </c>
      <c r="AL15" s="68">
        <f>IF(OR(SUMIF(AL$12:AL14,2,AL$12:AL14)=2,SUMIF(AL$12:AL14,1,AL$12:AL14)=1,SUM(AL$12:AL14)=1,SUM(AL$12:AL14)=2),0,IF($C15+$ED14&gt;($ED$11*AL$8),1,IF($C15+$D15+$E15+$F15+$ED14&gt;($ED$11*AL$8),2,IF($C15+$D15+$E15+$F15+$G15+$ED14&gt;($ED$11*AL$8),3,0))))</f>
        <v>0</v>
      </c>
      <c r="AM15" s="68">
        <f>IF(OR(SUMIF(AM$12:AM14,2,AM$12:AM14)=2,SUMIF(AM$12:AM14,1,AM$12:AM14)=1,SUM(AM$12:AM14)=1,SUM(AM$12:AM14)=2),0,IF($C15+$ED14&gt;($ED$11*AM$8),1,IF($C15+$D15+$E15+$F15+$ED14&gt;($ED$11*AM$8),2,IF($C15+$D15+$E15+$F15+$G15+$ED14&gt;($ED$11*AM$8),3,0))))</f>
        <v>0</v>
      </c>
      <c r="AN15" s="68">
        <f>IF(OR(SUMIF(AN$12:AN14,2,AN$12:AN14)=2,SUMIF(AN$12:AN14,1,AN$12:AN14)=1,SUM(AN$12:AN14)=1,SUM(AN$12:AN14)=2),0,IF($C15+$ED14&gt;($ED$11*AN$8),1,IF($C15+$D15+$E15+$F15+$ED14&gt;($ED$11*AN$8),2,IF($C15+$D15+$E15+$F15+$G15+$ED14&gt;($ED$11*AN$8),3,0))))</f>
        <v>0</v>
      </c>
      <c r="AO15" s="68">
        <f>IF(OR(SUMIF(AO$12:AO14,2,AO$12:AO14)=2,SUMIF(AO$12:AO14,1,AO$12:AO14)=1,SUM(AO$12:AO14)=1,SUM(AO$12:AO14)=2),0,IF($C15+$ED14&gt;($ED$11*AO$8),1,IF($C15+$D15+$E15+$F15+$ED14&gt;($ED$11*AO$8),2,IF($C15+$D15+$E15+$F15+$G15+$ED14&gt;($ED$11*AO$8),3,0))))</f>
        <v>0</v>
      </c>
      <c r="AP15" s="68">
        <f>IF(OR(SUMIF(AP$12:AP14,2,AP$12:AP14)=2,SUMIF(AP$12:AP14,1,AP$12:AP14)=1,SUM(AP$12:AP14)=1,SUM(AP$12:AP14)=2),0,IF($C15+$ED14&gt;($ED$11*AP$8),1,IF($C15+$D15+$E15+$F15+$ED14&gt;($ED$11*AP$8),2,IF($C15+$D15+$E15+$F15+$G15+$ED14&gt;($ED$11*AP$8),3,0))))</f>
        <v>0</v>
      </c>
      <c r="AQ15" s="68">
        <f>IF(OR(SUMIF(AQ$12:AQ14,2,AQ$12:AQ14)=2,SUMIF(AQ$12:AQ14,1,AQ$12:AQ14)=1,SUM(AQ$12:AQ14)=1,SUM(AQ$12:AQ14)=2),0,IF($C15+$ED14&gt;($ED$11*AQ$8),1,IF($C15+$D15+$E15+$F15+$ED14&gt;($ED$11*AQ$8),2,IF($C15+$D15+$E15+$F15+$G15+$ED14&gt;($ED$11*AQ$8),3,0))))</f>
        <v>0</v>
      </c>
      <c r="AR15" s="68">
        <f>IF(OR(SUMIF(AR$12:AR14,2,AR$12:AR14)=2,SUMIF(AR$12:AR14,1,AR$12:AR14)=1,SUM(AR$12:AR14)=1,SUM(AR$12:AR14)=2),0,IF($C15+$ED14&gt;($ED$11*AR$8),1,IF($C15+$D15+$E15+$F15+$ED14&gt;($ED$11*AR$8),2,IF($C15+$D15+$E15+$F15+$G15+$ED14&gt;($ED$11*AR$8),3,0))))</f>
        <v>0</v>
      </c>
      <c r="AS15" s="68">
        <f>IF(OR(SUMIF(AS$12:AS14,2,AS$12:AS14)=2,SUMIF(AS$12:AS14,1,AS$12:AS14)=1,SUM(AS$12:AS14)=1,SUM(AS$12:AS14)=2),0,IF($C15+$ED14&gt;($ED$11*AS$8),1,IF($C15+$D15+$E15+$F15+$ED14&gt;($ED$11*AS$8),2,IF($C15+$D15+$E15+$F15+$G15+$ED14&gt;($ED$11*AS$8),3,0))))</f>
        <v>0</v>
      </c>
      <c r="AT15" s="68">
        <f>IF(OR(SUMIF(AT$12:AT14,2,AT$12:AT14)=2,SUMIF(AT$12:AT14,1,AT$12:AT14)=1,SUM(AT$12:AT14)=1,SUM(AT$12:AT14)=2),0,IF($C15+$ED14&gt;($ED$11*AT$8),1,IF($C15+$D15+$E15+$F15+$ED14&gt;($ED$11*AT$8),2,IF($C15+$D15+$E15+$F15+$G15+$ED14&gt;($ED$11*AT$8),3,0))))</f>
        <v>0</v>
      </c>
      <c r="AU15" s="68">
        <f>IF(OR(SUMIF(AU$12:AU14,2,AU$12:AU14)=2,SUMIF(AU$12:AU14,1,AU$12:AU14)=1,SUM(AU$12:AU14)=1,SUM(AU$12:AU14)=2),0,IF($C15+$ED14&gt;($ED$11*AU$8),1,IF($C15+$D15+$E15+$F15+$ED14&gt;($ED$11*AU$8),2,IF($C15+$D15+$E15+$F15+$G15+$ED14&gt;($ED$11*AU$8),3,0))))</f>
        <v>0</v>
      </c>
      <c r="AV15" s="68">
        <f>IF(OR(SUMIF(AV$12:AV14,2,AV$12:AV14)=2,SUMIF(AV$12:AV14,1,AV$12:AV14)=1,SUM(AV$12:AV14)=1,SUM(AV$12:AV14)=2),0,IF($C15+$ED14&gt;($ED$11*AV$8),1,IF($C15+$D15+$E15+$F15+$ED14&gt;($ED$11*AV$8),2,IF($C15+$D15+$E15+$F15+$G15+$ED14&gt;($ED$11*AV$8),3,0))))</f>
        <v>0</v>
      </c>
      <c r="AW15" s="68">
        <f>IF(OR(SUMIF(AW$12:AW14,2,AW$12:AW14)=2,SUMIF(AW$12:AW14,1,AW$12:AW14)=1,SUM(AW$12:AW14)=1,SUM(AW$12:AW14)=2),0,IF($C15+$ED14&gt;($ED$11*AW$8),1,IF($C15+$D15+$E15+$F15+$ED14&gt;($ED$11*AW$8),2,IF($C15+$D15+$E15+$F15+$G15+$ED14&gt;($ED$11*AW$8),3,0))))</f>
        <v>0</v>
      </c>
      <c r="AX15" s="68">
        <f>IF(OR(SUMIF(AX$12:AX14,2,AX$12:AX14)=2,SUMIF(AX$12:AX14,1,AX$12:AX14)=1,SUM(AX$12:AX14)=1,SUM(AX$12:AX14)=2),0,IF($C15+$ED14&gt;($ED$11*AX$8),1,IF($C15+$D15+$E15+$F15+$ED14&gt;($ED$11*AX$8),2,IF($C15+$D15+$E15+$F15+$G15+$ED14&gt;($ED$11*AX$8),3,0))))</f>
        <v>0</v>
      </c>
      <c r="AY15" s="68">
        <f>IF(OR(SUMIF(AY$12:AY14,2,AY$12:AY14)=2,SUMIF(AY$12:AY14,1,AY$12:AY14)=1,SUM(AY$12:AY14)=1,SUM(AY$12:AY14)=2),0,IF($C15+$ED14&gt;($ED$11*AY$8),1,IF($C15+$D15+$E15+$F15+$ED14&gt;($ED$11*AY$8),2,IF($C15+$D15+$E15+$F15+$G15+$ED14&gt;($ED$11*AY$8),3,0))))</f>
        <v>0</v>
      </c>
      <c r="AZ15" s="68">
        <f>IF(OR(SUMIF(AZ$12:AZ14,2,AZ$12:AZ14)=2,SUMIF(AZ$12:AZ14,1,AZ$12:AZ14)=1,SUM(AZ$12:AZ14)=1,SUM(AZ$12:AZ14)=2),0,IF($C15+$ED14&gt;($ED$11*AZ$8),1,IF($C15+$D15+$E15+$F15+$ED14&gt;($ED$11*AZ$8),2,IF($C15+$D15+$E15+$F15+$G15+$ED14&gt;($ED$11*AZ$8),3,0))))</f>
        <v>0</v>
      </c>
      <c r="BA15" s="68">
        <f>IF(OR(SUMIF(BA$12:BA14,2,BA$12:BA14)=2,SUMIF(BA$12:BA14,1,BA$12:BA14)=1,SUM(BA$12:BA14)=1,SUM(BA$12:BA14)=2),0,IF($C15+$ED14&gt;($ED$11*BA$8),1,IF($C15+$D15+$E15+$F15+$ED14&gt;($ED$11*BA$8),2,IF($C15+$D15+$E15+$F15+$G15+$ED14&gt;($ED$11*BA$8),3,0))))</f>
        <v>0</v>
      </c>
      <c r="BB15" s="68">
        <f>IF(OR(SUMIF(BB$12:BB14,2,BB$12:BB14)=2,SUMIF(BB$12:BB14,1,BB$12:BB14)=1,SUM(BB$12:BB14)=1,SUM(BB$12:BB14)=2),0,IF($C15+$ED14&gt;($ED$11*BB$8),1,IF($C15+$D15+$E15+$F15+$ED14&gt;($ED$11*BB$8),2,IF($C15+$D15+$E15+$F15+$G15+$ED14&gt;($ED$11*BB$8),3,0))))</f>
        <v>0</v>
      </c>
      <c r="BC15" s="68">
        <f>IF(OR(SUMIF(BC$12:BC14,2,BC$12:BC14)=2,SUMIF(BC$12:BC14,1,BC$12:BC14)=1,SUM(BC$12:BC14)=1,SUM(BC$12:BC14)=2),0,IF($C15+$ED14&gt;($ED$11*BC$8),1,IF($C15+$D15+$E15+$F15+$ED14&gt;($ED$11*BC$8),2,IF($C15+$D15+$E15+$F15+$G15+$ED14&gt;($ED$11*BC$8),3,0))))</f>
        <v>0</v>
      </c>
      <c r="BD15" s="68">
        <f>IF(OR(SUMIF(BD$12:BD14,2,BD$12:BD14)=2,SUMIF(BD$12:BD14,1,BD$12:BD14)=1,SUM(BD$12:BD14)=1,SUM(BD$12:BD14)=2),0,IF($C15+$ED14&gt;($ED$11*BD$8),1,IF($C15+$D15+$E15+$F15+$ED14&gt;($ED$11*BD$8),2,IF($C15+$D15+$E15+$F15+$G15+$ED14&gt;($ED$11*BD$8),3,0))))</f>
        <v>0</v>
      </c>
      <c r="BE15" s="68">
        <f>IF(OR(SUMIF(BE$12:BE14,2,BE$12:BE14)=2,SUMIF(BE$12:BE14,1,BE$12:BE14)=1,SUM(BE$12:BE14)=1,SUM(BE$12:BE14)=2),0,IF($C15+$ED14&gt;($ED$11*BE$8),1,IF($C15+$D15+$E15+$F15+$ED14&gt;($ED$11*BE$8),2,IF($C15+$D15+$E15+$F15+$G15+$ED14&gt;($ED$11*BE$8),3,0))))</f>
        <v>0</v>
      </c>
      <c r="BF15" s="68">
        <f>IF(OR(SUMIF(BF$12:BF14,2,BF$12:BF14)=2,SUMIF(BF$12:BF14,1,BF$12:BF14)=1,SUM(BF$12:BF14)=1,SUM(BF$12:BF14)=2),0,IF($C15+$ED14&gt;($ED$11*BF$8),1,IF($C15+$D15+$E15+$F15+$ED14&gt;($ED$11*BF$8),2,IF($C15+$D15+$E15+$F15+$G15+$ED14&gt;($ED$11*BF$8),3,0))))</f>
        <v>0</v>
      </c>
      <c r="BG15" s="68">
        <f>IF(OR(SUMIF(BG$12:BG14,2,BG$12:BG14)=2,SUMIF(BG$12:BG14,1,BG$12:BG14)=1,SUM(BG$12:BG14)=1,SUM(BG$12:BG14)=2),0,IF($C15+$ED14&gt;($ED$11*BG$8),1,IF($C15+$D15+$E15+$F15+$ED14&gt;($ED$11*BG$8),2,IF($C15+$D15+$E15+$F15+$G15+$ED14&gt;($ED$11*BG$8),3,0))))</f>
        <v>0</v>
      </c>
      <c r="BH15" s="68">
        <f>IF(OR(SUMIF(BH$12:BH14,2,BH$12:BH14)=2,SUMIF(BH$12:BH14,1,BH$12:BH14)=1,SUM(BH$12:BH14)=1,SUM(BH$12:BH14)=2),0,IF($C15+$ED14&gt;($ED$11*BH$8),1,IF($C15+$D15+$E15+$F15+$ED14&gt;($ED$11*BH$8),2,IF($C15+$D15+$E15+$F15+$G15+$ED14&gt;($ED$11*BH$8),3,0))))</f>
        <v>0</v>
      </c>
      <c r="BI15" s="68">
        <f>IF(OR(SUMIF(BI$12:BI14,2,BI$12:BI14)=2,SUMIF(BI$12:BI14,1,BI$12:BI14)=1,SUM(BI$12:BI14)=1,SUM(BI$12:BI14)=2),0,IF($C15+$ED14&gt;($ED$11*BI$8),1,IF($C15+$D15+$E15+$F15+$ED14&gt;($ED$11*BI$8),2,IF($C15+$D15+$E15+$F15+$G15+$ED14&gt;($ED$11*BI$8),3,0))))</f>
        <v>0</v>
      </c>
      <c r="BJ15" s="68">
        <f>IF(OR(SUMIF(BJ$12:BJ14,2,BJ$12:BJ14)=2,SUMIF(BJ$12:BJ14,1,BJ$12:BJ14)=1,SUM(BJ$12:BJ14)=1,SUM(BJ$12:BJ14)=2),0,IF($C15+$ED14&gt;($ED$11*BJ$8),1,IF($C15+$D15+$E15+$F15+$ED14&gt;($ED$11*BJ$8),2,IF($C15+$D15+$E15+$F15+$G15+$ED14&gt;($ED$11*BJ$8),3,0))))</f>
        <v>0</v>
      </c>
      <c r="BK15" s="68">
        <f>IF(OR(SUMIF(BK$12:BK14,2,BK$12:BK14)=2,SUMIF(BK$12:BK14,1,BK$12:BK14)=1,SUM(BK$12:BK14)=1,SUM(BK$12:BK14)=2),0,IF($C15+$ED14&gt;($ED$11*BK$8),1,IF($C15+$D15+$E15+$F15+$ED14&gt;($ED$11*BK$8),2,IF($C15+$D15+$E15+$F15+$G15+$ED14&gt;($ED$11*BK$8),3,0))))</f>
        <v>0</v>
      </c>
      <c r="BL15" s="68">
        <f>IF(OR(SUMIF(BL$12:BL14,2,BL$12:BL14)=2,SUMIF(BL$12:BL14,1,BL$12:BL14)=1,SUM(BL$12:BL14)=1,SUM(BL$12:BL14)=2),0,IF($C15+$ED14&gt;($ED$11*BL$8),1,IF($C15+$D15+$E15+$F15+$ED14&gt;($ED$11*BL$8),2,IF($C15+$D15+$E15+$F15+$G15+$ED14&gt;($ED$11*BL$8),3,0))))</f>
        <v>0</v>
      </c>
      <c r="BM15" s="68">
        <f>IF(OR(SUMIF(BM$12:BM14,2,BM$12:BM14)=2,SUMIF(BM$12:BM14,1,BM$12:BM14)=1,SUM(BM$12:BM14)=1,SUM(BM$12:BM14)=2),0,IF($C15+$ED14&gt;($ED$11*BM$8),1,IF($C15+$D15+$E15+$F15+$ED14&gt;($ED$11*BM$8),2,IF($C15+$D15+$E15+$F15+$G15+$ED14&gt;($ED$11*BM$8),3,0))))</f>
        <v>0</v>
      </c>
      <c r="BN15" s="68">
        <f>IF(OR(SUMIF(BN$12:BN14,2,BN$12:BN14)=2,SUMIF(BN$12:BN14,1,BN$12:BN14)=1,SUM(BN$12:BN14)=1,SUM(BN$12:BN14)=2),0,IF($C15+$ED14&gt;($ED$11*BN$8),1,IF($C15+$D15+$E15+$F15+$ED14&gt;($ED$11*BN$8),2,IF($C15+$D15+$E15+$F15+$G15+$ED14&gt;($ED$11*BN$8),3,0))))</f>
        <v>0</v>
      </c>
      <c r="BO15" s="68">
        <f>IF(OR(SUMIF(BO$12:BO14,2,BO$12:BO14)=2,SUMIF(BO$12:BO14,1,BO$12:BO14)=1,SUM(BO$12:BO14)=1,SUM(BO$12:BO14)=2),0,IF($C15+$ED14&gt;($ED$11*BO$8),1,IF($C15+$D15+$E15+$F15+$ED14&gt;($ED$11*BO$8),2,IF($C15+$D15+$E15+$F15+$G15+$ED14&gt;($ED$11*BO$8),3,0))))</f>
        <v>0</v>
      </c>
      <c r="BP15" s="68">
        <f>IF(OR(SUMIF(BP$12:BP14,2,BP$12:BP14)=2,SUMIF(BP$12:BP14,1,BP$12:BP14)=1,SUM(BP$12:BP14)=1,SUM(BP$12:BP14)=2),0,IF($C15+$ED14&gt;($ED$11*BP$8),1,IF($C15+$D15+$E15+$F15+$ED14&gt;($ED$11*BP$8),2,IF($C15+$D15+$E15+$F15+$G15+$ED14&gt;($ED$11*BP$8),3,0))))</f>
        <v>0</v>
      </c>
      <c r="BQ15" s="68">
        <f>IF(OR(SUMIF(BQ$12:BQ14,2,BQ$12:BQ14)=2,SUMIF(BQ$12:BQ14,1,BQ$12:BQ14)=1,SUM(BQ$12:BQ14)=1,SUM(BQ$12:BQ14)=2),0,IF($C15+$ED14&gt;($ED$11*BQ$8),1,IF($C15+$D15+$E15+$F15+$ED14&gt;($ED$11*BQ$8),2,IF($C15+$D15+$E15+$F15+$G15+$ED14&gt;($ED$11*BQ$8),3,0))))</f>
        <v>0</v>
      </c>
      <c r="BR15" s="68">
        <f>IF(OR(SUMIF(BR$12:BR14,2,BR$12:BR14)=2,SUMIF(BR$12:BR14,1,BR$12:BR14)=1,SUM(BR$12:BR14)=1,SUM(BR$12:BR14)=2),0,IF($C15+$ED14&gt;($ED$11*BR$8),1,IF($C15+$D15+$E15+$F15+$ED14&gt;($ED$11*BR$8),2,IF($C15+$D15+$E15+$F15+$G15+$ED14&gt;($ED$11*BR$8),3,0))))</f>
        <v>0</v>
      </c>
      <c r="BS15" s="68">
        <f>IF(OR(SUMIF(BS$12:BS14,2,BS$12:BS14)=2,SUMIF(BS$12:BS14,1,BS$12:BS14)=1,SUM(BS$12:BS14)=1,SUM(BS$12:BS14)=2),0,IF($C15+$ED14&gt;($ED$11*BS$8),1,IF($C15+$D15+$E15+$F15+$ED14&gt;($ED$11*BS$8),2,IF($C15+$D15+$E15+$F15+$G15+$ED14&gt;($ED$11*BS$8),3,0))))</f>
        <v>0</v>
      </c>
      <c r="BT15" s="68">
        <f>IF(OR(SUMIF(BT$12:BT14,2,BT$12:BT14)=2,SUMIF(BT$12:BT14,1,BT$12:BT14)=1,SUM(BT$12:BT14)=1,SUM(BT$12:BT14)=2),0,IF($C15+$ED14&gt;($ED$11*BT$8),1,IF($C15+$D15+$E15+$F15+$ED14&gt;($ED$11*BT$8),2,IF($C15+$D15+$E15+$F15+$G15+$ED14&gt;($ED$11*BT$8),3,0))))</f>
        <v>0</v>
      </c>
      <c r="BU15" s="68">
        <f>IF(OR(SUMIF(BU$12:BU14,2,BU$12:BU14)=2,SUMIF(BU$12:BU14,1,BU$12:BU14)=1,SUM(BU$12:BU14)=1,SUM(BU$12:BU14)=2),0,IF($C15+$ED14&gt;($ED$11*BU$8),1,IF($C15+$D15+$E15+$F15+$ED14&gt;($ED$11*BU$8),2,IF($C15+$D15+$E15+$F15+$G15+$ED14&gt;($ED$11*BU$8),3,0))))</f>
        <v>0</v>
      </c>
      <c r="BV15" s="68">
        <f>IF(OR(SUMIF(BV$12:BV14,2,BV$12:BV14)=2,SUMIF(BV$12:BV14,1,BV$12:BV14)=1,SUM(BV$12:BV14)=1,SUM(BV$12:BV14)=2),0,IF($C15+$ED14&gt;($ED$11*BV$8),1,IF($C15+$D15+$E15+$F15+$ED14&gt;($ED$11*BV$8),2,IF($C15+$D15+$E15+$F15+$G15+$ED14&gt;($ED$11*BV$8),3,0))))</f>
        <v>0</v>
      </c>
      <c r="BW15" s="68">
        <f>IF(OR(SUMIF(BW$12:BW14,2,BW$12:BW14)=2,SUMIF(BW$12:BW14,1,BW$12:BW14)=1,SUM(BW$12:BW14)=1,SUM(BW$12:BW14)=2),0,IF($C15+$ED14&gt;($ED$11*BW$8),1,IF($C15+$D15+$E15+$F15+$ED14&gt;($ED$11*BW$8),2,IF($C15+$D15+$E15+$F15+$G15+$ED14&gt;($ED$11*BW$8),3,0))))</f>
        <v>0</v>
      </c>
      <c r="BX15" s="68">
        <f>IF(OR(SUMIF(BX$12:BX14,2,BX$12:BX14)=2,SUMIF(BX$12:BX14,1,BX$12:BX14)=1,SUM(BX$12:BX14)=1,SUM(BX$12:BX14)=2),0,IF($C15+$ED14&gt;($ED$11*BX$8),1,IF($C15+$D15+$E15+$F15+$ED14&gt;($ED$11*BX$8),2,IF($C15+$D15+$E15+$F15+$G15+$ED14&gt;($ED$11*BX$8),3,0))))</f>
        <v>0</v>
      </c>
      <c r="BY15" s="68">
        <f>IF(OR(SUMIF(BY$12:BY14,2,BY$12:BY14)=2,SUMIF(BY$12:BY14,1,BY$12:BY14)=1,SUM(BY$12:BY14)=1,SUM(BY$12:BY14)=2),0,IF($C15+$ED14&gt;($ED$11*BY$8),1,IF($C15+$D15+$E15+$F15+$ED14&gt;($ED$11*BY$8),2,IF($C15+$D15+$E15+$F15+$G15+$ED14&gt;($ED$11*BY$8),3,0))))</f>
        <v>0</v>
      </c>
      <c r="BZ15" s="68">
        <f>IF(OR(SUMIF(BZ$12:BZ14,2,BZ$12:BZ14)=2,SUMIF(BZ$12:BZ14,1,BZ$12:BZ14)=1,SUM(BZ$12:BZ14)=1,SUM(BZ$12:BZ14)=2),0,IF($C15+$ED14&gt;($ED$11*BZ$8),1,IF($C15+$D15+$E15+$F15+$ED14&gt;($ED$11*BZ$8),2,IF($C15+$D15+$E15+$F15+$G15+$ED14&gt;($ED$11*BZ$8),3,0))))</f>
        <v>0</v>
      </c>
      <c r="CA15" s="68">
        <f>IF(OR(SUMIF(CA$12:CA14,2,CA$12:CA14)=2,SUMIF(CA$12:CA14,1,CA$12:CA14)=1,SUM(CA$12:CA14)=1,SUM(CA$12:CA14)=2),0,IF($C15+$ED14&gt;($ED$11*CA$8),1,IF($C15+$D15+$E15+$F15+$ED14&gt;($ED$11*CA$8),2,IF($C15+$D15+$E15+$F15+$G15+$ED14&gt;($ED$11*CA$8),3,0))))</f>
        <v>0</v>
      </c>
      <c r="CB15" s="68">
        <f>IF(OR(SUMIF(CB$12:CB14,2,CB$12:CB14)=2,SUMIF(CB$12:CB14,1,CB$12:CB14)=1,SUM(CB$12:CB14)=1,SUM(CB$12:CB14)=2),0,IF($C15+$ED14&gt;($ED$11*CB$8),1,IF($C15+$D15+$E15+$F15+$ED14&gt;($ED$11*CB$8),2,IF($C15+$D15+$E15+$F15+$G15+$ED14&gt;($ED$11*CB$8),3,0))))</f>
        <v>0</v>
      </c>
      <c r="CC15" s="68">
        <f>IF(OR(SUMIF(CC$12:CC14,2,CC$12:CC14)=2,SUMIF(CC$12:CC14,1,CC$12:CC14)=1,SUM(CC$12:CC14)=1,SUM(CC$12:CC14)=2),0,IF($C15+$ED14&gt;($ED$11*CC$8),1,IF($C15+$D15+$E15+$F15+$ED14&gt;($ED$11*CC$8),2,IF($C15+$D15+$E15+$F15+$G15+$ED14&gt;($ED$11*CC$8),3,0))))</f>
        <v>0</v>
      </c>
      <c r="CD15" s="68">
        <f>IF(OR(SUMIF(CD$12:CD14,2,CD$12:CD14)=2,SUMIF(CD$12:CD14,1,CD$12:CD14)=1,SUM(CD$12:CD14)=1,SUM(CD$12:CD14)=2),0,IF($C15+$ED14&gt;($ED$11*CD$8),1,IF($C15+$D15+$E15+$F15+$ED14&gt;($ED$11*CD$8),2,IF($C15+$D15+$E15+$F15+$G15+$ED14&gt;($ED$11*CD$8),3,0))))</f>
        <v>0</v>
      </c>
      <c r="CE15" s="68">
        <f>IF(OR(SUMIF(CE$12:CE14,2,CE$12:CE14)=2,SUMIF(CE$12:CE14,1,CE$12:CE14)=1,SUM(CE$12:CE14)=1,SUM(CE$12:CE14)=2),0,IF($C15+$ED14&gt;($ED$11*CE$8),1,IF($C15+$D15+$E15+$F15+$ED14&gt;($ED$11*CE$8),2,IF($C15+$D15+$E15+$F15+$G15+$ED14&gt;($ED$11*CE$8),3,0))))</f>
        <v>0</v>
      </c>
      <c r="CF15" s="68">
        <f>IF(OR(SUMIF(CF$12:CF14,2,CF$12:CF14)=2,SUMIF(CF$12:CF14,1,CF$12:CF14)=1,SUM(CF$12:CF14)=1,SUM(CF$12:CF14)=2),0,IF($C15+$ED14&gt;($ED$11*CF$8),1,IF($C15+$D15+$E15+$F15+$ED14&gt;($ED$11*CF$8),2,IF($C15+$D15+$E15+$F15+$G15+$ED14&gt;($ED$11*CF$8),3,0))))</f>
        <v>0</v>
      </c>
      <c r="CG15" s="68">
        <f>IF(OR(SUMIF(CG$12:CG14,2,CG$12:CG14)=2,SUMIF(CG$12:CG14,1,CG$12:CG14)=1,SUM(CG$12:CG14)=1,SUM(CG$12:CG14)=2),0,IF($C15+$ED14&gt;($ED$11*CG$8),1,IF($C15+$D15+$E15+$F15+$ED14&gt;($ED$11*CG$8),2,IF($C15+$D15+$E15+$F15+$G15+$ED14&gt;($ED$11*CG$8),3,0))))</f>
        <v>0</v>
      </c>
      <c r="CH15" s="68">
        <f>IF(OR(SUMIF(CH$12:CH14,2,CH$12:CH14)=2,SUMIF(CH$12:CH14,1,CH$12:CH14)=1,SUM(CH$12:CH14)=1,SUM(CH$12:CH14)=2),0,IF($C15+$ED14&gt;($ED$11*CH$8),1,IF($C15+$D15+$E15+$F15+$ED14&gt;($ED$11*CH$8),2,IF($C15+$D15+$E15+$F15+$G15+$ED14&gt;($ED$11*CH$8),3,0))))</f>
        <v>0</v>
      </c>
      <c r="CI15" s="68">
        <f>IF(OR(SUMIF(CI$12:CI14,2,CI$12:CI14)=2,SUMIF(CI$12:CI14,1,CI$12:CI14)=1,SUM(CI$12:CI14)=1,SUM(CI$12:CI14)=2),0,IF($C15+$ED14&gt;($ED$11*CI$8),1,IF($C15+$D15+$E15+$F15+$ED14&gt;($ED$11*CI$8),2,IF($C15+$D15+$E15+$F15+$G15+$ED14&gt;($ED$11*CI$8),3,0))))</f>
        <v>0</v>
      </c>
      <c r="CJ15" s="68">
        <f>IF(OR(SUMIF(CJ$12:CJ14,2,CJ$12:CJ14)=2,SUMIF(CJ$12:CJ14,1,CJ$12:CJ14)=1,SUM(CJ$12:CJ14)=1,SUM(CJ$12:CJ14)=2),0,IF($C15+$ED14&gt;($ED$11*CJ$8),1,IF($C15+$D15+$E15+$F15+$ED14&gt;($ED$11*CJ$8),2,IF($C15+$D15+$E15+$F15+$G15+$ED14&gt;($ED$11*CJ$8),3,0))))</f>
        <v>0</v>
      </c>
      <c r="CK15" s="68">
        <f>IF(OR(SUMIF(CK$12:CK14,2,CK$12:CK14)=2,SUMIF(CK$12:CK14,1,CK$12:CK14)=1,SUM(CK$12:CK14)=1,SUM(CK$12:CK14)=2),0,IF($C15+$ED14&gt;($ED$11*CK$8),1,IF($C15+$D15+$E15+$F15+$ED14&gt;($ED$11*CK$8),2,IF($C15+$D15+$E15+$F15+$G15+$ED14&gt;($ED$11*CK$8),3,0))))</f>
        <v>0</v>
      </c>
      <c r="CL15" s="68">
        <f>IF(OR(SUMIF(CL$12:CL14,2,CL$12:CL14)=2,SUMIF(CL$12:CL14,1,CL$12:CL14)=1,SUM(CL$12:CL14)=1,SUM(CL$12:CL14)=2),0,IF($C15+$ED14&gt;($ED$11*CL$8),1,IF($C15+$D15+$E15+$F15+$ED14&gt;($ED$11*CL$8),2,IF($C15+$D15+$E15+$F15+$G15+$ED14&gt;($ED$11*CL$8),3,0))))</f>
        <v>0</v>
      </c>
      <c r="CM15" s="68">
        <f>IF(OR(SUMIF(CM$12:CM14,2,CM$12:CM14)=2,SUMIF(CM$12:CM14,1,CM$12:CM14)=1,SUM(CM$12:CM14)=1,SUM(CM$12:CM14)=2),0,IF($C15+$ED14&gt;($ED$11*CM$8),1,IF($C15+$D15+$E15+$F15+$ED14&gt;($ED$11*CM$8),2,IF($C15+$D15+$E15+$F15+$G15+$ED14&gt;($ED$11*CM$8),3,0))))</f>
        <v>0</v>
      </c>
      <c r="CN15" s="68">
        <f>IF(OR(SUMIF(CN$12:CN14,2,CN$12:CN14)=2,SUMIF(CN$12:CN14,1,CN$12:CN14)=1,SUM(CN$12:CN14)=1,SUM(CN$12:CN14)=2),0,IF($C15+$ED14&gt;($ED$11*CN$8),1,IF($C15+$D15+$E15+$F15+$ED14&gt;($ED$11*CN$8),2,IF($C15+$D15+$E15+$F15+$G15+$ED14&gt;($ED$11*CN$8),3,0))))</f>
        <v>0</v>
      </c>
      <c r="CO15" s="68">
        <f>IF(OR(SUMIF(CO$12:CO14,2,CO$12:CO14)=2,SUMIF(CO$12:CO14,1,CO$12:CO14)=1,SUM(CO$12:CO14)=1,SUM(CO$12:CO14)=2),0,IF($C15+$ED14&gt;($ED$11*CO$8),1,IF($C15+$D15+$E15+$F15+$ED14&gt;($ED$11*CO$8),2,IF($C15+$D15+$E15+$F15+$G15+$ED14&gt;($ED$11*CO$8),3,0))))</f>
        <v>0</v>
      </c>
      <c r="CP15" s="68">
        <f>IF(OR(SUMIF(CP$12:CP14,2,CP$12:CP14)=2,SUMIF(CP$12:CP14,1,CP$12:CP14)=1,SUM(CP$12:CP14)=1,SUM(CP$12:CP14)=2),0,IF($C15+$ED14&gt;($ED$11*CP$8),1,IF($C15+$D15+$E15+$F15+$ED14&gt;($ED$11*CP$8),2,IF($C15+$D15+$E15+$F15+$G15+$ED14&gt;($ED$11*CP$8),3,0))))</f>
        <v>0</v>
      </c>
      <c r="CQ15" s="68">
        <f>IF(OR(SUMIF(CQ$12:CQ14,2,CQ$12:CQ14)=2,SUMIF(CQ$12:CQ14,1,CQ$12:CQ14)=1,SUM(CQ$12:CQ14)=1,SUM(CQ$12:CQ14)=2),0,IF($C15+$ED14&gt;($ED$11*CQ$8),1,IF($C15+$D15+$E15+$F15+$ED14&gt;($ED$11*CQ$8),2,IF($C15+$D15+$E15+$F15+$G15+$ED14&gt;($ED$11*CQ$8),3,0))))</f>
        <v>0</v>
      </c>
      <c r="CR15" s="68">
        <f>IF(OR(SUMIF(CR$12:CR14,2,CR$12:CR14)=2,SUMIF(CR$12:CR14,1,CR$12:CR14)=1,SUM(CR$12:CR14)=1,SUM(CR$12:CR14)=2),0,IF($C15+$ED14&gt;($ED$11*CR$8),1,IF($C15+$D15+$E15+$F15+$ED14&gt;($ED$11*CR$8),2,IF($C15+$D15+$E15+$F15+$G15+$ED14&gt;($ED$11*CR$8),3,0))))</f>
        <v>0</v>
      </c>
      <c r="CS15" s="68">
        <f>IF(OR(SUMIF(CS$12:CS14,2,CS$12:CS14)=2,SUMIF(CS$12:CS14,1,CS$12:CS14)=1,SUM(CS$12:CS14)=1,SUM(CS$12:CS14)=2),0,IF($C15+$ED14&gt;($ED$11*CS$8),1,IF($C15+$D15+$E15+$F15+$ED14&gt;($ED$11*CS$8),2,IF($C15+$D15+$E15+$F15+$G15+$ED14&gt;($ED$11*CS$8),3,0))))</f>
        <v>0</v>
      </c>
      <c r="CT15" s="68">
        <f>IF(OR(SUMIF(CT$12:CT14,2,CT$12:CT14)=2,SUMIF(CT$12:CT14,1,CT$12:CT14)=1,SUM(CT$12:CT14)=1,SUM(CT$12:CT14)=2),0,IF($C15+$ED14&gt;($ED$11*CT$8),1,IF($C15+$D15+$E15+$F15+$ED14&gt;($ED$11*CT$8),2,IF($C15+$D15+$E15+$F15+$G15+$ED14&gt;($ED$11*CT$8),3,0))))</f>
        <v>0</v>
      </c>
      <c r="CU15" s="68">
        <f>IF(OR(SUMIF(CU$12:CU14,2,CU$12:CU14)=2,SUMIF(CU$12:CU14,1,CU$12:CU14)=1,SUM(CU$12:CU14)=1,SUM(CU$12:CU14)=2),0,IF($C15+$ED14&gt;($ED$11*CU$8),1,IF($C15+$D15+$E15+$F15+$ED14&gt;($ED$11*CU$8),2,IF($C15+$D15+$E15+$F15+$G15+$ED14&gt;($ED$11*CU$8),3,0))))</f>
        <v>0</v>
      </c>
      <c r="CV15" s="68">
        <f>IF(OR(SUMIF(CV$12:CV14,2,CV$12:CV14)=2,SUMIF(CV$12:CV14,1,CV$12:CV14)=1,SUM(CV$12:CV14)=1,SUM(CV$12:CV14)=2),0,IF($C15+$ED14&gt;($ED$11*CV$8),1,IF($C15+$D15+$E15+$F15+$ED14&gt;($ED$11*CV$8),2,IF($C15+$D15+$E15+$F15+$G15+$ED14&gt;($ED$11*CV$8),3,0))))</f>
        <v>0</v>
      </c>
      <c r="CW15" s="68">
        <f>IF(OR(SUMIF(CW$12:CW14,2,CW$12:CW14)=2,SUMIF(CW$12:CW14,1,CW$12:CW14)=1,SUM(CW$12:CW14)=1,SUM(CW$12:CW14)=2),0,IF($C15+$ED14&gt;($ED$11*CW$8),1,IF($C15+$D15+$E15+$F15+$ED14&gt;($ED$11*CW$8),2,IF($C15+$D15+$E15+$F15+$G15+$ED14&gt;($ED$11*CW$8),3,0))))</f>
        <v>0</v>
      </c>
      <c r="CX15" s="68">
        <f>IF(OR(SUMIF(CX$12:CX14,2,CX$12:CX14)=2,SUMIF(CX$12:CX14,1,CX$12:CX14)=1,SUM(CX$12:CX14)=1,SUM(CX$12:CX14)=2),0,IF($C15+$ED14&gt;($ED$11*CX$8),1,IF($C15+$D15+$E15+$F15+$ED14&gt;($ED$11*CX$8),2,IF($C15+$D15+$E15+$F15+$G15+$ED14&gt;($ED$11*CX$8),3,0))))</f>
        <v>0</v>
      </c>
      <c r="CY15" s="68">
        <f>IF(OR(SUMIF(CY$12:CY14,2,CY$12:CY14)=2,SUMIF(CY$12:CY14,1,CY$12:CY14)=1,SUM(CY$12:CY14)=1,SUM(CY$12:CY14)=2),0,IF($C15+$ED14&gt;($ED$11*CY$8),1,IF($C15+$D15+$E15+$F15+$ED14&gt;($ED$11*CY$8),2,IF($C15+$D15+$E15+$F15+$G15+$ED14&gt;($ED$11*CY$8),3,0))))</f>
        <v>0</v>
      </c>
      <c r="CZ15" s="68">
        <f>IF(OR(SUMIF(CZ$12:CZ14,2,CZ$12:CZ14)=2,SUMIF(CZ$12:CZ14,1,CZ$12:CZ14)=1,SUM(CZ$12:CZ14)=1,SUM(CZ$12:CZ14)=2),0,IF($C15+$ED14&gt;($ED$11*CZ$8),1,IF($C15+$D15+$E15+$F15+$ED14&gt;($ED$11*CZ$8),2,IF($C15+$D15+$E15+$F15+$G15+$ED14&gt;($ED$11*CZ$8),3,0))))</f>
        <v>0</v>
      </c>
      <c r="DA15" s="68">
        <f>IF(OR(SUMIF(DA$12:DA14,2,DA$12:DA14)=2,SUMIF(DA$12:DA14,1,DA$12:DA14)=1,SUM(DA$12:DA14)=1,SUM(DA$12:DA14)=2),0,IF($C15+$ED14&gt;($ED$11*DA$8),1,IF($C15+$D15+$E15+$F15+$ED14&gt;($ED$11*DA$8),2,IF($C15+$D15+$E15+$F15+$G15+$ED14&gt;($ED$11*DA$8),3,0))))</f>
        <v>0</v>
      </c>
      <c r="DB15" s="68">
        <f>IF(OR(SUMIF(DB$12:DB14,2,DB$12:DB14)=2,SUMIF(DB$12:DB14,1,DB$12:DB14)=1,SUM(DB$12:DB14)=1,SUM(DB$12:DB14)=2),0,IF($C15+$ED14&gt;($ED$11*DB$8),1,IF($C15+$D15+$E15+$F15+$ED14&gt;($ED$11*DB$8),2,IF($C15+$D15+$E15+$F15+$G15+$ED14&gt;($ED$11*DB$8),3,0))))</f>
        <v>0</v>
      </c>
      <c r="DC15" s="68">
        <f>IF(OR(SUMIF(DC$12:DC14,2,DC$12:DC14)=2,SUMIF(DC$12:DC14,1,DC$12:DC14)=1,SUM(DC$12:DC14)=1,SUM(DC$12:DC14)=2),0,IF($C15+$ED14&gt;($ED$11*DC$8),1,IF($C15+$D15+$E15+$F15+$ED14&gt;($ED$11*DC$8),2,IF($C15+$D15+$E15+$F15+$G15+$ED14&gt;($ED$11*DC$8),3,0))))</f>
        <v>0</v>
      </c>
      <c r="DD15" s="68">
        <f>IF(OR(SUMIF(DD$12:DD14,2,DD$12:DD14)=2,SUMIF(DD$12:DD14,1,DD$12:DD14)=1,SUM(DD$12:DD14)=1,SUM(DD$12:DD14)=2),0,IF($C15+$ED14&gt;($ED$11*DD$8),1,IF($C15+$D15+$E15+$F15+$ED14&gt;($ED$11*DD$8),2,IF($C15+$D15+$E15+$F15+$G15+$ED14&gt;($ED$11*DD$8),3,0))))</f>
        <v>0</v>
      </c>
      <c r="DE15" s="68">
        <f>IF(OR(SUMIF(DE$12:DE14,2,DE$12:DE14)=2,SUMIF(DE$12:DE14,1,DE$12:DE14)=1,SUM(DE$12:DE14)=1,SUM(DE$12:DE14)=2),0,IF($C15+$ED14&gt;($ED$11*DE$8),1,IF($C15+$D15+$E15+$F15+$ED14&gt;($ED$11*DE$8),2,IF($C15+$D15+$E15+$F15+$G15+$ED14&gt;($ED$11*DE$8),3,0))))</f>
        <v>0</v>
      </c>
      <c r="DF15" s="68">
        <f>IF(OR(SUMIF(DF$12:DF14,2,DF$12:DF14)=2,SUMIF(DF$12:DF14,1,DF$12:DF14)=1,SUM(DF$12:DF14)=1,SUM(DF$12:DF14)=2),0,IF($C15+$ED14&gt;($ED$11*DF$8),1,IF($C15+$D15+$E15+$F15+$ED14&gt;($ED$11*DF$8),2,IF($C15+$D15+$E15+$F15+$G15+$ED14&gt;($ED$11*DF$8),3,0))))</f>
        <v>0</v>
      </c>
      <c r="DG15" s="68">
        <f>IF(OR(SUMIF(DG$12:DG14,2,DG$12:DG14)=2,SUMIF(DG$12:DG14,1,DG$12:DG14)=1,SUM(DG$12:DG14)=1,SUM(DG$12:DG14)=2),0,IF($C15+$ED14&gt;($ED$11*DG$8),1,IF($C15+$D15+$E15+$F15+$ED14&gt;($ED$11*DG$8),2,IF($C15+$D15+$E15+$F15+$G15+$ED14&gt;($ED$11*DG$8),3,0))))</f>
        <v>0</v>
      </c>
      <c r="DH15" s="68">
        <f>IF(OR(SUMIF(DH$12:DH14,2,DH$12:DH14)=2,SUMIF(DH$12:DH14,1,DH$12:DH14)=1,SUM(DH$12:DH14)=1,SUM(DH$12:DH14)=2),0,IF($C15+$ED14&gt;($ED$11*DH$8),1,IF($C15+$D15+$E15+$F15+$ED14&gt;($ED$11*DH$8),2,IF($C15+$D15+$E15+$F15+$G15+$ED14&gt;($ED$11*DH$8),3,0))))</f>
        <v>0</v>
      </c>
      <c r="DI15" s="68">
        <f>IF(OR(SUMIF(DI$12:DI14,2,DI$12:DI14)=2,SUMIF(DI$12:DI14,1,DI$12:DI14)=1,SUM(DI$12:DI14)=1,SUM(DI$12:DI14)=2),0,IF($C15+$ED14&gt;($ED$11*DI$8),1,IF($C15+$D15+$E15+$F15+$ED14&gt;($ED$11*DI$8),2,IF($C15+$D15+$E15+$F15+$G15+$ED14&gt;($ED$11*DI$8),3,0))))</f>
        <v>0</v>
      </c>
      <c r="DJ15" s="68">
        <f>IF(OR(SUMIF(DJ$12:DJ14,2,DJ$12:DJ14)=2,SUMIF(DJ$12:DJ14,1,DJ$12:DJ14)=1,SUM(DJ$12:DJ14)=1,SUM(DJ$12:DJ14)=2),0,IF($C15+$ED14&gt;($ED$11*DJ$8),1,IF($C15+$D15+$E15+$F15+$ED14&gt;($ED$11*DJ$8),2,IF($C15+$D15+$E15+$F15+$G15+$ED14&gt;($ED$11*DJ$8),3,0))))</f>
        <v>0</v>
      </c>
      <c r="DK15" s="68">
        <f>IF(OR(SUMIF(DK$12:DK14,2,DK$12:DK14)=2,SUMIF(DK$12:DK14,1,DK$12:DK14)=1,SUM(DK$12:DK14)=1,SUM(DK$12:DK14)=2),0,IF($C15+$ED14&gt;($ED$11*DK$8),1,IF($C15+$D15+$E15+$F15+$ED14&gt;($ED$11*DK$8),2,IF($C15+$D15+$E15+$F15+$G15+$ED14&gt;($ED$11*DK$8),3,0))))</f>
        <v>0</v>
      </c>
      <c r="DL15" s="68">
        <f>IF(OR(SUMIF(DL$12:DL14,2,DL$12:DL14)=2,SUMIF(DL$12:DL14,1,DL$12:DL14)=1,SUM(DL$12:DL14)=1,SUM(DL$12:DL14)=2),0,IF($C15+$ED14&gt;($ED$11*DL$8),1,IF($C15+$D15+$E15+$F15+$ED14&gt;($ED$11*DL$8),2,IF($C15+$D15+$E15+$F15+$G15+$ED14&gt;($ED$11*DL$8),3,0))))</f>
        <v>0</v>
      </c>
      <c r="DM15" s="68">
        <f>IF(OR(SUMIF(DM$12:DM14,2,DM$12:DM14)=2,SUMIF(DM$12:DM14,1,DM$12:DM14)=1,SUM(DM$12:DM14)=1,SUM(DM$12:DM14)=2),0,IF($C15+$ED14&gt;($ED$11*DM$8),1,IF($C15+$D15+$E15+$F15+$ED14&gt;($ED$11*DM$8),2,IF($C15+$D15+$E15+$F15+$G15+$ED14&gt;($ED$11*DM$8),3,0))))</f>
        <v>0</v>
      </c>
      <c r="DN15" s="68">
        <f>IF(OR(SUMIF(DN$12:DN14,2,DN$12:DN14)=2,SUMIF(DN$12:DN14,1,DN$12:DN14)=1,SUM(DN$12:DN14)=1,SUM(DN$12:DN14)=2),0,IF($C15+$ED14&gt;($ED$11*DN$8),1,IF($C15+$D15+$E15+$F15+$ED14&gt;($ED$11*DN$8),2,IF($C15+$D15+$E15+$F15+$G15+$ED14&gt;($ED$11*DN$8),3,0))))</f>
        <v>0</v>
      </c>
      <c r="DO15" s="68">
        <f>IF(OR(SUMIF(DO$12:DO14,2,DO$12:DO14)=2,SUMIF(DO$12:DO14,1,DO$12:DO14)=1,SUM(DO$12:DO14)=1,SUM(DO$12:DO14)=2),0,IF($C15+$ED14&gt;($ED$11*DO$8),1,IF($C15+$D15+$E15+$F15+$ED14&gt;($ED$11*DO$8),2,IF($C15+$D15+$E15+$F15+$G15+$ED14&gt;($ED$11*DO$8),3,0))))</f>
        <v>0</v>
      </c>
      <c r="DP15" s="68">
        <f>IF(OR(SUMIF(DP$12:DP14,2,DP$12:DP14)=2,SUMIF(DP$12:DP14,1,DP$12:DP14)=1,SUM(DP$12:DP14)=1,SUM(DP$12:DP14)=2),0,IF($C15+$ED14&gt;($ED$11*DP$8),1,IF($C15+$D15+$E15+$F15+$ED14&gt;($ED$11*DP$8),2,IF($C15+$D15+$E15+$F15+$G15+$ED14&gt;($ED$11*DP$8),3,0))))</f>
        <v>0</v>
      </c>
      <c r="DQ15" s="68">
        <f>IF(OR(SUMIF(DQ$12:DQ14,2,DQ$12:DQ14)=2,SUMIF(DQ$12:DQ14,1,DQ$12:DQ14)=1,SUM(DQ$12:DQ14)=1,SUM(DQ$12:DQ14)=2),0,IF($C15+$ED14&gt;($ED$11*DQ$8),1,IF($C15+$D15+$E15+$F15+$ED14&gt;($ED$11*DQ$8),2,IF($C15+$D15+$E15+$F15+$G15+$ED14&gt;($ED$11*DQ$8),3,0))))</f>
        <v>0</v>
      </c>
      <c r="DR15" s="68">
        <f>IF(OR(SUMIF(DR$12:DR14,2,DR$12:DR14)=2,SUMIF(DR$12:DR14,1,DR$12:DR14)=1,SUM(DR$12:DR14)=1,SUM(DR$12:DR14)=2),0,IF($C15+$ED14&gt;($ED$11*DR$8),1,IF($C15+$D15+$E15+$F15+$ED14&gt;($ED$11*DR$8),2,IF($C15+$D15+$E15+$F15+$G15+$ED14&gt;($ED$11*DR$8),3,0))))</f>
        <v>0</v>
      </c>
      <c r="DS15" s="68">
        <f>IF(OR(SUMIF(DS$12:DS14,2,DS$12:DS14)=2,SUMIF(DS$12:DS14,1,DS$12:DS14)=1,SUM(DS$12:DS14)=1,SUM(DS$12:DS14)=2),0,IF($C15+$ED14&gt;($ED$11*DS$8),1,IF($C15+$D15+$E15+$F15+$ED14&gt;($ED$11*DS$8),2,IF($C15+$D15+$E15+$F15+$G15+$ED14&gt;($ED$11*DS$8),3,0))))</f>
        <v>0</v>
      </c>
      <c r="DT15" s="68">
        <f>IF(OR(SUMIF(DT$12:DT14,2,DT$12:DT14)=2,SUMIF(DT$12:DT14,1,DT$12:DT14)=1,SUM(DT$12:DT14)=1,SUM(DT$12:DT14)=2),0,IF($C15+$ED14&gt;($ED$11*DT$8),1,IF($C15+$D15+$E15+$F15+$ED14&gt;($ED$11*DT$8),2,IF($C15+$D15+$E15+$F15+$G15+$ED14&gt;($ED$11*DT$8),3,0))))</f>
        <v>0</v>
      </c>
      <c r="DU15" s="68">
        <f>IF(OR(SUMIF(DU$12:DU14,2,DU$12:DU14)=2,SUMIF(DU$12:DU14,1,DU$12:DU14)=1,SUM(DU$12:DU14)=1,SUM(DU$12:DU14)=2),0,IF($C15+$ED14&gt;($ED$11*DU$8),1,IF($C15+$D15+$E15+$F15+$ED14&gt;($ED$11*DU$8),2,IF($C15+$D15+$E15+$F15+$G15+$ED14&gt;($ED$11*DU$8),3,0))))</f>
        <v>0</v>
      </c>
      <c r="DV15" s="68">
        <f>IF(OR(SUMIF(DV$12:DV14,2,DV$12:DV14)=2,SUMIF(DV$12:DV14,1,DV$12:DV14)=1,SUM(DV$12:DV14)=1,SUM(DV$12:DV14)=2),0,IF($C15+$ED14&gt;($ED$11*DV$8),1,IF($C15+$D15+$E15+$F15+$ED14&gt;($ED$11*DV$8),2,IF($C15+$D15+$E15+$F15+$G15+$ED14&gt;($ED$11*DV$8),3,0))))</f>
        <v>0</v>
      </c>
      <c r="DW15" s="68">
        <f>IF(OR(SUMIF(DW$12:DW14,2,DW$12:DW14)=2,SUMIF(DW$12:DW14,1,DW$12:DW14)=1,SUM(DW$12:DW14)=1,SUM(DW$12:DW14)=2),0,IF($C15+$ED14&gt;($ED$11*DW$8),1,IF($C15+$D15+$E15+$F15+$ED14&gt;($ED$11*DW$8),2,IF($C15+$D15+$E15+$F15+$G15+$ED14&gt;($ED$11*DW$8),3,0))))</f>
        <v>0</v>
      </c>
      <c r="DX15" s="68">
        <f>IF(OR(SUMIF(DX$12:DX14,2,DX$12:DX14)=2,SUMIF(DX$12:DX14,1,DX$12:DX14)=1,SUM(DX$12:DX14)=1,SUM(DX$12:DX14)=2),0,IF($C15+$ED14&gt;($ED$11*DX$8),1,IF($C15+$D15+$E15+$F15+$ED14&gt;($ED$11*DX$8),2,IF($C15+$D15+$E15+$F15+$G15+$ED14&gt;($ED$11*DX$8),3,0))))</f>
        <v>0</v>
      </c>
      <c r="DY15" s="68">
        <f>IF(OR(SUMIF(DY$12:DY14,2,DY$12:DY14)=2,SUMIF(DY$12:DY14,1,DY$12:DY14)=1,SUM(DY$12:DY14)=1,SUM(DY$12:DY14)=2),0,IF($C15+$ED14&gt;($ED$11*DY$8),1,IF($C15+$D15+$E15+$F15+$ED14&gt;($ED$11*DY$8),2,IF($C15+$D15+$E15+$F15+$G15+$ED14&gt;($ED$11*DY$8),3,0))))</f>
        <v>0</v>
      </c>
      <c r="DZ15" s="68">
        <f>IF(OR(SUMIF(DZ$12:DZ14,2,DZ$12:DZ14)=2,SUMIF(DZ$12:DZ14,1,DZ$12:DZ14)=1,SUM(DZ$12:DZ14)=1,SUM(DZ$12:DZ14)=2),0,IF($C15+$ED14&gt;($ED$11*DZ$8),1,IF($C15+$D15+$E15+$F15+$ED14&gt;($ED$11*DZ$8),2,IF($C15+$D15+$E15+$F15+$G15+$ED14&gt;($ED$11*DZ$8),3,0))))</f>
        <v>0</v>
      </c>
      <c r="EA15" s="68">
        <f>IF(OR(SUMIF(EA$12:EA14,2,EA$12:EA14)=2,SUMIF(EA$12:EA14,1,EA$12:EA14)=1,SUM(EA$12:EA14)=1,SUM(EA$12:EA14)=2),0,IF($C15+$ED14&gt;($ED$11*EA$8),1,IF($C15+$D15+$E15+$F15+$ED14&gt;($ED$11*EA$8),2,IF($C15+$D15+$E15+$F15+$G15+$ED14&gt;($ED$11*EA$8),3,0))))</f>
        <v>0</v>
      </c>
      <c r="EB15" s="68">
        <f>IF(OR(SUMIF(EB$12:EB14,2,EB$12:EB14)=2,SUMIF(EB$12:EB14,1,EB$12:EB14)=1,SUM(EB$12:EB14)=1,SUM(EB$12:EB14)=2),0,IF($C15+$ED14&gt;($ED$11*EB$8),1,IF($C15+$D15+$E15+$F15+$ED14&gt;($ED$11*EB$8),2,IF($C15+$D15+$E15+$F15+$G15+$ED14&gt;($ED$11*EB$8),3,0))))</f>
        <v>0</v>
      </c>
      <c r="EC15" s="68">
        <f>IF(OR(SUMIF(EC$12:EC14,2,EC$12:EC14)=2,SUMIF(EC$12:EC14,1,EC$12:EC14)=1,SUM(EC$12:EC14)=1,SUM(EC$12:EC14)=2),0,IF($C15+$ED14&gt;($ED$11*EC$8),1,IF($C15+$D15+$E15+$F15+$ED14&gt;($ED$11*EC$8),2,IF($C15+$D15+$E15+$F15+$G15+$ED14&gt;($ED$11*EC$8),3,0))))</f>
        <v>0</v>
      </c>
      <c r="ED15" s="26">
        <f>SUM($C$12:$F15)</f>
        <v>0</v>
      </c>
    </row>
    <row r="16" spans="1:134" ht="14.1" customHeight="1">
      <c r="A16" s="66">
        <v>5</v>
      </c>
      <c r="B16" s="178"/>
      <c r="C16" s="229"/>
      <c r="D16" s="229"/>
      <c r="E16" s="229"/>
      <c r="F16" s="229"/>
      <c r="G16" s="229"/>
      <c r="H16" s="68">
        <f>IF(OR(SUMIF(H$12:H15,2,H$12:H15)=2,SUMIF(H$12:H15,1,H$12:H15)=1,SUM(H$12:H15)=1,SUM(H$12:H15)=2),0,IF($C16+$ED15&gt;($ED$11*H$8),1,IF($C16+$D16+$E16+$F16+$ED15&gt;($ED$11*H$8),2,IF($C16+$D16+$E16+$F16+$G16+$ED15&gt;($ED$11*H$8),3,0))))</f>
        <v>0</v>
      </c>
      <c r="I16" s="68">
        <f>IF(OR(SUMIF(I$12:I15,2,I$12:I15)=2,SUMIF(I$12:I15,1,I$12:I15)=1,SUM(I$12:I15)=1,SUM(I$12:I15)=2),0,IF($C16+$ED15&gt;($ED$11*I$8),1,IF($C16+$D16+$E16+$F16+$ED15&gt;($ED$11*I$8),2,IF($C16+$D16+$E16+$F16+$G16+$ED15&gt;($ED$11*I$8),3,0))))</f>
        <v>0</v>
      </c>
      <c r="J16" s="68">
        <f>IF(OR(SUMIF(J$12:J15,2,J$12:J15)=2,SUMIF(J$12:J15,1,J$12:J15)=1,SUM(J$12:J15)=1,SUM(J$12:J15)=2),0,IF($C16+$ED15&gt;($ED$11*J$8),1,IF($C16+$D16+$E16+$F16+$ED15&gt;($ED$11*J$8),2,IF($C16+$D16+$E16+$F16+$G16+$ED15&gt;($ED$11*J$8),3,0))))</f>
        <v>0</v>
      </c>
      <c r="K16" s="68">
        <f>IF(OR(SUMIF(K$12:K15,2,K$12:K15)=2,SUMIF(K$12:K15,1,K$12:K15)=1,SUM(K$12:K15)=1,SUM(K$12:K15)=2),0,IF($C16+$ED15&gt;($ED$11*K$8),1,IF($C16+$D16+$E16+$F16+$ED15&gt;($ED$11*K$8),2,IF($C16+$D16+$E16+$F16+$G16+$ED15&gt;($ED$11*K$8),3,0))))</f>
        <v>0</v>
      </c>
      <c r="L16" s="68">
        <f>IF(OR(SUMIF(L$12:L15,2,L$12:L15)=2,SUMIF(L$12:L15,1,L$12:L15)=1,SUM(L$12:L15)=1,SUM(L$12:L15)=2),0,IF($C16+$ED15&gt;($ED$11*L$8),1,IF($C16+$D16+$E16+$F16+$ED15&gt;($ED$11*L$8),2,IF($C16+$D16+$E16+$F16+$G16+$ED15&gt;($ED$11*L$8),3,0))))</f>
        <v>0</v>
      </c>
      <c r="M16" s="68">
        <f>IF(OR(SUMIF(M$12:M15,2,M$12:M15)=2,SUMIF(M$12:M15,1,M$12:M15)=1,SUM(M$12:M15)=1,SUM(M$12:M15)=2),0,IF($C16+$ED15&gt;($ED$11*M$8),1,IF($C16+$D16+$E16+$F16+$ED15&gt;($ED$11*M$8),2,IF($C16+$D16+$E16+$F16+$G16+$ED15&gt;($ED$11*M$8),3,0))))</f>
        <v>0</v>
      </c>
      <c r="N16" s="68">
        <f>IF(OR(SUMIF(N$12:N15,2,N$12:N15)=2,SUMIF(N$12:N15,1,N$12:N15)=1,SUM(N$12:N15)=1,SUM(N$12:N15)=2),0,IF($C16+$ED15&gt;($ED$11*N$8),1,IF($C16+$D16+$E16+$F16+$ED15&gt;($ED$11*N$8),2,IF($C16+$D16+$E16+$F16+$G16+$ED15&gt;($ED$11*N$8),3,0))))</f>
        <v>0</v>
      </c>
      <c r="O16" s="68">
        <f>IF(OR(SUMIF(O$12:O15,2,O$12:O15)=2,SUMIF(O$12:O15,1,O$12:O15)=1,SUM(O$12:O15)=1,SUM(O$12:O15)=2),0,IF($C16+$ED15&gt;($ED$11*O$8),1,IF($C16+$D16+$E16+$F16+$ED15&gt;($ED$11*O$8),2,IF($C16+$D16+$E16+$F16+$G16+$ED15&gt;($ED$11*O$8),3,0))))</f>
        <v>0</v>
      </c>
      <c r="P16" s="68">
        <f>IF(OR(SUMIF(P$12:P15,2,P$12:P15)=2,SUMIF(P$12:P15,1,P$12:P15)=1,SUM(P$12:P15)=1,SUM(P$12:P15)=2),0,IF($C16+$ED15&gt;($ED$11*P$8),1,IF($C16+$D16+$E16+$F16+$ED15&gt;($ED$11*P$8),2,IF($C16+$D16+$E16+$F16+$G16+$ED15&gt;($ED$11*P$8),3,0))))</f>
        <v>0</v>
      </c>
      <c r="Q16" s="68">
        <f>IF(OR(SUMIF(Q$12:Q15,2,Q$12:Q15)=2,SUMIF(Q$12:Q15,1,Q$12:Q15)=1,SUM(Q$12:Q15)=1,SUM(Q$12:Q15)=2),0,IF($C16+$ED15&gt;($ED$11*Q$8),1,IF($C16+$D16+$E16+$F16+$ED15&gt;($ED$11*Q$8),2,IF($C16+$D16+$E16+$F16+$G16+$ED15&gt;($ED$11*Q$8),3,0))))</f>
        <v>0</v>
      </c>
      <c r="R16" s="68">
        <f>IF(OR(SUMIF(R$12:R15,2,R$12:R15)=2,SUMIF(R$12:R15,1,R$12:R15)=1,SUM(R$12:R15)=1,SUM(R$12:R15)=2),0,IF($C16+$ED15&gt;($ED$11*R$8),1,IF($C16+$D16+$E16+$F16+$ED15&gt;($ED$11*R$8),2,IF($C16+$D16+$E16+$F16+$G16+$ED15&gt;($ED$11*R$8),3,0))))</f>
        <v>0</v>
      </c>
      <c r="S16" s="68">
        <f>IF(OR(SUMIF(S$12:S15,2,S$12:S15)=2,SUMIF(S$12:S15,1,S$12:S15)=1,SUM(S$12:S15)=1,SUM(S$12:S15)=2),0,IF($C16+$ED15&gt;($ED$11*S$8),1,IF($C16+$D16+$E16+$F16+$ED15&gt;($ED$11*S$8),2,IF($C16+$D16+$E16+$F16+$G16+$ED15&gt;($ED$11*S$8),3,0))))</f>
        <v>0</v>
      </c>
      <c r="T16" s="68">
        <f>IF(OR(SUMIF(T$12:T15,2,T$12:T15)=2,SUMIF(T$12:T15,1,T$12:T15)=1,SUM(T$12:T15)=1,SUM(T$12:T15)=2),0,IF($C16+$ED15&gt;($ED$11*T$8),1,IF($C16+$D16+$E16+$F16+$ED15&gt;($ED$11*T$8),2,IF($C16+$D16+$E16+$F16+$G16+$ED15&gt;($ED$11*T$8),3,0))))</f>
        <v>0</v>
      </c>
      <c r="U16" s="68">
        <f>IF(OR(SUMIF(U$12:U15,2,U$12:U15)=2,SUMIF(U$12:U15,1,U$12:U15)=1,SUM(U$12:U15)=1,SUM(U$12:U15)=2),0,IF($C16+$ED15&gt;($ED$11*U$8),1,IF($C16+$D16+$E16+$F16+$ED15&gt;($ED$11*U$8),2,IF($C16+$D16+$E16+$F16+$G16+$ED15&gt;($ED$11*U$8),3,0))))</f>
        <v>0</v>
      </c>
      <c r="V16" s="68">
        <f>IF(OR(SUMIF(V$12:V15,2,V$12:V15)=2,SUMIF(V$12:V15,1,V$12:V15)=1,SUM(V$12:V15)=1,SUM(V$12:V15)=2),0,IF($C16+$ED15&gt;($ED$11*V$8),1,IF($C16+$D16+$E16+$F16+$ED15&gt;($ED$11*V$8),2,IF($C16+$D16+$E16+$F16+$G16+$ED15&gt;($ED$11*V$8),3,0))))</f>
        <v>0</v>
      </c>
      <c r="W16" s="68">
        <f>IF(OR(SUMIF(W$12:W15,2,W$12:W15)=2,SUMIF(W$12:W15,1,W$12:W15)=1,SUM(W$12:W15)=1,SUM(W$12:W15)=2),0,IF($C16+$ED15&gt;($ED$11*W$8),1,IF($C16+$D16+$E16+$F16+$ED15&gt;($ED$11*W$8),2,IF($C16+$D16+$E16+$F16+$G16+$ED15&gt;($ED$11*W$8),3,0))))</f>
        <v>0</v>
      </c>
      <c r="X16" s="68">
        <f>IF(OR(SUMIF(X$12:X15,2,X$12:X15)=2,SUMIF(X$12:X15,1,X$12:X15)=1,SUM(X$12:X15)=1,SUM(X$12:X15)=2),0,IF($C16+$ED15&gt;($ED$11*X$8),1,IF($C16+$D16+$E16+$F16+$ED15&gt;($ED$11*X$8),2,IF($C16+$D16+$E16+$F16+$G16+$ED15&gt;($ED$11*X$8),3,0))))</f>
        <v>0</v>
      </c>
      <c r="Y16" s="68">
        <f>IF(OR(SUMIF(Y$12:Y15,2,Y$12:Y15)=2,SUMIF(Y$12:Y15,1,Y$12:Y15)=1,SUM(Y$12:Y15)=1,SUM(Y$12:Y15)=2),0,IF($C16+$ED15&gt;($ED$11*Y$8),1,IF($C16+$D16+$E16+$F16+$ED15&gt;($ED$11*Y$8),2,IF($C16+$D16+$E16+$F16+$G16+$ED15&gt;($ED$11*Y$8),3,0))))</f>
        <v>0</v>
      </c>
      <c r="Z16" s="68">
        <f>IF(OR(SUMIF(Z$12:Z15,2,Z$12:Z15)=2,SUMIF(Z$12:Z15,1,Z$12:Z15)=1,SUM(Z$12:Z15)=1,SUM(Z$12:Z15)=2),0,IF($C16+$ED15&gt;($ED$11*Z$8),1,IF($C16+$D16+$E16+$F16+$ED15&gt;($ED$11*Z$8),2,IF($C16+$D16+$E16+$F16+$G16+$ED15&gt;($ED$11*Z$8),3,0))))</f>
        <v>0</v>
      </c>
      <c r="AA16" s="68">
        <f>IF(OR(SUMIF(AA$12:AA15,2,AA$12:AA15)=2,SUMIF(AA$12:AA15,1,AA$12:AA15)=1,SUM(AA$12:AA15)=1,SUM(AA$12:AA15)=2),0,IF($C16+$ED15&gt;($ED$11*AA$8),1,IF($C16+$D16+$E16+$F16+$ED15&gt;($ED$11*AA$8),2,IF($C16+$D16+$E16+$F16+$G16+$ED15&gt;($ED$11*AA$8),3,0))))</f>
        <v>0</v>
      </c>
      <c r="AB16" s="68">
        <f>IF(OR(SUMIF(AB$12:AB15,2,AB$12:AB15)=2,SUMIF(AB$12:AB15,1,AB$12:AB15)=1,SUM(AB$12:AB15)=1,SUM(AB$12:AB15)=2),0,IF($C16+$ED15&gt;($ED$11*AB$8),1,IF($C16+$D16+$E16+$F16+$ED15&gt;($ED$11*AB$8),2,IF($C16+$D16+$E16+$F16+$G16+$ED15&gt;($ED$11*AB$8),3,0))))</f>
        <v>0</v>
      </c>
      <c r="AC16" s="68">
        <f>IF(OR(SUMIF(AC$12:AC15,2,AC$12:AC15)=2,SUMIF(AC$12:AC15,1,AC$12:AC15)=1,SUM(AC$12:AC15)=1,SUM(AC$12:AC15)=2),0,IF($C16+$ED15&gt;($ED$11*AC$8),1,IF($C16+$D16+$E16+$F16+$ED15&gt;($ED$11*AC$8),2,IF($C16+$D16+$E16+$F16+$G16+$ED15&gt;($ED$11*AC$8),3,0))))</f>
        <v>0</v>
      </c>
      <c r="AD16" s="68">
        <f>IF(OR(SUMIF(AD$12:AD15,2,AD$12:AD15)=2,SUMIF(AD$12:AD15,1,AD$12:AD15)=1,SUM(AD$12:AD15)=1,SUM(AD$12:AD15)=2),0,IF($C16+$ED15&gt;($ED$11*AD$8),1,IF($C16+$D16+$E16+$F16+$ED15&gt;($ED$11*AD$8),2,IF($C16+$D16+$E16+$F16+$G16+$ED15&gt;($ED$11*AD$8),3,0))))</f>
        <v>0</v>
      </c>
      <c r="AE16" s="68">
        <f>IF(OR(SUMIF(AE$12:AE15,2,AE$12:AE15)=2,SUMIF(AE$12:AE15,1,AE$12:AE15)=1,SUM(AE$12:AE15)=1,SUM(AE$12:AE15)=2),0,IF($C16+$ED15&gt;($ED$11*AE$8),1,IF($C16+$D16+$E16+$F16+$ED15&gt;($ED$11*AE$8),2,IF($C16+$D16+$E16+$F16+$G16+$ED15&gt;($ED$11*AE$8),3,0))))</f>
        <v>0</v>
      </c>
      <c r="AF16" s="68">
        <f>IF(OR(SUMIF(AF$12:AF15,2,AF$12:AF15)=2,SUMIF(AF$12:AF15,1,AF$12:AF15)=1,SUM(AF$12:AF15)=1,SUM(AF$12:AF15)=2),0,IF($C16+$ED15&gt;($ED$11*AF$8),1,IF($C16+$D16+$E16+$F16+$ED15&gt;($ED$11*AF$8),2,IF($C16+$D16+$E16+$F16+$G16+$ED15&gt;($ED$11*AF$8),3,0))))</f>
        <v>0</v>
      </c>
      <c r="AG16" s="68">
        <f>IF(OR(SUMIF(AG$12:AG15,2,AG$12:AG15)=2,SUMIF(AG$12:AG15,1,AG$12:AG15)=1,SUM(AG$12:AG15)=1,SUM(AG$12:AG15)=2),0,IF($C16+$ED15&gt;($ED$11*AG$8),1,IF($C16+$D16+$E16+$F16+$ED15&gt;($ED$11*AG$8),2,IF($C16+$D16+$E16+$F16+$G16+$ED15&gt;($ED$11*AG$8),3,0))))</f>
        <v>0</v>
      </c>
      <c r="AH16" s="68">
        <f>IF(OR(SUMIF(AH$12:AH15,2,AH$12:AH15)=2,SUMIF(AH$12:AH15,1,AH$12:AH15)=1,SUM(AH$12:AH15)=1,SUM(AH$12:AH15)=2),0,IF($C16+$ED15&gt;($ED$11*AH$8),1,IF($C16+$D16+$E16+$F16+$ED15&gt;($ED$11*AH$8),2,IF($C16+$D16+$E16+$F16+$G16+$ED15&gt;($ED$11*AH$8),3,0))))</f>
        <v>0</v>
      </c>
      <c r="AI16" s="68">
        <f>IF(OR(SUMIF(AI$12:AI15,2,AI$12:AI15)=2,SUMIF(AI$12:AI15,1,AI$12:AI15)=1,SUM(AI$12:AI15)=1,SUM(AI$12:AI15)=2),0,IF($C16+$ED15&gt;($ED$11*AI$8),1,IF($C16+$D16+$E16+$F16+$ED15&gt;($ED$11*AI$8),2,IF($C16+$D16+$E16+$F16+$G16+$ED15&gt;($ED$11*AI$8),3,0))))</f>
        <v>0</v>
      </c>
      <c r="AJ16" s="68">
        <f>IF(OR(SUMIF(AJ$12:AJ15,2,AJ$12:AJ15)=2,SUMIF(AJ$12:AJ15,1,AJ$12:AJ15)=1,SUM(AJ$12:AJ15)=1,SUM(AJ$12:AJ15)=2),0,IF($C16+$ED15&gt;($ED$11*AJ$8),1,IF($C16+$D16+$E16+$F16+$ED15&gt;($ED$11*AJ$8),2,IF($C16+$D16+$E16+$F16+$G16+$ED15&gt;($ED$11*AJ$8),3,0))))</f>
        <v>0</v>
      </c>
      <c r="AK16" s="68">
        <f>IF(OR(SUMIF(AK$12:AK15,2,AK$12:AK15)=2,SUMIF(AK$12:AK15,1,AK$12:AK15)=1,SUM(AK$12:AK15)=1,SUM(AK$12:AK15)=2),0,IF($C16+$ED15&gt;($ED$11*AK$8),1,IF($C16+$D16+$E16+$F16+$ED15&gt;($ED$11*AK$8),2,IF($C16+$D16+$E16+$F16+$G16+$ED15&gt;($ED$11*AK$8),3,0))))</f>
        <v>0</v>
      </c>
      <c r="AL16" s="68">
        <f>IF(OR(SUMIF(AL$12:AL15,2,AL$12:AL15)=2,SUMIF(AL$12:AL15,1,AL$12:AL15)=1,SUM(AL$12:AL15)=1,SUM(AL$12:AL15)=2),0,IF($C16+$ED15&gt;($ED$11*AL$8),1,IF($C16+$D16+$E16+$F16+$ED15&gt;($ED$11*AL$8),2,IF($C16+$D16+$E16+$F16+$G16+$ED15&gt;($ED$11*AL$8),3,0))))</f>
        <v>0</v>
      </c>
      <c r="AM16" s="68">
        <f>IF(OR(SUMIF(AM$12:AM15,2,AM$12:AM15)=2,SUMIF(AM$12:AM15,1,AM$12:AM15)=1,SUM(AM$12:AM15)=1,SUM(AM$12:AM15)=2),0,IF($C16+$ED15&gt;($ED$11*AM$8),1,IF($C16+$D16+$E16+$F16+$ED15&gt;($ED$11*AM$8),2,IF($C16+$D16+$E16+$F16+$G16+$ED15&gt;($ED$11*AM$8),3,0))))</f>
        <v>0</v>
      </c>
      <c r="AN16" s="68">
        <f>IF(OR(SUMIF(AN$12:AN15,2,AN$12:AN15)=2,SUMIF(AN$12:AN15,1,AN$12:AN15)=1,SUM(AN$12:AN15)=1,SUM(AN$12:AN15)=2),0,IF($C16+$ED15&gt;($ED$11*AN$8),1,IF($C16+$D16+$E16+$F16+$ED15&gt;($ED$11*AN$8),2,IF($C16+$D16+$E16+$F16+$G16+$ED15&gt;($ED$11*AN$8),3,0))))</f>
        <v>0</v>
      </c>
      <c r="AO16" s="68">
        <f>IF(OR(SUMIF(AO$12:AO15,2,AO$12:AO15)=2,SUMIF(AO$12:AO15,1,AO$12:AO15)=1,SUM(AO$12:AO15)=1,SUM(AO$12:AO15)=2),0,IF($C16+$ED15&gt;($ED$11*AO$8),1,IF($C16+$D16+$E16+$F16+$ED15&gt;($ED$11*AO$8),2,IF($C16+$D16+$E16+$F16+$G16+$ED15&gt;($ED$11*AO$8),3,0))))</f>
        <v>0</v>
      </c>
      <c r="AP16" s="68">
        <f>IF(OR(SUMIF(AP$12:AP15,2,AP$12:AP15)=2,SUMIF(AP$12:AP15,1,AP$12:AP15)=1,SUM(AP$12:AP15)=1,SUM(AP$12:AP15)=2),0,IF($C16+$ED15&gt;($ED$11*AP$8),1,IF($C16+$D16+$E16+$F16+$ED15&gt;($ED$11*AP$8),2,IF($C16+$D16+$E16+$F16+$G16+$ED15&gt;($ED$11*AP$8),3,0))))</f>
        <v>0</v>
      </c>
      <c r="AQ16" s="68">
        <f>IF(OR(SUMIF(AQ$12:AQ15,2,AQ$12:AQ15)=2,SUMIF(AQ$12:AQ15,1,AQ$12:AQ15)=1,SUM(AQ$12:AQ15)=1,SUM(AQ$12:AQ15)=2),0,IF($C16+$ED15&gt;($ED$11*AQ$8),1,IF($C16+$D16+$E16+$F16+$ED15&gt;($ED$11*AQ$8),2,IF($C16+$D16+$E16+$F16+$G16+$ED15&gt;($ED$11*AQ$8),3,0))))</f>
        <v>0</v>
      </c>
      <c r="AR16" s="68">
        <f>IF(OR(SUMIF(AR$12:AR15,2,AR$12:AR15)=2,SUMIF(AR$12:AR15,1,AR$12:AR15)=1,SUM(AR$12:AR15)=1,SUM(AR$12:AR15)=2),0,IF($C16+$ED15&gt;($ED$11*AR$8),1,IF($C16+$D16+$E16+$F16+$ED15&gt;($ED$11*AR$8),2,IF($C16+$D16+$E16+$F16+$G16+$ED15&gt;($ED$11*AR$8),3,0))))</f>
        <v>0</v>
      </c>
      <c r="AS16" s="68">
        <f>IF(OR(SUMIF(AS$12:AS15,2,AS$12:AS15)=2,SUMIF(AS$12:AS15,1,AS$12:AS15)=1,SUM(AS$12:AS15)=1,SUM(AS$12:AS15)=2),0,IF($C16+$ED15&gt;($ED$11*AS$8),1,IF($C16+$D16+$E16+$F16+$ED15&gt;($ED$11*AS$8),2,IF($C16+$D16+$E16+$F16+$G16+$ED15&gt;($ED$11*AS$8),3,0))))</f>
        <v>0</v>
      </c>
      <c r="AT16" s="68">
        <f>IF(OR(SUMIF(AT$12:AT15,2,AT$12:AT15)=2,SUMIF(AT$12:AT15,1,AT$12:AT15)=1,SUM(AT$12:AT15)=1,SUM(AT$12:AT15)=2),0,IF($C16+$ED15&gt;($ED$11*AT$8),1,IF($C16+$D16+$E16+$F16+$ED15&gt;($ED$11*AT$8),2,IF($C16+$D16+$E16+$F16+$G16+$ED15&gt;($ED$11*AT$8),3,0))))</f>
        <v>0</v>
      </c>
      <c r="AU16" s="68">
        <f>IF(OR(SUMIF(AU$12:AU15,2,AU$12:AU15)=2,SUMIF(AU$12:AU15,1,AU$12:AU15)=1,SUM(AU$12:AU15)=1,SUM(AU$12:AU15)=2),0,IF($C16+$ED15&gt;($ED$11*AU$8),1,IF($C16+$D16+$E16+$F16+$ED15&gt;($ED$11*AU$8),2,IF($C16+$D16+$E16+$F16+$G16+$ED15&gt;($ED$11*AU$8),3,0))))</f>
        <v>0</v>
      </c>
      <c r="AV16" s="68">
        <f>IF(OR(SUMIF(AV$12:AV15,2,AV$12:AV15)=2,SUMIF(AV$12:AV15,1,AV$12:AV15)=1,SUM(AV$12:AV15)=1,SUM(AV$12:AV15)=2),0,IF($C16+$ED15&gt;($ED$11*AV$8),1,IF($C16+$D16+$E16+$F16+$ED15&gt;($ED$11*AV$8),2,IF($C16+$D16+$E16+$F16+$G16+$ED15&gt;($ED$11*AV$8),3,0))))</f>
        <v>0</v>
      </c>
      <c r="AW16" s="68">
        <f>IF(OR(SUMIF(AW$12:AW15,2,AW$12:AW15)=2,SUMIF(AW$12:AW15,1,AW$12:AW15)=1,SUM(AW$12:AW15)=1,SUM(AW$12:AW15)=2),0,IF($C16+$ED15&gt;($ED$11*AW$8),1,IF($C16+$D16+$E16+$F16+$ED15&gt;($ED$11*AW$8),2,IF($C16+$D16+$E16+$F16+$G16+$ED15&gt;($ED$11*AW$8),3,0))))</f>
        <v>0</v>
      </c>
      <c r="AX16" s="68">
        <f>IF(OR(SUMIF(AX$12:AX15,2,AX$12:AX15)=2,SUMIF(AX$12:AX15,1,AX$12:AX15)=1,SUM(AX$12:AX15)=1,SUM(AX$12:AX15)=2),0,IF($C16+$ED15&gt;($ED$11*AX$8),1,IF($C16+$D16+$E16+$F16+$ED15&gt;($ED$11*AX$8),2,IF($C16+$D16+$E16+$F16+$G16+$ED15&gt;($ED$11*AX$8),3,0))))</f>
        <v>0</v>
      </c>
      <c r="AY16" s="68">
        <f>IF(OR(SUMIF(AY$12:AY15,2,AY$12:AY15)=2,SUMIF(AY$12:AY15,1,AY$12:AY15)=1,SUM(AY$12:AY15)=1,SUM(AY$12:AY15)=2),0,IF($C16+$ED15&gt;($ED$11*AY$8),1,IF($C16+$D16+$E16+$F16+$ED15&gt;($ED$11*AY$8),2,IF($C16+$D16+$E16+$F16+$G16+$ED15&gt;($ED$11*AY$8),3,0))))</f>
        <v>0</v>
      </c>
      <c r="AZ16" s="68">
        <f>IF(OR(SUMIF(AZ$12:AZ15,2,AZ$12:AZ15)=2,SUMIF(AZ$12:AZ15,1,AZ$12:AZ15)=1,SUM(AZ$12:AZ15)=1,SUM(AZ$12:AZ15)=2),0,IF($C16+$ED15&gt;($ED$11*AZ$8),1,IF($C16+$D16+$E16+$F16+$ED15&gt;($ED$11*AZ$8),2,IF($C16+$D16+$E16+$F16+$G16+$ED15&gt;($ED$11*AZ$8),3,0))))</f>
        <v>0</v>
      </c>
      <c r="BA16" s="68">
        <f>IF(OR(SUMIF(BA$12:BA15,2,BA$12:BA15)=2,SUMIF(BA$12:BA15,1,BA$12:BA15)=1,SUM(BA$12:BA15)=1,SUM(BA$12:BA15)=2),0,IF($C16+$ED15&gt;($ED$11*BA$8),1,IF($C16+$D16+$E16+$F16+$ED15&gt;($ED$11*BA$8),2,IF($C16+$D16+$E16+$F16+$G16+$ED15&gt;($ED$11*BA$8),3,0))))</f>
        <v>0</v>
      </c>
      <c r="BB16" s="68">
        <f>IF(OR(SUMIF(BB$12:BB15,2,BB$12:BB15)=2,SUMIF(BB$12:BB15,1,BB$12:BB15)=1,SUM(BB$12:BB15)=1,SUM(BB$12:BB15)=2),0,IF($C16+$ED15&gt;($ED$11*BB$8),1,IF($C16+$D16+$E16+$F16+$ED15&gt;($ED$11*BB$8),2,IF($C16+$D16+$E16+$F16+$G16+$ED15&gt;($ED$11*BB$8),3,0))))</f>
        <v>0</v>
      </c>
      <c r="BC16" s="68">
        <f>IF(OR(SUMIF(BC$12:BC15,2,BC$12:BC15)=2,SUMIF(BC$12:BC15,1,BC$12:BC15)=1,SUM(BC$12:BC15)=1,SUM(BC$12:BC15)=2),0,IF($C16+$ED15&gt;($ED$11*BC$8),1,IF($C16+$D16+$E16+$F16+$ED15&gt;($ED$11*BC$8),2,IF($C16+$D16+$E16+$F16+$G16+$ED15&gt;($ED$11*BC$8),3,0))))</f>
        <v>0</v>
      </c>
      <c r="BD16" s="68">
        <f>IF(OR(SUMIF(BD$12:BD15,2,BD$12:BD15)=2,SUMIF(BD$12:BD15,1,BD$12:BD15)=1,SUM(BD$12:BD15)=1,SUM(BD$12:BD15)=2),0,IF($C16+$ED15&gt;($ED$11*BD$8),1,IF($C16+$D16+$E16+$F16+$ED15&gt;($ED$11*BD$8),2,IF($C16+$D16+$E16+$F16+$G16+$ED15&gt;($ED$11*BD$8),3,0))))</f>
        <v>0</v>
      </c>
      <c r="BE16" s="68">
        <f>IF(OR(SUMIF(BE$12:BE15,2,BE$12:BE15)=2,SUMIF(BE$12:BE15,1,BE$12:BE15)=1,SUM(BE$12:BE15)=1,SUM(BE$12:BE15)=2),0,IF($C16+$ED15&gt;($ED$11*BE$8),1,IF($C16+$D16+$E16+$F16+$ED15&gt;($ED$11*BE$8),2,IF($C16+$D16+$E16+$F16+$G16+$ED15&gt;($ED$11*BE$8),3,0))))</f>
        <v>0</v>
      </c>
      <c r="BF16" s="68">
        <f>IF(OR(SUMIF(BF$12:BF15,2,BF$12:BF15)=2,SUMIF(BF$12:BF15,1,BF$12:BF15)=1,SUM(BF$12:BF15)=1,SUM(BF$12:BF15)=2),0,IF($C16+$ED15&gt;($ED$11*BF$8),1,IF($C16+$D16+$E16+$F16+$ED15&gt;($ED$11*BF$8),2,IF($C16+$D16+$E16+$F16+$G16+$ED15&gt;($ED$11*BF$8),3,0))))</f>
        <v>0</v>
      </c>
      <c r="BG16" s="68">
        <f>IF(OR(SUMIF(BG$12:BG15,2,BG$12:BG15)=2,SUMIF(BG$12:BG15,1,BG$12:BG15)=1,SUM(BG$12:BG15)=1,SUM(BG$12:BG15)=2),0,IF($C16+$ED15&gt;($ED$11*BG$8),1,IF($C16+$D16+$E16+$F16+$ED15&gt;($ED$11*BG$8),2,IF($C16+$D16+$E16+$F16+$G16+$ED15&gt;($ED$11*BG$8),3,0))))</f>
        <v>0</v>
      </c>
      <c r="BH16" s="68">
        <f>IF(OR(SUMIF(BH$12:BH15,2,BH$12:BH15)=2,SUMIF(BH$12:BH15,1,BH$12:BH15)=1,SUM(BH$12:BH15)=1,SUM(BH$12:BH15)=2),0,IF($C16+$ED15&gt;($ED$11*BH$8),1,IF($C16+$D16+$E16+$F16+$ED15&gt;($ED$11*BH$8),2,IF($C16+$D16+$E16+$F16+$G16+$ED15&gt;($ED$11*BH$8),3,0))))</f>
        <v>0</v>
      </c>
      <c r="BI16" s="68">
        <f>IF(OR(SUMIF(BI$12:BI15,2,BI$12:BI15)=2,SUMIF(BI$12:BI15,1,BI$12:BI15)=1,SUM(BI$12:BI15)=1,SUM(BI$12:BI15)=2),0,IF($C16+$ED15&gt;($ED$11*BI$8),1,IF($C16+$D16+$E16+$F16+$ED15&gt;($ED$11*BI$8),2,IF($C16+$D16+$E16+$F16+$G16+$ED15&gt;($ED$11*BI$8),3,0))))</f>
        <v>0</v>
      </c>
      <c r="BJ16" s="68">
        <f>IF(OR(SUMIF(BJ$12:BJ15,2,BJ$12:BJ15)=2,SUMIF(BJ$12:BJ15,1,BJ$12:BJ15)=1,SUM(BJ$12:BJ15)=1,SUM(BJ$12:BJ15)=2),0,IF($C16+$ED15&gt;($ED$11*BJ$8),1,IF($C16+$D16+$E16+$F16+$ED15&gt;($ED$11*BJ$8),2,IF($C16+$D16+$E16+$F16+$G16+$ED15&gt;($ED$11*BJ$8),3,0))))</f>
        <v>0</v>
      </c>
      <c r="BK16" s="68">
        <f>IF(OR(SUMIF(BK$12:BK15,2,BK$12:BK15)=2,SUMIF(BK$12:BK15,1,BK$12:BK15)=1,SUM(BK$12:BK15)=1,SUM(BK$12:BK15)=2),0,IF($C16+$ED15&gt;($ED$11*BK$8),1,IF($C16+$D16+$E16+$F16+$ED15&gt;($ED$11*BK$8),2,IF($C16+$D16+$E16+$F16+$G16+$ED15&gt;($ED$11*BK$8),3,0))))</f>
        <v>0</v>
      </c>
      <c r="BL16" s="68">
        <f>IF(OR(SUMIF(BL$12:BL15,2,BL$12:BL15)=2,SUMIF(BL$12:BL15,1,BL$12:BL15)=1,SUM(BL$12:BL15)=1,SUM(BL$12:BL15)=2),0,IF($C16+$ED15&gt;($ED$11*BL$8),1,IF($C16+$D16+$E16+$F16+$ED15&gt;($ED$11*BL$8),2,IF($C16+$D16+$E16+$F16+$G16+$ED15&gt;($ED$11*BL$8),3,0))))</f>
        <v>0</v>
      </c>
      <c r="BM16" s="68">
        <f>IF(OR(SUMIF(BM$12:BM15,2,BM$12:BM15)=2,SUMIF(BM$12:BM15,1,BM$12:BM15)=1,SUM(BM$12:BM15)=1,SUM(BM$12:BM15)=2),0,IF($C16+$ED15&gt;($ED$11*BM$8),1,IF($C16+$D16+$E16+$F16+$ED15&gt;($ED$11*BM$8),2,IF($C16+$D16+$E16+$F16+$G16+$ED15&gt;($ED$11*BM$8),3,0))))</f>
        <v>0</v>
      </c>
      <c r="BN16" s="68">
        <f>IF(OR(SUMIF(BN$12:BN15,2,BN$12:BN15)=2,SUMIF(BN$12:BN15,1,BN$12:BN15)=1,SUM(BN$12:BN15)=1,SUM(BN$12:BN15)=2),0,IF($C16+$ED15&gt;($ED$11*BN$8),1,IF($C16+$D16+$E16+$F16+$ED15&gt;($ED$11*BN$8),2,IF($C16+$D16+$E16+$F16+$G16+$ED15&gt;($ED$11*BN$8),3,0))))</f>
        <v>0</v>
      </c>
      <c r="BO16" s="68">
        <f>IF(OR(SUMIF(BO$12:BO15,2,BO$12:BO15)=2,SUMIF(BO$12:BO15,1,BO$12:BO15)=1,SUM(BO$12:BO15)=1,SUM(BO$12:BO15)=2),0,IF($C16+$ED15&gt;($ED$11*BO$8),1,IF($C16+$D16+$E16+$F16+$ED15&gt;($ED$11*BO$8),2,IF($C16+$D16+$E16+$F16+$G16+$ED15&gt;($ED$11*BO$8),3,0))))</f>
        <v>0</v>
      </c>
      <c r="BP16" s="68">
        <f>IF(OR(SUMIF(BP$12:BP15,2,BP$12:BP15)=2,SUMIF(BP$12:BP15,1,BP$12:BP15)=1,SUM(BP$12:BP15)=1,SUM(BP$12:BP15)=2),0,IF($C16+$ED15&gt;($ED$11*BP$8),1,IF($C16+$D16+$E16+$F16+$ED15&gt;($ED$11*BP$8),2,IF($C16+$D16+$E16+$F16+$G16+$ED15&gt;($ED$11*BP$8),3,0))))</f>
        <v>0</v>
      </c>
      <c r="BQ16" s="68">
        <f>IF(OR(SUMIF(BQ$12:BQ15,2,BQ$12:BQ15)=2,SUMIF(BQ$12:BQ15,1,BQ$12:BQ15)=1,SUM(BQ$12:BQ15)=1,SUM(BQ$12:BQ15)=2),0,IF($C16+$ED15&gt;($ED$11*BQ$8),1,IF($C16+$D16+$E16+$F16+$ED15&gt;($ED$11*BQ$8),2,IF($C16+$D16+$E16+$F16+$G16+$ED15&gt;($ED$11*BQ$8),3,0))))</f>
        <v>0</v>
      </c>
      <c r="BR16" s="68">
        <f>IF(OR(SUMIF(BR$12:BR15,2,BR$12:BR15)=2,SUMIF(BR$12:BR15,1,BR$12:BR15)=1,SUM(BR$12:BR15)=1,SUM(BR$12:BR15)=2),0,IF($C16+$ED15&gt;($ED$11*BR$8),1,IF($C16+$D16+$E16+$F16+$ED15&gt;($ED$11*BR$8),2,IF($C16+$D16+$E16+$F16+$G16+$ED15&gt;($ED$11*BR$8),3,0))))</f>
        <v>0</v>
      </c>
      <c r="BS16" s="68">
        <f>IF(OR(SUMIF(BS$12:BS15,2,BS$12:BS15)=2,SUMIF(BS$12:BS15,1,BS$12:BS15)=1,SUM(BS$12:BS15)=1,SUM(BS$12:BS15)=2),0,IF($C16+$ED15&gt;($ED$11*BS$8),1,IF($C16+$D16+$E16+$F16+$ED15&gt;($ED$11*BS$8),2,IF($C16+$D16+$E16+$F16+$G16+$ED15&gt;($ED$11*BS$8),3,0))))</f>
        <v>0</v>
      </c>
      <c r="BT16" s="68">
        <f>IF(OR(SUMIF(BT$12:BT15,2,BT$12:BT15)=2,SUMIF(BT$12:BT15,1,BT$12:BT15)=1,SUM(BT$12:BT15)=1,SUM(BT$12:BT15)=2),0,IF($C16+$ED15&gt;($ED$11*BT$8),1,IF($C16+$D16+$E16+$F16+$ED15&gt;($ED$11*BT$8),2,IF($C16+$D16+$E16+$F16+$G16+$ED15&gt;($ED$11*BT$8),3,0))))</f>
        <v>0</v>
      </c>
      <c r="BU16" s="68">
        <f>IF(OR(SUMIF(BU$12:BU15,2,BU$12:BU15)=2,SUMIF(BU$12:BU15,1,BU$12:BU15)=1,SUM(BU$12:BU15)=1,SUM(BU$12:BU15)=2),0,IF($C16+$ED15&gt;($ED$11*BU$8),1,IF($C16+$D16+$E16+$F16+$ED15&gt;($ED$11*BU$8),2,IF($C16+$D16+$E16+$F16+$G16+$ED15&gt;($ED$11*BU$8),3,0))))</f>
        <v>0</v>
      </c>
      <c r="BV16" s="68">
        <f>IF(OR(SUMIF(BV$12:BV15,2,BV$12:BV15)=2,SUMIF(BV$12:BV15,1,BV$12:BV15)=1,SUM(BV$12:BV15)=1,SUM(BV$12:BV15)=2),0,IF($C16+$ED15&gt;($ED$11*BV$8),1,IF($C16+$D16+$E16+$F16+$ED15&gt;($ED$11*BV$8),2,IF($C16+$D16+$E16+$F16+$G16+$ED15&gt;($ED$11*BV$8),3,0))))</f>
        <v>0</v>
      </c>
      <c r="BW16" s="68">
        <f>IF(OR(SUMIF(BW$12:BW15,2,BW$12:BW15)=2,SUMIF(BW$12:BW15,1,BW$12:BW15)=1,SUM(BW$12:BW15)=1,SUM(BW$12:BW15)=2),0,IF($C16+$ED15&gt;($ED$11*BW$8),1,IF($C16+$D16+$E16+$F16+$ED15&gt;($ED$11*BW$8),2,IF($C16+$D16+$E16+$F16+$G16+$ED15&gt;($ED$11*BW$8),3,0))))</f>
        <v>0</v>
      </c>
      <c r="BX16" s="68">
        <f>IF(OR(SUMIF(BX$12:BX15,2,BX$12:BX15)=2,SUMIF(BX$12:BX15,1,BX$12:BX15)=1,SUM(BX$12:BX15)=1,SUM(BX$12:BX15)=2),0,IF($C16+$ED15&gt;($ED$11*BX$8),1,IF($C16+$D16+$E16+$F16+$ED15&gt;($ED$11*BX$8),2,IF($C16+$D16+$E16+$F16+$G16+$ED15&gt;($ED$11*BX$8),3,0))))</f>
        <v>0</v>
      </c>
      <c r="BY16" s="68">
        <f>IF(OR(SUMIF(BY$12:BY15,2,BY$12:BY15)=2,SUMIF(BY$12:BY15,1,BY$12:BY15)=1,SUM(BY$12:BY15)=1,SUM(BY$12:BY15)=2),0,IF($C16+$ED15&gt;($ED$11*BY$8),1,IF($C16+$D16+$E16+$F16+$ED15&gt;($ED$11*BY$8),2,IF($C16+$D16+$E16+$F16+$G16+$ED15&gt;($ED$11*BY$8),3,0))))</f>
        <v>0</v>
      </c>
      <c r="BZ16" s="68">
        <f>IF(OR(SUMIF(BZ$12:BZ15,2,BZ$12:BZ15)=2,SUMIF(BZ$12:BZ15,1,BZ$12:BZ15)=1,SUM(BZ$12:BZ15)=1,SUM(BZ$12:BZ15)=2),0,IF($C16+$ED15&gt;($ED$11*BZ$8),1,IF($C16+$D16+$E16+$F16+$ED15&gt;($ED$11*BZ$8),2,IF($C16+$D16+$E16+$F16+$G16+$ED15&gt;($ED$11*BZ$8),3,0))))</f>
        <v>0</v>
      </c>
      <c r="CA16" s="68">
        <f>IF(OR(SUMIF(CA$12:CA15,2,CA$12:CA15)=2,SUMIF(CA$12:CA15,1,CA$12:CA15)=1,SUM(CA$12:CA15)=1,SUM(CA$12:CA15)=2),0,IF($C16+$ED15&gt;($ED$11*CA$8),1,IF($C16+$D16+$E16+$F16+$ED15&gt;($ED$11*CA$8),2,IF($C16+$D16+$E16+$F16+$G16+$ED15&gt;($ED$11*CA$8),3,0))))</f>
        <v>0</v>
      </c>
      <c r="CB16" s="68">
        <f>IF(OR(SUMIF(CB$12:CB15,2,CB$12:CB15)=2,SUMIF(CB$12:CB15,1,CB$12:CB15)=1,SUM(CB$12:CB15)=1,SUM(CB$12:CB15)=2),0,IF($C16+$ED15&gt;($ED$11*CB$8),1,IF($C16+$D16+$E16+$F16+$ED15&gt;($ED$11*CB$8),2,IF($C16+$D16+$E16+$F16+$G16+$ED15&gt;($ED$11*CB$8),3,0))))</f>
        <v>0</v>
      </c>
      <c r="CC16" s="68">
        <f>IF(OR(SUMIF(CC$12:CC15,2,CC$12:CC15)=2,SUMIF(CC$12:CC15,1,CC$12:CC15)=1,SUM(CC$12:CC15)=1,SUM(CC$12:CC15)=2),0,IF($C16+$ED15&gt;($ED$11*CC$8),1,IF($C16+$D16+$E16+$F16+$ED15&gt;($ED$11*CC$8),2,IF($C16+$D16+$E16+$F16+$G16+$ED15&gt;($ED$11*CC$8),3,0))))</f>
        <v>0</v>
      </c>
      <c r="CD16" s="68">
        <f>IF(OR(SUMIF(CD$12:CD15,2,CD$12:CD15)=2,SUMIF(CD$12:CD15,1,CD$12:CD15)=1,SUM(CD$12:CD15)=1,SUM(CD$12:CD15)=2),0,IF($C16+$ED15&gt;($ED$11*CD$8),1,IF($C16+$D16+$E16+$F16+$ED15&gt;($ED$11*CD$8),2,IF($C16+$D16+$E16+$F16+$G16+$ED15&gt;($ED$11*CD$8),3,0))))</f>
        <v>0</v>
      </c>
      <c r="CE16" s="68">
        <f>IF(OR(SUMIF(CE$12:CE15,2,CE$12:CE15)=2,SUMIF(CE$12:CE15,1,CE$12:CE15)=1,SUM(CE$12:CE15)=1,SUM(CE$12:CE15)=2),0,IF($C16+$ED15&gt;($ED$11*CE$8),1,IF($C16+$D16+$E16+$F16+$ED15&gt;($ED$11*CE$8),2,IF($C16+$D16+$E16+$F16+$G16+$ED15&gt;($ED$11*CE$8),3,0))))</f>
        <v>0</v>
      </c>
      <c r="CF16" s="68">
        <f>IF(OR(SUMIF(CF$12:CF15,2,CF$12:CF15)=2,SUMIF(CF$12:CF15,1,CF$12:CF15)=1,SUM(CF$12:CF15)=1,SUM(CF$12:CF15)=2),0,IF($C16+$ED15&gt;($ED$11*CF$8),1,IF($C16+$D16+$E16+$F16+$ED15&gt;($ED$11*CF$8),2,IF($C16+$D16+$E16+$F16+$G16+$ED15&gt;($ED$11*CF$8),3,0))))</f>
        <v>0</v>
      </c>
      <c r="CG16" s="68">
        <f>IF(OR(SUMIF(CG$12:CG15,2,CG$12:CG15)=2,SUMIF(CG$12:CG15,1,CG$12:CG15)=1,SUM(CG$12:CG15)=1,SUM(CG$12:CG15)=2),0,IF($C16+$ED15&gt;($ED$11*CG$8),1,IF($C16+$D16+$E16+$F16+$ED15&gt;($ED$11*CG$8),2,IF($C16+$D16+$E16+$F16+$G16+$ED15&gt;($ED$11*CG$8),3,0))))</f>
        <v>0</v>
      </c>
      <c r="CH16" s="68">
        <f>IF(OR(SUMIF(CH$12:CH15,2,CH$12:CH15)=2,SUMIF(CH$12:CH15,1,CH$12:CH15)=1,SUM(CH$12:CH15)=1,SUM(CH$12:CH15)=2),0,IF($C16+$ED15&gt;($ED$11*CH$8),1,IF($C16+$D16+$E16+$F16+$ED15&gt;($ED$11*CH$8),2,IF($C16+$D16+$E16+$F16+$G16+$ED15&gt;($ED$11*CH$8),3,0))))</f>
        <v>0</v>
      </c>
      <c r="CI16" s="68">
        <f>IF(OR(SUMIF(CI$12:CI15,2,CI$12:CI15)=2,SUMIF(CI$12:CI15,1,CI$12:CI15)=1,SUM(CI$12:CI15)=1,SUM(CI$12:CI15)=2),0,IF($C16+$ED15&gt;($ED$11*CI$8),1,IF($C16+$D16+$E16+$F16+$ED15&gt;($ED$11*CI$8),2,IF($C16+$D16+$E16+$F16+$G16+$ED15&gt;($ED$11*CI$8),3,0))))</f>
        <v>0</v>
      </c>
      <c r="CJ16" s="68">
        <f>IF(OR(SUMIF(CJ$12:CJ15,2,CJ$12:CJ15)=2,SUMIF(CJ$12:CJ15,1,CJ$12:CJ15)=1,SUM(CJ$12:CJ15)=1,SUM(CJ$12:CJ15)=2),0,IF($C16+$ED15&gt;($ED$11*CJ$8),1,IF($C16+$D16+$E16+$F16+$ED15&gt;($ED$11*CJ$8),2,IF($C16+$D16+$E16+$F16+$G16+$ED15&gt;($ED$11*CJ$8),3,0))))</f>
        <v>0</v>
      </c>
      <c r="CK16" s="68">
        <f>IF(OR(SUMIF(CK$12:CK15,2,CK$12:CK15)=2,SUMIF(CK$12:CK15,1,CK$12:CK15)=1,SUM(CK$12:CK15)=1,SUM(CK$12:CK15)=2),0,IF($C16+$ED15&gt;($ED$11*CK$8),1,IF($C16+$D16+$E16+$F16+$ED15&gt;($ED$11*CK$8),2,IF($C16+$D16+$E16+$F16+$G16+$ED15&gt;($ED$11*CK$8),3,0))))</f>
        <v>0</v>
      </c>
      <c r="CL16" s="68">
        <f>IF(OR(SUMIF(CL$12:CL15,2,CL$12:CL15)=2,SUMIF(CL$12:CL15,1,CL$12:CL15)=1,SUM(CL$12:CL15)=1,SUM(CL$12:CL15)=2),0,IF($C16+$ED15&gt;($ED$11*CL$8),1,IF($C16+$D16+$E16+$F16+$ED15&gt;($ED$11*CL$8),2,IF($C16+$D16+$E16+$F16+$G16+$ED15&gt;($ED$11*CL$8),3,0))))</f>
        <v>0</v>
      </c>
      <c r="CM16" s="68">
        <f>IF(OR(SUMIF(CM$12:CM15,2,CM$12:CM15)=2,SUMIF(CM$12:CM15,1,CM$12:CM15)=1,SUM(CM$12:CM15)=1,SUM(CM$12:CM15)=2),0,IF($C16+$ED15&gt;($ED$11*CM$8),1,IF($C16+$D16+$E16+$F16+$ED15&gt;($ED$11*CM$8),2,IF($C16+$D16+$E16+$F16+$G16+$ED15&gt;($ED$11*CM$8),3,0))))</f>
        <v>0</v>
      </c>
      <c r="CN16" s="68">
        <f>IF(OR(SUMIF(CN$12:CN15,2,CN$12:CN15)=2,SUMIF(CN$12:CN15,1,CN$12:CN15)=1,SUM(CN$12:CN15)=1,SUM(CN$12:CN15)=2),0,IF($C16+$ED15&gt;($ED$11*CN$8),1,IF($C16+$D16+$E16+$F16+$ED15&gt;($ED$11*CN$8),2,IF($C16+$D16+$E16+$F16+$G16+$ED15&gt;($ED$11*CN$8),3,0))))</f>
        <v>0</v>
      </c>
      <c r="CO16" s="68">
        <f>IF(OR(SUMIF(CO$12:CO15,2,CO$12:CO15)=2,SUMIF(CO$12:CO15,1,CO$12:CO15)=1,SUM(CO$12:CO15)=1,SUM(CO$12:CO15)=2),0,IF($C16+$ED15&gt;($ED$11*CO$8),1,IF($C16+$D16+$E16+$F16+$ED15&gt;($ED$11*CO$8),2,IF($C16+$D16+$E16+$F16+$G16+$ED15&gt;($ED$11*CO$8),3,0))))</f>
        <v>0</v>
      </c>
      <c r="CP16" s="68">
        <f>IF(OR(SUMIF(CP$12:CP15,2,CP$12:CP15)=2,SUMIF(CP$12:CP15,1,CP$12:CP15)=1,SUM(CP$12:CP15)=1,SUM(CP$12:CP15)=2),0,IF($C16+$ED15&gt;($ED$11*CP$8),1,IF($C16+$D16+$E16+$F16+$ED15&gt;($ED$11*CP$8),2,IF($C16+$D16+$E16+$F16+$G16+$ED15&gt;($ED$11*CP$8),3,0))))</f>
        <v>0</v>
      </c>
      <c r="CQ16" s="68">
        <f>IF(OR(SUMIF(CQ$12:CQ15,2,CQ$12:CQ15)=2,SUMIF(CQ$12:CQ15,1,CQ$12:CQ15)=1,SUM(CQ$12:CQ15)=1,SUM(CQ$12:CQ15)=2),0,IF($C16+$ED15&gt;($ED$11*CQ$8),1,IF($C16+$D16+$E16+$F16+$ED15&gt;($ED$11*CQ$8),2,IF($C16+$D16+$E16+$F16+$G16+$ED15&gt;($ED$11*CQ$8),3,0))))</f>
        <v>0</v>
      </c>
      <c r="CR16" s="68">
        <f>IF(OR(SUMIF(CR$12:CR15,2,CR$12:CR15)=2,SUMIF(CR$12:CR15,1,CR$12:CR15)=1,SUM(CR$12:CR15)=1,SUM(CR$12:CR15)=2),0,IF($C16+$ED15&gt;($ED$11*CR$8),1,IF($C16+$D16+$E16+$F16+$ED15&gt;($ED$11*CR$8),2,IF($C16+$D16+$E16+$F16+$G16+$ED15&gt;($ED$11*CR$8),3,0))))</f>
        <v>0</v>
      </c>
      <c r="CS16" s="68">
        <f>IF(OR(SUMIF(CS$12:CS15,2,CS$12:CS15)=2,SUMIF(CS$12:CS15,1,CS$12:CS15)=1,SUM(CS$12:CS15)=1,SUM(CS$12:CS15)=2),0,IF($C16+$ED15&gt;($ED$11*CS$8),1,IF($C16+$D16+$E16+$F16+$ED15&gt;($ED$11*CS$8),2,IF($C16+$D16+$E16+$F16+$G16+$ED15&gt;($ED$11*CS$8),3,0))))</f>
        <v>0</v>
      </c>
      <c r="CT16" s="68">
        <f>IF(OR(SUMIF(CT$12:CT15,2,CT$12:CT15)=2,SUMIF(CT$12:CT15,1,CT$12:CT15)=1,SUM(CT$12:CT15)=1,SUM(CT$12:CT15)=2),0,IF($C16+$ED15&gt;($ED$11*CT$8),1,IF($C16+$D16+$E16+$F16+$ED15&gt;($ED$11*CT$8),2,IF($C16+$D16+$E16+$F16+$G16+$ED15&gt;($ED$11*CT$8),3,0))))</f>
        <v>0</v>
      </c>
      <c r="CU16" s="68">
        <f>IF(OR(SUMIF(CU$12:CU15,2,CU$12:CU15)=2,SUMIF(CU$12:CU15,1,CU$12:CU15)=1,SUM(CU$12:CU15)=1,SUM(CU$12:CU15)=2),0,IF($C16+$ED15&gt;($ED$11*CU$8),1,IF($C16+$D16+$E16+$F16+$ED15&gt;($ED$11*CU$8),2,IF($C16+$D16+$E16+$F16+$G16+$ED15&gt;($ED$11*CU$8),3,0))))</f>
        <v>0</v>
      </c>
      <c r="CV16" s="68">
        <f>IF(OR(SUMIF(CV$12:CV15,2,CV$12:CV15)=2,SUMIF(CV$12:CV15,1,CV$12:CV15)=1,SUM(CV$12:CV15)=1,SUM(CV$12:CV15)=2),0,IF($C16+$ED15&gt;($ED$11*CV$8),1,IF($C16+$D16+$E16+$F16+$ED15&gt;($ED$11*CV$8),2,IF($C16+$D16+$E16+$F16+$G16+$ED15&gt;($ED$11*CV$8),3,0))))</f>
        <v>0</v>
      </c>
      <c r="CW16" s="68">
        <f>IF(OR(SUMIF(CW$12:CW15,2,CW$12:CW15)=2,SUMIF(CW$12:CW15,1,CW$12:CW15)=1,SUM(CW$12:CW15)=1,SUM(CW$12:CW15)=2),0,IF($C16+$ED15&gt;($ED$11*CW$8),1,IF($C16+$D16+$E16+$F16+$ED15&gt;($ED$11*CW$8),2,IF($C16+$D16+$E16+$F16+$G16+$ED15&gt;($ED$11*CW$8),3,0))))</f>
        <v>0</v>
      </c>
      <c r="CX16" s="68">
        <f>IF(OR(SUMIF(CX$12:CX15,2,CX$12:CX15)=2,SUMIF(CX$12:CX15,1,CX$12:CX15)=1,SUM(CX$12:CX15)=1,SUM(CX$12:CX15)=2),0,IF($C16+$ED15&gt;($ED$11*CX$8),1,IF($C16+$D16+$E16+$F16+$ED15&gt;($ED$11*CX$8),2,IF($C16+$D16+$E16+$F16+$G16+$ED15&gt;($ED$11*CX$8),3,0))))</f>
        <v>0</v>
      </c>
      <c r="CY16" s="68">
        <f>IF(OR(SUMIF(CY$12:CY15,2,CY$12:CY15)=2,SUMIF(CY$12:CY15,1,CY$12:CY15)=1,SUM(CY$12:CY15)=1,SUM(CY$12:CY15)=2),0,IF($C16+$ED15&gt;($ED$11*CY$8),1,IF($C16+$D16+$E16+$F16+$ED15&gt;($ED$11*CY$8),2,IF($C16+$D16+$E16+$F16+$G16+$ED15&gt;($ED$11*CY$8),3,0))))</f>
        <v>0</v>
      </c>
      <c r="CZ16" s="68">
        <f>IF(OR(SUMIF(CZ$12:CZ15,2,CZ$12:CZ15)=2,SUMIF(CZ$12:CZ15,1,CZ$12:CZ15)=1,SUM(CZ$12:CZ15)=1,SUM(CZ$12:CZ15)=2),0,IF($C16+$ED15&gt;($ED$11*CZ$8),1,IF($C16+$D16+$E16+$F16+$ED15&gt;($ED$11*CZ$8),2,IF($C16+$D16+$E16+$F16+$G16+$ED15&gt;($ED$11*CZ$8),3,0))))</f>
        <v>0</v>
      </c>
      <c r="DA16" s="68">
        <f>IF(OR(SUMIF(DA$12:DA15,2,DA$12:DA15)=2,SUMIF(DA$12:DA15,1,DA$12:DA15)=1,SUM(DA$12:DA15)=1,SUM(DA$12:DA15)=2),0,IF($C16+$ED15&gt;($ED$11*DA$8),1,IF($C16+$D16+$E16+$F16+$ED15&gt;($ED$11*DA$8),2,IF($C16+$D16+$E16+$F16+$G16+$ED15&gt;($ED$11*DA$8),3,0))))</f>
        <v>0</v>
      </c>
      <c r="DB16" s="68">
        <f>IF(OR(SUMIF(DB$12:DB15,2,DB$12:DB15)=2,SUMIF(DB$12:DB15,1,DB$12:DB15)=1,SUM(DB$12:DB15)=1,SUM(DB$12:DB15)=2),0,IF($C16+$ED15&gt;($ED$11*DB$8),1,IF($C16+$D16+$E16+$F16+$ED15&gt;($ED$11*DB$8),2,IF($C16+$D16+$E16+$F16+$G16+$ED15&gt;($ED$11*DB$8),3,0))))</f>
        <v>0</v>
      </c>
      <c r="DC16" s="68">
        <f>IF(OR(SUMIF(DC$12:DC15,2,DC$12:DC15)=2,SUMIF(DC$12:DC15,1,DC$12:DC15)=1,SUM(DC$12:DC15)=1,SUM(DC$12:DC15)=2),0,IF($C16+$ED15&gt;($ED$11*DC$8),1,IF($C16+$D16+$E16+$F16+$ED15&gt;($ED$11*DC$8),2,IF($C16+$D16+$E16+$F16+$G16+$ED15&gt;($ED$11*DC$8),3,0))))</f>
        <v>0</v>
      </c>
      <c r="DD16" s="68">
        <f>IF(OR(SUMIF(DD$12:DD15,2,DD$12:DD15)=2,SUMIF(DD$12:DD15,1,DD$12:DD15)=1,SUM(DD$12:DD15)=1,SUM(DD$12:DD15)=2),0,IF($C16+$ED15&gt;($ED$11*DD$8),1,IF($C16+$D16+$E16+$F16+$ED15&gt;($ED$11*DD$8),2,IF($C16+$D16+$E16+$F16+$G16+$ED15&gt;($ED$11*DD$8),3,0))))</f>
        <v>0</v>
      </c>
      <c r="DE16" s="68">
        <f>IF(OR(SUMIF(DE$12:DE15,2,DE$12:DE15)=2,SUMIF(DE$12:DE15,1,DE$12:DE15)=1,SUM(DE$12:DE15)=1,SUM(DE$12:DE15)=2),0,IF($C16+$ED15&gt;($ED$11*DE$8),1,IF($C16+$D16+$E16+$F16+$ED15&gt;($ED$11*DE$8),2,IF($C16+$D16+$E16+$F16+$G16+$ED15&gt;($ED$11*DE$8),3,0))))</f>
        <v>0</v>
      </c>
      <c r="DF16" s="68">
        <f>IF(OR(SUMIF(DF$12:DF15,2,DF$12:DF15)=2,SUMIF(DF$12:DF15,1,DF$12:DF15)=1,SUM(DF$12:DF15)=1,SUM(DF$12:DF15)=2),0,IF($C16+$ED15&gt;($ED$11*DF$8),1,IF($C16+$D16+$E16+$F16+$ED15&gt;($ED$11*DF$8),2,IF($C16+$D16+$E16+$F16+$G16+$ED15&gt;($ED$11*DF$8),3,0))))</f>
        <v>0</v>
      </c>
      <c r="DG16" s="68">
        <f>IF(OR(SUMIF(DG$12:DG15,2,DG$12:DG15)=2,SUMIF(DG$12:DG15,1,DG$12:DG15)=1,SUM(DG$12:DG15)=1,SUM(DG$12:DG15)=2),0,IF($C16+$ED15&gt;($ED$11*DG$8),1,IF($C16+$D16+$E16+$F16+$ED15&gt;($ED$11*DG$8),2,IF($C16+$D16+$E16+$F16+$G16+$ED15&gt;($ED$11*DG$8),3,0))))</f>
        <v>0</v>
      </c>
      <c r="DH16" s="68">
        <f>IF(OR(SUMIF(DH$12:DH15,2,DH$12:DH15)=2,SUMIF(DH$12:DH15,1,DH$12:DH15)=1,SUM(DH$12:DH15)=1,SUM(DH$12:DH15)=2),0,IF($C16+$ED15&gt;($ED$11*DH$8),1,IF($C16+$D16+$E16+$F16+$ED15&gt;($ED$11*DH$8),2,IF($C16+$D16+$E16+$F16+$G16+$ED15&gt;($ED$11*DH$8),3,0))))</f>
        <v>0</v>
      </c>
      <c r="DI16" s="68">
        <f>IF(OR(SUMIF(DI$12:DI15,2,DI$12:DI15)=2,SUMIF(DI$12:DI15,1,DI$12:DI15)=1,SUM(DI$12:DI15)=1,SUM(DI$12:DI15)=2),0,IF($C16+$ED15&gt;($ED$11*DI$8),1,IF($C16+$D16+$E16+$F16+$ED15&gt;($ED$11*DI$8),2,IF($C16+$D16+$E16+$F16+$G16+$ED15&gt;($ED$11*DI$8),3,0))))</f>
        <v>0</v>
      </c>
      <c r="DJ16" s="68">
        <f>IF(OR(SUMIF(DJ$12:DJ15,2,DJ$12:DJ15)=2,SUMIF(DJ$12:DJ15,1,DJ$12:DJ15)=1,SUM(DJ$12:DJ15)=1,SUM(DJ$12:DJ15)=2),0,IF($C16+$ED15&gt;($ED$11*DJ$8),1,IF($C16+$D16+$E16+$F16+$ED15&gt;($ED$11*DJ$8),2,IF($C16+$D16+$E16+$F16+$G16+$ED15&gt;($ED$11*DJ$8),3,0))))</f>
        <v>0</v>
      </c>
      <c r="DK16" s="68">
        <f>IF(OR(SUMIF(DK$12:DK15,2,DK$12:DK15)=2,SUMIF(DK$12:DK15,1,DK$12:DK15)=1,SUM(DK$12:DK15)=1,SUM(DK$12:DK15)=2),0,IF($C16+$ED15&gt;($ED$11*DK$8),1,IF($C16+$D16+$E16+$F16+$ED15&gt;($ED$11*DK$8),2,IF($C16+$D16+$E16+$F16+$G16+$ED15&gt;($ED$11*DK$8),3,0))))</f>
        <v>0</v>
      </c>
      <c r="DL16" s="68">
        <f>IF(OR(SUMIF(DL$12:DL15,2,DL$12:DL15)=2,SUMIF(DL$12:DL15,1,DL$12:DL15)=1,SUM(DL$12:DL15)=1,SUM(DL$12:DL15)=2),0,IF($C16+$ED15&gt;($ED$11*DL$8),1,IF($C16+$D16+$E16+$F16+$ED15&gt;($ED$11*DL$8),2,IF($C16+$D16+$E16+$F16+$G16+$ED15&gt;($ED$11*DL$8),3,0))))</f>
        <v>0</v>
      </c>
      <c r="DM16" s="68">
        <f>IF(OR(SUMIF(DM$12:DM15,2,DM$12:DM15)=2,SUMIF(DM$12:DM15,1,DM$12:DM15)=1,SUM(DM$12:DM15)=1,SUM(DM$12:DM15)=2),0,IF($C16+$ED15&gt;($ED$11*DM$8),1,IF($C16+$D16+$E16+$F16+$ED15&gt;($ED$11*DM$8),2,IF($C16+$D16+$E16+$F16+$G16+$ED15&gt;($ED$11*DM$8),3,0))))</f>
        <v>0</v>
      </c>
      <c r="DN16" s="68">
        <f>IF(OR(SUMIF(DN$12:DN15,2,DN$12:DN15)=2,SUMIF(DN$12:DN15,1,DN$12:DN15)=1,SUM(DN$12:DN15)=1,SUM(DN$12:DN15)=2),0,IF($C16+$ED15&gt;($ED$11*DN$8),1,IF($C16+$D16+$E16+$F16+$ED15&gt;($ED$11*DN$8),2,IF($C16+$D16+$E16+$F16+$G16+$ED15&gt;($ED$11*DN$8),3,0))))</f>
        <v>0</v>
      </c>
      <c r="DO16" s="68">
        <f>IF(OR(SUMIF(DO$12:DO15,2,DO$12:DO15)=2,SUMIF(DO$12:DO15,1,DO$12:DO15)=1,SUM(DO$12:DO15)=1,SUM(DO$12:DO15)=2),0,IF($C16+$ED15&gt;($ED$11*DO$8),1,IF($C16+$D16+$E16+$F16+$ED15&gt;($ED$11*DO$8),2,IF($C16+$D16+$E16+$F16+$G16+$ED15&gt;($ED$11*DO$8),3,0))))</f>
        <v>0</v>
      </c>
      <c r="DP16" s="68">
        <f>IF(OR(SUMIF(DP$12:DP15,2,DP$12:DP15)=2,SUMIF(DP$12:DP15,1,DP$12:DP15)=1,SUM(DP$12:DP15)=1,SUM(DP$12:DP15)=2),0,IF($C16+$ED15&gt;($ED$11*DP$8),1,IF($C16+$D16+$E16+$F16+$ED15&gt;($ED$11*DP$8),2,IF($C16+$D16+$E16+$F16+$G16+$ED15&gt;($ED$11*DP$8),3,0))))</f>
        <v>0</v>
      </c>
      <c r="DQ16" s="68">
        <f>IF(OR(SUMIF(DQ$12:DQ15,2,DQ$12:DQ15)=2,SUMIF(DQ$12:DQ15,1,DQ$12:DQ15)=1,SUM(DQ$12:DQ15)=1,SUM(DQ$12:DQ15)=2),0,IF($C16+$ED15&gt;($ED$11*DQ$8),1,IF($C16+$D16+$E16+$F16+$ED15&gt;($ED$11*DQ$8),2,IF($C16+$D16+$E16+$F16+$G16+$ED15&gt;($ED$11*DQ$8),3,0))))</f>
        <v>0</v>
      </c>
      <c r="DR16" s="68">
        <f>IF(OR(SUMIF(DR$12:DR15,2,DR$12:DR15)=2,SUMIF(DR$12:DR15,1,DR$12:DR15)=1,SUM(DR$12:DR15)=1,SUM(DR$12:DR15)=2),0,IF($C16+$ED15&gt;($ED$11*DR$8),1,IF($C16+$D16+$E16+$F16+$ED15&gt;($ED$11*DR$8),2,IF($C16+$D16+$E16+$F16+$G16+$ED15&gt;($ED$11*DR$8),3,0))))</f>
        <v>0</v>
      </c>
      <c r="DS16" s="68">
        <f>IF(OR(SUMIF(DS$12:DS15,2,DS$12:DS15)=2,SUMIF(DS$12:DS15,1,DS$12:DS15)=1,SUM(DS$12:DS15)=1,SUM(DS$12:DS15)=2),0,IF($C16+$ED15&gt;($ED$11*DS$8),1,IF($C16+$D16+$E16+$F16+$ED15&gt;($ED$11*DS$8),2,IF($C16+$D16+$E16+$F16+$G16+$ED15&gt;($ED$11*DS$8),3,0))))</f>
        <v>0</v>
      </c>
      <c r="DT16" s="68">
        <f>IF(OR(SUMIF(DT$12:DT15,2,DT$12:DT15)=2,SUMIF(DT$12:DT15,1,DT$12:DT15)=1,SUM(DT$12:DT15)=1,SUM(DT$12:DT15)=2),0,IF($C16+$ED15&gt;($ED$11*DT$8),1,IF($C16+$D16+$E16+$F16+$ED15&gt;($ED$11*DT$8),2,IF($C16+$D16+$E16+$F16+$G16+$ED15&gt;($ED$11*DT$8),3,0))))</f>
        <v>0</v>
      </c>
      <c r="DU16" s="68">
        <f>IF(OR(SUMIF(DU$12:DU15,2,DU$12:DU15)=2,SUMIF(DU$12:DU15,1,DU$12:DU15)=1,SUM(DU$12:DU15)=1,SUM(DU$12:DU15)=2),0,IF($C16+$ED15&gt;($ED$11*DU$8),1,IF($C16+$D16+$E16+$F16+$ED15&gt;($ED$11*DU$8),2,IF($C16+$D16+$E16+$F16+$G16+$ED15&gt;($ED$11*DU$8),3,0))))</f>
        <v>0</v>
      </c>
      <c r="DV16" s="68">
        <f>IF(OR(SUMIF(DV$12:DV15,2,DV$12:DV15)=2,SUMIF(DV$12:DV15,1,DV$12:DV15)=1,SUM(DV$12:DV15)=1,SUM(DV$12:DV15)=2),0,IF($C16+$ED15&gt;($ED$11*DV$8),1,IF($C16+$D16+$E16+$F16+$ED15&gt;($ED$11*DV$8),2,IF($C16+$D16+$E16+$F16+$G16+$ED15&gt;($ED$11*DV$8),3,0))))</f>
        <v>0</v>
      </c>
      <c r="DW16" s="68">
        <f>IF(OR(SUMIF(DW$12:DW15,2,DW$12:DW15)=2,SUMIF(DW$12:DW15,1,DW$12:DW15)=1,SUM(DW$12:DW15)=1,SUM(DW$12:DW15)=2),0,IF($C16+$ED15&gt;($ED$11*DW$8),1,IF($C16+$D16+$E16+$F16+$ED15&gt;($ED$11*DW$8),2,IF($C16+$D16+$E16+$F16+$G16+$ED15&gt;($ED$11*DW$8),3,0))))</f>
        <v>0</v>
      </c>
      <c r="DX16" s="68">
        <f>IF(OR(SUMIF(DX$12:DX15,2,DX$12:DX15)=2,SUMIF(DX$12:DX15,1,DX$12:DX15)=1,SUM(DX$12:DX15)=1,SUM(DX$12:DX15)=2),0,IF($C16+$ED15&gt;($ED$11*DX$8),1,IF($C16+$D16+$E16+$F16+$ED15&gt;($ED$11*DX$8),2,IF($C16+$D16+$E16+$F16+$G16+$ED15&gt;($ED$11*DX$8),3,0))))</f>
        <v>0</v>
      </c>
      <c r="DY16" s="68">
        <f>IF(OR(SUMIF(DY$12:DY15,2,DY$12:DY15)=2,SUMIF(DY$12:DY15,1,DY$12:DY15)=1,SUM(DY$12:DY15)=1,SUM(DY$12:DY15)=2),0,IF($C16+$ED15&gt;($ED$11*DY$8),1,IF($C16+$D16+$E16+$F16+$ED15&gt;($ED$11*DY$8),2,IF($C16+$D16+$E16+$F16+$G16+$ED15&gt;($ED$11*DY$8),3,0))))</f>
        <v>0</v>
      </c>
      <c r="DZ16" s="68">
        <f>IF(OR(SUMIF(DZ$12:DZ15,2,DZ$12:DZ15)=2,SUMIF(DZ$12:DZ15,1,DZ$12:DZ15)=1,SUM(DZ$12:DZ15)=1,SUM(DZ$12:DZ15)=2),0,IF($C16+$ED15&gt;($ED$11*DZ$8),1,IF($C16+$D16+$E16+$F16+$ED15&gt;($ED$11*DZ$8),2,IF($C16+$D16+$E16+$F16+$G16+$ED15&gt;($ED$11*DZ$8),3,0))))</f>
        <v>0</v>
      </c>
      <c r="EA16" s="68">
        <f>IF(OR(SUMIF(EA$12:EA15,2,EA$12:EA15)=2,SUMIF(EA$12:EA15,1,EA$12:EA15)=1,SUM(EA$12:EA15)=1,SUM(EA$12:EA15)=2),0,IF($C16+$ED15&gt;($ED$11*EA$8),1,IF($C16+$D16+$E16+$F16+$ED15&gt;($ED$11*EA$8),2,IF($C16+$D16+$E16+$F16+$G16+$ED15&gt;($ED$11*EA$8),3,0))))</f>
        <v>0</v>
      </c>
      <c r="EB16" s="68">
        <f>IF(OR(SUMIF(EB$12:EB15,2,EB$12:EB15)=2,SUMIF(EB$12:EB15,1,EB$12:EB15)=1,SUM(EB$12:EB15)=1,SUM(EB$12:EB15)=2),0,IF($C16+$ED15&gt;($ED$11*EB$8),1,IF($C16+$D16+$E16+$F16+$ED15&gt;($ED$11*EB$8),2,IF($C16+$D16+$E16+$F16+$G16+$ED15&gt;($ED$11*EB$8),3,0))))</f>
        <v>0</v>
      </c>
      <c r="EC16" s="68">
        <f>IF(OR(SUMIF(EC$12:EC15,2,EC$12:EC15)=2,SUMIF(EC$12:EC15,1,EC$12:EC15)=1,SUM(EC$12:EC15)=1,SUM(EC$12:EC15)=2),0,IF($C16+$ED15&gt;($ED$11*EC$8),1,IF($C16+$D16+$E16+$F16+$ED15&gt;($ED$11*EC$8),2,IF($C16+$D16+$E16+$F16+$G16+$ED15&gt;($ED$11*EC$8),3,0))))</f>
        <v>0</v>
      </c>
      <c r="ED16" s="26">
        <f>SUM($C$12:$F16)</f>
        <v>0</v>
      </c>
    </row>
    <row r="17" spans="1:134" ht="14.1" customHeight="1">
      <c r="A17" s="66">
        <v>6</v>
      </c>
      <c r="B17" s="229"/>
      <c r="C17" s="229"/>
      <c r="D17" s="229"/>
      <c r="E17" s="229"/>
      <c r="F17" s="229"/>
      <c r="G17" s="229"/>
      <c r="H17" s="68">
        <f>IF(OR(SUMIF(H$12:H16,2,H$12:H16)=2,SUMIF(H$12:H16,1,H$12:H16)=1,SUM(H$12:H16)=1,SUM(H$12:H16)=2),0,IF($C17+$ED16&gt;($ED$11*H$8),1,IF($C17+$D17+$E17+$F17+$ED16&gt;($ED$11*H$8),2,IF($C17+$D17+$E17+$F17+$G17+$ED16&gt;($ED$11*H$8),3,0))))</f>
        <v>0</v>
      </c>
      <c r="I17" s="68">
        <f>IF(OR(SUMIF(I$12:I16,2,I$12:I16)=2,SUMIF(I$12:I16,1,I$12:I16)=1,SUM(I$12:I16)=1,SUM(I$12:I16)=2),0,IF($C17+$ED16&gt;($ED$11*I$8),1,IF($C17+$D17+$E17+$F17+$ED16&gt;($ED$11*I$8),2,IF($C17+$D17+$E17+$F17+$G17+$ED16&gt;($ED$11*I$8),3,0))))</f>
        <v>0</v>
      </c>
      <c r="J17" s="68">
        <f>IF(OR(SUMIF(J$12:J16,2,J$12:J16)=2,SUMIF(J$12:J16,1,J$12:J16)=1,SUM(J$12:J16)=1,SUM(J$12:J16)=2),0,IF($C17+$ED16&gt;($ED$11*J$8),1,IF($C17+$D17+$E17+$F17+$ED16&gt;($ED$11*J$8),2,IF($C17+$D17+$E17+$F17+$G17+$ED16&gt;($ED$11*J$8),3,0))))</f>
        <v>0</v>
      </c>
      <c r="K17" s="68">
        <f>IF(OR(SUMIF(K$12:K16,2,K$12:K16)=2,SUMIF(K$12:K16,1,K$12:K16)=1,SUM(K$12:K16)=1,SUM(K$12:K16)=2),0,IF($C17+$ED16&gt;($ED$11*K$8),1,IF($C17+$D17+$E17+$F17+$ED16&gt;($ED$11*K$8),2,IF($C17+$D17+$E17+$F17+$G17+$ED16&gt;($ED$11*K$8),3,0))))</f>
        <v>0</v>
      </c>
      <c r="L17" s="68">
        <f>IF(OR(SUMIF(L$12:L16,2,L$12:L16)=2,SUMIF(L$12:L16,1,L$12:L16)=1,SUM(L$12:L16)=1,SUM(L$12:L16)=2),0,IF($C17+$ED16&gt;($ED$11*L$8),1,IF($C17+$D17+$E17+$F17+$ED16&gt;($ED$11*L$8),2,IF($C17+$D17+$E17+$F17+$G17+$ED16&gt;($ED$11*L$8),3,0))))</f>
        <v>0</v>
      </c>
      <c r="M17" s="68">
        <f>IF(OR(SUMIF(M$12:M16,2,M$12:M16)=2,SUMIF(M$12:M16,1,M$12:M16)=1,SUM(M$12:M16)=1,SUM(M$12:M16)=2),0,IF($C17+$ED16&gt;($ED$11*M$8),1,IF($C17+$D17+$E17+$F17+$ED16&gt;($ED$11*M$8),2,IF($C17+$D17+$E17+$F17+$G17+$ED16&gt;($ED$11*M$8),3,0))))</f>
        <v>0</v>
      </c>
      <c r="N17" s="68">
        <f>IF(OR(SUMIF(N$12:N16,2,N$12:N16)=2,SUMIF(N$12:N16,1,N$12:N16)=1,SUM(N$12:N16)=1,SUM(N$12:N16)=2),0,IF($C17+$ED16&gt;($ED$11*N$8),1,IF($C17+$D17+$E17+$F17+$ED16&gt;($ED$11*N$8),2,IF($C17+$D17+$E17+$F17+$G17+$ED16&gt;($ED$11*N$8),3,0))))</f>
        <v>0</v>
      </c>
      <c r="O17" s="68">
        <f>IF(OR(SUMIF(O$12:O16,2,O$12:O16)=2,SUMIF(O$12:O16,1,O$12:O16)=1,SUM(O$12:O16)=1,SUM(O$12:O16)=2),0,IF($C17+$ED16&gt;($ED$11*O$8),1,IF($C17+$D17+$E17+$F17+$ED16&gt;($ED$11*O$8),2,IF($C17+$D17+$E17+$F17+$G17+$ED16&gt;($ED$11*O$8),3,0))))</f>
        <v>0</v>
      </c>
      <c r="P17" s="68">
        <f>IF(OR(SUMIF(P$12:P16,2,P$12:P16)=2,SUMIF(P$12:P16,1,P$12:P16)=1,SUM(P$12:P16)=1,SUM(P$12:P16)=2),0,IF($C17+$ED16&gt;($ED$11*P$8),1,IF($C17+$D17+$E17+$F17+$ED16&gt;($ED$11*P$8),2,IF($C17+$D17+$E17+$F17+$G17+$ED16&gt;($ED$11*P$8),3,0))))</f>
        <v>0</v>
      </c>
      <c r="Q17" s="68">
        <f>IF(OR(SUMIF(Q$12:Q16,2,Q$12:Q16)=2,SUMIF(Q$12:Q16,1,Q$12:Q16)=1,SUM(Q$12:Q16)=1,SUM(Q$12:Q16)=2),0,IF($C17+$ED16&gt;($ED$11*Q$8),1,IF($C17+$D17+$E17+$F17+$ED16&gt;($ED$11*Q$8),2,IF($C17+$D17+$E17+$F17+$G17+$ED16&gt;($ED$11*Q$8),3,0))))</f>
        <v>0</v>
      </c>
      <c r="R17" s="68">
        <f>IF(OR(SUMIF(R$12:R16,2,R$12:R16)=2,SUMIF(R$12:R16,1,R$12:R16)=1,SUM(R$12:R16)=1,SUM(R$12:R16)=2),0,IF($C17+$ED16&gt;($ED$11*R$8),1,IF($C17+$D17+$E17+$F17+$ED16&gt;($ED$11*R$8),2,IF($C17+$D17+$E17+$F17+$G17+$ED16&gt;($ED$11*R$8),3,0))))</f>
        <v>0</v>
      </c>
      <c r="S17" s="68">
        <f>IF(OR(SUMIF(S$12:S16,2,S$12:S16)=2,SUMIF(S$12:S16,1,S$12:S16)=1,SUM(S$12:S16)=1,SUM(S$12:S16)=2),0,IF($C17+$ED16&gt;($ED$11*S$8),1,IF($C17+$D17+$E17+$F17+$ED16&gt;($ED$11*S$8),2,IF($C17+$D17+$E17+$F17+$G17+$ED16&gt;($ED$11*S$8),3,0))))</f>
        <v>0</v>
      </c>
      <c r="T17" s="68">
        <f>IF(OR(SUMIF(T$12:T16,2,T$12:T16)=2,SUMIF(T$12:T16,1,T$12:T16)=1,SUM(T$12:T16)=1,SUM(T$12:T16)=2),0,IF($C17+$ED16&gt;($ED$11*T$8),1,IF($C17+$D17+$E17+$F17+$ED16&gt;($ED$11*T$8),2,IF($C17+$D17+$E17+$F17+$G17+$ED16&gt;($ED$11*T$8),3,0))))</f>
        <v>0</v>
      </c>
      <c r="U17" s="68">
        <f>IF(OR(SUMIF(U$12:U16,2,U$12:U16)=2,SUMIF(U$12:U16,1,U$12:U16)=1,SUM(U$12:U16)=1,SUM(U$12:U16)=2),0,IF($C17+$ED16&gt;($ED$11*U$8),1,IF($C17+$D17+$E17+$F17+$ED16&gt;($ED$11*U$8),2,IF($C17+$D17+$E17+$F17+$G17+$ED16&gt;($ED$11*U$8),3,0))))</f>
        <v>0</v>
      </c>
      <c r="V17" s="68">
        <f>IF(OR(SUMIF(V$12:V16,2,V$12:V16)=2,SUMIF(V$12:V16,1,V$12:V16)=1,SUM(V$12:V16)=1,SUM(V$12:V16)=2),0,IF($C17+$ED16&gt;($ED$11*V$8),1,IF($C17+$D17+$E17+$F17+$ED16&gt;($ED$11*V$8),2,IF($C17+$D17+$E17+$F17+$G17+$ED16&gt;($ED$11*V$8),3,0))))</f>
        <v>0</v>
      </c>
      <c r="W17" s="68">
        <f>IF(OR(SUMIF(W$12:W16,2,W$12:W16)=2,SUMIF(W$12:W16,1,W$12:W16)=1,SUM(W$12:W16)=1,SUM(W$12:W16)=2),0,IF($C17+$ED16&gt;($ED$11*W$8),1,IF($C17+$D17+$E17+$F17+$ED16&gt;($ED$11*W$8),2,IF($C17+$D17+$E17+$F17+$G17+$ED16&gt;($ED$11*W$8),3,0))))</f>
        <v>0</v>
      </c>
      <c r="X17" s="68">
        <f>IF(OR(SUMIF(X$12:X16,2,X$12:X16)=2,SUMIF(X$12:X16,1,X$12:X16)=1,SUM(X$12:X16)=1,SUM(X$12:X16)=2),0,IF($C17+$ED16&gt;($ED$11*X$8),1,IF($C17+$D17+$E17+$F17+$ED16&gt;($ED$11*X$8),2,IF($C17+$D17+$E17+$F17+$G17+$ED16&gt;($ED$11*X$8),3,0))))</f>
        <v>0</v>
      </c>
      <c r="Y17" s="68">
        <f>IF(OR(SUMIF(Y$12:Y16,2,Y$12:Y16)=2,SUMIF(Y$12:Y16,1,Y$12:Y16)=1,SUM(Y$12:Y16)=1,SUM(Y$12:Y16)=2),0,IF($C17+$ED16&gt;($ED$11*Y$8),1,IF($C17+$D17+$E17+$F17+$ED16&gt;($ED$11*Y$8),2,IF($C17+$D17+$E17+$F17+$G17+$ED16&gt;($ED$11*Y$8),3,0))))</f>
        <v>0</v>
      </c>
      <c r="Z17" s="68">
        <f>IF(OR(SUMIF(Z$12:Z16,2,Z$12:Z16)=2,SUMIF(Z$12:Z16,1,Z$12:Z16)=1,SUM(Z$12:Z16)=1,SUM(Z$12:Z16)=2),0,IF($C17+$ED16&gt;($ED$11*Z$8),1,IF($C17+$D17+$E17+$F17+$ED16&gt;($ED$11*Z$8),2,IF($C17+$D17+$E17+$F17+$G17+$ED16&gt;($ED$11*Z$8),3,0))))</f>
        <v>0</v>
      </c>
      <c r="AA17" s="68">
        <f>IF(OR(SUMIF(AA$12:AA16,2,AA$12:AA16)=2,SUMIF(AA$12:AA16,1,AA$12:AA16)=1,SUM(AA$12:AA16)=1,SUM(AA$12:AA16)=2),0,IF($C17+$ED16&gt;($ED$11*AA$8),1,IF($C17+$D17+$E17+$F17+$ED16&gt;($ED$11*AA$8),2,IF($C17+$D17+$E17+$F17+$G17+$ED16&gt;($ED$11*AA$8),3,0))))</f>
        <v>0</v>
      </c>
      <c r="AB17" s="68">
        <f>IF(OR(SUMIF(AB$12:AB16,2,AB$12:AB16)=2,SUMIF(AB$12:AB16,1,AB$12:AB16)=1,SUM(AB$12:AB16)=1,SUM(AB$12:AB16)=2),0,IF($C17+$ED16&gt;($ED$11*AB$8),1,IF($C17+$D17+$E17+$F17+$ED16&gt;($ED$11*AB$8),2,IF($C17+$D17+$E17+$F17+$G17+$ED16&gt;($ED$11*AB$8),3,0))))</f>
        <v>0</v>
      </c>
      <c r="AC17" s="68">
        <f>IF(OR(SUMIF(AC$12:AC16,2,AC$12:AC16)=2,SUMIF(AC$12:AC16,1,AC$12:AC16)=1,SUM(AC$12:AC16)=1,SUM(AC$12:AC16)=2),0,IF($C17+$ED16&gt;($ED$11*AC$8),1,IF($C17+$D17+$E17+$F17+$ED16&gt;($ED$11*AC$8),2,IF($C17+$D17+$E17+$F17+$G17+$ED16&gt;($ED$11*AC$8),3,0))))</f>
        <v>0</v>
      </c>
      <c r="AD17" s="68">
        <f>IF(OR(SUMIF(AD$12:AD16,2,AD$12:AD16)=2,SUMIF(AD$12:AD16,1,AD$12:AD16)=1,SUM(AD$12:AD16)=1,SUM(AD$12:AD16)=2),0,IF($C17+$ED16&gt;($ED$11*AD$8),1,IF($C17+$D17+$E17+$F17+$ED16&gt;($ED$11*AD$8),2,IF($C17+$D17+$E17+$F17+$G17+$ED16&gt;($ED$11*AD$8),3,0))))</f>
        <v>0</v>
      </c>
      <c r="AE17" s="68">
        <f>IF(OR(SUMIF(AE$12:AE16,2,AE$12:AE16)=2,SUMIF(AE$12:AE16,1,AE$12:AE16)=1,SUM(AE$12:AE16)=1,SUM(AE$12:AE16)=2),0,IF($C17+$ED16&gt;($ED$11*AE$8),1,IF($C17+$D17+$E17+$F17+$ED16&gt;($ED$11*AE$8),2,IF($C17+$D17+$E17+$F17+$G17+$ED16&gt;($ED$11*AE$8),3,0))))</f>
        <v>0</v>
      </c>
      <c r="AF17" s="68">
        <f>IF(OR(SUMIF(AF$12:AF16,2,AF$12:AF16)=2,SUMIF(AF$12:AF16,1,AF$12:AF16)=1,SUM(AF$12:AF16)=1,SUM(AF$12:AF16)=2),0,IF($C17+$ED16&gt;($ED$11*AF$8),1,IF($C17+$D17+$E17+$F17+$ED16&gt;($ED$11*AF$8),2,IF($C17+$D17+$E17+$F17+$G17+$ED16&gt;($ED$11*AF$8),3,0))))</f>
        <v>0</v>
      </c>
      <c r="AG17" s="68">
        <f>IF(OR(SUMIF(AG$12:AG16,2,AG$12:AG16)=2,SUMIF(AG$12:AG16,1,AG$12:AG16)=1,SUM(AG$12:AG16)=1,SUM(AG$12:AG16)=2),0,IF($C17+$ED16&gt;($ED$11*AG$8),1,IF($C17+$D17+$E17+$F17+$ED16&gt;($ED$11*AG$8),2,IF($C17+$D17+$E17+$F17+$G17+$ED16&gt;($ED$11*AG$8),3,0))))</f>
        <v>0</v>
      </c>
      <c r="AH17" s="68">
        <f>IF(OR(SUMIF(AH$12:AH16,2,AH$12:AH16)=2,SUMIF(AH$12:AH16,1,AH$12:AH16)=1,SUM(AH$12:AH16)=1,SUM(AH$12:AH16)=2),0,IF($C17+$ED16&gt;($ED$11*AH$8),1,IF($C17+$D17+$E17+$F17+$ED16&gt;($ED$11*AH$8),2,IF($C17+$D17+$E17+$F17+$G17+$ED16&gt;($ED$11*AH$8),3,0))))</f>
        <v>0</v>
      </c>
      <c r="AI17" s="68">
        <f>IF(OR(SUMIF(AI$12:AI16,2,AI$12:AI16)=2,SUMIF(AI$12:AI16,1,AI$12:AI16)=1,SUM(AI$12:AI16)=1,SUM(AI$12:AI16)=2),0,IF($C17+$ED16&gt;($ED$11*AI$8),1,IF($C17+$D17+$E17+$F17+$ED16&gt;($ED$11*AI$8),2,IF($C17+$D17+$E17+$F17+$G17+$ED16&gt;($ED$11*AI$8),3,0))))</f>
        <v>0</v>
      </c>
      <c r="AJ17" s="68">
        <f>IF(OR(SUMIF(AJ$12:AJ16,2,AJ$12:AJ16)=2,SUMIF(AJ$12:AJ16,1,AJ$12:AJ16)=1,SUM(AJ$12:AJ16)=1,SUM(AJ$12:AJ16)=2),0,IF($C17+$ED16&gt;($ED$11*AJ$8),1,IF($C17+$D17+$E17+$F17+$ED16&gt;($ED$11*AJ$8),2,IF($C17+$D17+$E17+$F17+$G17+$ED16&gt;($ED$11*AJ$8),3,0))))</f>
        <v>0</v>
      </c>
      <c r="AK17" s="68">
        <f>IF(OR(SUMIF(AK$12:AK16,2,AK$12:AK16)=2,SUMIF(AK$12:AK16,1,AK$12:AK16)=1,SUM(AK$12:AK16)=1,SUM(AK$12:AK16)=2),0,IF($C17+$ED16&gt;($ED$11*AK$8),1,IF($C17+$D17+$E17+$F17+$ED16&gt;($ED$11*AK$8),2,IF($C17+$D17+$E17+$F17+$G17+$ED16&gt;($ED$11*AK$8),3,0))))</f>
        <v>0</v>
      </c>
      <c r="AL17" s="68">
        <f>IF(OR(SUMIF(AL$12:AL16,2,AL$12:AL16)=2,SUMIF(AL$12:AL16,1,AL$12:AL16)=1,SUM(AL$12:AL16)=1,SUM(AL$12:AL16)=2),0,IF($C17+$ED16&gt;($ED$11*AL$8),1,IF($C17+$D17+$E17+$F17+$ED16&gt;($ED$11*AL$8),2,IF($C17+$D17+$E17+$F17+$G17+$ED16&gt;($ED$11*AL$8),3,0))))</f>
        <v>0</v>
      </c>
      <c r="AM17" s="68">
        <f>IF(OR(SUMIF(AM$12:AM16,2,AM$12:AM16)=2,SUMIF(AM$12:AM16,1,AM$12:AM16)=1,SUM(AM$12:AM16)=1,SUM(AM$12:AM16)=2),0,IF($C17+$ED16&gt;($ED$11*AM$8),1,IF($C17+$D17+$E17+$F17+$ED16&gt;($ED$11*AM$8),2,IF($C17+$D17+$E17+$F17+$G17+$ED16&gt;($ED$11*AM$8),3,0))))</f>
        <v>0</v>
      </c>
      <c r="AN17" s="68">
        <f>IF(OR(SUMIF(AN$12:AN16,2,AN$12:AN16)=2,SUMIF(AN$12:AN16,1,AN$12:AN16)=1,SUM(AN$12:AN16)=1,SUM(AN$12:AN16)=2),0,IF($C17+$ED16&gt;($ED$11*AN$8),1,IF($C17+$D17+$E17+$F17+$ED16&gt;($ED$11*AN$8),2,IF($C17+$D17+$E17+$F17+$G17+$ED16&gt;($ED$11*AN$8),3,0))))</f>
        <v>0</v>
      </c>
      <c r="AO17" s="68">
        <f>IF(OR(SUMIF(AO$12:AO16,2,AO$12:AO16)=2,SUMIF(AO$12:AO16,1,AO$12:AO16)=1,SUM(AO$12:AO16)=1,SUM(AO$12:AO16)=2),0,IF($C17+$ED16&gt;($ED$11*AO$8),1,IF($C17+$D17+$E17+$F17+$ED16&gt;($ED$11*AO$8),2,IF($C17+$D17+$E17+$F17+$G17+$ED16&gt;($ED$11*AO$8),3,0))))</f>
        <v>0</v>
      </c>
      <c r="AP17" s="68">
        <f>IF(OR(SUMIF(AP$12:AP16,2,AP$12:AP16)=2,SUMIF(AP$12:AP16,1,AP$12:AP16)=1,SUM(AP$12:AP16)=1,SUM(AP$12:AP16)=2),0,IF($C17+$ED16&gt;($ED$11*AP$8),1,IF($C17+$D17+$E17+$F17+$ED16&gt;($ED$11*AP$8),2,IF($C17+$D17+$E17+$F17+$G17+$ED16&gt;($ED$11*AP$8),3,0))))</f>
        <v>0</v>
      </c>
      <c r="AQ17" s="68">
        <f>IF(OR(SUMIF(AQ$12:AQ16,2,AQ$12:AQ16)=2,SUMIF(AQ$12:AQ16,1,AQ$12:AQ16)=1,SUM(AQ$12:AQ16)=1,SUM(AQ$12:AQ16)=2),0,IF($C17+$ED16&gt;($ED$11*AQ$8),1,IF($C17+$D17+$E17+$F17+$ED16&gt;($ED$11*AQ$8),2,IF($C17+$D17+$E17+$F17+$G17+$ED16&gt;($ED$11*AQ$8),3,0))))</f>
        <v>0</v>
      </c>
      <c r="AR17" s="68">
        <f>IF(OR(SUMIF(AR$12:AR16,2,AR$12:AR16)=2,SUMIF(AR$12:AR16,1,AR$12:AR16)=1,SUM(AR$12:AR16)=1,SUM(AR$12:AR16)=2),0,IF($C17+$ED16&gt;($ED$11*AR$8),1,IF($C17+$D17+$E17+$F17+$ED16&gt;($ED$11*AR$8),2,IF($C17+$D17+$E17+$F17+$G17+$ED16&gt;($ED$11*AR$8),3,0))))</f>
        <v>0</v>
      </c>
      <c r="AS17" s="68">
        <f>IF(OR(SUMIF(AS$12:AS16,2,AS$12:AS16)=2,SUMIF(AS$12:AS16,1,AS$12:AS16)=1,SUM(AS$12:AS16)=1,SUM(AS$12:AS16)=2),0,IF($C17+$ED16&gt;($ED$11*AS$8),1,IF($C17+$D17+$E17+$F17+$ED16&gt;($ED$11*AS$8),2,IF($C17+$D17+$E17+$F17+$G17+$ED16&gt;($ED$11*AS$8),3,0))))</f>
        <v>0</v>
      </c>
      <c r="AT17" s="68">
        <f>IF(OR(SUMIF(AT$12:AT16,2,AT$12:AT16)=2,SUMIF(AT$12:AT16,1,AT$12:AT16)=1,SUM(AT$12:AT16)=1,SUM(AT$12:AT16)=2),0,IF($C17+$ED16&gt;($ED$11*AT$8),1,IF($C17+$D17+$E17+$F17+$ED16&gt;($ED$11*AT$8),2,IF($C17+$D17+$E17+$F17+$G17+$ED16&gt;($ED$11*AT$8),3,0))))</f>
        <v>0</v>
      </c>
      <c r="AU17" s="68">
        <f>IF(OR(SUMIF(AU$12:AU16,2,AU$12:AU16)=2,SUMIF(AU$12:AU16,1,AU$12:AU16)=1,SUM(AU$12:AU16)=1,SUM(AU$12:AU16)=2),0,IF($C17+$ED16&gt;($ED$11*AU$8),1,IF($C17+$D17+$E17+$F17+$ED16&gt;($ED$11*AU$8),2,IF($C17+$D17+$E17+$F17+$G17+$ED16&gt;($ED$11*AU$8),3,0))))</f>
        <v>0</v>
      </c>
      <c r="AV17" s="68">
        <f>IF(OR(SUMIF(AV$12:AV16,2,AV$12:AV16)=2,SUMIF(AV$12:AV16,1,AV$12:AV16)=1,SUM(AV$12:AV16)=1,SUM(AV$12:AV16)=2),0,IF($C17+$ED16&gt;($ED$11*AV$8),1,IF($C17+$D17+$E17+$F17+$ED16&gt;($ED$11*AV$8),2,IF($C17+$D17+$E17+$F17+$G17+$ED16&gt;($ED$11*AV$8),3,0))))</f>
        <v>0</v>
      </c>
      <c r="AW17" s="68">
        <f>IF(OR(SUMIF(AW$12:AW16,2,AW$12:AW16)=2,SUMIF(AW$12:AW16,1,AW$12:AW16)=1,SUM(AW$12:AW16)=1,SUM(AW$12:AW16)=2),0,IF($C17+$ED16&gt;($ED$11*AW$8),1,IF($C17+$D17+$E17+$F17+$ED16&gt;($ED$11*AW$8),2,IF($C17+$D17+$E17+$F17+$G17+$ED16&gt;($ED$11*AW$8),3,0))))</f>
        <v>0</v>
      </c>
      <c r="AX17" s="68">
        <f>IF(OR(SUMIF(AX$12:AX16,2,AX$12:AX16)=2,SUMIF(AX$12:AX16,1,AX$12:AX16)=1,SUM(AX$12:AX16)=1,SUM(AX$12:AX16)=2),0,IF($C17+$ED16&gt;($ED$11*AX$8),1,IF($C17+$D17+$E17+$F17+$ED16&gt;($ED$11*AX$8),2,IF($C17+$D17+$E17+$F17+$G17+$ED16&gt;($ED$11*AX$8),3,0))))</f>
        <v>0</v>
      </c>
      <c r="AY17" s="68">
        <f>IF(OR(SUMIF(AY$12:AY16,2,AY$12:AY16)=2,SUMIF(AY$12:AY16,1,AY$12:AY16)=1,SUM(AY$12:AY16)=1,SUM(AY$12:AY16)=2),0,IF($C17+$ED16&gt;($ED$11*AY$8),1,IF($C17+$D17+$E17+$F17+$ED16&gt;($ED$11*AY$8),2,IF($C17+$D17+$E17+$F17+$G17+$ED16&gt;($ED$11*AY$8),3,0))))</f>
        <v>0</v>
      </c>
      <c r="AZ17" s="68">
        <f>IF(OR(SUMIF(AZ$12:AZ16,2,AZ$12:AZ16)=2,SUMIF(AZ$12:AZ16,1,AZ$12:AZ16)=1,SUM(AZ$12:AZ16)=1,SUM(AZ$12:AZ16)=2),0,IF($C17+$ED16&gt;($ED$11*AZ$8),1,IF($C17+$D17+$E17+$F17+$ED16&gt;($ED$11*AZ$8),2,IF($C17+$D17+$E17+$F17+$G17+$ED16&gt;($ED$11*AZ$8),3,0))))</f>
        <v>0</v>
      </c>
      <c r="BA17" s="68">
        <f>IF(OR(SUMIF(BA$12:BA16,2,BA$12:BA16)=2,SUMIF(BA$12:BA16,1,BA$12:BA16)=1,SUM(BA$12:BA16)=1,SUM(BA$12:BA16)=2),0,IF($C17+$ED16&gt;($ED$11*BA$8),1,IF($C17+$D17+$E17+$F17+$ED16&gt;($ED$11*BA$8),2,IF($C17+$D17+$E17+$F17+$G17+$ED16&gt;($ED$11*BA$8),3,0))))</f>
        <v>0</v>
      </c>
      <c r="BB17" s="68">
        <f>IF(OR(SUMIF(BB$12:BB16,2,BB$12:BB16)=2,SUMIF(BB$12:BB16,1,BB$12:BB16)=1,SUM(BB$12:BB16)=1,SUM(BB$12:BB16)=2),0,IF($C17+$ED16&gt;($ED$11*BB$8),1,IF($C17+$D17+$E17+$F17+$ED16&gt;($ED$11*BB$8),2,IF($C17+$D17+$E17+$F17+$G17+$ED16&gt;($ED$11*BB$8),3,0))))</f>
        <v>0</v>
      </c>
      <c r="BC17" s="68">
        <f>IF(OR(SUMIF(BC$12:BC16,2,BC$12:BC16)=2,SUMIF(BC$12:BC16,1,BC$12:BC16)=1,SUM(BC$12:BC16)=1,SUM(BC$12:BC16)=2),0,IF($C17+$ED16&gt;($ED$11*BC$8),1,IF($C17+$D17+$E17+$F17+$ED16&gt;($ED$11*BC$8),2,IF($C17+$D17+$E17+$F17+$G17+$ED16&gt;($ED$11*BC$8),3,0))))</f>
        <v>0</v>
      </c>
      <c r="BD17" s="68">
        <f>IF(OR(SUMIF(BD$12:BD16,2,BD$12:BD16)=2,SUMIF(BD$12:BD16,1,BD$12:BD16)=1,SUM(BD$12:BD16)=1,SUM(BD$12:BD16)=2),0,IF($C17+$ED16&gt;($ED$11*BD$8),1,IF($C17+$D17+$E17+$F17+$ED16&gt;($ED$11*BD$8),2,IF($C17+$D17+$E17+$F17+$G17+$ED16&gt;($ED$11*BD$8),3,0))))</f>
        <v>0</v>
      </c>
      <c r="BE17" s="68">
        <f>IF(OR(SUMIF(BE$12:BE16,2,BE$12:BE16)=2,SUMIF(BE$12:BE16,1,BE$12:BE16)=1,SUM(BE$12:BE16)=1,SUM(BE$12:BE16)=2),0,IF($C17+$ED16&gt;($ED$11*BE$8),1,IF($C17+$D17+$E17+$F17+$ED16&gt;($ED$11*BE$8),2,IF($C17+$D17+$E17+$F17+$G17+$ED16&gt;($ED$11*BE$8),3,0))))</f>
        <v>0</v>
      </c>
      <c r="BF17" s="68">
        <f>IF(OR(SUMIF(BF$12:BF16,2,BF$12:BF16)=2,SUMIF(BF$12:BF16,1,BF$12:BF16)=1,SUM(BF$12:BF16)=1,SUM(BF$12:BF16)=2),0,IF($C17+$ED16&gt;($ED$11*BF$8),1,IF($C17+$D17+$E17+$F17+$ED16&gt;($ED$11*BF$8),2,IF($C17+$D17+$E17+$F17+$G17+$ED16&gt;($ED$11*BF$8),3,0))))</f>
        <v>0</v>
      </c>
      <c r="BG17" s="68">
        <f>IF(OR(SUMIF(BG$12:BG16,2,BG$12:BG16)=2,SUMIF(BG$12:BG16,1,BG$12:BG16)=1,SUM(BG$12:BG16)=1,SUM(BG$12:BG16)=2),0,IF($C17+$ED16&gt;($ED$11*BG$8),1,IF($C17+$D17+$E17+$F17+$ED16&gt;($ED$11*BG$8),2,IF($C17+$D17+$E17+$F17+$G17+$ED16&gt;($ED$11*BG$8),3,0))))</f>
        <v>0</v>
      </c>
      <c r="BH17" s="68">
        <f>IF(OR(SUMIF(BH$12:BH16,2,BH$12:BH16)=2,SUMIF(BH$12:BH16,1,BH$12:BH16)=1,SUM(BH$12:BH16)=1,SUM(BH$12:BH16)=2),0,IF($C17+$ED16&gt;($ED$11*BH$8),1,IF($C17+$D17+$E17+$F17+$ED16&gt;($ED$11*BH$8),2,IF($C17+$D17+$E17+$F17+$G17+$ED16&gt;($ED$11*BH$8),3,0))))</f>
        <v>0</v>
      </c>
      <c r="BI17" s="68">
        <f>IF(OR(SUMIF(BI$12:BI16,2,BI$12:BI16)=2,SUMIF(BI$12:BI16,1,BI$12:BI16)=1,SUM(BI$12:BI16)=1,SUM(BI$12:BI16)=2),0,IF($C17+$ED16&gt;($ED$11*BI$8),1,IF($C17+$D17+$E17+$F17+$ED16&gt;($ED$11*BI$8),2,IF($C17+$D17+$E17+$F17+$G17+$ED16&gt;($ED$11*BI$8),3,0))))</f>
        <v>0</v>
      </c>
      <c r="BJ17" s="68">
        <f>IF(OR(SUMIF(BJ$12:BJ16,2,BJ$12:BJ16)=2,SUMIF(BJ$12:BJ16,1,BJ$12:BJ16)=1,SUM(BJ$12:BJ16)=1,SUM(BJ$12:BJ16)=2),0,IF($C17+$ED16&gt;($ED$11*BJ$8),1,IF($C17+$D17+$E17+$F17+$ED16&gt;($ED$11*BJ$8),2,IF($C17+$D17+$E17+$F17+$G17+$ED16&gt;($ED$11*BJ$8),3,0))))</f>
        <v>0</v>
      </c>
      <c r="BK17" s="68">
        <f>IF(OR(SUMIF(BK$12:BK16,2,BK$12:BK16)=2,SUMIF(BK$12:BK16,1,BK$12:BK16)=1,SUM(BK$12:BK16)=1,SUM(BK$12:BK16)=2),0,IF($C17+$ED16&gt;($ED$11*BK$8),1,IF($C17+$D17+$E17+$F17+$ED16&gt;($ED$11*BK$8),2,IF($C17+$D17+$E17+$F17+$G17+$ED16&gt;($ED$11*BK$8),3,0))))</f>
        <v>0</v>
      </c>
      <c r="BL17" s="68">
        <f>IF(OR(SUMIF(BL$12:BL16,2,BL$12:BL16)=2,SUMIF(BL$12:BL16,1,BL$12:BL16)=1,SUM(BL$12:BL16)=1,SUM(BL$12:BL16)=2),0,IF($C17+$ED16&gt;($ED$11*BL$8),1,IF($C17+$D17+$E17+$F17+$ED16&gt;($ED$11*BL$8),2,IF($C17+$D17+$E17+$F17+$G17+$ED16&gt;($ED$11*BL$8),3,0))))</f>
        <v>0</v>
      </c>
      <c r="BM17" s="68">
        <f>IF(OR(SUMIF(BM$12:BM16,2,BM$12:BM16)=2,SUMIF(BM$12:BM16,1,BM$12:BM16)=1,SUM(BM$12:BM16)=1,SUM(BM$12:BM16)=2),0,IF($C17+$ED16&gt;($ED$11*BM$8),1,IF($C17+$D17+$E17+$F17+$ED16&gt;($ED$11*BM$8),2,IF($C17+$D17+$E17+$F17+$G17+$ED16&gt;($ED$11*BM$8),3,0))))</f>
        <v>0</v>
      </c>
      <c r="BN17" s="68">
        <f>IF(OR(SUMIF(BN$12:BN16,2,BN$12:BN16)=2,SUMIF(BN$12:BN16,1,BN$12:BN16)=1,SUM(BN$12:BN16)=1,SUM(BN$12:BN16)=2),0,IF($C17+$ED16&gt;($ED$11*BN$8),1,IF($C17+$D17+$E17+$F17+$ED16&gt;($ED$11*BN$8),2,IF($C17+$D17+$E17+$F17+$G17+$ED16&gt;($ED$11*BN$8),3,0))))</f>
        <v>0</v>
      </c>
      <c r="BO17" s="68">
        <f>IF(OR(SUMIF(BO$12:BO16,2,BO$12:BO16)=2,SUMIF(BO$12:BO16,1,BO$12:BO16)=1,SUM(BO$12:BO16)=1,SUM(BO$12:BO16)=2),0,IF($C17+$ED16&gt;($ED$11*BO$8),1,IF($C17+$D17+$E17+$F17+$ED16&gt;($ED$11*BO$8),2,IF($C17+$D17+$E17+$F17+$G17+$ED16&gt;($ED$11*BO$8),3,0))))</f>
        <v>0</v>
      </c>
      <c r="BP17" s="68">
        <f>IF(OR(SUMIF(BP$12:BP16,2,BP$12:BP16)=2,SUMIF(BP$12:BP16,1,BP$12:BP16)=1,SUM(BP$12:BP16)=1,SUM(BP$12:BP16)=2),0,IF($C17+$ED16&gt;($ED$11*BP$8),1,IF($C17+$D17+$E17+$F17+$ED16&gt;($ED$11*BP$8),2,IF($C17+$D17+$E17+$F17+$G17+$ED16&gt;($ED$11*BP$8),3,0))))</f>
        <v>0</v>
      </c>
      <c r="BQ17" s="68">
        <f>IF(OR(SUMIF(BQ$12:BQ16,2,BQ$12:BQ16)=2,SUMIF(BQ$12:BQ16,1,BQ$12:BQ16)=1,SUM(BQ$12:BQ16)=1,SUM(BQ$12:BQ16)=2),0,IF($C17+$ED16&gt;($ED$11*BQ$8),1,IF($C17+$D17+$E17+$F17+$ED16&gt;($ED$11*BQ$8),2,IF($C17+$D17+$E17+$F17+$G17+$ED16&gt;($ED$11*BQ$8),3,0))))</f>
        <v>0</v>
      </c>
      <c r="BR17" s="68">
        <f>IF(OR(SUMIF(BR$12:BR16,2,BR$12:BR16)=2,SUMIF(BR$12:BR16,1,BR$12:BR16)=1,SUM(BR$12:BR16)=1,SUM(BR$12:BR16)=2),0,IF($C17+$ED16&gt;($ED$11*BR$8),1,IF($C17+$D17+$E17+$F17+$ED16&gt;($ED$11*BR$8),2,IF($C17+$D17+$E17+$F17+$G17+$ED16&gt;($ED$11*BR$8),3,0))))</f>
        <v>0</v>
      </c>
      <c r="BS17" s="68">
        <f>IF(OR(SUMIF(BS$12:BS16,2,BS$12:BS16)=2,SUMIF(BS$12:BS16,1,BS$12:BS16)=1,SUM(BS$12:BS16)=1,SUM(BS$12:BS16)=2),0,IF($C17+$ED16&gt;($ED$11*BS$8),1,IF($C17+$D17+$E17+$F17+$ED16&gt;($ED$11*BS$8),2,IF($C17+$D17+$E17+$F17+$G17+$ED16&gt;($ED$11*BS$8),3,0))))</f>
        <v>0</v>
      </c>
      <c r="BT17" s="68">
        <f>IF(OR(SUMIF(BT$12:BT16,2,BT$12:BT16)=2,SUMIF(BT$12:BT16,1,BT$12:BT16)=1,SUM(BT$12:BT16)=1,SUM(BT$12:BT16)=2),0,IF($C17+$ED16&gt;($ED$11*BT$8),1,IF($C17+$D17+$E17+$F17+$ED16&gt;($ED$11*BT$8),2,IF($C17+$D17+$E17+$F17+$G17+$ED16&gt;($ED$11*BT$8),3,0))))</f>
        <v>0</v>
      </c>
      <c r="BU17" s="68">
        <f>IF(OR(SUMIF(BU$12:BU16,2,BU$12:BU16)=2,SUMIF(BU$12:BU16,1,BU$12:BU16)=1,SUM(BU$12:BU16)=1,SUM(BU$12:BU16)=2),0,IF($C17+$ED16&gt;($ED$11*BU$8),1,IF($C17+$D17+$E17+$F17+$ED16&gt;($ED$11*BU$8),2,IF($C17+$D17+$E17+$F17+$G17+$ED16&gt;($ED$11*BU$8),3,0))))</f>
        <v>0</v>
      </c>
      <c r="BV17" s="68">
        <f>IF(OR(SUMIF(BV$12:BV16,2,BV$12:BV16)=2,SUMIF(BV$12:BV16,1,BV$12:BV16)=1,SUM(BV$12:BV16)=1,SUM(BV$12:BV16)=2),0,IF($C17+$ED16&gt;($ED$11*BV$8),1,IF($C17+$D17+$E17+$F17+$ED16&gt;($ED$11*BV$8),2,IF($C17+$D17+$E17+$F17+$G17+$ED16&gt;($ED$11*BV$8),3,0))))</f>
        <v>0</v>
      </c>
      <c r="BW17" s="68">
        <f>IF(OR(SUMIF(BW$12:BW16,2,BW$12:BW16)=2,SUMIF(BW$12:BW16,1,BW$12:BW16)=1,SUM(BW$12:BW16)=1,SUM(BW$12:BW16)=2),0,IF($C17+$ED16&gt;($ED$11*BW$8),1,IF($C17+$D17+$E17+$F17+$ED16&gt;($ED$11*BW$8),2,IF($C17+$D17+$E17+$F17+$G17+$ED16&gt;($ED$11*BW$8),3,0))))</f>
        <v>0</v>
      </c>
      <c r="BX17" s="68">
        <f>IF(OR(SUMIF(BX$12:BX16,2,BX$12:BX16)=2,SUMIF(BX$12:BX16,1,BX$12:BX16)=1,SUM(BX$12:BX16)=1,SUM(BX$12:BX16)=2),0,IF($C17+$ED16&gt;($ED$11*BX$8),1,IF($C17+$D17+$E17+$F17+$ED16&gt;($ED$11*BX$8),2,IF($C17+$D17+$E17+$F17+$G17+$ED16&gt;($ED$11*BX$8),3,0))))</f>
        <v>0</v>
      </c>
      <c r="BY17" s="68">
        <f>IF(OR(SUMIF(BY$12:BY16,2,BY$12:BY16)=2,SUMIF(BY$12:BY16,1,BY$12:BY16)=1,SUM(BY$12:BY16)=1,SUM(BY$12:BY16)=2),0,IF($C17+$ED16&gt;($ED$11*BY$8),1,IF($C17+$D17+$E17+$F17+$ED16&gt;($ED$11*BY$8),2,IF($C17+$D17+$E17+$F17+$G17+$ED16&gt;($ED$11*BY$8),3,0))))</f>
        <v>0</v>
      </c>
      <c r="BZ17" s="68">
        <f>IF(OR(SUMIF(BZ$12:BZ16,2,BZ$12:BZ16)=2,SUMIF(BZ$12:BZ16,1,BZ$12:BZ16)=1,SUM(BZ$12:BZ16)=1,SUM(BZ$12:BZ16)=2),0,IF($C17+$ED16&gt;($ED$11*BZ$8),1,IF($C17+$D17+$E17+$F17+$ED16&gt;($ED$11*BZ$8),2,IF($C17+$D17+$E17+$F17+$G17+$ED16&gt;($ED$11*BZ$8),3,0))))</f>
        <v>0</v>
      </c>
      <c r="CA17" s="68">
        <f>IF(OR(SUMIF(CA$12:CA16,2,CA$12:CA16)=2,SUMIF(CA$12:CA16,1,CA$12:CA16)=1,SUM(CA$12:CA16)=1,SUM(CA$12:CA16)=2),0,IF($C17+$ED16&gt;($ED$11*CA$8),1,IF($C17+$D17+$E17+$F17+$ED16&gt;($ED$11*CA$8),2,IF($C17+$D17+$E17+$F17+$G17+$ED16&gt;($ED$11*CA$8),3,0))))</f>
        <v>0</v>
      </c>
      <c r="CB17" s="68">
        <f>IF(OR(SUMIF(CB$12:CB16,2,CB$12:CB16)=2,SUMIF(CB$12:CB16,1,CB$12:CB16)=1,SUM(CB$12:CB16)=1,SUM(CB$12:CB16)=2),0,IF($C17+$ED16&gt;($ED$11*CB$8),1,IF($C17+$D17+$E17+$F17+$ED16&gt;($ED$11*CB$8),2,IF($C17+$D17+$E17+$F17+$G17+$ED16&gt;($ED$11*CB$8),3,0))))</f>
        <v>0</v>
      </c>
      <c r="CC17" s="68">
        <f>IF(OR(SUMIF(CC$12:CC16,2,CC$12:CC16)=2,SUMIF(CC$12:CC16,1,CC$12:CC16)=1,SUM(CC$12:CC16)=1,SUM(CC$12:CC16)=2),0,IF($C17+$ED16&gt;($ED$11*CC$8),1,IF($C17+$D17+$E17+$F17+$ED16&gt;($ED$11*CC$8),2,IF($C17+$D17+$E17+$F17+$G17+$ED16&gt;($ED$11*CC$8),3,0))))</f>
        <v>0</v>
      </c>
      <c r="CD17" s="68">
        <f>IF(OR(SUMIF(CD$12:CD16,2,CD$12:CD16)=2,SUMIF(CD$12:CD16,1,CD$12:CD16)=1,SUM(CD$12:CD16)=1,SUM(CD$12:CD16)=2),0,IF($C17+$ED16&gt;($ED$11*CD$8),1,IF($C17+$D17+$E17+$F17+$ED16&gt;($ED$11*CD$8),2,IF($C17+$D17+$E17+$F17+$G17+$ED16&gt;($ED$11*CD$8),3,0))))</f>
        <v>0</v>
      </c>
      <c r="CE17" s="68">
        <f>IF(OR(SUMIF(CE$12:CE16,2,CE$12:CE16)=2,SUMIF(CE$12:CE16,1,CE$12:CE16)=1,SUM(CE$12:CE16)=1,SUM(CE$12:CE16)=2),0,IF($C17+$ED16&gt;($ED$11*CE$8),1,IF($C17+$D17+$E17+$F17+$ED16&gt;($ED$11*CE$8),2,IF($C17+$D17+$E17+$F17+$G17+$ED16&gt;($ED$11*CE$8),3,0))))</f>
        <v>0</v>
      </c>
      <c r="CF17" s="68">
        <f>IF(OR(SUMIF(CF$12:CF16,2,CF$12:CF16)=2,SUMIF(CF$12:CF16,1,CF$12:CF16)=1,SUM(CF$12:CF16)=1,SUM(CF$12:CF16)=2),0,IF($C17+$ED16&gt;($ED$11*CF$8),1,IF($C17+$D17+$E17+$F17+$ED16&gt;($ED$11*CF$8),2,IF($C17+$D17+$E17+$F17+$G17+$ED16&gt;($ED$11*CF$8),3,0))))</f>
        <v>0</v>
      </c>
      <c r="CG17" s="68">
        <f>IF(OR(SUMIF(CG$12:CG16,2,CG$12:CG16)=2,SUMIF(CG$12:CG16,1,CG$12:CG16)=1,SUM(CG$12:CG16)=1,SUM(CG$12:CG16)=2),0,IF($C17+$ED16&gt;($ED$11*CG$8),1,IF($C17+$D17+$E17+$F17+$ED16&gt;($ED$11*CG$8),2,IF($C17+$D17+$E17+$F17+$G17+$ED16&gt;($ED$11*CG$8),3,0))))</f>
        <v>0</v>
      </c>
      <c r="CH17" s="68">
        <f>IF(OR(SUMIF(CH$12:CH16,2,CH$12:CH16)=2,SUMIF(CH$12:CH16,1,CH$12:CH16)=1,SUM(CH$12:CH16)=1,SUM(CH$12:CH16)=2),0,IF($C17+$ED16&gt;($ED$11*CH$8),1,IF($C17+$D17+$E17+$F17+$ED16&gt;($ED$11*CH$8),2,IF($C17+$D17+$E17+$F17+$G17+$ED16&gt;($ED$11*CH$8),3,0))))</f>
        <v>0</v>
      </c>
      <c r="CI17" s="68">
        <f>IF(OR(SUMIF(CI$12:CI16,2,CI$12:CI16)=2,SUMIF(CI$12:CI16,1,CI$12:CI16)=1,SUM(CI$12:CI16)=1,SUM(CI$12:CI16)=2),0,IF($C17+$ED16&gt;($ED$11*CI$8),1,IF($C17+$D17+$E17+$F17+$ED16&gt;($ED$11*CI$8),2,IF($C17+$D17+$E17+$F17+$G17+$ED16&gt;($ED$11*CI$8),3,0))))</f>
        <v>0</v>
      </c>
      <c r="CJ17" s="68">
        <f>IF(OR(SUMIF(CJ$12:CJ16,2,CJ$12:CJ16)=2,SUMIF(CJ$12:CJ16,1,CJ$12:CJ16)=1,SUM(CJ$12:CJ16)=1,SUM(CJ$12:CJ16)=2),0,IF($C17+$ED16&gt;($ED$11*CJ$8),1,IF($C17+$D17+$E17+$F17+$ED16&gt;($ED$11*CJ$8),2,IF($C17+$D17+$E17+$F17+$G17+$ED16&gt;($ED$11*CJ$8),3,0))))</f>
        <v>0</v>
      </c>
      <c r="CK17" s="68">
        <f>IF(OR(SUMIF(CK$12:CK16,2,CK$12:CK16)=2,SUMIF(CK$12:CK16,1,CK$12:CK16)=1,SUM(CK$12:CK16)=1,SUM(CK$12:CK16)=2),0,IF($C17+$ED16&gt;($ED$11*CK$8),1,IF($C17+$D17+$E17+$F17+$ED16&gt;($ED$11*CK$8),2,IF($C17+$D17+$E17+$F17+$G17+$ED16&gt;($ED$11*CK$8),3,0))))</f>
        <v>0</v>
      </c>
      <c r="CL17" s="68">
        <f>IF(OR(SUMIF(CL$12:CL16,2,CL$12:CL16)=2,SUMIF(CL$12:CL16,1,CL$12:CL16)=1,SUM(CL$12:CL16)=1,SUM(CL$12:CL16)=2),0,IF($C17+$ED16&gt;($ED$11*CL$8),1,IF($C17+$D17+$E17+$F17+$ED16&gt;($ED$11*CL$8),2,IF($C17+$D17+$E17+$F17+$G17+$ED16&gt;($ED$11*CL$8),3,0))))</f>
        <v>0</v>
      </c>
      <c r="CM17" s="68">
        <f>IF(OR(SUMIF(CM$12:CM16,2,CM$12:CM16)=2,SUMIF(CM$12:CM16,1,CM$12:CM16)=1,SUM(CM$12:CM16)=1,SUM(CM$12:CM16)=2),0,IF($C17+$ED16&gt;($ED$11*CM$8),1,IF($C17+$D17+$E17+$F17+$ED16&gt;($ED$11*CM$8),2,IF($C17+$D17+$E17+$F17+$G17+$ED16&gt;($ED$11*CM$8),3,0))))</f>
        <v>0</v>
      </c>
      <c r="CN17" s="68">
        <f>IF(OR(SUMIF(CN$12:CN16,2,CN$12:CN16)=2,SUMIF(CN$12:CN16,1,CN$12:CN16)=1,SUM(CN$12:CN16)=1,SUM(CN$12:CN16)=2),0,IF($C17+$ED16&gt;($ED$11*CN$8),1,IF($C17+$D17+$E17+$F17+$ED16&gt;($ED$11*CN$8),2,IF($C17+$D17+$E17+$F17+$G17+$ED16&gt;($ED$11*CN$8),3,0))))</f>
        <v>0</v>
      </c>
      <c r="CO17" s="68">
        <f>IF(OR(SUMIF(CO$12:CO16,2,CO$12:CO16)=2,SUMIF(CO$12:CO16,1,CO$12:CO16)=1,SUM(CO$12:CO16)=1,SUM(CO$12:CO16)=2),0,IF($C17+$ED16&gt;($ED$11*CO$8),1,IF($C17+$D17+$E17+$F17+$ED16&gt;($ED$11*CO$8),2,IF($C17+$D17+$E17+$F17+$G17+$ED16&gt;($ED$11*CO$8),3,0))))</f>
        <v>0</v>
      </c>
      <c r="CP17" s="68">
        <f>IF(OR(SUMIF(CP$12:CP16,2,CP$12:CP16)=2,SUMIF(CP$12:CP16,1,CP$12:CP16)=1,SUM(CP$12:CP16)=1,SUM(CP$12:CP16)=2),0,IF($C17+$ED16&gt;($ED$11*CP$8),1,IF($C17+$D17+$E17+$F17+$ED16&gt;($ED$11*CP$8),2,IF($C17+$D17+$E17+$F17+$G17+$ED16&gt;($ED$11*CP$8),3,0))))</f>
        <v>0</v>
      </c>
      <c r="CQ17" s="68">
        <f>IF(OR(SUMIF(CQ$12:CQ16,2,CQ$12:CQ16)=2,SUMIF(CQ$12:CQ16,1,CQ$12:CQ16)=1,SUM(CQ$12:CQ16)=1,SUM(CQ$12:CQ16)=2),0,IF($C17+$ED16&gt;($ED$11*CQ$8),1,IF($C17+$D17+$E17+$F17+$ED16&gt;($ED$11*CQ$8),2,IF($C17+$D17+$E17+$F17+$G17+$ED16&gt;($ED$11*CQ$8),3,0))))</f>
        <v>0</v>
      </c>
      <c r="CR17" s="68">
        <f>IF(OR(SUMIF(CR$12:CR16,2,CR$12:CR16)=2,SUMIF(CR$12:CR16,1,CR$12:CR16)=1,SUM(CR$12:CR16)=1,SUM(CR$12:CR16)=2),0,IF($C17+$ED16&gt;($ED$11*CR$8),1,IF($C17+$D17+$E17+$F17+$ED16&gt;($ED$11*CR$8),2,IF($C17+$D17+$E17+$F17+$G17+$ED16&gt;($ED$11*CR$8),3,0))))</f>
        <v>0</v>
      </c>
      <c r="CS17" s="68">
        <f>IF(OR(SUMIF(CS$12:CS16,2,CS$12:CS16)=2,SUMIF(CS$12:CS16,1,CS$12:CS16)=1,SUM(CS$12:CS16)=1,SUM(CS$12:CS16)=2),0,IF($C17+$ED16&gt;($ED$11*CS$8),1,IF($C17+$D17+$E17+$F17+$ED16&gt;($ED$11*CS$8),2,IF($C17+$D17+$E17+$F17+$G17+$ED16&gt;($ED$11*CS$8),3,0))))</f>
        <v>0</v>
      </c>
      <c r="CT17" s="68">
        <f>IF(OR(SUMIF(CT$12:CT16,2,CT$12:CT16)=2,SUMIF(CT$12:CT16,1,CT$12:CT16)=1,SUM(CT$12:CT16)=1,SUM(CT$12:CT16)=2),0,IF($C17+$ED16&gt;($ED$11*CT$8),1,IF($C17+$D17+$E17+$F17+$ED16&gt;($ED$11*CT$8),2,IF($C17+$D17+$E17+$F17+$G17+$ED16&gt;($ED$11*CT$8),3,0))))</f>
        <v>0</v>
      </c>
      <c r="CU17" s="68">
        <f>IF(OR(SUMIF(CU$12:CU16,2,CU$12:CU16)=2,SUMIF(CU$12:CU16,1,CU$12:CU16)=1,SUM(CU$12:CU16)=1,SUM(CU$12:CU16)=2),0,IF($C17+$ED16&gt;($ED$11*CU$8),1,IF($C17+$D17+$E17+$F17+$ED16&gt;($ED$11*CU$8),2,IF($C17+$D17+$E17+$F17+$G17+$ED16&gt;($ED$11*CU$8),3,0))))</f>
        <v>0</v>
      </c>
      <c r="CV17" s="68">
        <f>IF(OR(SUMIF(CV$12:CV16,2,CV$12:CV16)=2,SUMIF(CV$12:CV16,1,CV$12:CV16)=1,SUM(CV$12:CV16)=1,SUM(CV$12:CV16)=2),0,IF($C17+$ED16&gt;($ED$11*CV$8),1,IF($C17+$D17+$E17+$F17+$ED16&gt;($ED$11*CV$8),2,IF($C17+$D17+$E17+$F17+$G17+$ED16&gt;($ED$11*CV$8),3,0))))</f>
        <v>0</v>
      </c>
      <c r="CW17" s="68">
        <f>IF(OR(SUMIF(CW$12:CW16,2,CW$12:CW16)=2,SUMIF(CW$12:CW16,1,CW$12:CW16)=1,SUM(CW$12:CW16)=1,SUM(CW$12:CW16)=2),0,IF($C17+$ED16&gt;($ED$11*CW$8),1,IF($C17+$D17+$E17+$F17+$ED16&gt;($ED$11*CW$8),2,IF($C17+$D17+$E17+$F17+$G17+$ED16&gt;($ED$11*CW$8),3,0))))</f>
        <v>0</v>
      </c>
      <c r="CX17" s="68">
        <f>IF(OR(SUMIF(CX$12:CX16,2,CX$12:CX16)=2,SUMIF(CX$12:CX16,1,CX$12:CX16)=1,SUM(CX$12:CX16)=1,SUM(CX$12:CX16)=2),0,IF($C17+$ED16&gt;($ED$11*CX$8),1,IF($C17+$D17+$E17+$F17+$ED16&gt;($ED$11*CX$8),2,IF($C17+$D17+$E17+$F17+$G17+$ED16&gt;($ED$11*CX$8),3,0))))</f>
        <v>0</v>
      </c>
      <c r="CY17" s="68">
        <f>IF(OR(SUMIF(CY$12:CY16,2,CY$12:CY16)=2,SUMIF(CY$12:CY16,1,CY$12:CY16)=1,SUM(CY$12:CY16)=1,SUM(CY$12:CY16)=2),0,IF($C17+$ED16&gt;($ED$11*CY$8),1,IF($C17+$D17+$E17+$F17+$ED16&gt;($ED$11*CY$8),2,IF($C17+$D17+$E17+$F17+$G17+$ED16&gt;($ED$11*CY$8),3,0))))</f>
        <v>0</v>
      </c>
      <c r="CZ17" s="68">
        <f>IF(OR(SUMIF(CZ$12:CZ16,2,CZ$12:CZ16)=2,SUMIF(CZ$12:CZ16,1,CZ$12:CZ16)=1,SUM(CZ$12:CZ16)=1,SUM(CZ$12:CZ16)=2),0,IF($C17+$ED16&gt;($ED$11*CZ$8),1,IF($C17+$D17+$E17+$F17+$ED16&gt;($ED$11*CZ$8),2,IF($C17+$D17+$E17+$F17+$G17+$ED16&gt;($ED$11*CZ$8),3,0))))</f>
        <v>0</v>
      </c>
      <c r="DA17" s="68">
        <f>IF(OR(SUMIF(DA$12:DA16,2,DA$12:DA16)=2,SUMIF(DA$12:DA16,1,DA$12:DA16)=1,SUM(DA$12:DA16)=1,SUM(DA$12:DA16)=2),0,IF($C17+$ED16&gt;($ED$11*DA$8),1,IF($C17+$D17+$E17+$F17+$ED16&gt;($ED$11*DA$8),2,IF($C17+$D17+$E17+$F17+$G17+$ED16&gt;($ED$11*DA$8),3,0))))</f>
        <v>0</v>
      </c>
      <c r="DB17" s="68">
        <f>IF(OR(SUMIF(DB$12:DB16,2,DB$12:DB16)=2,SUMIF(DB$12:DB16,1,DB$12:DB16)=1,SUM(DB$12:DB16)=1,SUM(DB$12:DB16)=2),0,IF($C17+$ED16&gt;($ED$11*DB$8),1,IF($C17+$D17+$E17+$F17+$ED16&gt;($ED$11*DB$8),2,IF($C17+$D17+$E17+$F17+$G17+$ED16&gt;($ED$11*DB$8),3,0))))</f>
        <v>0</v>
      </c>
      <c r="DC17" s="68">
        <f>IF(OR(SUMIF(DC$12:DC16,2,DC$12:DC16)=2,SUMIF(DC$12:DC16,1,DC$12:DC16)=1,SUM(DC$12:DC16)=1,SUM(DC$12:DC16)=2),0,IF($C17+$ED16&gt;($ED$11*DC$8),1,IF($C17+$D17+$E17+$F17+$ED16&gt;($ED$11*DC$8),2,IF($C17+$D17+$E17+$F17+$G17+$ED16&gt;($ED$11*DC$8),3,0))))</f>
        <v>0</v>
      </c>
      <c r="DD17" s="68">
        <f>IF(OR(SUMIF(DD$12:DD16,2,DD$12:DD16)=2,SUMIF(DD$12:DD16,1,DD$12:DD16)=1,SUM(DD$12:DD16)=1,SUM(DD$12:DD16)=2),0,IF($C17+$ED16&gt;($ED$11*DD$8),1,IF($C17+$D17+$E17+$F17+$ED16&gt;($ED$11*DD$8),2,IF($C17+$D17+$E17+$F17+$G17+$ED16&gt;($ED$11*DD$8),3,0))))</f>
        <v>0</v>
      </c>
      <c r="DE17" s="68">
        <f>IF(OR(SUMIF(DE$12:DE16,2,DE$12:DE16)=2,SUMIF(DE$12:DE16,1,DE$12:DE16)=1,SUM(DE$12:DE16)=1,SUM(DE$12:DE16)=2),0,IF($C17+$ED16&gt;($ED$11*DE$8),1,IF($C17+$D17+$E17+$F17+$ED16&gt;($ED$11*DE$8),2,IF($C17+$D17+$E17+$F17+$G17+$ED16&gt;($ED$11*DE$8),3,0))))</f>
        <v>0</v>
      </c>
      <c r="DF17" s="68">
        <f>IF(OR(SUMIF(DF$12:DF16,2,DF$12:DF16)=2,SUMIF(DF$12:DF16,1,DF$12:DF16)=1,SUM(DF$12:DF16)=1,SUM(DF$12:DF16)=2),0,IF($C17+$ED16&gt;($ED$11*DF$8),1,IF($C17+$D17+$E17+$F17+$ED16&gt;($ED$11*DF$8),2,IF($C17+$D17+$E17+$F17+$G17+$ED16&gt;($ED$11*DF$8),3,0))))</f>
        <v>0</v>
      </c>
      <c r="DG17" s="68">
        <f>IF(OR(SUMIF(DG$12:DG16,2,DG$12:DG16)=2,SUMIF(DG$12:DG16,1,DG$12:DG16)=1,SUM(DG$12:DG16)=1,SUM(DG$12:DG16)=2),0,IF($C17+$ED16&gt;($ED$11*DG$8),1,IF($C17+$D17+$E17+$F17+$ED16&gt;($ED$11*DG$8),2,IF($C17+$D17+$E17+$F17+$G17+$ED16&gt;($ED$11*DG$8),3,0))))</f>
        <v>0</v>
      </c>
      <c r="DH17" s="68">
        <f>IF(OR(SUMIF(DH$12:DH16,2,DH$12:DH16)=2,SUMIF(DH$12:DH16,1,DH$12:DH16)=1,SUM(DH$12:DH16)=1,SUM(DH$12:DH16)=2),0,IF($C17+$ED16&gt;($ED$11*DH$8),1,IF($C17+$D17+$E17+$F17+$ED16&gt;($ED$11*DH$8),2,IF($C17+$D17+$E17+$F17+$G17+$ED16&gt;($ED$11*DH$8),3,0))))</f>
        <v>0</v>
      </c>
      <c r="DI17" s="68">
        <f>IF(OR(SUMIF(DI$12:DI16,2,DI$12:DI16)=2,SUMIF(DI$12:DI16,1,DI$12:DI16)=1,SUM(DI$12:DI16)=1,SUM(DI$12:DI16)=2),0,IF($C17+$ED16&gt;($ED$11*DI$8),1,IF($C17+$D17+$E17+$F17+$ED16&gt;($ED$11*DI$8),2,IF($C17+$D17+$E17+$F17+$G17+$ED16&gt;($ED$11*DI$8),3,0))))</f>
        <v>0</v>
      </c>
      <c r="DJ17" s="68">
        <f>IF(OR(SUMIF(DJ$12:DJ16,2,DJ$12:DJ16)=2,SUMIF(DJ$12:DJ16,1,DJ$12:DJ16)=1,SUM(DJ$12:DJ16)=1,SUM(DJ$12:DJ16)=2),0,IF($C17+$ED16&gt;($ED$11*DJ$8),1,IF($C17+$D17+$E17+$F17+$ED16&gt;($ED$11*DJ$8),2,IF($C17+$D17+$E17+$F17+$G17+$ED16&gt;($ED$11*DJ$8),3,0))))</f>
        <v>0</v>
      </c>
      <c r="DK17" s="68">
        <f>IF(OR(SUMIF(DK$12:DK16,2,DK$12:DK16)=2,SUMIF(DK$12:DK16,1,DK$12:DK16)=1,SUM(DK$12:DK16)=1,SUM(DK$12:DK16)=2),0,IF($C17+$ED16&gt;($ED$11*DK$8),1,IF($C17+$D17+$E17+$F17+$ED16&gt;($ED$11*DK$8),2,IF($C17+$D17+$E17+$F17+$G17+$ED16&gt;($ED$11*DK$8),3,0))))</f>
        <v>0</v>
      </c>
      <c r="DL17" s="68">
        <f>IF(OR(SUMIF(DL$12:DL16,2,DL$12:DL16)=2,SUMIF(DL$12:DL16,1,DL$12:DL16)=1,SUM(DL$12:DL16)=1,SUM(DL$12:DL16)=2),0,IF($C17+$ED16&gt;($ED$11*DL$8),1,IF($C17+$D17+$E17+$F17+$ED16&gt;($ED$11*DL$8),2,IF($C17+$D17+$E17+$F17+$G17+$ED16&gt;($ED$11*DL$8),3,0))))</f>
        <v>0</v>
      </c>
      <c r="DM17" s="68">
        <f>IF(OR(SUMIF(DM$12:DM16,2,DM$12:DM16)=2,SUMIF(DM$12:DM16,1,DM$12:DM16)=1,SUM(DM$12:DM16)=1,SUM(DM$12:DM16)=2),0,IF($C17+$ED16&gt;($ED$11*DM$8),1,IF($C17+$D17+$E17+$F17+$ED16&gt;($ED$11*DM$8),2,IF($C17+$D17+$E17+$F17+$G17+$ED16&gt;($ED$11*DM$8),3,0))))</f>
        <v>0</v>
      </c>
      <c r="DN17" s="68">
        <f>IF(OR(SUMIF(DN$12:DN16,2,DN$12:DN16)=2,SUMIF(DN$12:DN16,1,DN$12:DN16)=1,SUM(DN$12:DN16)=1,SUM(DN$12:DN16)=2),0,IF($C17+$ED16&gt;($ED$11*DN$8),1,IF($C17+$D17+$E17+$F17+$ED16&gt;($ED$11*DN$8),2,IF($C17+$D17+$E17+$F17+$G17+$ED16&gt;($ED$11*DN$8),3,0))))</f>
        <v>0</v>
      </c>
      <c r="DO17" s="68">
        <f>IF(OR(SUMIF(DO$12:DO16,2,DO$12:DO16)=2,SUMIF(DO$12:DO16,1,DO$12:DO16)=1,SUM(DO$12:DO16)=1,SUM(DO$12:DO16)=2),0,IF($C17+$ED16&gt;($ED$11*DO$8),1,IF($C17+$D17+$E17+$F17+$ED16&gt;($ED$11*DO$8),2,IF($C17+$D17+$E17+$F17+$G17+$ED16&gt;($ED$11*DO$8),3,0))))</f>
        <v>0</v>
      </c>
      <c r="DP17" s="68">
        <f>IF(OR(SUMIF(DP$12:DP16,2,DP$12:DP16)=2,SUMIF(DP$12:DP16,1,DP$12:DP16)=1,SUM(DP$12:DP16)=1,SUM(DP$12:DP16)=2),0,IF($C17+$ED16&gt;($ED$11*DP$8),1,IF($C17+$D17+$E17+$F17+$ED16&gt;($ED$11*DP$8),2,IF($C17+$D17+$E17+$F17+$G17+$ED16&gt;($ED$11*DP$8),3,0))))</f>
        <v>0</v>
      </c>
      <c r="DQ17" s="68">
        <f>IF(OR(SUMIF(DQ$12:DQ16,2,DQ$12:DQ16)=2,SUMIF(DQ$12:DQ16,1,DQ$12:DQ16)=1,SUM(DQ$12:DQ16)=1,SUM(DQ$12:DQ16)=2),0,IF($C17+$ED16&gt;($ED$11*DQ$8),1,IF($C17+$D17+$E17+$F17+$ED16&gt;($ED$11*DQ$8),2,IF($C17+$D17+$E17+$F17+$G17+$ED16&gt;($ED$11*DQ$8),3,0))))</f>
        <v>0</v>
      </c>
      <c r="DR17" s="68">
        <f>IF(OR(SUMIF(DR$12:DR16,2,DR$12:DR16)=2,SUMIF(DR$12:DR16,1,DR$12:DR16)=1,SUM(DR$12:DR16)=1,SUM(DR$12:DR16)=2),0,IF($C17+$ED16&gt;($ED$11*DR$8),1,IF($C17+$D17+$E17+$F17+$ED16&gt;($ED$11*DR$8),2,IF($C17+$D17+$E17+$F17+$G17+$ED16&gt;($ED$11*DR$8),3,0))))</f>
        <v>0</v>
      </c>
      <c r="DS17" s="68">
        <f>IF(OR(SUMIF(DS$12:DS16,2,DS$12:DS16)=2,SUMIF(DS$12:DS16,1,DS$12:DS16)=1,SUM(DS$12:DS16)=1,SUM(DS$12:DS16)=2),0,IF($C17+$ED16&gt;($ED$11*DS$8),1,IF($C17+$D17+$E17+$F17+$ED16&gt;($ED$11*DS$8),2,IF($C17+$D17+$E17+$F17+$G17+$ED16&gt;($ED$11*DS$8),3,0))))</f>
        <v>0</v>
      </c>
      <c r="DT17" s="68">
        <f>IF(OR(SUMIF(DT$12:DT16,2,DT$12:DT16)=2,SUMIF(DT$12:DT16,1,DT$12:DT16)=1,SUM(DT$12:DT16)=1,SUM(DT$12:DT16)=2),0,IF($C17+$ED16&gt;($ED$11*DT$8),1,IF($C17+$D17+$E17+$F17+$ED16&gt;($ED$11*DT$8),2,IF($C17+$D17+$E17+$F17+$G17+$ED16&gt;($ED$11*DT$8),3,0))))</f>
        <v>0</v>
      </c>
      <c r="DU17" s="68">
        <f>IF(OR(SUMIF(DU$12:DU16,2,DU$12:DU16)=2,SUMIF(DU$12:DU16,1,DU$12:DU16)=1,SUM(DU$12:DU16)=1,SUM(DU$12:DU16)=2),0,IF($C17+$ED16&gt;($ED$11*DU$8),1,IF($C17+$D17+$E17+$F17+$ED16&gt;($ED$11*DU$8),2,IF($C17+$D17+$E17+$F17+$G17+$ED16&gt;($ED$11*DU$8),3,0))))</f>
        <v>0</v>
      </c>
      <c r="DV17" s="68">
        <f>IF(OR(SUMIF(DV$12:DV16,2,DV$12:DV16)=2,SUMIF(DV$12:DV16,1,DV$12:DV16)=1,SUM(DV$12:DV16)=1,SUM(DV$12:DV16)=2),0,IF($C17+$ED16&gt;($ED$11*DV$8),1,IF($C17+$D17+$E17+$F17+$ED16&gt;($ED$11*DV$8),2,IF($C17+$D17+$E17+$F17+$G17+$ED16&gt;($ED$11*DV$8),3,0))))</f>
        <v>0</v>
      </c>
      <c r="DW17" s="68">
        <f>IF(OR(SUMIF(DW$12:DW16,2,DW$12:DW16)=2,SUMIF(DW$12:DW16,1,DW$12:DW16)=1,SUM(DW$12:DW16)=1,SUM(DW$12:DW16)=2),0,IF($C17+$ED16&gt;($ED$11*DW$8),1,IF($C17+$D17+$E17+$F17+$ED16&gt;($ED$11*DW$8),2,IF($C17+$D17+$E17+$F17+$G17+$ED16&gt;($ED$11*DW$8),3,0))))</f>
        <v>0</v>
      </c>
      <c r="DX17" s="68">
        <f>IF(OR(SUMIF(DX$12:DX16,2,DX$12:DX16)=2,SUMIF(DX$12:DX16,1,DX$12:DX16)=1,SUM(DX$12:DX16)=1,SUM(DX$12:DX16)=2),0,IF($C17+$ED16&gt;($ED$11*DX$8),1,IF($C17+$D17+$E17+$F17+$ED16&gt;($ED$11*DX$8),2,IF($C17+$D17+$E17+$F17+$G17+$ED16&gt;($ED$11*DX$8),3,0))))</f>
        <v>0</v>
      </c>
      <c r="DY17" s="68">
        <f>IF(OR(SUMIF(DY$12:DY16,2,DY$12:DY16)=2,SUMIF(DY$12:DY16,1,DY$12:DY16)=1,SUM(DY$12:DY16)=1,SUM(DY$12:DY16)=2),0,IF($C17+$ED16&gt;($ED$11*DY$8),1,IF($C17+$D17+$E17+$F17+$ED16&gt;($ED$11*DY$8),2,IF($C17+$D17+$E17+$F17+$G17+$ED16&gt;($ED$11*DY$8),3,0))))</f>
        <v>0</v>
      </c>
      <c r="DZ17" s="68">
        <f>IF(OR(SUMIF(DZ$12:DZ16,2,DZ$12:DZ16)=2,SUMIF(DZ$12:DZ16,1,DZ$12:DZ16)=1,SUM(DZ$12:DZ16)=1,SUM(DZ$12:DZ16)=2),0,IF($C17+$ED16&gt;($ED$11*DZ$8),1,IF($C17+$D17+$E17+$F17+$ED16&gt;($ED$11*DZ$8),2,IF($C17+$D17+$E17+$F17+$G17+$ED16&gt;($ED$11*DZ$8),3,0))))</f>
        <v>0</v>
      </c>
      <c r="EA17" s="68">
        <f>IF(OR(SUMIF(EA$12:EA16,2,EA$12:EA16)=2,SUMIF(EA$12:EA16,1,EA$12:EA16)=1,SUM(EA$12:EA16)=1,SUM(EA$12:EA16)=2),0,IF($C17+$ED16&gt;($ED$11*EA$8),1,IF($C17+$D17+$E17+$F17+$ED16&gt;($ED$11*EA$8),2,IF($C17+$D17+$E17+$F17+$G17+$ED16&gt;($ED$11*EA$8),3,0))))</f>
        <v>0</v>
      </c>
      <c r="EB17" s="68">
        <f>IF(OR(SUMIF(EB$12:EB16,2,EB$12:EB16)=2,SUMIF(EB$12:EB16,1,EB$12:EB16)=1,SUM(EB$12:EB16)=1,SUM(EB$12:EB16)=2),0,IF($C17+$ED16&gt;($ED$11*EB$8),1,IF($C17+$D17+$E17+$F17+$ED16&gt;($ED$11*EB$8),2,IF($C17+$D17+$E17+$F17+$G17+$ED16&gt;($ED$11*EB$8),3,0))))</f>
        <v>0</v>
      </c>
      <c r="EC17" s="68">
        <f>IF(OR(SUMIF(EC$12:EC16,2,EC$12:EC16)=2,SUMIF(EC$12:EC16,1,EC$12:EC16)=1,SUM(EC$12:EC16)=1,SUM(EC$12:EC16)=2),0,IF($C17+$ED16&gt;($ED$11*EC$8),1,IF($C17+$D17+$E17+$F17+$ED16&gt;($ED$11*EC$8),2,IF($C17+$D17+$E17+$F17+$G17+$ED16&gt;($ED$11*EC$8),3,0))))</f>
        <v>0</v>
      </c>
      <c r="ED17" s="26">
        <f>SUM($C$12:$F17)</f>
        <v>0</v>
      </c>
    </row>
    <row r="18" spans="1:134" ht="14.1" customHeight="1">
      <c r="A18" s="66">
        <v>7</v>
      </c>
      <c r="B18" s="229"/>
      <c r="C18" s="229"/>
      <c r="D18" s="229"/>
      <c r="E18" s="229"/>
      <c r="F18" s="229"/>
      <c r="G18" s="229"/>
      <c r="H18" s="68">
        <f>IF(OR(SUMIF(H$12:H17,2,H$12:H17)=2,SUMIF(H$12:H17,1,H$12:H17)=1,SUM(H$12:H17)=1,SUM(H$12:H17)=2),0,IF($C18+$ED17&gt;($ED$11*H$8),1,IF($C18+$D18+$E18+$F18+$ED17&gt;($ED$11*H$8),2,IF($C18+$D18+$E18+$F18+$G18+$ED17&gt;($ED$11*H$8),3,0))))</f>
        <v>0</v>
      </c>
      <c r="I18" s="68">
        <f>IF(OR(SUMIF(I$12:I17,2,I$12:I17)=2,SUMIF(I$12:I17,1,I$12:I17)=1,SUM(I$12:I17)=1,SUM(I$12:I17)=2),0,IF($C18+$ED17&gt;($ED$11*I$8),1,IF($C18+$D18+$E18+$F18+$ED17&gt;($ED$11*I$8),2,IF($C18+$D18+$E18+$F18+$G18+$ED17&gt;($ED$11*I$8),3,0))))</f>
        <v>0</v>
      </c>
      <c r="J18" s="68">
        <f>IF(OR(SUMIF(J$12:J17,2,J$12:J17)=2,SUMIF(J$12:J17,1,J$12:J17)=1,SUM(J$12:J17)=1,SUM(J$12:J17)=2),0,IF($C18+$ED17&gt;($ED$11*J$8),1,IF($C18+$D18+$E18+$F18+$ED17&gt;($ED$11*J$8),2,IF($C18+$D18+$E18+$F18+$G18+$ED17&gt;($ED$11*J$8),3,0))))</f>
        <v>0</v>
      </c>
      <c r="K18" s="68">
        <f>IF(OR(SUMIF(K$12:K17,2,K$12:K17)=2,SUMIF(K$12:K17,1,K$12:K17)=1,SUM(K$12:K17)=1,SUM(K$12:K17)=2),0,IF($C18+$ED17&gt;($ED$11*K$8),1,IF($C18+$D18+$E18+$F18+$ED17&gt;($ED$11*K$8),2,IF($C18+$D18+$E18+$F18+$G18+$ED17&gt;($ED$11*K$8),3,0))))</f>
        <v>0</v>
      </c>
      <c r="L18" s="68">
        <f>IF(OR(SUMIF(L$12:L17,2,L$12:L17)=2,SUMIF(L$12:L17,1,L$12:L17)=1,SUM(L$12:L17)=1,SUM(L$12:L17)=2),0,IF($C18+$ED17&gt;($ED$11*L$8),1,IF($C18+$D18+$E18+$F18+$ED17&gt;($ED$11*L$8),2,IF($C18+$D18+$E18+$F18+$G18+$ED17&gt;($ED$11*L$8),3,0))))</f>
        <v>0</v>
      </c>
      <c r="M18" s="68">
        <f>IF(OR(SUMIF(M$12:M17,2,M$12:M17)=2,SUMIF(M$12:M17,1,M$12:M17)=1,SUM(M$12:M17)=1,SUM(M$12:M17)=2),0,IF($C18+$ED17&gt;($ED$11*M$8),1,IF($C18+$D18+$E18+$F18+$ED17&gt;($ED$11*M$8),2,IF($C18+$D18+$E18+$F18+$G18+$ED17&gt;($ED$11*M$8),3,0))))</f>
        <v>0</v>
      </c>
      <c r="N18" s="68">
        <f>IF(OR(SUMIF(N$12:N17,2,N$12:N17)=2,SUMIF(N$12:N17,1,N$12:N17)=1,SUM(N$12:N17)=1,SUM(N$12:N17)=2),0,IF($C18+$ED17&gt;($ED$11*N$8),1,IF($C18+$D18+$E18+$F18+$ED17&gt;($ED$11*N$8),2,IF($C18+$D18+$E18+$F18+$G18+$ED17&gt;($ED$11*N$8),3,0))))</f>
        <v>0</v>
      </c>
      <c r="O18" s="68">
        <f>IF(OR(SUMIF(O$12:O17,2,O$12:O17)=2,SUMIF(O$12:O17,1,O$12:O17)=1,SUM(O$12:O17)=1,SUM(O$12:O17)=2),0,IF($C18+$ED17&gt;($ED$11*O$8),1,IF($C18+$D18+$E18+$F18+$ED17&gt;($ED$11*O$8),2,IF($C18+$D18+$E18+$F18+$G18+$ED17&gt;($ED$11*O$8),3,0))))</f>
        <v>0</v>
      </c>
      <c r="P18" s="68">
        <f>IF(OR(SUMIF(P$12:P17,2,P$12:P17)=2,SUMIF(P$12:P17,1,P$12:P17)=1,SUM(P$12:P17)=1,SUM(P$12:P17)=2),0,IF($C18+$ED17&gt;($ED$11*P$8),1,IF($C18+$D18+$E18+$F18+$ED17&gt;($ED$11*P$8),2,IF($C18+$D18+$E18+$F18+$G18+$ED17&gt;($ED$11*P$8),3,0))))</f>
        <v>0</v>
      </c>
      <c r="Q18" s="68">
        <f>IF(OR(SUMIF(Q$12:Q17,2,Q$12:Q17)=2,SUMIF(Q$12:Q17,1,Q$12:Q17)=1,SUM(Q$12:Q17)=1,SUM(Q$12:Q17)=2),0,IF($C18+$ED17&gt;($ED$11*Q$8),1,IF($C18+$D18+$E18+$F18+$ED17&gt;($ED$11*Q$8),2,IF($C18+$D18+$E18+$F18+$G18+$ED17&gt;($ED$11*Q$8),3,0))))</f>
        <v>0</v>
      </c>
      <c r="R18" s="68">
        <f>IF(OR(SUMIF(R$12:R17,2,R$12:R17)=2,SUMIF(R$12:R17,1,R$12:R17)=1,SUM(R$12:R17)=1,SUM(R$12:R17)=2),0,IF($C18+$ED17&gt;($ED$11*R$8),1,IF($C18+$D18+$E18+$F18+$ED17&gt;($ED$11*R$8),2,IF($C18+$D18+$E18+$F18+$G18+$ED17&gt;($ED$11*R$8),3,0))))</f>
        <v>0</v>
      </c>
      <c r="S18" s="68">
        <f>IF(OR(SUMIF(S$12:S17,2,S$12:S17)=2,SUMIF(S$12:S17,1,S$12:S17)=1,SUM(S$12:S17)=1,SUM(S$12:S17)=2),0,IF($C18+$ED17&gt;($ED$11*S$8),1,IF($C18+$D18+$E18+$F18+$ED17&gt;($ED$11*S$8),2,IF($C18+$D18+$E18+$F18+$G18+$ED17&gt;($ED$11*S$8),3,0))))</f>
        <v>0</v>
      </c>
      <c r="T18" s="68">
        <f>IF(OR(SUMIF(T$12:T17,2,T$12:T17)=2,SUMIF(T$12:T17,1,T$12:T17)=1,SUM(T$12:T17)=1,SUM(T$12:T17)=2),0,IF($C18+$ED17&gt;($ED$11*T$8),1,IF($C18+$D18+$E18+$F18+$ED17&gt;($ED$11*T$8),2,IF($C18+$D18+$E18+$F18+$G18+$ED17&gt;($ED$11*T$8),3,0))))</f>
        <v>0</v>
      </c>
      <c r="U18" s="68">
        <f>IF(OR(SUMIF(U$12:U17,2,U$12:U17)=2,SUMIF(U$12:U17,1,U$12:U17)=1,SUM(U$12:U17)=1,SUM(U$12:U17)=2),0,IF($C18+$ED17&gt;($ED$11*U$8),1,IF($C18+$D18+$E18+$F18+$ED17&gt;($ED$11*U$8),2,IF($C18+$D18+$E18+$F18+$G18+$ED17&gt;($ED$11*U$8),3,0))))</f>
        <v>0</v>
      </c>
      <c r="V18" s="68">
        <f>IF(OR(SUMIF(V$12:V17,2,V$12:V17)=2,SUMIF(V$12:V17,1,V$12:V17)=1,SUM(V$12:V17)=1,SUM(V$12:V17)=2),0,IF($C18+$ED17&gt;($ED$11*V$8),1,IF($C18+$D18+$E18+$F18+$ED17&gt;($ED$11*V$8),2,IF($C18+$D18+$E18+$F18+$G18+$ED17&gt;($ED$11*V$8),3,0))))</f>
        <v>0</v>
      </c>
      <c r="W18" s="68">
        <f>IF(OR(SUMIF(W$12:W17,2,W$12:W17)=2,SUMIF(W$12:W17,1,W$12:W17)=1,SUM(W$12:W17)=1,SUM(W$12:W17)=2),0,IF($C18+$ED17&gt;($ED$11*W$8),1,IF($C18+$D18+$E18+$F18+$ED17&gt;($ED$11*W$8),2,IF($C18+$D18+$E18+$F18+$G18+$ED17&gt;($ED$11*W$8),3,0))))</f>
        <v>0</v>
      </c>
      <c r="X18" s="68">
        <f>IF(OR(SUMIF(X$12:X17,2,X$12:X17)=2,SUMIF(X$12:X17,1,X$12:X17)=1,SUM(X$12:X17)=1,SUM(X$12:X17)=2),0,IF($C18+$ED17&gt;($ED$11*X$8),1,IF($C18+$D18+$E18+$F18+$ED17&gt;($ED$11*X$8),2,IF($C18+$D18+$E18+$F18+$G18+$ED17&gt;($ED$11*X$8),3,0))))</f>
        <v>0</v>
      </c>
      <c r="Y18" s="68">
        <f>IF(OR(SUMIF(Y$12:Y17,2,Y$12:Y17)=2,SUMIF(Y$12:Y17,1,Y$12:Y17)=1,SUM(Y$12:Y17)=1,SUM(Y$12:Y17)=2),0,IF($C18+$ED17&gt;($ED$11*Y$8),1,IF($C18+$D18+$E18+$F18+$ED17&gt;($ED$11*Y$8),2,IF($C18+$D18+$E18+$F18+$G18+$ED17&gt;($ED$11*Y$8),3,0))))</f>
        <v>0</v>
      </c>
      <c r="Z18" s="68">
        <f>IF(OR(SUMIF(Z$12:Z17,2,Z$12:Z17)=2,SUMIF(Z$12:Z17,1,Z$12:Z17)=1,SUM(Z$12:Z17)=1,SUM(Z$12:Z17)=2),0,IF($C18+$ED17&gt;($ED$11*Z$8),1,IF($C18+$D18+$E18+$F18+$ED17&gt;($ED$11*Z$8),2,IF($C18+$D18+$E18+$F18+$G18+$ED17&gt;($ED$11*Z$8),3,0))))</f>
        <v>0</v>
      </c>
      <c r="AA18" s="68">
        <f>IF(OR(SUMIF(AA$12:AA17,2,AA$12:AA17)=2,SUMIF(AA$12:AA17,1,AA$12:AA17)=1,SUM(AA$12:AA17)=1,SUM(AA$12:AA17)=2),0,IF($C18+$ED17&gt;($ED$11*AA$8),1,IF($C18+$D18+$E18+$F18+$ED17&gt;($ED$11*AA$8),2,IF($C18+$D18+$E18+$F18+$G18+$ED17&gt;($ED$11*AA$8),3,0))))</f>
        <v>0</v>
      </c>
      <c r="AB18" s="68">
        <f>IF(OR(SUMIF(AB$12:AB17,2,AB$12:AB17)=2,SUMIF(AB$12:AB17,1,AB$12:AB17)=1,SUM(AB$12:AB17)=1,SUM(AB$12:AB17)=2),0,IF($C18+$ED17&gt;($ED$11*AB$8),1,IF($C18+$D18+$E18+$F18+$ED17&gt;($ED$11*AB$8),2,IF($C18+$D18+$E18+$F18+$G18+$ED17&gt;($ED$11*AB$8),3,0))))</f>
        <v>0</v>
      </c>
      <c r="AC18" s="68">
        <f>IF(OR(SUMIF(AC$12:AC17,2,AC$12:AC17)=2,SUMIF(AC$12:AC17,1,AC$12:AC17)=1,SUM(AC$12:AC17)=1,SUM(AC$12:AC17)=2),0,IF($C18+$ED17&gt;($ED$11*AC$8),1,IF($C18+$D18+$E18+$F18+$ED17&gt;($ED$11*AC$8),2,IF($C18+$D18+$E18+$F18+$G18+$ED17&gt;($ED$11*AC$8),3,0))))</f>
        <v>0</v>
      </c>
      <c r="AD18" s="68">
        <f>IF(OR(SUMIF(AD$12:AD17,2,AD$12:AD17)=2,SUMIF(AD$12:AD17,1,AD$12:AD17)=1,SUM(AD$12:AD17)=1,SUM(AD$12:AD17)=2),0,IF($C18+$ED17&gt;($ED$11*AD$8),1,IF($C18+$D18+$E18+$F18+$ED17&gt;($ED$11*AD$8),2,IF($C18+$D18+$E18+$F18+$G18+$ED17&gt;($ED$11*AD$8),3,0))))</f>
        <v>0</v>
      </c>
      <c r="AE18" s="68">
        <f>IF(OR(SUMIF(AE$12:AE17,2,AE$12:AE17)=2,SUMIF(AE$12:AE17,1,AE$12:AE17)=1,SUM(AE$12:AE17)=1,SUM(AE$12:AE17)=2),0,IF($C18+$ED17&gt;($ED$11*AE$8),1,IF($C18+$D18+$E18+$F18+$ED17&gt;($ED$11*AE$8),2,IF($C18+$D18+$E18+$F18+$G18+$ED17&gt;($ED$11*AE$8),3,0))))</f>
        <v>0</v>
      </c>
      <c r="AF18" s="68">
        <f>IF(OR(SUMIF(AF$12:AF17,2,AF$12:AF17)=2,SUMIF(AF$12:AF17,1,AF$12:AF17)=1,SUM(AF$12:AF17)=1,SUM(AF$12:AF17)=2),0,IF($C18+$ED17&gt;($ED$11*AF$8),1,IF($C18+$D18+$E18+$F18+$ED17&gt;($ED$11*AF$8),2,IF($C18+$D18+$E18+$F18+$G18+$ED17&gt;($ED$11*AF$8),3,0))))</f>
        <v>0</v>
      </c>
      <c r="AG18" s="68">
        <f>IF(OR(SUMIF(AG$12:AG17,2,AG$12:AG17)=2,SUMIF(AG$12:AG17,1,AG$12:AG17)=1,SUM(AG$12:AG17)=1,SUM(AG$12:AG17)=2),0,IF($C18+$ED17&gt;($ED$11*AG$8),1,IF($C18+$D18+$E18+$F18+$ED17&gt;($ED$11*AG$8),2,IF($C18+$D18+$E18+$F18+$G18+$ED17&gt;($ED$11*AG$8),3,0))))</f>
        <v>0</v>
      </c>
      <c r="AH18" s="68">
        <f>IF(OR(SUMIF(AH$12:AH17,2,AH$12:AH17)=2,SUMIF(AH$12:AH17,1,AH$12:AH17)=1,SUM(AH$12:AH17)=1,SUM(AH$12:AH17)=2),0,IF($C18+$ED17&gt;($ED$11*AH$8),1,IF($C18+$D18+$E18+$F18+$ED17&gt;($ED$11*AH$8),2,IF($C18+$D18+$E18+$F18+$G18+$ED17&gt;($ED$11*AH$8),3,0))))</f>
        <v>0</v>
      </c>
      <c r="AI18" s="68">
        <f>IF(OR(SUMIF(AI$12:AI17,2,AI$12:AI17)=2,SUMIF(AI$12:AI17,1,AI$12:AI17)=1,SUM(AI$12:AI17)=1,SUM(AI$12:AI17)=2),0,IF($C18+$ED17&gt;($ED$11*AI$8),1,IF($C18+$D18+$E18+$F18+$ED17&gt;($ED$11*AI$8),2,IF($C18+$D18+$E18+$F18+$G18+$ED17&gt;($ED$11*AI$8),3,0))))</f>
        <v>0</v>
      </c>
      <c r="AJ18" s="68">
        <f>IF(OR(SUMIF(AJ$12:AJ17,2,AJ$12:AJ17)=2,SUMIF(AJ$12:AJ17,1,AJ$12:AJ17)=1,SUM(AJ$12:AJ17)=1,SUM(AJ$12:AJ17)=2),0,IF($C18+$ED17&gt;($ED$11*AJ$8),1,IF($C18+$D18+$E18+$F18+$ED17&gt;($ED$11*AJ$8),2,IF($C18+$D18+$E18+$F18+$G18+$ED17&gt;($ED$11*AJ$8),3,0))))</f>
        <v>0</v>
      </c>
      <c r="AK18" s="68">
        <f>IF(OR(SUMIF(AK$12:AK17,2,AK$12:AK17)=2,SUMIF(AK$12:AK17,1,AK$12:AK17)=1,SUM(AK$12:AK17)=1,SUM(AK$12:AK17)=2),0,IF($C18+$ED17&gt;($ED$11*AK$8),1,IF($C18+$D18+$E18+$F18+$ED17&gt;($ED$11*AK$8),2,IF($C18+$D18+$E18+$F18+$G18+$ED17&gt;($ED$11*AK$8),3,0))))</f>
        <v>0</v>
      </c>
      <c r="AL18" s="68">
        <f>IF(OR(SUMIF(AL$12:AL17,2,AL$12:AL17)=2,SUMIF(AL$12:AL17,1,AL$12:AL17)=1,SUM(AL$12:AL17)=1,SUM(AL$12:AL17)=2),0,IF($C18+$ED17&gt;($ED$11*AL$8),1,IF($C18+$D18+$E18+$F18+$ED17&gt;($ED$11*AL$8),2,IF($C18+$D18+$E18+$F18+$G18+$ED17&gt;($ED$11*AL$8),3,0))))</f>
        <v>0</v>
      </c>
      <c r="AM18" s="68">
        <f>IF(OR(SUMIF(AM$12:AM17,2,AM$12:AM17)=2,SUMIF(AM$12:AM17,1,AM$12:AM17)=1,SUM(AM$12:AM17)=1,SUM(AM$12:AM17)=2),0,IF($C18+$ED17&gt;($ED$11*AM$8),1,IF($C18+$D18+$E18+$F18+$ED17&gt;($ED$11*AM$8),2,IF($C18+$D18+$E18+$F18+$G18+$ED17&gt;($ED$11*AM$8),3,0))))</f>
        <v>0</v>
      </c>
      <c r="AN18" s="68">
        <f>IF(OR(SUMIF(AN$12:AN17,2,AN$12:AN17)=2,SUMIF(AN$12:AN17,1,AN$12:AN17)=1,SUM(AN$12:AN17)=1,SUM(AN$12:AN17)=2),0,IF($C18+$ED17&gt;($ED$11*AN$8),1,IF($C18+$D18+$E18+$F18+$ED17&gt;($ED$11*AN$8),2,IF($C18+$D18+$E18+$F18+$G18+$ED17&gt;($ED$11*AN$8),3,0))))</f>
        <v>0</v>
      </c>
      <c r="AO18" s="68">
        <f>IF(OR(SUMIF(AO$12:AO17,2,AO$12:AO17)=2,SUMIF(AO$12:AO17,1,AO$12:AO17)=1,SUM(AO$12:AO17)=1,SUM(AO$12:AO17)=2),0,IF($C18+$ED17&gt;($ED$11*AO$8),1,IF($C18+$D18+$E18+$F18+$ED17&gt;($ED$11*AO$8),2,IF($C18+$D18+$E18+$F18+$G18+$ED17&gt;($ED$11*AO$8),3,0))))</f>
        <v>0</v>
      </c>
      <c r="AP18" s="68">
        <f>IF(OR(SUMIF(AP$12:AP17,2,AP$12:AP17)=2,SUMIF(AP$12:AP17,1,AP$12:AP17)=1,SUM(AP$12:AP17)=1,SUM(AP$12:AP17)=2),0,IF($C18+$ED17&gt;($ED$11*AP$8),1,IF($C18+$D18+$E18+$F18+$ED17&gt;($ED$11*AP$8),2,IF($C18+$D18+$E18+$F18+$G18+$ED17&gt;($ED$11*AP$8),3,0))))</f>
        <v>0</v>
      </c>
      <c r="AQ18" s="68">
        <f>IF(OR(SUMIF(AQ$12:AQ17,2,AQ$12:AQ17)=2,SUMIF(AQ$12:AQ17,1,AQ$12:AQ17)=1,SUM(AQ$12:AQ17)=1,SUM(AQ$12:AQ17)=2),0,IF($C18+$ED17&gt;($ED$11*AQ$8),1,IF($C18+$D18+$E18+$F18+$ED17&gt;($ED$11*AQ$8),2,IF($C18+$D18+$E18+$F18+$G18+$ED17&gt;($ED$11*AQ$8),3,0))))</f>
        <v>0</v>
      </c>
      <c r="AR18" s="68">
        <f>IF(OR(SUMIF(AR$12:AR17,2,AR$12:AR17)=2,SUMIF(AR$12:AR17,1,AR$12:AR17)=1,SUM(AR$12:AR17)=1,SUM(AR$12:AR17)=2),0,IF($C18+$ED17&gt;($ED$11*AR$8),1,IF($C18+$D18+$E18+$F18+$ED17&gt;($ED$11*AR$8),2,IF($C18+$D18+$E18+$F18+$G18+$ED17&gt;($ED$11*AR$8),3,0))))</f>
        <v>0</v>
      </c>
      <c r="AS18" s="68">
        <f>IF(OR(SUMIF(AS$12:AS17,2,AS$12:AS17)=2,SUMIF(AS$12:AS17,1,AS$12:AS17)=1,SUM(AS$12:AS17)=1,SUM(AS$12:AS17)=2),0,IF($C18+$ED17&gt;($ED$11*AS$8),1,IF($C18+$D18+$E18+$F18+$ED17&gt;($ED$11*AS$8),2,IF($C18+$D18+$E18+$F18+$G18+$ED17&gt;($ED$11*AS$8),3,0))))</f>
        <v>0</v>
      </c>
      <c r="AT18" s="68">
        <f>IF(OR(SUMIF(AT$12:AT17,2,AT$12:AT17)=2,SUMIF(AT$12:AT17,1,AT$12:AT17)=1,SUM(AT$12:AT17)=1,SUM(AT$12:AT17)=2),0,IF($C18+$ED17&gt;($ED$11*AT$8),1,IF($C18+$D18+$E18+$F18+$ED17&gt;($ED$11*AT$8),2,IF($C18+$D18+$E18+$F18+$G18+$ED17&gt;($ED$11*AT$8),3,0))))</f>
        <v>0</v>
      </c>
      <c r="AU18" s="68">
        <f>IF(OR(SUMIF(AU$12:AU17,2,AU$12:AU17)=2,SUMIF(AU$12:AU17,1,AU$12:AU17)=1,SUM(AU$12:AU17)=1,SUM(AU$12:AU17)=2),0,IF($C18+$ED17&gt;($ED$11*AU$8),1,IF($C18+$D18+$E18+$F18+$ED17&gt;($ED$11*AU$8),2,IF($C18+$D18+$E18+$F18+$G18+$ED17&gt;($ED$11*AU$8),3,0))))</f>
        <v>0</v>
      </c>
      <c r="AV18" s="68">
        <f>IF(OR(SUMIF(AV$12:AV17,2,AV$12:AV17)=2,SUMIF(AV$12:AV17,1,AV$12:AV17)=1,SUM(AV$12:AV17)=1,SUM(AV$12:AV17)=2),0,IF($C18+$ED17&gt;($ED$11*AV$8),1,IF($C18+$D18+$E18+$F18+$ED17&gt;($ED$11*AV$8),2,IF($C18+$D18+$E18+$F18+$G18+$ED17&gt;($ED$11*AV$8),3,0))))</f>
        <v>0</v>
      </c>
      <c r="AW18" s="68">
        <f>IF(OR(SUMIF(AW$12:AW17,2,AW$12:AW17)=2,SUMIF(AW$12:AW17,1,AW$12:AW17)=1,SUM(AW$12:AW17)=1,SUM(AW$12:AW17)=2),0,IF($C18+$ED17&gt;($ED$11*AW$8),1,IF($C18+$D18+$E18+$F18+$ED17&gt;($ED$11*AW$8),2,IF($C18+$D18+$E18+$F18+$G18+$ED17&gt;($ED$11*AW$8),3,0))))</f>
        <v>0</v>
      </c>
      <c r="AX18" s="68">
        <f>IF(OR(SUMIF(AX$12:AX17,2,AX$12:AX17)=2,SUMIF(AX$12:AX17,1,AX$12:AX17)=1,SUM(AX$12:AX17)=1,SUM(AX$12:AX17)=2),0,IF($C18+$ED17&gt;($ED$11*AX$8),1,IF($C18+$D18+$E18+$F18+$ED17&gt;($ED$11*AX$8),2,IF($C18+$D18+$E18+$F18+$G18+$ED17&gt;($ED$11*AX$8),3,0))))</f>
        <v>0</v>
      </c>
      <c r="AY18" s="68">
        <f>IF(OR(SUMIF(AY$12:AY17,2,AY$12:AY17)=2,SUMIF(AY$12:AY17,1,AY$12:AY17)=1,SUM(AY$12:AY17)=1,SUM(AY$12:AY17)=2),0,IF($C18+$ED17&gt;($ED$11*AY$8),1,IF($C18+$D18+$E18+$F18+$ED17&gt;($ED$11*AY$8),2,IF($C18+$D18+$E18+$F18+$G18+$ED17&gt;($ED$11*AY$8),3,0))))</f>
        <v>0</v>
      </c>
      <c r="AZ18" s="68">
        <f>IF(OR(SUMIF(AZ$12:AZ17,2,AZ$12:AZ17)=2,SUMIF(AZ$12:AZ17,1,AZ$12:AZ17)=1,SUM(AZ$12:AZ17)=1,SUM(AZ$12:AZ17)=2),0,IF($C18+$ED17&gt;($ED$11*AZ$8),1,IF($C18+$D18+$E18+$F18+$ED17&gt;($ED$11*AZ$8),2,IF($C18+$D18+$E18+$F18+$G18+$ED17&gt;($ED$11*AZ$8),3,0))))</f>
        <v>0</v>
      </c>
      <c r="BA18" s="68">
        <f>IF(OR(SUMIF(BA$12:BA17,2,BA$12:BA17)=2,SUMIF(BA$12:BA17,1,BA$12:BA17)=1,SUM(BA$12:BA17)=1,SUM(BA$12:BA17)=2),0,IF($C18+$ED17&gt;($ED$11*BA$8),1,IF($C18+$D18+$E18+$F18+$ED17&gt;($ED$11*BA$8),2,IF($C18+$D18+$E18+$F18+$G18+$ED17&gt;($ED$11*BA$8),3,0))))</f>
        <v>0</v>
      </c>
      <c r="BB18" s="68">
        <f>IF(OR(SUMIF(BB$12:BB17,2,BB$12:BB17)=2,SUMIF(BB$12:BB17,1,BB$12:BB17)=1,SUM(BB$12:BB17)=1,SUM(BB$12:BB17)=2),0,IF($C18+$ED17&gt;($ED$11*BB$8),1,IF($C18+$D18+$E18+$F18+$ED17&gt;($ED$11*BB$8),2,IF($C18+$D18+$E18+$F18+$G18+$ED17&gt;($ED$11*BB$8),3,0))))</f>
        <v>0</v>
      </c>
      <c r="BC18" s="68">
        <f>IF(OR(SUMIF(BC$12:BC17,2,BC$12:BC17)=2,SUMIF(BC$12:BC17,1,BC$12:BC17)=1,SUM(BC$12:BC17)=1,SUM(BC$12:BC17)=2),0,IF($C18+$ED17&gt;($ED$11*BC$8),1,IF($C18+$D18+$E18+$F18+$ED17&gt;($ED$11*BC$8),2,IF($C18+$D18+$E18+$F18+$G18+$ED17&gt;($ED$11*BC$8),3,0))))</f>
        <v>0</v>
      </c>
      <c r="BD18" s="68">
        <f>IF(OR(SUMIF(BD$12:BD17,2,BD$12:BD17)=2,SUMIF(BD$12:BD17,1,BD$12:BD17)=1,SUM(BD$12:BD17)=1,SUM(BD$12:BD17)=2),0,IF($C18+$ED17&gt;($ED$11*BD$8),1,IF($C18+$D18+$E18+$F18+$ED17&gt;($ED$11*BD$8),2,IF($C18+$D18+$E18+$F18+$G18+$ED17&gt;($ED$11*BD$8),3,0))))</f>
        <v>0</v>
      </c>
      <c r="BE18" s="68">
        <f>IF(OR(SUMIF(BE$12:BE17,2,BE$12:BE17)=2,SUMIF(BE$12:BE17,1,BE$12:BE17)=1,SUM(BE$12:BE17)=1,SUM(BE$12:BE17)=2),0,IF($C18+$ED17&gt;($ED$11*BE$8),1,IF($C18+$D18+$E18+$F18+$ED17&gt;($ED$11*BE$8),2,IF($C18+$D18+$E18+$F18+$G18+$ED17&gt;($ED$11*BE$8),3,0))))</f>
        <v>0</v>
      </c>
      <c r="BF18" s="68">
        <f>IF(OR(SUMIF(BF$12:BF17,2,BF$12:BF17)=2,SUMIF(BF$12:BF17,1,BF$12:BF17)=1,SUM(BF$12:BF17)=1,SUM(BF$12:BF17)=2),0,IF($C18+$ED17&gt;($ED$11*BF$8),1,IF($C18+$D18+$E18+$F18+$ED17&gt;($ED$11*BF$8),2,IF($C18+$D18+$E18+$F18+$G18+$ED17&gt;($ED$11*BF$8),3,0))))</f>
        <v>0</v>
      </c>
      <c r="BG18" s="68">
        <f>IF(OR(SUMIF(BG$12:BG17,2,BG$12:BG17)=2,SUMIF(BG$12:BG17,1,BG$12:BG17)=1,SUM(BG$12:BG17)=1,SUM(BG$12:BG17)=2),0,IF($C18+$ED17&gt;($ED$11*BG$8),1,IF($C18+$D18+$E18+$F18+$ED17&gt;($ED$11*BG$8),2,IF($C18+$D18+$E18+$F18+$G18+$ED17&gt;($ED$11*BG$8),3,0))))</f>
        <v>0</v>
      </c>
      <c r="BH18" s="68">
        <f>IF(OR(SUMIF(BH$12:BH17,2,BH$12:BH17)=2,SUMIF(BH$12:BH17,1,BH$12:BH17)=1,SUM(BH$12:BH17)=1,SUM(BH$12:BH17)=2),0,IF($C18+$ED17&gt;($ED$11*BH$8),1,IF($C18+$D18+$E18+$F18+$ED17&gt;($ED$11*BH$8),2,IF($C18+$D18+$E18+$F18+$G18+$ED17&gt;($ED$11*BH$8),3,0))))</f>
        <v>0</v>
      </c>
      <c r="BI18" s="68">
        <f>IF(OR(SUMIF(BI$12:BI17,2,BI$12:BI17)=2,SUMIF(BI$12:BI17,1,BI$12:BI17)=1,SUM(BI$12:BI17)=1,SUM(BI$12:BI17)=2),0,IF($C18+$ED17&gt;($ED$11*BI$8),1,IF($C18+$D18+$E18+$F18+$ED17&gt;($ED$11*BI$8),2,IF($C18+$D18+$E18+$F18+$G18+$ED17&gt;($ED$11*BI$8),3,0))))</f>
        <v>0</v>
      </c>
      <c r="BJ18" s="68">
        <f>IF(OR(SUMIF(BJ$12:BJ17,2,BJ$12:BJ17)=2,SUMIF(BJ$12:BJ17,1,BJ$12:BJ17)=1,SUM(BJ$12:BJ17)=1,SUM(BJ$12:BJ17)=2),0,IF($C18+$ED17&gt;($ED$11*BJ$8),1,IF($C18+$D18+$E18+$F18+$ED17&gt;($ED$11*BJ$8),2,IF($C18+$D18+$E18+$F18+$G18+$ED17&gt;($ED$11*BJ$8),3,0))))</f>
        <v>0</v>
      </c>
      <c r="BK18" s="68">
        <f>IF(OR(SUMIF(BK$12:BK17,2,BK$12:BK17)=2,SUMIF(BK$12:BK17,1,BK$12:BK17)=1,SUM(BK$12:BK17)=1,SUM(BK$12:BK17)=2),0,IF($C18+$ED17&gt;($ED$11*BK$8),1,IF($C18+$D18+$E18+$F18+$ED17&gt;($ED$11*BK$8),2,IF($C18+$D18+$E18+$F18+$G18+$ED17&gt;($ED$11*BK$8),3,0))))</f>
        <v>0</v>
      </c>
      <c r="BL18" s="68">
        <f>IF(OR(SUMIF(BL$12:BL17,2,BL$12:BL17)=2,SUMIF(BL$12:BL17,1,BL$12:BL17)=1,SUM(BL$12:BL17)=1,SUM(BL$12:BL17)=2),0,IF($C18+$ED17&gt;($ED$11*BL$8),1,IF($C18+$D18+$E18+$F18+$ED17&gt;($ED$11*BL$8),2,IF($C18+$D18+$E18+$F18+$G18+$ED17&gt;($ED$11*BL$8),3,0))))</f>
        <v>0</v>
      </c>
      <c r="BM18" s="68">
        <f>IF(OR(SUMIF(BM$12:BM17,2,BM$12:BM17)=2,SUMIF(BM$12:BM17,1,BM$12:BM17)=1,SUM(BM$12:BM17)=1,SUM(BM$12:BM17)=2),0,IF($C18+$ED17&gt;($ED$11*BM$8),1,IF($C18+$D18+$E18+$F18+$ED17&gt;($ED$11*BM$8),2,IF($C18+$D18+$E18+$F18+$G18+$ED17&gt;($ED$11*BM$8),3,0))))</f>
        <v>0</v>
      </c>
      <c r="BN18" s="68">
        <f>IF(OR(SUMIF(BN$12:BN17,2,BN$12:BN17)=2,SUMIF(BN$12:BN17,1,BN$12:BN17)=1,SUM(BN$12:BN17)=1,SUM(BN$12:BN17)=2),0,IF($C18+$ED17&gt;($ED$11*BN$8),1,IF($C18+$D18+$E18+$F18+$ED17&gt;($ED$11*BN$8),2,IF($C18+$D18+$E18+$F18+$G18+$ED17&gt;($ED$11*BN$8),3,0))))</f>
        <v>0</v>
      </c>
      <c r="BO18" s="68">
        <f>IF(OR(SUMIF(BO$12:BO17,2,BO$12:BO17)=2,SUMIF(BO$12:BO17,1,BO$12:BO17)=1,SUM(BO$12:BO17)=1,SUM(BO$12:BO17)=2),0,IF($C18+$ED17&gt;($ED$11*BO$8),1,IF($C18+$D18+$E18+$F18+$ED17&gt;($ED$11*BO$8),2,IF($C18+$D18+$E18+$F18+$G18+$ED17&gt;($ED$11*BO$8),3,0))))</f>
        <v>0</v>
      </c>
      <c r="BP18" s="68">
        <f>IF(OR(SUMIF(BP$12:BP17,2,BP$12:BP17)=2,SUMIF(BP$12:BP17,1,BP$12:BP17)=1,SUM(BP$12:BP17)=1,SUM(BP$12:BP17)=2),0,IF($C18+$ED17&gt;($ED$11*BP$8),1,IF($C18+$D18+$E18+$F18+$ED17&gt;($ED$11*BP$8),2,IF($C18+$D18+$E18+$F18+$G18+$ED17&gt;($ED$11*BP$8),3,0))))</f>
        <v>0</v>
      </c>
      <c r="BQ18" s="68">
        <f>IF(OR(SUMIF(BQ$12:BQ17,2,BQ$12:BQ17)=2,SUMIF(BQ$12:BQ17,1,BQ$12:BQ17)=1,SUM(BQ$12:BQ17)=1,SUM(BQ$12:BQ17)=2),0,IF($C18+$ED17&gt;($ED$11*BQ$8),1,IF($C18+$D18+$E18+$F18+$ED17&gt;($ED$11*BQ$8),2,IF($C18+$D18+$E18+$F18+$G18+$ED17&gt;($ED$11*BQ$8),3,0))))</f>
        <v>0</v>
      </c>
      <c r="BR18" s="68">
        <f>IF(OR(SUMIF(BR$12:BR17,2,BR$12:BR17)=2,SUMIF(BR$12:BR17,1,BR$12:BR17)=1,SUM(BR$12:BR17)=1,SUM(BR$12:BR17)=2),0,IF($C18+$ED17&gt;($ED$11*BR$8),1,IF($C18+$D18+$E18+$F18+$ED17&gt;($ED$11*BR$8),2,IF($C18+$D18+$E18+$F18+$G18+$ED17&gt;($ED$11*BR$8),3,0))))</f>
        <v>0</v>
      </c>
      <c r="BS18" s="68">
        <f>IF(OR(SUMIF(BS$12:BS17,2,BS$12:BS17)=2,SUMIF(BS$12:BS17,1,BS$12:BS17)=1,SUM(BS$12:BS17)=1,SUM(BS$12:BS17)=2),0,IF($C18+$ED17&gt;($ED$11*BS$8),1,IF($C18+$D18+$E18+$F18+$ED17&gt;($ED$11*BS$8),2,IF($C18+$D18+$E18+$F18+$G18+$ED17&gt;($ED$11*BS$8),3,0))))</f>
        <v>0</v>
      </c>
      <c r="BT18" s="68">
        <f>IF(OR(SUMIF(BT$12:BT17,2,BT$12:BT17)=2,SUMIF(BT$12:BT17,1,BT$12:BT17)=1,SUM(BT$12:BT17)=1,SUM(BT$12:BT17)=2),0,IF($C18+$ED17&gt;($ED$11*BT$8),1,IF($C18+$D18+$E18+$F18+$ED17&gt;($ED$11*BT$8),2,IF($C18+$D18+$E18+$F18+$G18+$ED17&gt;($ED$11*BT$8),3,0))))</f>
        <v>0</v>
      </c>
      <c r="BU18" s="68">
        <f>IF(OR(SUMIF(BU$12:BU17,2,BU$12:BU17)=2,SUMIF(BU$12:BU17,1,BU$12:BU17)=1,SUM(BU$12:BU17)=1,SUM(BU$12:BU17)=2),0,IF($C18+$ED17&gt;($ED$11*BU$8),1,IF($C18+$D18+$E18+$F18+$ED17&gt;($ED$11*BU$8),2,IF($C18+$D18+$E18+$F18+$G18+$ED17&gt;($ED$11*BU$8),3,0))))</f>
        <v>0</v>
      </c>
      <c r="BV18" s="68">
        <f>IF(OR(SUMIF(BV$12:BV17,2,BV$12:BV17)=2,SUMIF(BV$12:BV17,1,BV$12:BV17)=1,SUM(BV$12:BV17)=1,SUM(BV$12:BV17)=2),0,IF($C18+$ED17&gt;($ED$11*BV$8),1,IF($C18+$D18+$E18+$F18+$ED17&gt;($ED$11*BV$8),2,IF($C18+$D18+$E18+$F18+$G18+$ED17&gt;($ED$11*BV$8),3,0))))</f>
        <v>0</v>
      </c>
      <c r="BW18" s="68">
        <f>IF(OR(SUMIF(BW$12:BW17,2,BW$12:BW17)=2,SUMIF(BW$12:BW17,1,BW$12:BW17)=1,SUM(BW$12:BW17)=1,SUM(BW$12:BW17)=2),0,IF($C18+$ED17&gt;($ED$11*BW$8),1,IF($C18+$D18+$E18+$F18+$ED17&gt;($ED$11*BW$8),2,IF($C18+$D18+$E18+$F18+$G18+$ED17&gt;($ED$11*BW$8),3,0))))</f>
        <v>0</v>
      </c>
      <c r="BX18" s="68">
        <f>IF(OR(SUMIF(BX$12:BX17,2,BX$12:BX17)=2,SUMIF(BX$12:BX17,1,BX$12:BX17)=1,SUM(BX$12:BX17)=1,SUM(BX$12:BX17)=2),0,IF($C18+$ED17&gt;($ED$11*BX$8),1,IF($C18+$D18+$E18+$F18+$ED17&gt;($ED$11*BX$8),2,IF($C18+$D18+$E18+$F18+$G18+$ED17&gt;($ED$11*BX$8),3,0))))</f>
        <v>0</v>
      </c>
      <c r="BY18" s="68">
        <f>IF(OR(SUMIF(BY$12:BY17,2,BY$12:BY17)=2,SUMIF(BY$12:BY17,1,BY$12:BY17)=1,SUM(BY$12:BY17)=1,SUM(BY$12:BY17)=2),0,IF($C18+$ED17&gt;($ED$11*BY$8),1,IF($C18+$D18+$E18+$F18+$ED17&gt;($ED$11*BY$8),2,IF($C18+$D18+$E18+$F18+$G18+$ED17&gt;($ED$11*BY$8),3,0))))</f>
        <v>0</v>
      </c>
      <c r="BZ18" s="68">
        <f>IF(OR(SUMIF(BZ$12:BZ17,2,BZ$12:BZ17)=2,SUMIF(BZ$12:BZ17,1,BZ$12:BZ17)=1,SUM(BZ$12:BZ17)=1,SUM(BZ$12:BZ17)=2),0,IF($C18+$ED17&gt;($ED$11*BZ$8),1,IF($C18+$D18+$E18+$F18+$ED17&gt;($ED$11*BZ$8),2,IF($C18+$D18+$E18+$F18+$G18+$ED17&gt;($ED$11*BZ$8),3,0))))</f>
        <v>0</v>
      </c>
      <c r="CA18" s="68">
        <f>IF(OR(SUMIF(CA$12:CA17,2,CA$12:CA17)=2,SUMIF(CA$12:CA17,1,CA$12:CA17)=1,SUM(CA$12:CA17)=1,SUM(CA$12:CA17)=2),0,IF($C18+$ED17&gt;($ED$11*CA$8),1,IF($C18+$D18+$E18+$F18+$ED17&gt;($ED$11*CA$8),2,IF($C18+$D18+$E18+$F18+$G18+$ED17&gt;($ED$11*CA$8),3,0))))</f>
        <v>0</v>
      </c>
      <c r="CB18" s="68">
        <f>IF(OR(SUMIF(CB$12:CB17,2,CB$12:CB17)=2,SUMIF(CB$12:CB17,1,CB$12:CB17)=1,SUM(CB$12:CB17)=1,SUM(CB$12:CB17)=2),0,IF($C18+$ED17&gt;($ED$11*CB$8),1,IF($C18+$D18+$E18+$F18+$ED17&gt;($ED$11*CB$8),2,IF($C18+$D18+$E18+$F18+$G18+$ED17&gt;($ED$11*CB$8),3,0))))</f>
        <v>0</v>
      </c>
      <c r="CC18" s="68">
        <f>IF(OR(SUMIF(CC$12:CC17,2,CC$12:CC17)=2,SUMIF(CC$12:CC17,1,CC$12:CC17)=1,SUM(CC$12:CC17)=1,SUM(CC$12:CC17)=2),0,IF($C18+$ED17&gt;($ED$11*CC$8),1,IF($C18+$D18+$E18+$F18+$ED17&gt;($ED$11*CC$8),2,IF($C18+$D18+$E18+$F18+$G18+$ED17&gt;($ED$11*CC$8),3,0))))</f>
        <v>0</v>
      </c>
      <c r="CD18" s="68">
        <f>IF(OR(SUMIF(CD$12:CD17,2,CD$12:CD17)=2,SUMIF(CD$12:CD17,1,CD$12:CD17)=1,SUM(CD$12:CD17)=1,SUM(CD$12:CD17)=2),0,IF($C18+$ED17&gt;($ED$11*CD$8),1,IF($C18+$D18+$E18+$F18+$ED17&gt;($ED$11*CD$8),2,IF($C18+$D18+$E18+$F18+$G18+$ED17&gt;($ED$11*CD$8),3,0))))</f>
        <v>0</v>
      </c>
      <c r="CE18" s="68">
        <f>IF(OR(SUMIF(CE$12:CE17,2,CE$12:CE17)=2,SUMIF(CE$12:CE17,1,CE$12:CE17)=1,SUM(CE$12:CE17)=1,SUM(CE$12:CE17)=2),0,IF($C18+$ED17&gt;($ED$11*CE$8),1,IF($C18+$D18+$E18+$F18+$ED17&gt;($ED$11*CE$8),2,IF($C18+$D18+$E18+$F18+$G18+$ED17&gt;($ED$11*CE$8),3,0))))</f>
        <v>0</v>
      </c>
      <c r="CF18" s="68">
        <f>IF(OR(SUMIF(CF$12:CF17,2,CF$12:CF17)=2,SUMIF(CF$12:CF17,1,CF$12:CF17)=1,SUM(CF$12:CF17)=1,SUM(CF$12:CF17)=2),0,IF($C18+$ED17&gt;($ED$11*CF$8),1,IF($C18+$D18+$E18+$F18+$ED17&gt;($ED$11*CF$8),2,IF($C18+$D18+$E18+$F18+$G18+$ED17&gt;($ED$11*CF$8),3,0))))</f>
        <v>0</v>
      </c>
      <c r="CG18" s="68">
        <f>IF(OR(SUMIF(CG$12:CG17,2,CG$12:CG17)=2,SUMIF(CG$12:CG17,1,CG$12:CG17)=1,SUM(CG$12:CG17)=1,SUM(CG$12:CG17)=2),0,IF($C18+$ED17&gt;($ED$11*CG$8),1,IF($C18+$D18+$E18+$F18+$ED17&gt;($ED$11*CG$8),2,IF($C18+$D18+$E18+$F18+$G18+$ED17&gt;($ED$11*CG$8),3,0))))</f>
        <v>0</v>
      </c>
      <c r="CH18" s="68">
        <f>IF(OR(SUMIF(CH$12:CH17,2,CH$12:CH17)=2,SUMIF(CH$12:CH17,1,CH$12:CH17)=1,SUM(CH$12:CH17)=1,SUM(CH$12:CH17)=2),0,IF($C18+$ED17&gt;($ED$11*CH$8),1,IF($C18+$D18+$E18+$F18+$ED17&gt;($ED$11*CH$8),2,IF($C18+$D18+$E18+$F18+$G18+$ED17&gt;($ED$11*CH$8),3,0))))</f>
        <v>0</v>
      </c>
      <c r="CI18" s="68">
        <f>IF(OR(SUMIF(CI$12:CI17,2,CI$12:CI17)=2,SUMIF(CI$12:CI17,1,CI$12:CI17)=1,SUM(CI$12:CI17)=1,SUM(CI$12:CI17)=2),0,IF($C18+$ED17&gt;($ED$11*CI$8),1,IF($C18+$D18+$E18+$F18+$ED17&gt;($ED$11*CI$8),2,IF($C18+$D18+$E18+$F18+$G18+$ED17&gt;($ED$11*CI$8),3,0))))</f>
        <v>0</v>
      </c>
      <c r="CJ18" s="68">
        <f>IF(OR(SUMIF(CJ$12:CJ17,2,CJ$12:CJ17)=2,SUMIF(CJ$12:CJ17,1,CJ$12:CJ17)=1,SUM(CJ$12:CJ17)=1,SUM(CJ$12:CJ17)=2),0,IF($C18+$ED17&gt;($ED$11*CJ$8),1,IF($C18+$D18+$E18+$F18+$ED17&gt;($ED$11*CJ$8),2,IF($C18+$D18+$E18+$F18+$G18+$ED17&gt;($ED$11*CJ$8),3,0))))</f>
        <v>0</v>
      </c>
      <c r="CK18" s="68">
        <f>IF(OR(SUMIF(CK$12:CK17,2,CK$12:CK17)=2,SUMIF(CK$12:CK17,1,CK$12:CK17)=1,SUM(CK$12:CK17)=1,SUM(CK$12:CK17)=2),0,IF($C18+$ED17&gt;($ED$11*CK$8),1,IF($C18+$D18+$E18+$F18+$ED17&gt;($ED$11*CK$8),2,IF($C18+$D18+$E18+$F18+$G18+$ED17&gt;($ED$11*CK$8),3,0))))</f>
        <v>0</v>
      </c>
      <c r="CL18" s="68">
        <f>IF(OR(SUMIF(CL$12:CL17,2,CL$12:CL17)=2,SUMIF(CL$12:CL17,1,CL$12:CL17)=1,SUM(CL$12:CL17)=1,SUM(CL$12:CL17)=2),0,IF($C18+$ED17&gt;($ED$11*CL$8),1,IF($C18+$D18+$E18+$F18+$ED17&gt;($ED$11*CL$8),2,IF($C18+$D18+$E18+$F18+$G18+$ED17&gt;($ED$11*CL$8),3,0))))</f>
        <v>0</v>
      </c>
      <c r="CM18" s="68">
        <f>IF(OR(SUMIF(CM$12:CM17,2,CM$12:CM17)=2,SUMIF(CM$12:CM17,1,CM$12:CM17)=1,SUM(CM$12:CM17)=1,SUM(CM$12:CM17)=2),0,IF($C18+$ED17&gt;($ED$11*CM$8),1,IF($C18+$D18+$E18+$F18+$ED17&gt;($ED$11*CM$8),2,IF($C18+$D18+$E18+$F18+$G18+$ED17&gt;($ED$11*CM$8),3,0))))</f>
        <v>0</v>
      </c>
      <c r="CN18" s="68">
        <f>IF(OR(SUMIF(CN$12:CN17,2,CN$12:CN17)=2,SUMIF(CN$12:CN17,1,CN$12:CN17)=1,SUM(CN$12:CN17)=1,SUM(CN$12:CN17)=2),0,IF($C18+$ED17&gt;($ED$11*CN$8),1,IF($C18+$D18+$E18+$F18+$ED17&gt;($ED$11*CN$8),2,IF($C18+$D18+$E18+$F18+$G18+$ED17&gt;($ED$11*CN$8),3,0))))</f>
        <v>0</v>
      </c>
      <c r="CO18" s="68">
        <f>IF(OR(SUMIF(CO$12:CO17,2,CO$12:CO17)=2,SUMIF(CO$12:CO17,1,CO$12:CO17)=1,SUM(CO$12:CO17)=1,SUM(CO$12:CO17)=2),0,IF($C18+$ED17&gt;($ED$11*CO$8),1,IF($C18+$D18+$E18+$F18+$ED17&gt;($ED$11*CO$8),2,IF($C18+$D18+$E18+$F18+$G18+$ED17&gt;($ED$11*CO$8),3,0))))</f>
        <v>0</v>
      </c>
      <c r="CP18" s="68">
        <f>IF(OR(SUMIF(CP$12:CP17,2,CP$12:CP17)=2,SUMIF(CP$12:CP17,1,CP$12:CP17)=1,SUM(CP$12:CP17)=1,SUM(CP$12:CP17)=2),0,IF($C18+$ED17&gt;($ED$11*CP$8),1,IF($C18+$D18+$E18+$F18+$ED17&gt;($ED$11*CP$8),2,IF($C18+$D18+$E18+$F18+$G18+$ED17&gt;($ED$11*CP$8),3,0))))</f>
        <v>0</v>
      </c>
      <c r="CQ18" s="68">
        <f>IF(OR(SUMIF(CQ$12:CQ17,2,CQ$12:CQ17)=2,SUMIF(CQ$12:CQ17,1,CQ$12:CQ17)=1,SUM(CQ$12:CQ17)=1,SUM(CQ$12:CQ17)=2),0,IF($C18+$ED17&gt;($ED$11*CQ$8),1,IF($C18+$D18+$E18+$F18+$ED17&gt;($ED$11*CQ$8),2,IF($C18+$D18+$E18+$F18+$G18+$ED17&gt;($ED$11*CQ$8),3,0))))</f>
        <v>0</v>
      </c>
      <c r="CR18" s="68">
        <f>IF(OR(SUMIF(CR$12:CR17,2,CR$12:CR17)=2,SUMIF(CR$12:CR17,1,CR$12:CR17)=1,SUM(CR$12:CR17)=1,SUM(CR$12:CR17)=2),0,IF($C18+$ED17&gt;($ED$11*CR$8),1,IF($C18+$D18+$E18+$F18+$ED17&gt;($ED$11*CR$8),2,IF($C18+$D18+$E18+$F18+$G18+$ED17&gt;($ED$11*CR$8),3,0))))</f>
        <v>0</v>
      </c>
      <c r="CS18" s="68">
        <f>IF(OR(SUMIF(CS$12:CS17,2,CS$12:CS17)=2,SUMIF(CS$12:CS17,1,CS$12:CS17)=1,SUM(CS$12:CS17)=1,SUM(CS$12:CS17)=2),0,IF($C18+$ED17&gt;($ED$11*CS$8),1,IF($C18+$D18+$E18+$F18+$ED17&gt;($ED$11*CS$8),2,IF($C18+$D18+$E18+$F18+$G18+$ED17&gt;($ED$11*CS$8),3,0))))</f>
        <v>0</v>
      </c>
      <c r="CT18" s="68">
        <f>IF(OR(SUMIF(CT$12:CT17,2,CT$12:CT17)=2,SUMIF(CT$12:CT17,1,CT$12:CT17)=1,SUM(CT$12:CT17)=1,SUM(CT$12:CT17)=2),0,IF($C18+$ED17&gt;($ED$11*CT$8),1,IF($C18+$D18+$E18+$F18+$ED17&gt;($ED$11*CT$8),2,IF($C18+$D18+$E18+$F18+$G18+$ED17&gt;($ED$11*CT$8),3,0))))</f>
        <v>0</v>
      </c>
      <c r="CU18" s="68">
        <f>IF(OR(SUMIF(CU$12:CU17,2,CU$12:CU17)=2,SUMIF(CU$12:CU17,1,CU$12:CU17)=1,SUM(CU$12:CU17)=1,SUM(CU$12:CU17)=2),0,IF($C18+$ED17&gt;($ED$11*CU$8),1,IF($C18+$D18+$E18+$F18+$ED17&gt;($ED$11*CU$8),2,IF($C18+$D18+$E18+$F18+$G18+$ED17&gt;($ED$11*CU$8),3,0))))</f>
        <v>0</v>
      </c>
      <c r="CV18" s="68">
        <f>IF(OR(SUMIF(CV$12:CV17,2,CV$12:CV17)=2,SUMIF(CV$12:CV17,1,CV$12:CV17)=1,SUM(CV$12:CV17)=1,SUM(CV$12:CV17)=2),0,IF($C18+$ED17&gt;($ED$11*CV$8),1,IF($C18+$D18+$E18+$F18+$ED17&gt;($ED$11*CV$8),2,IF($C18+$D18+$E18+$F18+$G18+$ED17&gt;($ED$11*CV$8),3,0))))</f>
        <v>0</v>
      </c>
      <c r="CW18" s="68">
        <f>IF(OR(SUMIF(CW$12:CW17,2,CW$12:CW17)=2,SUMIF(CW$12:CW17,1,CW$12:CW17)=1,SUM(CW$12:CW17)=1,SUM(CW$12:CW17)=2),0,IF($C18+$ED17&gt;($ED$11*CW$8),1,IF($C18+$D18+$E18+$F18+$ED17&gt;($ED$11*CW$8),2,IF($C18+$D18+$E18+$F18+$G18+$ED17&gt;($ED$11*CW$8),3,0))))</f>
        <v>0</v>
      </c>
      <c r="CX18" s="68">
        <f>IF(OR(SUMIF(CX$12:CX17,2,CX$12:CX17)=2,SUMIF(CX$12:CX17,1,CX$12:CX17)=1,SUM(CX$12:CX17)=1,SUM(CX$12:CX17)=2),0,IF($C18+$ED17&gt;($ED$11*CX$8),1,IF($C18+$D18+$E18+$F18+$ED17&gt;($ED$11*CX$8),2,IF($C18+$D18+$E18+$F18+$G18+$ED17&gt;($ED$11*CX$8),3,0))))</f>
        <v>0</v>
      </c>
      <c r="CY18" s="68">
        <f>IF(OR(SUMIF(CY$12:CY17,2,CY$12:CY17)=2,SUMIF(CY$12:CY17,1,CY$12:CY17)=1,SUM(CY$12:CY17)=1,SUM(CY$12:CY17)=2),0,IF($C18+$ED17&gt;($ED$11*CY$8),1,IF($C18+$D18+$E18+$F18+$ED17&gt;($ED$11*CY$8),2,IF($C18+$D18+$E18+$F18+$G18+$ED17&gt;($ED$11*CY$8),3,0))))</f>
        <v>0</v>
      </c>
      <c r="CZ18" s="68">
        <f>IF(OR(SUMIF(CZ$12:CZ17,2,CZ$12:CZ17)=2,SUMIF(CZ$12:CZ17,1,CZ$12:CZ17)=1,SUM(CZ$12:CZ17)=1,SUM(CZ$12:CZ17)=2),0,IF($C18+$ED17&gt;($ED$11*CZ$8),1,IF($C18+$D18+$E18+$F18+$ED17&gt;($ED$11*CZ$8),2,IF($C18+$D18+$E18+$F18+$G18+$ED17&gt;($ED$11*CZ$8),3,0))))</f>
        <v>0</v>
      </c>
      <c r="DA18" s="68">
        <f>IF(OR(SUMIF(DA$12:DA17,2,DA$12:DA17)=2,SUMIF(DA$12:DA17,1,DA$12:DA17)=1,SUM(DA$12:DA17)=1,SUM(DA$12:DA17)=2),0,IF($C18+$ED17&gt;($ED$11*DA$8),1,IF($C18+$D18+$E18+$F18+$ED17&gt;($ED$11*DA$8),2,IF($C18+$D18+$E18+$F18+$G18+$ED17&gt;($ED$11*DA$8),3,0))))</f>
        <v>0</v>
      </c>
      <c r="DB18" s="68">
        <f>IF(OR(SUMIF(DB$12:DB17,2,DB$12:DB17)=2,SUMIF(DB$12:DB17,1,DB$12:DB17)=1,SUM(DB$12:DB17)=1,SUM(DB$12:DB17)=2),0,IF($C18+$ED17&gt;($ED$11*DB$8),1,IF($C18+$D18+$E18+$F18+$ED17&gt;($ED$11*DB$8),2,IF($C18+$D18+$E18+$F18+$G18+$ED17&gt;($ED$11*DB$8),3,0))))</f>
        <v>0</v>
      </c>
      <c r="DC18" s="68">
        <f>IF(OR(SUMIF(DC$12:DC17,2,DC$12:DC17)=2,SUMIF(DC$12:DC17,1,DC$12:DC17)=1,SUM(DC$12:DC17)=1,SUM(DC$12:DC17)=2),0,IF($C18+$ED17&gt;($ED$11*DC$8),1,IF($C18+$D18+$E18+$F18+$ED17&gt;($ED$11*DC$8),2,IF($C18+$D18+$E18+$F18+$G18+$ED17&gt;($ED$11*DC$8),3,0))))</f>
        <v>0</v>
      </c>
      <c r="DD18" s="68">
        <f>IF(OR(SUMIF(DD$12:DD17,2,DD$12:DD17)=2,SUMIF(DD$12:DD17,1,DD$12:DD17)=1,SUM(DD$12:DD17)=1,SUM(DD$12:DD17)=2),0,IF($C18+$ED17&gt;($ED$11*DD$8),1,IF($C18+$D18+$E18+$F18+$ED17&gt;($ED$11*DD$8),2,IF($C18+$D18+$E18+$F18+$G18+$ED17&gt;($ED$11*DD$8),3,0))))</f>
        <v>0</v>
      </c>
      <c r="DE18" s="68">
        <f>IF(OR(SUMIF(DE$12:DE17,2,DE$12:DE17)=2,SUMIF(DE$12:DE17,1,DE$12:DE17)=1,SUM(DE$12:DE17)=1,SUM(DE$12:DE17)=2),0,IF($C18+$ED17&gt;($ED$11*DE$8),1,IF($C18+$D18+$E18+$F18+$ED17&gt;($ED$11*DE$8),2,IF($C18+$D18+$E18+$F18+$G18+$ED17&gt;($ED$11*DE$8),3,0))))</f>
        <v>0</v>
      </c>
      <c r="DF18" s="68">
        <f>IF(OR(SUMIF(DF$12:DF17,2,DF$12:DF17)=2,SUMIF(DF$12:DF17,1,DF$12:DF17)=1,SUM(DF$12:DF17)=1,SUM(DF$12:DF17)=2),0,IF($C18+$ED17&gt;($ED$11*DF$8),1,IF($C18+$D18+$E18+$F18+$ED17&gt;($ED$11*DF$8),2,IF($C18+$D18+$E18+$F18+$G18+$ED17&gt;($ED$11*DF$8),3,0))))</f>
        <v>0</v>
      </c>
      <c r="DG18" s="68">
        <f>IF(OR(SUMIF(DG$12:DG17,2,DG$12:DG17)=2,SUMIF(DG$12:DG17,1,DG$12:DG17)=1,SUM(DG$12:DG17)=1,SUM(DG$12:DG17)=2),0,IF($C18+$ED17&gt;($ED$11*DG$8),1,IF($C18+$D18+$E18+$F18+$ED17&gt;($ED$11*DG$8),2,IF($C18+$D18+$E18+$F18+$G18+$ED17&gt;($ED$11*DG$8),3,0))))</f>
        <v>0</v>
      </c>
      <c r="DH18" s="68">
        <f>IF(OR(SUMIF(DH$12:DH17,2,DH$12:DH17)=2,SUMIF(DH$12:DH17,1,DH$12:DH17)=1,SUM(DH$12:DH17)=1,SUM(DH$12:DH17)=2),0,IF($C18+$ED17&gt;($ED$11*DH$8),1,IF($C18+$D18+$E18+$F18+$ED17&gt;($ED$11*DH$8),2,IF($C18+$D18+$E18+$F18+$G18+$ED17&gt;($ED$11*DH$8),3,0))))</f>
        <v>0</v>
      </c>
      <c r="DI18" s="68">
        <f>IF(OR(SUMIF(DI$12:DI17,2,DI$12:DI17)=2,SUMIF(DI$12:DI17,1,DI$12:DI17)=1,SUM(DI$12:DI17)=1,SUM(DI$12:DI17)=2),0,IF($C18+$ED17&gt;($ED$11*DI$8),1,IF($C18+$D18+$E18+$F18+$ED17&gt;($ED$11*DI$8),2,IF($C18+$D18+$E18+$F18+$G18+$ED17&gt;($ED$11*DI$8),3,0))))</f>
        <v>0</v>
      </c>
      <c r="DJ18" s="68">
        <f>IF(OR(SUMIF(DJ$12:DJ17,2,DJ$12:DJ17)=2,SUMIF(DJ$12:DJ17,1,DJ$12:DJ17)=1,SUM(DJ$12:DJ17)=1,SUM(DJ$12:DJ17)=2),0,IF($C18+$ED17&gt;($ED$11*DJ$8),1,IF($C18+$D18+$E18+$F18+$ED17&gt;($ED$11*DJ$8),2,IF($C18+$D18+$E18+$F18+$G18+$ED17&gt;($ED$11*DJ$8),3,0))))</f>
        <v>0</v>
      </c>
      <c r="DK18" s="68">
        <f>IF(OR(SUMIF(DK$12:DK17,2,DK$12:DK17)=2,SUMIF(DK$12:DK17,1,DK$12:DK17)=1,SUM(DK$12:DK17)=1,SUM(DK$12:DK17)=2),0,IF($C18+$ED17&gt;($ED$11*DK$8),1,IF($C18+$D18+$E18+$F18+$ED17&gt;($ED$11*DK$8),2,IF($C18+$D18+$E18+$F18+$G18+$ED17&gt;($ED$11*DK$8),3,0))))</f>
        <v>0</v>
      </c>
      <c r="DL18" s="68">
        <f>IF(OR(SUMIF(DL$12:DL17,2,DL$12:DL17)=2,SUMIF(DL$12:DL17,1,DL$12:DL17)=1,SUM(DL$12:DL17)=1,SUM(DL$12:DL17)=2),0,IF($C18+$ED17&gt;($ED$11*DL$8),1,IF($C18+$D18+$E18+$F18+$ED17&gt;($ED$11*DL$8),2,IF($C18+$D18+$E18+$F18+$G18+$ED17&gt;($ED$11*DL$8),3,0))))</f>
        <v>0</v>
      </c>
      <c r="DM18" s="68">
        <f>IF(OR(SUMIF(DM$12:DM17,2,DM$12:DM17)=2,SUMIF(DM$12:DM17,1,DM$12:DM17)=1,SUM(DM$12:DM17)=1,SUM(DM$12:DM17)=2),0,IF($C18+$ED17&gt;($ED$11*DM$8),1,IF($C18+$D18+$E18+$F18+$ED17&gt;($ED$11*DM$8),2,IF($C18+$D18+$E18+$F18+$G18+$ED17&gt;($ED$11*DM$8),3,0))))</f>
        <v>0</v>
      </c>
      <c r="DN18" s="68">
        <f>IF(OR(SUMIF(DN$12:DN17,2,DN$12:DN17)=2,SUMIF(DN$12:DN17,1,DN$12:DN17)=1,SUM(DN$12:DN17)=1,SUM(DN$12:DN17)=2),0,IF($C18+$ED17&gt;($ED$11*DN$8),1,IF($C18+$D18+$E18+$F18+$ED17&gt;($ED$11*DN$8),2,IF($C18+$D18+$E18+$F18+$G18+$ED17&gt;($ED$11*DN$8),3,0))))</f>
        <v>0</v>
      </c>
      <c r="DO18" s="68">
        <f>IF(OR(SUMIF(DO$12:DO17,2,DO$12:DO17)=2,SUMIF(DO$12:DO17,1,DO$12:DO17)=1,SUM(DO$12:DO17)=1,SUM(DO$12:DO17)=2),0,IF($C18+$ED17&gt;($ED$11*DO$8),1,IF($C18+$D18+$E18+$F18+$ED17&gt;($ED$11*DO$8),2,IF($C18+$D18+$E18+$F18+$G18+$ED17&gt;($ED$11*DO$8),3,0))))</f>
        <v>0</v>
      </c>
      <c r="DP18" s="68">
        <f>IF(OR(SUMIF(DP$12:DP17,2,DP$12:DP17)=2,SUMIF(DP$12:DP17,1,DP$12:DP17)=1,SUM(DP$12:DP17)=1,SUM(DP$12:DP17)=2),0,IF($C18+$ED17&gt;($ED$11*DP$8),1,IF($C18+$D18+$E18+$F18+$ED17&gt;($ED$11*DP$8),2,IF($C18+$D18+$E18+$F18+$G18+$ED17&gt;($ED$11*DP$8),3,0))))</f>
        <v>0</v>
      </c>
      <c r="DQ18" s="68">
        <f>IF(OR(SUMIF(DQ$12:DQ17,2,DQ$12:DQ17)=2,SUMIF(DQ$12:DQ17,1,DQ$12:DQ17)=1,SUM(DQ$12:DQ17)=1,SUM(DQ$12:DQ17)=2),0,IF($C18+$ED17&gt;($ED$11*DQ$8),1,IF($C18+$D18+$E18+$F18+$ED17&gt;($ED$11*DQ$8),2,IF($C18+$D18+$E18+$F18+$G18+$ED17&gt;($ED$11*DQ$8),3,0))))</f>
        <v>0</v>
      </c>
      <c r="DR18" s="68">
        <f>IF(OR(SUMIF(DR$12:DR17,2,DR$12:DR17)=2,SUMIF(DR$12:DR17,1,DR$12:DR17)=1,SUM(DR$12:DR17)=1,SUM(DR$12:DR17)=2),0,IF($C18+$ED17&gt;($ED$11*DR$8),1,IF($C18+$D18+$E18+$F18+$ED17&gt;($ED$11*DR$8),2,IF($C18+$D18+$E18+$F18+$G18+$ED17&gt;($ED$11*DR$8),3,0))))</f>
        <v>0</v>
      </c>
      <c r="DS18" s="68">
        <f>IF(OR(SUMIF(DS$12:DS17,2,DS$12:DS17)=2,SUMIF(DS$12:DS17,1,DS$12:DS17)=1,SUM(DS$12:DS17)=1,SUM(DS$12:DS17)=2),0,IF($C18+$ED17&gt;($ED$11*DS$8),1,IF($C18+$D18+$E18+$F18+$ED17&gt;($ED$11*DS$8),2,IF($C18+$D18+$E18+$F18+$G18+$ED17&gt;($ED$11*DS$8),3,0))))</f>
        <v>0</v>
      </c>
      <c r="DT18" s="68">
        <f>IF(OR(SUMIF(DT$12:DT17,2,DT$12:DT17)=2,SUMIF(DT$12:DT17,1,DT$12:DT17)=1,SUM(DT$12:DT17)=1,SUM(DT$12:DT17)=2),0,IF($C18+$ED17&gt;($ED$11*DT$8),1,IF($C18+$D18+$E18+$F18+$ED17&gt;($ED$11*DT$8),2,IF($C18+$D18+$E18+$F18+$G18+$ED17&gt;($ED$11*DT$8),3,0))))</f>
        <v>0</v>
      </c>
      <c r="DU18" s="68">
        <f>IF(OR(SUMIF(DU$12:DU17,2,DU$12:DU17)=2,SUMIF(DU$12:DU17,1,DU$12:DU17)=1,SUM(DU$12:DU17)=1,SUM(DU$12:DU17)=2),0,IF($C18+$ED17&gt;($ED$11*DU$8),1,IF($C18+$D18+$E18+$F18+$ED17&gt;($ED$11*DU$8),2,IF($C18+$D18+$E18+$F18+$G18+$ED17&gt;($ED$11*DU$8),3,0))))</f>
        <v>0</v>
      </c>
      <c r="DV18" s="68">
        <f>IF(OR(SUMIF(DV$12:DV17,2,DV$12:DV17)=2,SUMIF(DV$12:DV17,1,DV$12:DV17)=1,SUM(DV$12:DV17)=1,SUM(DV$12:DV17)=2),0,IF($C18+$ED17&gt;($ED$11*DV$8),1,IF($C18+$D18+$E18+$F18+$ED17&gt;($ED$11*DV$8),2,IF($C18+$D18+$E18+$F18+$G18+$ED17&gt;($ED$11*DV$8),3,0))))</f>
        <v>0</v>
      </c>
      <c r="DW18" s="68">
        <f>IF(OR(SUMIF(DW$12:DW17,2,DW$12:DW17)=2,SUMIF(DW$12:DW17,1,DW$12:DW17)=1,SUM(DW$12:DW17)=1,SUM(DW$12:DW17)=2),0,IF($C18+$ED17&gt;($ED$11*DW$8),1,IF($C18+$D18+$E18+$F18+$ED17&gt;($ED$11*DW$8),2,IF($C18+$D18+$E18+$F18+$G18+$ED17&gt;($ED$11*DW$8),3,0))))</f>
        <v>0</v>
      </c>
      <c r="DX18" s="68">
        <f>IF(OR(SUMIF(DX$12:DX17,2,DX$12:DX17)=2,SUMIF(DX$12:DX17,1,DX$12:DX17)=1,SUM(DX$12:DX17)=1,SUM(DX$12:DX17)=2),0,IF($C18+$ED17&gt;($ED$11*DX$8),1,IF($C18+$D18+$E18+$F18+$ED17&gt;($ED$11*DX$8),2,IF($C18+$D18+$E18+$F18+$G18+$ED17&gt;($ED$11*DX$8),3,0))))</f>
        <v>0</v>
      </c>
      <c r="DY18" s="68">
        <f>IF(OR(SUMIF(DY$12:DY17,2,DY$12:DY17)=2,SUMIF(DY$12:DY17,1,DY$12:DY17)=1,SUM(DY$12:DY17)=1,SUM(DY$12:DY17)=2),0,IF($C18+$ED17&gt;($ED$11*DY$8),1,IF($C18+$D18+$E18+$F18+$ED17&gt;($ED$11*DY$8),2,IF($C18+$D18+$E18+$F18+$G18+$ED17&gt;($ED$11*DY$8),3,0))))</f>
        <v>0</v>
      </c>
      <c r="DZ18" s="68">
        <f>IF(OR(SUMIF(DZ$12:DZ17,2,DZ$12:DZ17)=2,SUMIF(DZ$12:DZ17,1,DZ$12:DZ17)=1,SUM(DZ$12:DZ17)=1,SUM(DZ$12:DZ17)=2),0,IF($C18+$ED17&gt;($ED$11*DZ$8),1,IF($C18+$D18+$E18+$F18+$ED17&gt;($ED$11*DZ$8),2,IF($C18+$D18+$E18+$F18+$G18+$ED17&gt;($ED$11*DZ$8),3,0))))</f>
        <v>0</v>
      </c>
      <c r="EA18" s="68">
        <f>IF(OR(SUMIF(EA$12:EA17,2,EA$12:EA17)=2,SUMIF(EA$12:EA17,1,EA$12:EA17)=1,SUM(EA$12:EA17)=1,SUM(EA$12:EA17)=2),0,IF($C18+$ED17&gt;($ED$11*EA$8),1,IF($C18+$D18+$E18+$F18+$ED17&gt;($ED$11*EA$8),2,IF($C18+$D18+$E18+$F18+$G18+$ED17&gt;($ED$11*EA$8),3,0))))</f>
        <v>0</v>
      </c>
      <c r="EB18" s="68">
        <f>IF(OR(SUMIF(EB$12:EB17,2,EB$12:EB17)=2,SUMIF(EB$12:EB17,1,EB$12:EB17)=1,SUM(EB$12:EB17)=1,SUM(EB$12:EB17)=2),0,IF($C18+$ED17&gt;($ED$11*EB$8),1,IF($C18+$D18+$E18+$F18+$ED17&gt;($ED$11*EB$8),2,IF($C18+$D18+$E18+$F18+$G18+$ED17&gt;($ED$11*EB$8),3,0))))</f>
        <v>0</v>
      </c>
      <c r="EC18" s="68">
        <f>IF(OR(SUMIF(EC$12:EC17,2,EC$12:EC17)=2,SUMIF(EC$12:EC17,1,EC$12:EC17)=1,SUM(EC$12:EC17)=1,SUM(EC$12:EC17)=2),0,IF($C18+$ED17&gt;($ED$11*EC$8),1,IF($C18+$D18+$E18+$F18+$ED17&gt;($ED$11*EC$8),2,IF($C18+$D18+$E18+$F18+$G18+$ED17&gt;($ED$11*EC$8),3,0))))</f>
        <v>0</v>
      </c>
      <c r="ED18" s="26">
        <f>SUM($C$12:$F18)</f>
        <v>0</v>
      </c>
    </row>
    <row r="19" spans="1:134" ht="14.1" customHeight="1">
      <c r="A19" s="66">
        <v>8</v>
      </c>
      <c r="B19" s="229"/>
      <c r="C19" s="229"/>
      <c r="D19" s="229"/>
      <c r="E19" s="229"/>
      <c r="F19" s="229"/>
      <c r="G19" s="229"/>
      <c r="H19" s="68">
        <f>IF(OR(SUMIF(H$12:H18,2,H$12:H18)=2,SUMIF(H$12:H18,1,H$12:H18)=1,SUM(H$12:H18)=1,SUM(H$12:H18)=2),0,IF($C19+$ED18&gt;($ED$11*H$8),1,IF($C19+$D19+$E19+$F19+$ED18&gt;($ED$11*H$8),2,IF($C19+$D19+$E19+$F19+$G19+$ED18&gt;($ED$11*H$8),3,0))))</f>
        <v>0</v>
      </c>
      <c r="I19" s="68">
        <f>IF(OR(SUMIF(I$12:I18,2,I$12:I18)=2,SUMIF(I$12:I18,1,I$12:I18)=1,SUM(I$12:I18)=1,SUM(I$12:I18)=2),0,IF($C19+$ED18&gt;($ED$11*I$8),1,IF($C19+$D19+$E19+$F19+$ED18&gt;($ED$11*I$8),2,IF($C19+$D19+$E19+$F19+$G19+$ED18&gt;($ED$11*I$8),3,0))))</f>
        <v>0</v>
      </c>
      <c r="J19" s="68">
        <f>IF(OR(SUMIF(J$12:J18,2,J$12:J18)=2,SUMIF(J$12:J18,1,J$12:J18)=1,SUM(J$12:J18)=1,SUM(J$12:J18)=2),0,IF($C19+$ED18&gt;($ED$11*J$8),1,IF($C19+$D19+$E19+$F19+$ED18&gt;($ED$11*J$8),2,IF($C19+$D19+$E19+$F19+$G19+$ED18&gt;($ED$11*J$8),3,0))))</f>
        <v>0</v>
      </c>
      <c r="K19" s="68">
        <f>IF(OR(SUMIF(K$12:K18,2,K$12:K18)=2,SUMIF(K$12:K18,1,K$12:K18)=1,SUM(K$12:K18)=1,SUM(K$12:K18)=2),0,IF($C19+$ED18&gt;($ED$11*K$8),1,IF($C19+$D19+$E19+$F19+$ED18&gt;($ED$11*K$8),2,IF($C19+$D19+$E19+$F19+$G19+$ED18&gt;($ED$11*K$8),3,0))))</f>
        <v>0</v>
      </c>
      <c r="L19" s="68">
        <f>IF(OR(SUMIF(L$12:L18,2,L$12:L18)=2,SUMIF(L$12:L18,1,L$12:L18)=1,SUM(L$12:L18)=1,SUM(L$12:L18)=2),0,IF($C19+$ED18&gt;($ED$11*L$8),1,IF($C19+$D19+$E19+$F19+$ED18&gt;($ED$11*L$8),2,IF($C19+$D19+$E19+$F19+$G19+$ED18&gt;($ED$11*L$8),3,0))))</f>
        <v>0</v>
      </c>
      <c r="M19" s="68">
        <f>IF(OR(SUMIF(M$12:M18,2,M$12:M18)=2,SUMIF(M$12:M18,1,M$12:M18)=1,SUM(M$12:M18)=1,SUM(M$12:M18)=2),0,IF($C19+$ED18&gt;($ED$11*M$8),1,IF($C19+$D19+$E19+$F19+$ED18&gt;($ED$11*M$8),2,IF($C19+$D19+$E19+$F19+$G19+$ED18&gt;($ED$11*M$8),3,0))))</f>
        <v>0</v>
      </c>
      <c r="N19" s="68">
        <f>IF(OR(SUMIF(N$12:N18,2,N$12:N18)=2,SUMIF(N$12:N18,1,N$12:N18)=1,SUM(N$12:N18)=1,SUM(N$12:N18)=2),0,IF($C19+$ED18&gt;($ED$11*N$8),1,IF($C19+$D19+$E19+$F19+$ED18&gt;($ED$11*N$8),2,IF($C19+$D19+$E19+$F19+$G19+$ED18&gt;($ED$11*N$8),3,0))))</f>
        <v>0</v>
      </c>
      <c r="O19" s="68">
        <f>IF(OR(SUMIF(O$12:O18,2,O$12:O18)=2,SUMIF(O$12:O18,1,O$12:O18)=1,SUM(O$12:O18)=1,SUM(O$12:O18)=2),0,IF($C19+$ED18&gt;($ED$11*O$8),1,IF($C19+$D19+$E19+$F19+$ED18&gt;($ED$11*O$8),2,IF($C19+$D19+$E19+$F19+$G19+$ED18&gt;($ED$11*O$8),3,0))))</f>
        <v>0</v>
      </c>
      <c r="P19" s="68">
        <f>IF(OR(SUMIF(P$12:P18,2,P$12:P18)=2,SUMIF(P$12:P18,1,P$12:P18)=1,SUM(P$12:P18)=1,SUM(P$12:P18)=2),0,IF($C19+$ED18&gt;($ED$11*P$8),1,IF($C19+$D19+$E19+$F19+$ED18&gt;($ED$11*P$8),2,IF($C19+$D19+$E19+$F19+$G19+$ED18&gt;($ED$11*P$8),3,0))))</f>
        <v>0</v>
      </c>
      <c r="Q19" s="68">
        <f>IF(OR(SUMIF(Q$12:Q18,2,Q$12:Q18)=2,SUMIF(Q$12:Q18,1,Q$12:Q18)=1,SUM(Q$12:Q18)=1,SUM(Q$12:Q18)=2),0,IF($C19+$ED18&gt;($ED$11*Q$8),1,IF($C19+$D19+$E19+$F19+$ED18&gt;($ED$11*Q$8),2,IF($C19+$D19+$E19+$F19+$G19+$ED18&gt;($ED$11*Q$8),3,0))))</f>
        <v>0</v>
      </c>
      <c r="R19" s="68">
        <f>IF(OR(SUMIF(R$12:R18,2,R$12:R18)=2,SUMIF(R$12:R18,1,R$12:R18)=1,SUM(R$12:R18)=1,SUM(R$12:R18)=2),0,IF($C19+$ED18&gt;($ED$11*R$8),1,IF($C19+$D19+$E19+$F19+$ED18&gt;($ED$11*R$8),2,IF($C19+$D19+$E19+$F19+$G19+$ED18&gt;($ED$11*R$8),3,0))))</f>
        <v>0</v>
      </c>
      <c r="S19" s="68">
        <f>IF(OR(SUMIF(S$12:S18,2,S$12:S18)=2,SUMIF(S$12:S18,1,S$12:S18)=1,SUM(S$12:S18)=1,SUM(S$12:S18)=2),0,IF($C19+$ED18&gt;($ED$11*S$8),1,IF($C19+$D19+$E19+$F19+$ED18&gt;($ED$11*S$8),2,IF($C19+$D19+$E19+$F19+$G19+$ED18&gt;($ED$11*S$8),3,0))))</f>
        <v>0</v>
      </c>
      <c r="T19" s="68">
        <f>IF(OR(SUMIF(T$12:T18,2,T$12:T18)=2,SUMIF(T$12:T18,1,T$12:T18)=1,SUM(T$12:T18)=1,SUM(T$12:T18)=2),0,IF($C19+$ED18&gt;($ED$11*T$8),1,IF($C19+$D19+$E19+$F19+$ED18&gt;($ED$11*T$8),2,IF($C19+$D19+$E19+$F19+$G19+$ED18&gt;($ED$11*T$8),3,0))))</f>
        <v>0</v>
      </c>
      <c r="U19" s="68">
        <f>IF(OR(SUMIF(U$12:U18,2,U$12:U18)=2,SUMIF(U$12:U18,1,U$12:U18)=1,SUM(U$12:U18)=1,SUM(U$12:U18)=2),0,IF($C19+$ED18&gt;($ED$11*U$8),1,IF($C19+$D19+$E19+$F19+$ED18&gt;($ED$11*U$8),2,IF($C19+$D19+$E19+$F19+$G19+$ED18&gt;($ED$11*U$8),3,0))))</f>
        <v>0</v>
      </c>
      <c r="V19" s="68">
        <f>IF(OR(SUMIF(V$12:V18,2,V$12:V18)=2,SUMIF(V$12:V18,1,V$12:V18)=1,SUM(V$12:V18)=1,SUM(V$12:V18)=2),0,IF($C19+$ED18&gt;($ED$11*V$8),1,IF($C19+$D19+$E19+$F19+$ED18&gt;($ED$11*V$8),2,IF($C19+$D19+$E19+$F19+$G19+$ED18&gt;($ED$11*V$8),3,0))))</f>
        <v>0</v>
      </c>
      <c r="W19" s="68">
        <f>IF(OR(SUMIF(W$12:W18,2,W$12:W18)=2,SUMIF(W$12:W18,1,W$12:W18)=1,SUM(W$12:W18)=1,SUM(W$12:W18)=2),0,IF($C19+$ED18&gt;($ED$11*W$8),1,IF($C19+$D19+$E19+$F19+$ED18&gt;($ED$11*W$8),2,IF($C19+$D19+$E19+$F19+$G19+$ED18&gt;($ED$11*W$8),3,0))))</f>
        <v>0</v>
      </c>
      <c r="X19" s="68">
        <f>IF(OR(SUMIF(X$12:X18,2,X$12:X18)=2,SUMIF(X$12:X18,1,X$12:X18)=1,SUM(X$12:X18)=1,SUM(X$12:X18)=2),0,IF($C19+$ED18&gt;($ED$11*X$8),1,IF($C19+$D19+$E19+$F19+$ED18&gt;($ED$11*X$8),2,IF($C19+$D19+$E19+$F19+$G19+$ED18&gt;($ED$11*X$8),3,0))))</f>
        <v>0</v>
      </c>
      <c r="Y19" s="68">
        <f>IF(OR(SUMIF(Y$12:Y18,2,Y$12:Y18)=2,SUMIF(Y$12:Y18,1,Y$12:Y18)=1,SUM(Y$12:Y18)=1,SUM(Y$12:Y18)=2),0,IF($C19+$ED18&gt;($ED$11*Y$8),1,IF($C19+$D19+$E19+$F19+$ED18&gt;($ED$11*Y$8),2,IF($C19+$D19+$E19+$F19+$G19+$ED18&gt;($ED$11*Y$8),3,0))))</f>
        <v>0</v>
      </c>
      <c r="Z19" s="68">
        <f>IF(OR(SUMIF(Z$12:Z18,2,Z$12:Z18)=2,SUMIF(Z$12:Z18,1,Z$12:Z18)=1,SUM(Z$12:Z18)=1,SUM(Z$12:Z18)=2),0,IF($C19+$ED18&gt;($ED$11*Z$8),1,IF($C19+$D19+$E19+$F19+$ED18&gt;($ED$11*Z$8),2,IF($C19+$D19+$E19+$F19+$G19+$ED18&gt;($ED$11*Z$8),3,0))))</f>
        <v>0</v>
      </c>
      <c r="AA19" s="68">
        <f>IF(OR(SUMIF(AA$12:AA18,2,AA$12:AA18)=2,SUMIF(AA$12:AA18,1,AA$12:AA18)=1,SUM(AA$12:AA18)=1,SUM(AA$12:AA18)=2),0,IF($C19+$ED18&gt;($ED$11*AA$8),1,IF($C19+$D19+$E19+$F19+$ED18&gt;($ED$11*AA$8),2,IF($C19+$D19+$E19+$F19+$G19+$ED18&gt;($ED$11*AA$8),3,0))))</f>
        <v>0</v>
      </c>
      <c r="AB19" s="68">
        <f>IF(OR(SUMIF(AB$12:AB18,2,AB$12:AB18)=2,SUMIF(AB$12:AB18,1,AB$12:AB18)=1,SUM(AB$12:AB18)=1,SUM(AB$12:AB18)=2),0,IF($C19+$ED18&gt;($ED$11*AB$8),1,IF($C19+$D19+$E19+$F19+$ED18&gt;($ED$11*AB$8),2,IF($C19+$D19+$E19+$F19+$G19+$ED18&gt;($ED$11*AB$8),3,0))))</f>
        <v>0</v>
      </c>
      <c r="AC19" s="68">
        <f>IF(OR(SUMIF(AC$12:AC18,2,AC$12:AC18)=2,SUMIF(AC$12:AC18,1,AC$12:AC18)=1,SUM(AC$12:AC18)=1,SUM(AC$12:AC18)=2),0,IF($C19+$ED18&gt;($ED$11*AC$8),1,IF($C19+$D19+$E19+$F19+$ED18&gt;($ED$11*AC$8),2,IF($C19+$D19+$E19+$F19+$G19+$ED18&gt;($ED$11*AC$8),3,0))))</f>
        <v>0</v>
      </c>
      <c r="AD19" s="68">
        <f>IF(OR(SUMIF(AD$12:AD18,2,AD$12:AD18)=2,SUMIF(AD$12:AD18,1,AD$12:AD18)=1,SUM(AD$12:AD18)=1,SUM(AD$12:AD18)=2),0,IF($C19+$ED18&gt;($ED$11*AD$8),1,IF($C19+$D19+$E19+$F19+$ED18&gt;($ED$11*AD$8),2,IF($C19+$D19+$E19+$F19+$G19+$ED18&gt;($ED$11*AD$8),3,0))))</f>
        <v>0</v>
      </c>
      <c r="AE19" s="68">
        <f>IF(OR(SUMIF(AE$12:AE18,2,AE$12:AE18)=2,SUMIF(AE$12:AE18,1,AE$12:AE18)=1,SUM(AE$12:AE18)=1,SUM(AE$12:AE18)=2),0,IF($C19+$ED18&gt;($ED$11*AE$8),1,IF($C19+$D19+$E19+$F19+$ED18&gt;($ED$11*AE$8),2,IF($C19+$D19+$E19+$F19+$G19+$ED18&gt;($ED$11*AE$8),3,0))))</f>
        <v>0</v>
      </c>
      <c r="AF19" s="68">
        <f>IF(OR(SUMIF(AF$12:AF18,2,AF$12:AF18)=2,SUMIF(AF$12:AF18,1,AF$12:AF18)=1,SUM(AF$12:AF18)=1,SUM(AF$12:AF18)=2),0,IF($C19+$ED18&gt;($ED$11*AF$8),1,IF($C19+$D19+$E19+$F19+$ED18&gt;($ED$11*AF$8),2,IF($C19+$D19+$E19+$F19+$G19+$ED18&gt;($ED$11*AF$8),3,0))))</f>
        <v>0</v>
      </c>
      <c r="AG19" s="68">
        <f>IF(OR(SUMIF(AG$12:AG18,2,AG$12:AG18)=2,SUMIF(AG$12:AG18,1,AG$12:AG18)=1,SUM(AG$12:AG18)=1,SUM(AG$12:AG18)=2),0,IF($C19+$ED18&gt;($ED$11*AG$8),1,IF($C19+$D19+$E19+$F19+$ED18&gt;($ED$11*AG$8),2,IF($C19+$D19+$E19+$F19+$G19+$ED18&gt;($ED$11*AG$8),3,0))))</f>
        <v>0</v>
      </c>
      <c r="AH19" s="68">
        <f>IF(OR(SUMIF(AH$12:AH18,2,AH$12:AH18)=2,SUMIF(AH$12:AH18,1,AH$12:AH18)=1,SUM(AH$12:AH18)=1,SUM(AH$12:AH18)=2),0,IF($C19+$ED18&gt;($ED$11*AH$8),1,IF($C19+$D19+$E19+$F19+$ED18&gt;($ED$11*AH$8),2,IF($C19+$D19+$E19+$F19+$G19+$ED18&gt;($ED$11*AH$8),3,0))))</f>
        <v>0</v>
      </c>
      <c r="AI19" s="68">
        <f>IF(OR(SUMIF(AI$12:AI18,2,AI$12:AI18)=2,SUMIF(AI$12:AI18,1,AI$12:AI18)=1,SUM(AI$12:AI18)=1,SUM(AI$12:AI18)=2),0,IF($C19+$ED18&gt;($ED$11*AI$8),1,IF($C19+$D19+$E19+$F19+$ED18&gt;($ED$11*AI$8),2,IF($C19+$D19+$E19+$F19+$G19+$ED18&gt;($ED$11*AI$8),3,0))))</f>
        <v>0</v>
      </c>
      <c r="AJ19" s="68">
        <f>IF(OR(SUMIF(AJ$12:AJ18,2,AJ$12:AJ18)=2,SUMIF(AJ$12:AJ18,1,AJ$12:AJ18)=1,SUM(AJ$12:AJ18)=1,SUM(AJ$12:AJ18)=2),0,IF($C19+$ED18&gt;($ED$11*AJ$8),1,IF($C19+$D19+$E19+$F19+$ED18&gt;($ED$11*AJ$8),2,IF($C19+$D19+$E19+$F19+$G19+$ED18&gt;($ED$11*AJ$8),3,0))))</f>
        <v>0</v>
      </c>
      <c r="AK19" s="68">
        <f>IF(OR(SUMIF(AK$12:AK18,2,AK$12:AK18)=2,SUMIF(AK$12:AK18,1,AK$12:AK18)=1,SUM(AK$12:AK18)=1,SUM(AK$12:AK18)=2),0,IF($C19+$ED18&gt;($ED$11*AK$8),1,IF($C19+$D19+$E19+$F19+$ED18&gt;($ED$11*AK$8),2,IF($C19+$D19+$E19+$F19+$G19+$ED18&gt;($ED$11*AK$8),3,0))))</f>
        <v>0</v>
      </c>
      <c r="AL19" s="68">
        <f>IF(OR(SUMIF(AL$12:AL18,2,AL$12:AL18)=2,SUMIF(AL$12:AL18,1,AL$12:AL18)=1,SUM(AL$12:AL18)=1,SUM(AL$12:AL18)=2),0,IF($C19+$ED18&gt;($ED$11*AL$8),1,IF($C19+$D19+$E19+$F19+$ED18&gt;($ED$11*AL$8),2,IF($C19+$D19+$E19+$F19+$G19+$ED18&gt;($ED$11*AL$8),3,0))))</f>
        <v>0</v>
      </c>
      <c r="AM19" s="68">
        <f>IF(OR(SUMIF(AM$12:AM18,2,AM$12:AM18)=2,SUMIF(AM$12:AM18,1,AM$12:AM18)=1,SUM(AM$12:AM18)=1,SUM(AM$12:AM18)=2),0,IF($C19+$ED18&gt;($ED$11*AM$8),1,IF($C19+$D19+$E19+$F19+$ED18&gt;($ED$11*AM$8),2,IF($C19+$D19+$E19+$F19+$G19+$ED18&gt;($ED$11*AM$8),3,0))))</f>
        <v>0</v>
      </c>
      <c r="AN19" s="68">
        <f>IF(OR(SUMIF(AN$12:AN18,2,AN$12:AN18)=2,SUMIF(AN$12:AN18,1,AN$12:AN18)=1,SUM(AN$12:AN18)=1,SUM(AN$12:AN18)=2),0,IF($C19+$ED18&gt;($ED$11*AN$8),1,IF($C19+$D19+$E19+$F19+$ED18&gt;($ED$11*AN$8),2,IF($C19+$D19+$E19+$F19+$G19+$ED18&gt;($ED$11*AN$8),3,0))))</f>
        <v>0</v>
      </c>
      <c r="AO19" s="68">
        <f>IF(OR(SUMIF(AO$12:AO18,2,AO$12:AO18)=2,SUMIF(AO$12:AO18,1,AO$12:AO18)=1,SUM(AO$12:AO18)=1,SUM(AO$12:AO18)=2),0,IF($C19+$ED18&gt;($ED$11*AO$8),1,IF($C19+$D19+$E19+$F19+$ED18&gt;($ED$11*AO$8),2,IF($C19+$D19+$E19+$F19+$G19+$ED18&gt;($ED$11*AO$8),3,0))))</f>
        <v>0</v>
      </c>
      <c r="AP19" s="68">
        <f>IF(OR(SUMIF(AP$12:AP18,2,AP$12:AP18)=2,SUMIF(AP$12:AP18,1,AP$12:AP18)=1,SUM(AP$12:AP18)=1,SUM(AP$12:AP18)=2),0,IF($C19+$ED18&gt;($ED$11*AP$8),1,IF($C19+$D19+$E19+$F19+$ED18&gt;($ED$11*AP$8),2,IF($C19+$D19+$E19+$F19+$G19+$ED18&gt;($ED$11*AP$8),3,0))))</f>
        <v>0</v>
      </c>
      <c r="AQ19" s="68">
        <f>IF(OR(SUMIF(AQ$12:AQ18,2,AQ$12:AQ18)=2,SUMIF(AQ$12:AQ18,1,AQ$12:AQ18)=1,SUM(AQ$12:AQ18)=1,SUM(AQ$12:AQ18)=2),0,IF($C19+$ED18&gt;($ED$11*AQ$8),1,IF($C19+$D19+$E19+$F19+$ED18&gt;($ED$11*AQ$8),2,IF($C19+$D19+$E19+$F19+$G19+$ED18&gt;($ED$11*AQ$8),3,0))))</f>
        <v>0</v>
      </c>
      <c r="AR19" s="68">
        <f>IF(OR(SUMIF(AR$12:AR18,2,AR$12:AR18)=2,SUMIF(AR$12:AR18,1,AR$12:AR18)=1,SUM(AR$12:AR18)=1,SUM(AR$12:AR18)=2),0,IF($C19+$ED18&gt;($ED$11*AR$8),1,IF($C19+$D19+$E19+$F19+$ED18&gt;($ED$11*AR$8),2,IF($C19+$D19+$E19+$F19+$G19+$ED18&gt;($ED$11*AR$8),3,0))))</f>
        <v>0</v>
      </c>
      <c r="AS19" s="68">
        <f>IF(OR(SUMIF(AS$12:AS18,2,AS$12:AS18)=2,SUMIF(AS$12:AS18,1,AS$12:AS18)=1,SUM(AS$12:AS18)=1,SUM(AS$12:AS18)=2),0,IF($C19+$ED18&gt;($ED$11*AS$8),1,IF($C19+$D19+$E19+$F19+$ED18&gt;($ED$11*AS$8),2,IF($C19+$D19+$E19+$F19+$G19+$ED18&gt;($ED$11*AS$8),3,0))))</f>
        <v>0</v>
      </c>
      <c r="AT19" s="68">
        <f>IF(OR(SUMIF(AT$12:AT18,2,AT$12:AT18)=2,SUMIF(AT$12:AT18,1,AT$12:AT18)=1,SUM(AT$12:AT18)=1,SUM(AT$12:AT18)=2),0,IF($C19+$ED18&gt;($ED$11*AT$8),1,IF($C19+$D19+$E19+$F19+$ED18&gt;($ED$11*AT$8),2,IF($C19+$D19+$E19+$F19+$G19+$ED18&gt;($ED$11*AT$8),3,0))))</f>
        <v>0</v>
      </c>
      <c r="AU19" s="68">
        <f>IF(OR(SUMIF(AU$12:AU18,2,AU$12:AU18)=2,SUMIF(AU$12:AU18,1,AU$12:AU18)=1,SUM(AU$12:AU18)=1,SUM(AU$12:AU18)=2),0,IF($C19+$ED18&gt;($ED$11*AU$8),1,IF($C19+$D19+$E19+$F19+$ED18&gt;($ED$11*AU$8),2,IF($C19+$D19+$E19+$F19+$G19+$ED18&gt;($ED$11*AU$8),3,0))))</f>
        <v>0</v>
      </c>
      <c r="AV19" s="68">
        <f>IF(OR(SUMIF(AV$12:AV18,2,AV$12:AV18)=2,SUMIF(AV$12:AV18,1,AV$12:AV18)=1,SUM(AV$12:AV18)=1,SUM(AV$12:AV18)=2),0,IF($C19+$ED18&gt;($ED$11*AV$8),1,IF($C19+$D19+$E19+$F19+$ED18&gt;($ED$11*AV$8),2,IF($C19+$D19+$E19+$F19+$G19+$ED18&gt;($ED$11*AV$8),3,0))))</f>
        <v>0</v>
      </c>
      <c r="AW19" s="68">
        <f>IF(OR(SUMIF(AW$12:AW18,2,AW$12:AW18)=2,SUMIF(AW$12:AW18,1,AW$12:AW18)=1,SUM(AW$12:AW18)=1,SUM(AW$12:AW18)=2),0,IF($C19+$ED18&gt;($ED$11*AW$8),1,IF($C19+$D19+$E19+$F19+$ED18&gt;($ED$11*AW$8),2,IF($C19+$D19+$E19+$F19+$G19+$ED18&gt;($ED$11*AW$8),3,0))))</f>
        <v>0</v>
      </c>
      <c r="AX19" s="68">
        <f>IF(OR(SUMIF(AX$12:AX18,2,AX$12:AX18)=2,SUMIF(AX$12:AX18,1,AX$12:AX18)=1,SUM(AX$12:AX18)=1,SUM(AX$12:AX18)=2),0,IF($C19+$ED18&gt;($ED$11*AX$8),1,IF($C19+$D19+$E19+$F19+$ED18&gt;($ED$11*AX$8),2,IF($C19+$D19+$E19+$F19+$G19+$ED18&gt;($ED$11*AX$8),3,0))))</f>
        <v>0</v>
      </c>
      <c r="AY19" s="68">
        <f>IF(OR(SUMIF(AY$12:AY18,2,AY$12:AY18)=2,SUMIF(AY$12:AY18,1,AY$12:AY18)=1,SUM(AY$12:AY18)=1,SUM(AY$12:AY18)=2),0,IF($C19+$ED18&gt;($ED$11*AY$8),1,IF($C19+$D19+$E19+$F19+$ED18&gt;($ED$11*AY$8),2,IF($C19+$D19+$E19+$F19+$G19+$ED18&gt;($ED$11*AY$8),3,0))))</f>
        <v>0</v>
      </c>
      <c r="AZ19" s="68">
        <f>IF(OR(SUMIF(AZ$12:AZ18,2,AZ$12:AZ18)=2,SUMIF(AZ$12:AZ18,1,AZ$12:AZ18)=1,SUM(AZ$12:AZ18)=1,SUM(AZ$12:AZ18)=2),0,IF($C19+$ED18&gt;($ED$11*AZ$8),1,IF($C19+$D19+$E19+$F19+$ED18&gt;($ED$11*AZ$8),2,IF($C19+$D19+$E19+$F19+$G19+$ED18&gt;($ED$11*AZ$8),3,0))))</f>
        <v>0</v>
      </c>
      <c r="BA19" s="68">
        <f>IF(OR(SUMIF(BA$12:BA18,2,BA$12:BA18)=2,SUMIF(BA$12:BA18,1,BA$12:BA18)=1,SUM(BA$12:BA18)=1,SUM(BA$12:BA18)=2),0,IF($C19+$ED18&gt;($ED$11*BA$8),1,IF($C19+$D19+$E19+$F19+$ED18&gt;($ED$11*BA$8),2,IF($C19+$D19+$E19+$F19+$G19+$ED18&gt;($ED$11*BA$8),3,0))))</f>
        <v>0</v>
      </c>
      <c r="BB19" s="68">
        <f>IF(OR(SUMIF(BB$12:BB18,2,BB$12:BB18)=2,SUMIF(BB$12:BB18,1,BB$12:BB18)=1,SUM(BB$12:BB18)=1,SUM(BB$12:BB18)=2),0,IF($C19+$ED18&gt;($ED$11*BB$8),1,IF($C19+$D19+$E19+$F19+$ED18&gt;($ED$11*BB$8),2,IF($C19+$D19+$E19+$F19+$G19+$ED18&gt;($ED$11*BB$8),3,0))))</f>
        <v>0</v>
      </c>
      <c r="BC19" s="68">
        <f>IF(OR(SUMIF(BC$12:BC18,2,BC$12:BC18)=2,SUMIF(BC$12:BC18,1,BC$12:BC18)=1,SUM(BC$12:BC18)=1,SUM(BC$12:BC18)=2),0,IF($C19+$ED18&gt;($ED$11*BC$8),1,IF($C19+$D19+$E19+$F19+$ED18&gt;($ED$11*BC$8),2,IF($C19+$D19+$E19+$F19+$G19+$ED18&gt;($ED$11*BC$8),3,0))))</f>
        <v>0</v>
      </c>
      <c r="BD19" s="68">
        <f>IF(OR(SUMIF(BD$12:BD18,2,BD$12:BD18)=2,SUMIF(BD$12:BD18,1,BD$12:BD18)=1,SUM(BD$12:BD18)=1,SUM(BD$12:BD18)=2),0,IF($C19+$ED18&gt;($ED$11*BD$8),1,IF($C19+$D19+$E19+$F19+$ED18&gt;($ED$11*BD$8),2,IF($C19+$D19+$E19+$F19+$G19+$ED18&gt;($ED$11*BD$8),3,0))))</f>
        <v>0</v>
      </c>
      <c r="BE19" s="68">
        <f>IF(OR(SUMIF(BE$12:BE18,2,BE$12:BE18)=2,SUMIF(BE$12:BE18,1,BE$12:BE18)=1,SUM(BE$12:BE18)=1,SUM(BE$12:BE18)=2),0,IF($C19+$ED18&gt;($ED$11*BE$8),1,IF($C19+$D19+$E19+$F19+$ED18&gt;($ED$11*BE$8),2,IF($C19+$D19+$E19+$F19+$G19+$ED18&gt;($ED$11*BE$8),3,0))))</f>
        <v>0</v>
      </c>
      <c r="BF19" s="68">
        <f>IF(OR(SUMIF(BF$12:BF18,2,BF$12:BF18)=2,SUMIF(BF$12:BF18,1,BF$12:BF18)=1,SUM(BF$12:BF18)=1,SUM(BF$12:BF18)=2),0,IF($C19+$ED18&gt;($ED$11*BF$8),1,IF($C19+$D19+$E19+$F19+$ED18&gt;($ED$11*BF$8),2,IF($C19+$D19+$E19+$F19+$G19+$ED18&gt;($ED$11*BF$8),3,0))))</f>
        <v>0</v>
      </c>
      <c r="BG19" s="68">
        <f>IF(OR(SUMIF(BG$12:BG18,2,BG$12:BG18)=2,SUMIF(BG$12:BG18,1,BG$12:BG18)=1,SUM(BG$12:BG18)=1,SUM(BG$12:BG18)=2),0,IF($C19+$ED18&gt;($ED$11*BG$8),1,IF($C19+$D19+$E19+$F19+$ED18&gt;($ED$11*BG$8),2,IF($C19+$D19+$E19+$F19+$G19+$ED18&gt;($ED$11*BG$8),3,0))))</f>
        <v>0</v>
      </c>
      <c r="BH19" s="68">
        <f>IF(OR(SUMIF(BH$12:BH18,2,BH$12:BH18)=2,SUMIF(BH$12:BH18,1,BH$12:BH18)=1,SUM(BH$12:BH18)=1,SUM(BH$12:BH18)=2),0,IF($C19+$ED18&gt;($ED$11*BH$8),1,IF($C19+$D19+$E19+$F19+$ED18&gt;($ED$11*BH$8),2,IF($C19+$D19+$E19+$F19+$G19+$ED18&gt;($ED$11*BH$8),3,0))))</f>
        <v>0</v>
      </c>
      <c r="BI19" s="68">
        <f>IF(OR(SUMIF(BI$12:BI18,2,BI$12:BI18)=2,SUMIF(BI$12:BI18,1,BI$12:BI18)=1,SUM(BI$12:BI18)=1,SUM(BI$12:BI18)=2),0,IF($C19+$ED18&gt;($ED$11*BI$8),1,IF($C19+$D19+$E19+$F19+$ED18&gt;($ED$11*BI$8),2,IF($C19+$D19+$E19+$F19+$G19+$ED18&gt;($ED$11*BI$8),3,0))))</f>
        <v>0</v>
      </c>
      <c r="BJ19" s="68">
        <f>IF(OR(SUMIF(BJ$12:BJ18,2,BJ$12:BJ18)=2,SUMIF(BJ$12:BJ18,1,BJ$12:BJ18)=1,SUM(BJ$12:BJ18)=1,SUM(BJ$12:BJ18)=2),0,IF($C19+$ED18&gt;($ED$11*BJ$8),1,IF($C19+$D19+$E19+$F19+$ED18&gt;($ED$11*BJ$8),2,IF($C19+$D19+$E19+$F19+$G19+$ED18&gt;($ED$11*BJ$8),3,0))))</f>
        <v>0</v>
      </c>
      <c r="BK19" s="68">
        <f>IF(OR(SUMIF(BK$12:BK18,2,BK$12:BK18)=2,SUMIF(BK$12:BK18,1,BK$12:BK18)=1,SUM(BK$12:BK18)=1,SUM(BK$12:BK18)=2),0,IF($C19+$ED18&gt;($ED$11*BK$8),1,IF($C19+$D19+$E19+$F19+$ED18&gt;($ED$11*BK$8),2,IF($C19+$D19+$E19+$F19+$G19+$ED18&gt;($ED$11*BK$8),3,0))))</f>
        <v>0</v>
      </c>
      <c r="BL19" s="68">
        <f>IF(OR(SUMIF(BL$12:BL18,2,BL$12:BL18)=2,SUMIF(BL$12:BL18,1,BL$12:BL18)=1,SUM(BL$12:BL18)=1,SUM(BL$12:BL18)=2),0,IF($C19+$ED18&gt;($ED$11*BL$8),1,IF($C19+$D19+$E19+$F19+$ED18&gt;($ED$11*BL$8),2,IF($C19+$D19+$E19+$F19+$G19+$ED18&gt;($ED$11*BL$8),3,0))))</f>
        <v>0</v>
      </c>
      <c r="BM19" s="68">
        <f>IF(OR(SUMIF(BM$12:BM18,2,BM$12:BM18)=2,SUMIF(BM$12:BM18,1,BM$12:BM18)=1,SUM(BM$12:BM18)=1,SUM(BM$12:BM18)=2),0,IF($C19+$ED18&gt;($ED$11*BM$8),1,IF($C19+$D19+$E19+$F19+$ED18&gt;($ED$11*BM$8),2,IF($C19+$D19+$E19+$F19+$G19+$ED18&gt;($ED$11*BM$8),3,0))))</f>
        <v>0</v>
      </c>
      <c r="BN19" s="68">
        <f>IF(OR(SUMIF(BN$12:BN18,2,BN$12:BN18)=2,SUMIF(BN$12:BN18,1,BN$12:BN18)=1,SUM(BN$12:BN18)=1,SUM(BN$12:BN18)=2),0,IF($C19+$ED18&gt;($ED$11*BN$8),1,IF($C19+$D19+$E19+$F19+$ED18&gt;($ED$11*BN$8),2,IF($C19+$D19+$E19+$F19+$G19+$ED18&gt;($ED$11*BN$8),3,0))))</f>
        <v>0</v>
      </c>
      <c r="BO19" s="68">
        <f>IF(OR(SUMIF(BO$12:BO18,2,BO$12:BO18)=2,SUMIF(BO$12:BO18,1,BO$12:BO18)=1,SUM(BO$12:BO18)=1,SUM(BO$12:BO18)=2),0,IF($C19+$ED18&gt;($ED$11*BO$8),1,IF($C19+$D19+$E19+$F19+$ED18&gt;($ED$11*BO$8),2,IF($C19+$D19+$E19+$F19+$G19+$ED18&gt;($ED$11*BO$8),3,0))))</f>
        <v>0</v>
      </c>
      <c r="BP19" s="68">
        <f>IF(OR(SUMIF(BP$12:BP18,2,BP$12:BP18)=2,SUMIF(BP$12:BP18,1,BP$12:BP18)=1,SUM(BP$12:BP18)=1,SUM(BP$12:BP18)=2),0,IF($C19+$ED18&gt;($ED$11*BP$8),1,IF($C19+$D19+$E19+$F19+$ED18&gt;($ED$11*BP$8),2,IF($C19+$D19+$E19+$F19+$G19+$ED18&gt;($ED$11*BP$8),3,0))))</f>
        <v>0</v>
      </c>
      <c r="BQ19" s="68">
        <f>IF(OR(SUMIF(BQ$12:BQ18,2,BQ$12:BQ18)=2,SUMIF(BQ$12:BQ18,1,BQ$12:BQ18)=1,SUM(BQ$12:BQ18)=1,SUM(BQ$12:BQ18)=2),0,IF($C19+$ED18&gt;($ED$11*BQ$8),1,IF($C19+$D19+$E19+$F19+$ED18&gt;($ED$11*BQ$8),2,IF($C19+$D19+$E19+$F19+$G19+$ED18&gt;($ED$11*BQ$8),3,0))))</f>
        <v>0</v>
      </c>
      <c r="BR19" s="68">
        <f>IF(OR(SUMIF(BR$12:BR18,2,BR$12:BR18)=2,SUMIF(BR$12:BR18,1,BR$12:BR18)=1,SUM(BR$12:BR18)=1,SUM(BR$12:BR18)=2),0,IF($C19+$ED18&gt;($ED$11*BR$8),1,IF($C19+$D19+$E19+$F19+$ED18&gt;($ED$11*BR$8),2,IF($C19+$D19+$E19+$F19+$G19+$ED18&gt;($ED$11*BR$8),3,0))))</f>
        <v>0</v>
      </c>
      <c r="BS19" s="68">
        <f>IF(OR(SUMIF(BS$12:BS18,2,BS$12:BS18)=2,SUMIF(BS$12:BS18,1,BS$12:BS18)=1,SUM(BS$12:BS18)=1,SUM(BS$12:BS18)=2),0,IF($C19+$ED18&gt;($ED$11*BS$8),1,IF($C19+$D19+$E19+$F19+$ED18&gt;($ED$11*BS$8),2,IF($C19+$D19+$E19+$F19+$G19+$ED18&gt;($ED$11*BS$8),3,0))))</f>
        <v>0</v>
      </c>
      <c r="BT19" s="68">
        <f>IF(OR(SUMIF(BT$12:BT18,2,BT$12:BT18)=2,SUMIF(BT$12:BT18,1,BT$12:BT18)=1,SUM(BT$12:BT18)=1,SUM(BT$12:BT18)=2),0,IF($C19+$ED18&gt;($ED$11*BT$8),1,IF($C19+$D19+$E19+$F19+$ED18&gt;($ED$11*BT$8),2,IF($C19+$D19+$E19+$F19+$G19+$ED18&gt;($ED$11*BT$8),3,0))))</f>
        <v>0</v>
      </c>
      <c r="BU19" s="68">
        <f>IF(OR(SUMIF(BU$12:BU18,2,BU$12:BU18)=2,SUMIF(BU$12:BU18,1,BU$12:BU18)=1,SUM(BU$12:BU18)=1,SUM(BU$12:BU18)=2),0,IF($C19+$ED18&gt;($ED$11*BU$8),1,IF($C19+$D19+$E19+$F19+$ED18&gt;($ED$11*BU$8),2,IF($C19+$D19+$E19+$F19+$G19+$ED18&gt;($ED$11*BU$8),3,0))))</f>
        <v>0</v>
      </c>
      <c r="BV19" s="68">
        <f>IF(OR(SUMIF(BV$12:BV18,2,BV$12:BV18)=2,SUMIF(BV$12:BV18,1,BV$12:BV18)=1,SUM(BV$12:BV18)=1,SUM(BV$12:BV18)=2),0,IF($C19+$ED18&gt;($ED$11*BV$8),1,IF($C19+$D19+$E19+$F19+$ED18&gt;($ED$11*BV$8),2,IF($C19+$D19+$E19+$F19+$G19+$ED18&gt;($ED$11*BV$8),3,0))))</f>
        <v>0</v>
      </c>
      <c r="BW19" s="68">
        <f>IF(OR(SUMIF(BW$12:BW18,2,BW$12:BW18)=2,SUMIF(BW$12:BW18,1,BW$12:BW18)=1,SUM(BW$12:BW18)=1,SUM(BW$12:BW18)=2),0,IF($C19+$ED18&gt;($ED$11*BW$8),1,IF($C19+$D19+$E19+$F19+$ED18&gt;($ED$11*BW$8),2,IF($C19+$D19+$E19+$F19+$G19+$ED18&gt;($ED$11*BW$8),3,0))))</f>
        <v>0</v>
      </c>
      <c r="BX19" s="68">
        <f>IF(OR(SUMIF(BX$12:BX18,2,BX$12:BX18)=2,SUMIF(BX$12:BX18,1,BX$12:BX18)=1,SUM(BX$12:BX18)=1,SUM(BX$12:BX18)=2),0,IF($C19+$ED18&gt;($ED$11*BX$8),1,IF($C19+$D19+$E19+$F19+$ED18&gt;($ED$11*BX$8),2,IF($C19+$D19+$E19+$F19+$G19+$ED18&gt;($ED$11*BX$8),3,0))))</f>
        <v>0</v>
      </c>
      <c r="BY19" s="68">
        <f>IF(OR(SUMIF(BY$12:BY18,2,BY$12:BY18)=2,SUMIF(BY$12:BY18,1,BY$12:BY18)=1,SUM(BY$12:BY18)=1,SUM(BY$12:BY18)=2),0,IF($C19+$ED18&gt;($ED$11*BY$8),1,IF($C19+$D19+$E19+$F19+$ED18&gt;($ED$11*BY$8),2,IF($C19+$D19+$E19+$F19+$G19+$ED18&gt;($ED$11*BY$8),3,0))))</f>
        <v>0</v>
      </c>
      <c r="BZ19" s="68">
        <f>IF(OR(SUMIF(BZ$12:BZ18,2,BZ$12:BZ18)=2,SUMIF(BZ$12:BZ18,1,BZ$12:BZ18)=1,SUM(BZ$12:BZ18)=1,SUM(BZ$12:BZ18)=2),0,IF($C19+$ED18&gt;($ED$11*BZ$8),1,IF($C19+$D19+$E19+$F19+$ED18&gt;($ED$11*BZ$8),2,IF($C19+$D19+$E19+$F19+$G19+$ED18&gt;($ED$11*BZ$8),3,0))))</f>
        <v>0</v>
      </c>
      <c r="CA19" s="68">
        <f>IF(OR(SUMIF(CA$12:CA18,2,CA$12:CA18)=2,SUMIF(CA$12:CA18,1,CA$12:CA18)=1,SUM(CA$12:CA18)=1,SUM(CA$12:CA18)=2),0,IF($C19+$ED18&gt;($ED$11*CA$8),1,IF($C19+$D19+$E19+$F19+$ED18&gt;($ED$11*CA$8),2,IF($C19+$D19+$E19+$F19+$G19+$ED18&gt;($ED$11*CA$8),3,0))))</f>
        <v>0</v>
      </c>
      <c r="CB19" s="68">
        <f>IF(OR(SUMIF(CB$12:CB18,2,CB$12:CB18)=2,SUMIF(CB$12:CB18,1,CB$12:CB18)=1,SUM(CB$12:CB18)=1,SUM(CB$12:CB18)=2),0,IF($C19+$ED18&gt;($ED$11*CB$8),1,IF($C19+$D19+$E19+$F19+$ED18&gt;($ED$11*CB$8),2,IF($C19+$D19+$E19+$F19+$G19+$ED18&gt;($ED$11*CB$8),3,0))))</f>
        <v>0</v>
      </c>
      <c r="CC19" s="68">
        <f>IF(OR(SUMIF(CC$12:CC18,2,CC$12:CC18)=2,SUMIF(CC$12:CC18,1,CC$12:CC18)=1,SUM(CC$12:CC18)=1,SUM(CC$12:CC18)=2),0,IF($C19+$ED18&gt;($ED$11*CC$8),1,IF($C19+$D19+$E19+$F19+$ED18&gt;($ED$11*CC$8),2,IF($C19+$D19+$E19+$F19+$G19+$ED18&gt;($ED$11*CC$8),3,0))))</f>
        <v>0</v>
      </c>
      <c r="CD19" s="68">
        <f>IF(OR(SUMIF(CD$12:CD18,2,CD$12:CD18)=2,SUMIF(CD$12:CD18,1,CD$12:CD18)=1,SUM(CD$12:CD18)=1,SUM(CD$12:CD18)=2),0,IF($C19+$ED18&gt;($ED$11*CD$8),1,IF($C19+$D19+$E19+$F19+$ED18&gt;($ED$11*CD$8),2,IF($C19+$D19+$E19+$F19+$G19+$ED18&gt;($ED$11*CD$8),3,0))))</f>
        <v>0</v>
      </c>
      <c r="CE19" s="68">
        <f>IF(OR(SUMIF(CE$12:CE18,2,CE$12:CE18)=2,SUMIF(CE$12:CE18,1,CE$12:CE18)=1,SUM(CE$12:CE18)=1,SUM(CE$12:CE18)=2),0,IF($C19+$ED18&gt;($ED$11*CE$8),1,IF($C19+$D19+$E19+$F19+$ED18&gt;($ED$11*CE$8),2,IF($C19+$D19+$E19+$F19+$G19+$ED18&gt;($ED$11*CE$8),3,0))))</f>
        <v>0</v>
      </c>
      <c r="CF19" s="68">
        <f>IF(OR(SUMIF(CF$12:CF18,2,CF$12:CF18)=2,SUMIF(CF$12:CF18,1,CF$12:CF18)=1,SUM(CF$12:CF18)=1,SUM(CF$12:CF18)=2),0,IF($C19+$ED18&gt;($ED$11*CF$8),1,IF($C19+$D19+$E19+$F19+$ED18&gt;($ED$11*CF$8),2,IF($C19+$D19+$E19+$F19+$G19+$ED18&gt;($ED$11*CF$8),3,0))))</f>
        <v>0</v>
      </c>
      <c r="CG19" s="68">
        <f>IF(OR(SUMIF(CG$12:CG18,2,CG$12:CG18)=2,SUMIF(CG$12:CG18,1,CG$12:CG18)=1,SUM(CG$12:CG18)=1,SUM(CG$12:CG18)=2),0,IF($C19+$ED18&gt;($ED$11*CG$8),1,IF($C19+$D19+$E19+$F19+$ED18&gt;($ED$11*CG$8),2,IF($C19+$D19+$E19+$F19+$G19+$ED18&gt;($ED$11*CG$8),3,0))))</f>
        <v>0</v>
      </c>
      <c r="CH19" s="68">
        <f>IF(OR(SUMIF(CH$12:CH18,2,CH$12:CH18)=2,SUMIF(CH$12:CH18,1,CH$12:CH18)=1,SUM(CH$12:CH18)=1,SUM(CH$12:CH18)=2),0,IF($C19+$ED18&gt;($ED$11*CH$8),1,IF($C19+$D19+$E19+$F19+$ED18&gt;($ED$11*CH$8),2,IF($C19+$D19+$E19+$F19+$G19+$ED18&gt;($ED$11*CH$8),3,0))))</f>
        <v>0</v>
      </c>
      <c r="CI19" s="68">
        <f>IF(OR(SUMIF(CI$12:CI18,2,CI$12:CI18)=2,SUMIF(CI$12:CI18,1,CI$12:CI18)=1,SUM(CI$12:CI18)=1,SUM(CI$12:CI18)=2),0,IF($C19+$ED18&gt;($ED$11*CI$8),1,IF($C19+$D19+$E19+$F19+$ED18&gt;($ED$11*CI$8),2,IF($C19+$D19+$E19+$F19+$G19+$ED18&gt;($ED$11*CI$8),3,0))))</f>
        <v>0</v>
      </c>
      <c r="CJ19" s="68">
        <f>IF(OR(SUMIF(CJ$12:CJ18,2,CJ$12:CJ18)=2,SUMIF(CJ$12:CJ18,1,CJ$12:CJ18)=1,SUM(CJ$12:CJ18)=1,SUM(CJ$12:CJ18)=2),0,IF($C19+$ED18&gt;($ED$11*CJ$8),1,IF($C19+$D19+$E19+$F19+$ED18&gt;($ED$11*CJ$8),2,IF($C19+$D19+$E19+$F19+$G19+$ED18&gt;($ED$11*CJ$8),3,0))))</f>
        <v>0</v>
      </c>
      <c r="CK19" s="68">
        <f>IF(OR(SUMIF(CK$12:CK18,2,CK$12:CK18)=2,SUMIF(CK$12:CK18,1,CK$12:CK18)=1,SUM(CK$12:CK18)=1,SUM(CK$12:CK18)=2),0,IF($C19+$ED18&gt;($ED$11*CK$8),1,IF($C19+$D19+$E19+$F19+$ED18&gt;($ED$11*CK$8),2,IF($C19+$D19+$E19+$F19+$G19+$ED18&gt;($ED$11*CK$8),3,0))))</f>
        <v>0</v>
      </c>
      <c r="CL19" s="68">
        <f>IF(OR(SUMIF(CL$12:CL18,2,CL$12:CL18)=2,SUMIF(CL$12:CL18,1,CL$12:CL18)=1,SUM(CL$12:CL18)=1,SUM(CL$12:CL18)=2),0,IF($C19+$ED18&gt;($ED$11*CL$8),1,IF($C19+$D19+$E19+$F19+$ED18&gt;($ED$11*CL$8),2,IF($C19+$D19+$E19+$F19+$G19+$ED18&gt;($ED$11*CL$8),3,0))))</f>
        <v>0</v>
      </c>
      <c r="CM19" s="68">
        <f>IF(OR(SUMIF(CM$12:CM18,2,CM$12:CM18)=2,SUMIF(CM$12:CM18,1,CM$12:CM18)=1,SUM(CM$12:CM18)=1,SUM(CM$12:CM18)=2),0,IF($C19+$ED18&gt;($ED$11*CM$8),1,IF($C19+$D19+$E19+$F19+$ED18&gt;($ED$11*CM$8),2,IF($C19+$D19+$E19+$F19+$G19+$ED18&gt;($ED$11*CM$8),3,0))))</f>
        <v>0</v>
      </c>
      <c r="CN19" s="68">
        <f>IF(OR(SUMIF(CN$12:CN18,2,CN$12:CN18)=2,SUMIF(CN$12:CN18,1,CN$12:CN18)=1,SUM(CN$12:CN18)=1,SUM(CN$12:CN18)=2),0,IF($C19+$ED18&gt;($ED$11*CN$8),1,IF($C19+$D19+$E19+$F19+$ED18&gt;($ED$11*CN$8),2,IF($C19+$D19+$E19+$F19+$G19+$ED18&gt;($ED$11*CN$8),3,0))))</f>
        <v>0</v>
      </c>
      <c r="CO19" s="68">
        <f>IF(OR(SUMIF(CO$12:CO18,2,CO$12:CO18)=2,SUMIF(CO$12:CO18,1,CO$12:CO18)=1,SUM(CO$12:CO18)=1,SUM(CO$12:CO18)=2),0,IF($C19+$ED18&gt;($ED$11*CO$8),1,IF($C19+$D19+$E19+$F19+$ED18&gt;($ED$11*CO$8),2,IF($C19+$D19+$E19+$F19+$G19+$ED18&gt;($ED$11*CO$8),3,0))))</f>
        <v>0</v>
      </c>
      <c r="CP19" s="68">
        <f>IF(OR(SUMIF(CP$12:CP18,2,CP$12:CP18)=2,SUMIF(CP$12:CP18,1,CP$12:CP18)=1,SUM(CP$12:CP18)=1,SUM(CP$12:CP18)=2),0,IF($C19+$ED18&gt;($ED$11*CP$8),1,IF($C19+$D19+$E19+$F19+$ED18&gt;($ED$11*CP$8),2,IF($C19+$D19+$E19+$F19+$G19+$ED18&gt;($ED$11*CP$8),3,0))))</f>
        <v>0</v>
      </c>
      <c r="CQ19" s="68">
        <f>IF(OR(SUMIF(CQ$12:CQ18,2,CQ$12:CQ18)=2,SUMIF(CQ$12:CQ18,1,CQ$12:CQ18)=1,SUM(CQ$12:CQ18)=1,SUM(CQ$12:CQ18)=2),0,IF($C19+$ED18&gt;($ED$11*CQ$8),1,IF($C19+$D19+$E19+$F19+$ED18&gt;($ED$11*CQ$8),2,IF($C19+$D19+$E19+$F19+$G19+$ED18&gt;($ED$11*CQ$8),3,0))))</f>
        <v>0</v>
      </c>
      <c r="CR19" s="68">
        <f>IF(OR(SUMIF(CR$12:CR18,2,CR$12:CR18)=2,SUMIF(CR$12:CR18,1,CR$12:CR18)=1,SUM(CR$12:CR18)=1,SUM(CR$12:CR18)=2),0,IF($C19+$ED18&gt;($ED$11*CR$8),1,IF($C19+$D19+$E19+$F19+$ED18&gt;($ED$11*CR$8),2,IF($C19+$D19+$E19+$F19+$G19+$ED18&gt;($ED$11*CR$8),3,0))))</f>
        <v>0</v>
      </c>
      <c r="CS19" s="68">
        <f>IF(OR(SUMIF(CS$12:CS18,2,CS$12:CS18)=2,SUMIF(CS$12:CS18,1,CS$12:CS18)=1,SUM(CS$12:CS18)=1,SUM(CS$12:CS18)=2),0,IF($C19+$ED18&gt;($ED$11*CS$8),1,IF($C19+$D19+$E19+$F19+$ED18&gt;($ED$11*CS$8),2,IF($C19+$D19+$E19+$F19+$G19+$ED18&gt;($ED$11*CS$8),3,0))))</f>
        <v>0</v>
      </c>
      <c r="CT19" s="68">
        <f>IF(OR(SUMIF(CT$12:CT18,2,CT$12:CT18)=2,SUMIF(CT$12:CT18,1,CT$12:CT18)=1,SUM(CT$12:CT18)=1,SUM(CT$12:CT18)=2),0,IF($C19+$ED18&gt;($ED$11*CT$8),1,IF($C19+$D19+$E19+$F19+$ED18&gt;($ED$11*CT$8),2,IF($C19+$D19+$E19+$F19+$G19+$ED18&gt;($ED$11*CT$8),3,0))))</f>
        <v>0</v>
      </c>
      <c r="CU19" s="68">
        <f>IF(OR(SUMIF(CU$12:CU18,2,CU$12:CU18)=2,SUMIF(CU$12:CU18,1,CU$12:CU18)=1,SUM(CU$12:CU18)=1,SUM(CU$12:CU18)=2),0,IF($C19+$ED18&gt;($ED$11*CU$8),1,IF($C19+$D19+$E19+$F19+$ED18&gt;($ED$11*CU$8),2,IF($C19+$D19+$E19+$F19+$G19+$ED18&gt;($ED$11*CU$8),3,0))))</f>
        <v>0</v>
      </c>
      <c r="CV19" s="68">
        <f>IF(OR(SUMIF(CV$12:CV18,2,CV$12:CV18)=2,SUMIF(CV$12:CV18,1,CV$12:CV18)=1,SUM(CV$12:CV18)=1,SUM(CV$12:CV18)=2),0,IF($C19+$ED18&gt;($ED$11*CV$8),1,IF($C19+$D19+$E19+$F19+$ED18&gt;($ED$11*CV$8),2,IF($C19+$D19+$E19+$F19+$G19+$ED18&gt;($ED$11*CV$8),3,0))))</f>
        <v>0</v>
      </c>
      <c r="CW19" s="68">
        <f>IF(OR(SUMIF(CW$12:CW18,2,CW$12:CW18)=2,SUMIF(CW$12:CW18,1,CW$12:CW18)=1,SUM(CW$12:CW18)=1,SUM(CW$12:CW18)=2),0,IF($C19+$ED18&gt;($ED$11*CW$8),1,IF($C19+$D19+$E19+$F19+$ED18&gt;($ED$11*CW$8),2,IF($C19+$D19+$E19+$F19+$G19+$ED18&gt;($ED$11*CW$8),3,0))))</f>
        <v>0</v>
      </c>
      <c r="CX19" s="68">
        <f>IF(OR(SUMIF(CX$12:CX18,2,CX$12:CX18)=2,SUMIF(CX$12:CX18,1,CX$12:CX18)=1,SUM(CX$12:CX18)=1,SUM(CX$12:CX18)=2),0,IF($C19+$ED18&gt;($ED$11*CX$8),1,IF($C19+$D19+$E19+$F19+$ED18&gt;($ED$11*CX$8),2,IF($C19+$D19+$E19+$F19+$G19+$ED18&gt;($ED$11*CX$8),3,0))))</f>
        <v>0</v>
      </c>
      <c r="CY19" s="68">
        <f>IF(OR(SUMIF(CY$12:CY18,2,CY$12:CY18)=2,SUMIF(CY$12:CY18,1,CY$12:CY18)=1,SUM(CY$12:CY18)=1,SUM(CY$12:CY18)=2),0,IF($C19+$ED18&gt;($ED$11*CY$8),1,IF($C19+$D19+$E19+$F19+$ED18&gt;($ED$11*CY$8),2,IF($C19+$D19+$E19+$F19+$G19+$ED18&gt;($ED$11*CY$8),3,0))))</f>
        <v>0</v>
      </c>
      <c r="CZ19" s="68">
        <f>IF(OR(SUMIF(CZ$12:CZ18,2,CZ$12:CZ18)=2,SUMIF(CZ$12:CZ18,1,CZ$12:CZ18)=1,SUM(CZ$12:CZ18)=1,SUM(CZ$12:CZ18)=2),0,IF($C19+$ED18&gt;($ED$11*CZ$8),1,IF($C19+$D19+$E19+$F19+$ED18&gt;($ED$11*CZ$8),2,IF($C19+$D19+$E19+$F19+$G19+$ED18&gt;($ED$11*CZ$8),3,0))))</f>
        <v>0</v>
      </c>
      <c r="DA19" s="68">
        <f>IF(OR(SUMIF(DA$12:DA18,2,DA$12:DA18)=2,SUMIF(DA$12:DA18,1,DA$12:DA18)=1,SUM(DA$12:DA18)=1,SUM(DA$12:DA18)=2),0,IF($C19+$ED18&gt;($ED$11*DA$8),1,IF($C19+$D19+$E19+$F19+$ED18&gt;($ED$11*DA$8),2,IF($C19+$D19+$E19+$F19+$G19+$ED18&gt;($ED$11*DA$8),3,0))))</f>
        <v>0</v>
      </c>
      <c r="DB19" s="68">
        <f>IF(OR(SUMIF(DB$12:DB18,2,DB$12:DB18)=2,SUMIF(DB$12:DB18,1,DB$12:DB18)=1,SUM(DB$12:DB18)=1,SUM(DB$12:DB18)=2),0,IF($C19+$ED18&gt;($ED$11*DB$8),1,IF($C19+$D19+$E19+$F19+$ED18&gt;($ED$11*DB$8),2,IF($C19+$D19+$E19+$F19+$G19+$ED18&gt;($ED$11*DB$8),3,0))))</f>
        <v>0</v>
      </c>
      <c r="DC19" s="68">
        <f>IF(OR(SUMIF(DC$12:DC18,2,DC$12:DC18)=2,SUMIF(DC$12:DC18,1,DC$12:DC18)=1,SUM(DC$12:DC18)=1,SUM(DC$12:DC18)=2),0,IF($C19+$ED18&gt;($ED$11*DC$8),1,IF($C19+$D19+$E19+$F19+$ED18&gt;($ED$11*DC$8),2,IF($C19+$D19+$E19+$F19+$G19+$ED18&gt;($ED$11*DC$8),3,0))))</f>
        <v>0</v>
      </c>
      <c r="DD19" s="68">
        <f>IF(OR(SUMIF(DD$12:DD18,2,DD$12:DD18)=2,SUMIF(DD$12:DD18,1,DD$12:DD18)=1,SUM(DD$12:DD18)=1,SUM(DD$12:DD18)=2),0,IF($C19+$ED18&gt;($ED$11*DD$8),1,IF($C19+$D19+$E19+$F19+$ED18&gt;($ED$11*DD$8),2,IF($C19+$D19+$E19+$F19+$G19+$ED18&gt;($ED$11*DD$8),3,0))))</f>
        <v>0</v>
      </c>
      <c r="DE19" s="68">
        <f>IF(OR(SUMIF(DE$12:DE18,2,DE$12:DE18)=2,SUMIF(DE$12:DE18,1,DE$12:DE18)=1,SUM(DE$12:DE18)=1,SUM(DE$12:DE18)=2),0,IF($C19+$ED18&gt;($ED$11*DE$8),1,IF($C19+$D19+$E19+$F19+$ED18&gt;($ED$11*DE$8),2,IF($C19+$D19+$E19+$F19+$G19+$ED18&gt;($ED$11*DE$8),3,0))))</f>
        <v>0</v>
      </c>
      <c r="DF19" s="68">
        <f>IF(OR(SUMIF(DF$12:DF18,2,DF$12:DF18)=2,SUMIF(DF$12:DF18,1,DF$12:DF18)=1,SUM(DF$12:DF18)=1,SUM(DF$12:DF18)=2),0,IF($C19+$ED18&gt;($ED$11*DF$8),1,IF($C19+$D19+$E19+$F19+$ED18&gt;($ED$11*DF$8),2,IF($C19+$D19+$E19+$F19+$G19+$ED18&gt;($ED$11*DF$8),3,0))))</f>
        <v>0</v>
      </c>
      <c r="DG19" s="68">
        <f>IF(OR(SUMIF(DG$12:DG18,2,DG$12:DG18)=2,SUMIF(DG$12:DG18,1,DG$12:DG18)=1,SUM(DG$12:DG18)=1,SUM(DG$12:DG18)=2),0,IF($C19+$ED18&gt;($ED$11*DG$8),1,IF($C19+$D19+$E19+$F19+$ED18&gt;($ED$11*DG$8),2,IF($C19+$D19+$E19+$F19+$G19+$ED18&gt;($ED$11*DG$8),3,0))))</f>
        <v>0</v>
      </c>
      <c r="DH19" s="68">
        <f>IF(OR(SUMIF(DH$12:DH18,2,DH$12:DH18)=2,SUMIF(DH$12:DH18,1,DH$12:DH18)=1,SUM(DH$12:DH18)=1,SUM(DH$12:DH18)=2),0,IF($C19+$ED18&gt;($ED$11*DH$8),1,IF($C19+$D19+$E19+$F19+$ED18&gt;($ED$11*DH$8),2,IF($C19+$D19+$E19+$F19+$G19+$ED18&gt;($ED$11*DH$8),3,0))))</f>
        <v>0</v>
      </c>
      <c r="DI19" s="68">
        <f>IF(OR(SUMIF(DI$12:DI18,2,DI$12:DI18)=2,SUMIF(DI$12:DI18,1,DI$12:DI18)=1,SUM(DI$12:DI18)=1,SUM(DI$12:DI18)=2),0,IF($C19+$ED18&gt;($ED$11*DI$8),1,IF($C19+$D19+$E19+$F19+$ED18&gt;($ED$11*DI$8),2,IF($C19+$D19+$E19+$F19+$G19+$ED18&gt;($ED$11*DI$8),3,0))))</f>
        <v>0</v>
      </c>
      <c r="DJ19" s="68">
        <f>IF(OR(SUMIF(DJ$12:DJ18,2,DJ$12:DJ18)=2,SUMIF(DJ$12:DJ18,1,DJ$12:DJ18)=1,SUM(DJ$12:DJ18)=1,SUM(DJ$12:DJ18)=2),0,IF($C19+$ED18&gt;($ED$11*DJ$8),1,IF($C19+$D19+$E19+$F19+$ED18&gt;($ED$11*DJ$8),2,IF($C19+$D19+$E19+$F19+$G19+$ED18&gt;($ED$11*DJ$8),3,0))))</f>
        <v>0</v>
      </c>
      <c r="DK19" s="68">
        <f>IF(OR(SUMIF(DK$12:DK18,2,DK$12:DK18)=2,SUMIF(DK$12:DK18,1,DK$12:DK18)=1,SUM(DK$12:DK18)=1,SUM(DK$12:DK18)=2),0,IF($C19+$ED18&gt;($ED$11*DK$8),1,IF($C19+$D19+$E19+$F19+$ED18&gt;($ED$11*DK$8),2,IF($C19+$D19+$E19+$F19+$G19+$ED18&gt;($ED$11*DK$8),3,0))))</f>
        <v>0</v>
      </c>
      <c r="DL19" s="68">
        <f>IF(OR(SUMIF(DL$12:DL18,2,DL$12:DL18)=2,SUMIF(DL$12:DL18,1,DL$12:DL18)=1,SUM(DL$12:DL18)=1,SUM(DL$12:DL18)=2),0,IF($C19+$ED18&gt;($ED$11*DL$8),1,IF($C19+$D19+$E19+$F19+$ED18&gt;($ED$11*DL$8),2,IF($C19+$D19+$E19+$F19+$G19+$ED18&gt;($ED$11*DL$8),3,0))))</f>
        <v>0</v>
      </c>
      <c r="DM19" s="68">
        <f>IF(OR(SUMIF(DM$12:DM18,2,DM$12:DM18)=2,SUMIF(DM$12:DM18,1,DM$12:DM18)=1,SUM(DM$12:DM18)=1,SUM(DM$12:DM18)=2),0,IF($C19+$ED18&gt;($ED$11*DM$8),1,IF($C19+$D19+$E19+$F19+$ED18&gt;($ED$11*DM$8),2,IF($C19+$D19+$E19+$F19+$G19+$ED18&gt;($ED$11*DM$8),3,0))))</f>
        <v>0</v>
      </c>
      <c r="DN19" s="68">
        <f>IF(OR(SUMIF(DN$12:DN18,2,DN$12:DN18)=2,SUMIF(DN$12:DN18,1,DN$12:DN18)=1,SUM(DN$12:DN18)=1,SUM(DN$12:DN18)=2),0,IF($C19+$ED18&gt;($ED$11*DN$8),1,IF($C19+$D19+$E19+$F19+$ED18&gt;($ED$11*DN$8),2,IF($C19+$D19+$E19+$F19+$G19+$ED18&gt;($ED$11*DN$8),3,0))))</f>
        <v>0</v>
      </c>
      <c r="DO19" s="68">
        <f>IF(OR(SUMIF(DO$12:DO18,2,DO$12:DO18)=2,SUMIF(DO$12:DO18,1,DO$12:DO18)=1,SUM(DO$12:DO18)=1,SUM(DO$12:DO18)=2),0,IF($C19+$ED18&gt;($ED$11*DO$8),1,IF($C19+$D19+$E19+$F19+$ED18&gt;($ED$11*DO$8),2,IF($C19+$D19+$E19+$F19+$G19+$ED18&gt;($ED$11*DO$8),3,0))))</f>
        <v>0</v>
      </c>
      <c r="DP19" s="68">
        <f>IF(OR(SUMIF(DP$12:DP18,2,DP$12:DP18)=2,SUMIF(DP$12:DP18,1,DP$12:DP18)=1,SUM(DP$12:DP18)=1,SUM(DP$12:DP18)=2),0,IF($C19+$ED18&gt;($ED$11*DP$8),1,IF($C19+$D19+$E19+$F19+$ED18&gt;($ED$11*DP$8),2,IF($C19+$D19+$E19+$F19+$G19+$ED18&gt;($ED$11*DP$8),3,0))))</f>
        <v>0</v>
      </c>
      <c r="DQ19" s="68">
        <f>IF(OR(SUMIF(DQ$12:DQ18,2,DQ$12:DQ18)=2,SUMIF(DQ$12:DQ18,1,DQ$12:DQ18)=1,SUM(DQ$12:DQ18)=1,SUM(DQ$12:DQ18)=2),0,IF($C19+$ED18&gt;($ED$11*DQ$8),1,IF($C19+$D19+$E19+$F19+$ED18&gt;($ED$11*DQ$8),2,IF($C19+$D19+$E19+$F19+$G19+$ED18&gt;($ED$11*DQ$8),3,0))))</f>
        <v>0</v>
      </c>
      <c r="DR19" s="68">
        <f>IF(OR(SUMIF(DR$12:DR18,2,DR$12:DR18)=2,SUMIF(DR$12:DR18,1,DR$12:DR18)=1,SUM(DR$12:DR18)=1,SUM(DR$12:DR18)=2),0,IF($C19+$ED18&gt;($ED$11*DR$8),1,IF($C19+$D19+$E19+$F19+$ED18&gt;($ED$11*DR$8),2,IF($C19+$D19+$E19+$F19+$G19+$ED18&gt;($ED$11*DR$8),3,0))))</f>
        <v>0</v>
      </c>
      <c r="DS19" s="68">
        <f>IF(OR(SUMIF(DS$12:DS18,2,DS$12:DS18)=2,SUMIF(DS$12:DS18,1,DS$12:DS18)=1,SUM(DS$12:DS18)=1,SUM(DS$12:DS18)=2),0,IF($C19+$ED18&gt;($ED$11*DS$8),1,IF($C19+$D19+$E19+$F19+$ED18&gt;($ED$11*DS$8),2,IF($C19+$D19+$E19+$F19+$G19+$ED18&gt;($ED$11*DS$8),3,0))))</f>
        <v>0</v>
      </c>
      <c r="DT19" s="68">
        <f>IF(OR(SUMIF(DT$12:DT18,2,DT$12:DT18)=2,SUMIF(DT$12:DT18,1,DT$12:DT18)=1,SUM(DT$12:DT18)=1,SUM(DT$12:DT18)=2),0,IF($C19+$ED18&gt;($ED$11*DT$8),1,IF($C19+$D19+$E19+$F19+$ED18&gt;($ED$11*DT$8),2,IF($C19+$D19+$E19+$F19+$G19+$ED18&gt;($ED$11*DT$8),3,0))))</f>
        <v>0</v>
      </c>
      <c r="DU19" s="68">
        <f>IF(OR(SUMIF(DU$12:DU18,2,DU$12:DU18)=2,SUMIF(DU$12:DU18,1,DU$12:DU18)=1,SUM(DU$12:DU18)=1,SUM(DU$12:DU18)=2),0,IF($C19+$ED18&gt;($ED$11*DU$8),1,IF($C19+$D19+$E19+$F19+$ED18&gt;($ED$11*DU$8),2,IF($C19+$D19+$E19+$F19+$G19+$ED18&gt;($ED$11*DU$8),3,0))))</f>
        <v>0</v>
      </c>
      <c r="DV19" s="68">
        <f>IF(OR(SUMIF(DV$12:DV18,2,DV$12:DV18)=2,SUMIF(DV$12:DV18,1,DV$12:DV18)=1,SUM(DV$12:DV18)=1,SUM(DV$12:DV18)=2),0,IF($C19+$ED18&gt;($ED$11*DV$8),1,IF($C19+$D19+$E19+$F19+$ED18&gt;($ED$11*DV$8),2,IF($C19+$D19+$E19+$F19+$G19+$ED18&gt;($ED$11*DV$8),3,0))))</f>
        <v>0</v>
      </c>
      <c r="DW19" s="68">
        <f>IF(OR(SUMIF(DW$12:DW18,2,DW$12:DW18)=2,SUMIF(DW$12:DW18,1,DW$12:DW18)=1,SUM(DW$12:DW18)=1,SUM(DW$12:DW18)=2),0,IF($C19+$ED18&gt;($ED$11*DW$8),1,IF($C19+$D19+$E19+$F19+$ED18&gt;($ED$11*DW$8),2,IF($C19+$D19+$E19+$F19+$G19+$ED18&gt;($ED$11*DW$8),3,0))))</f>
        <v>0</v>
      </c>
      <c r="DX19" s="68">
        <f>IF(OR(SUMIF(DX$12:DX18,2,DX$12:DX18)=2,SUMIF(DX$12:DX18,1,DX$12:DX18)=1,SUM(DX$12:DX18)=1,SUM(DX$12:DX18)=2),0,IF($C19+$ED18&gt;($ED$11*DX$8),1,IF($C19+$D19+$E19+$F19+$ED18&gt;($ED$11*DX$8),2,IF($C19+$D19+$E19+$F19+$G19+$ED18&gt;($ED$11*DX$8),3,0))))</f>
        <v>0</v>
      </c>
      <c r="DY19" s="68">
        <f>IF(OR(SUMIF(DY$12:DY18,2,DY$12:DY18)=2,SUMIF(DY$12:DY18,1,DY$12:DY18)=1,SUM(DY$12:DY18)=1,SUM(DY$12:DY18)=2),0,IF($C19+$ED18&gt;($ED$11*DY$8),1,IF($C19+$D19+$E19+$F19+$ED18&gt;($ED$11*DY$8),2,IF($C19+$D19+$E19+$F19+$G19+$ED18&gt;($ED$11*DY$8),3,0))))</f>
        <v>0</v>
      </c>
      <c r="DZ19" s="68">
        <f>IF(OR(SUMIF(DZ$12:DZ18,2,DZ$12:DZ18)=2,SUMIF(DZ$12:DZ18,1,DZ$12:DZ18)=1,SUM(DZ$12:DZ18)=1,SUM(DZ$12:DZ18)=2),0,IF($C19+$ED18&gt;($ED$11*DZ$8),1,IF($C19+$D19+$E19+$F19+$ED18&gt;($ED$11*DZ$8),2,IF($C19+$D19+$E19+$F19+$G19+$ED18&gt;($ED$11*DZ$8),3,0))))</f>
        <v>0</v>
      </c>
      <c r="EA19" s="68">
        <f>IF(OR(SUMIF(EA$12:EA18,2,EA$12:EA18)=2,SUMIF(EA$12:EA18,1,EA$12:EA18)=1,SUM(EA$12:EA18)=1,SUM(EA$12:EA18)=2),0,IF($C19+$ED18&gt;($ED$11*EA$8),1,IF($C19+$D19+$E19+$F19+$ED18&gt;($ED$11*EA$8),2,IF($C19+$D19+$E19+$F19+$G19+$ED18&gt;($ED$11*EA$8),3,0))))</f>
        <v>0</v>
      </c>
      <c r="EB19" s="68">
        <f>IF(OR(SUMIF(EB$12:EB18,2,EB$12:EB18)=2,SUMIF(EB$12:EB18,1,EB$12:EB18)=1,SUM(EB$12:EB18)=1,SUM(EB$12:EB18)=2),0,IF($C19+$ED18&gt;($ED$11*EB$8),1,IF($C19+$D19+$E19+$F19+$ED18&gt;($ED$11*EB$8),2,IF($C19+$D19+$E19+$F19+$G19+$ED18&gt;($ED$11*EB$8),3,0))))</f>
        <v>0</v>
      </c>
      <c r="EC19" s="68">
        <f>IF(OR(SUMIF(EC$12:EC18,2,EC$12:EC18)=2,SUMIF(EC$12:EC18,1,EC$12:EC18)=1,SUM(EC$12:EC18)=1,SUM(EC$12:EC18)=2),0,IF($C19+$ED18&gt;($ED$11*EC$8),1,IF($C19+$D19+$E19+$F19+$ED18&gt;($ED$11*EC$8),2,IF($C19+$D19+$E19+$F19+$G19+$ED18&gt;($ED$11*EC$8),3,0))))</f>
        <v>0</v>
      </c>
      <c r="ED19" s="26">
        <f>SUM($C$12:$F19)</f>
        <v>0</v>
      </c>
    </row>
    <row r="20" spans="1:134" ht="14.1" customHeight="1">
      <c r="A20" s="66">
        <v>9</v>
      </c>
      <c r="B20" s="229"/>
      <c r="C20" s="229"/>
      <c r="D20" s="229"/>
      <c r="E20" s="229"/>
      <c r="F20" s="229"/>
      <c r="G20" s="229"/>
      <c r="H20" s="68">
        <f>IF(OR(SUMIF(H$12:H19,2,H$12:H19)=2,SUMIF(H$12:H19,1,H$12:H19)=1,SUM(H$12:H19)=1,SUM(H$12:H19)=2),0,IF($C20+$ED19&gt;($ED$11*H$8),1,IF($C20+$D20+$E20+$F20+$ED19&gt;($ED$11*H$8),2,IF($C20+$D20+$E20+$F20+$G20+$ED19&gt;($ED$11*H$8),3,0))))</f>
        <v>0</v>
      </c>
      <c r="I20" s="68">
        <f>IF(OR(SUMIF(I$12:I19,2,I$12:I19)=2,SUMIF(I$12:I19,1,I$12:I19)=1,SUM(I$12:I19)=1,SUM(I$12:I19)=2),0,IF($C20+$ED19&gt;($ED$11*I$8),1,IF($C20+$D20+$E20+$F20+$ED19&gt;($ED$11*I$8),2,IF($C20+$D20+$E20+$F20+$G20+$ED19&gt;($ED$11*I$8),3,0))))</f>
        <v>0</v>
      </c>
      <c r="J20" s="68">
        <f>IF(OR(SUMIF(J$12:J19,2,J$12:J19)=2,SUMIF(J$12:J19,1,J$12:J19)=1,SUM(J$12:J19)=1,SUM(J$12:J19)=2),0,IF($C20+$ED19&gt;($ED$11*J$8),1,IF($C20+$D20+$E20+$F20+$ED19&gt;($ED$11*J$8),2,IF($C20+$D20+$E20+$F20+$G20+$ED19&gt;($ED$11*J$8),3,0))))</f>
        <v>0</v>
      </c>
      <c r="K20" s="68">
        <f>IF(OR(SUMIF(K$12:K19,2,K$12:K19)=2,SUMIF(K$12:K19,1,K$12:K19)=1,SUM(K$12:K19)=1,SUM(K$12:K19)=2),0,IF($C20+$ED19&gt;($ED$11*K$8),1,IF($C20+$D20+$E20+$F20+$ED19&gt;($ED$11*K$8),2,IF($C20+$D20+$E20+$F20+$G20+$ED19&gt;($ED$11*K$8),3,0))))</f>
        <v>0</v>
      </c>
      <c r="L20" s="68">
        <f>IF(OR(SUMIF(L$12:L19,2,L$12:L19)=2,SUMIF(L$12:L19,1,L$12:L19)=1,SUM(L$12:L19)=1,SUM(L$12:L19)=2),0,IF($C20+$ED19&gt;($ED$11*L$8),1,IF($C20+$D20+$E20+$F20+$ED19&gt;($ED$11*L$8),2,IF($C20+$D20+$E20+$F20+$G20+$ED19&gt;($ED$11*L$8),3,0))))</f>
        <v>0</v>
      </c>
      <c r="M20" s="68">
        <f>IF(OR(SUMIF(M$12:M19,2,M$12:M19)=2,SUMIF(M$12:M19,1,M$12:M19)=1,SUM(M$12:M19)=1,SUM(M$12:M19)=2),0,IF($C20+$ED19&gt;($ED$11*M$8),1,IF($C20+$D20+$E20+$F20+$ED19&gt;($ED$11*M$8),2,IF($C20+$D20+$E20+$F20+$G20+$ED19&gt;($ED$11*M$8),3,0))))</f>
        <v>0</v>
      </c>
      <c r="N20" s="68">
        <f>IF(OR(SUMIF(N$12:N19,2,N$12:N19)=2,SUMIF(N$12:N19,1,N$12:N19)=1,SUM(N$12:N19)=1,SUM(N$12:N19)=2),0,IF($C20+$ED19&gt;($ED$11*N$8),1,IF($C20+$D20+$E20+$F20+$ED19&gt;($ED$11*N$8),2,IF($C20+$D20+$E20+$F20+$G20+$ED19&gt;($ED$11*N$8),3,0))))</f>
        <v>0</v>
      </c>
      <c r="O20" s="68">
        <f>IF(OR(SUMIF(O$12:O19,2,O$12:O19)=2,SUMIF(O$12:O19,1,O$12:O19)=1,SUM(O$12:O19)=1,SUM(O$12:O19)=2),0,IF($C20+$ED19&gt;($ED$11*O$8),1,IF($C20+$D20+$E20+$F20+$ED19&gt;($ED$11*O$8),2,IF($C20+$D20+$E20+$F20+$G20+$ED19&gt;($ED$11*O$8),3,0))))</f>
        <v>0</v>
      </c>
      <c r="P20" s="68">
        <f>IF(OR(SUMIF(P$12:P19,2,P$12:P19)=2,SUMIF(P$12:P19,1,P$12:P19)=1,SUM(P$12:P19)=1,SUM(P$12:P19)=2),0,IF($C20+$ED19&gt;($ED$11*P$8),1,IF($C20+$D20+$E20+$F20+$ED19&gt;($ED$11*P$8),2,IF($C20+$D20+$E20+$F20+$G20+$ED19&gt;($ED$11*P$8),3,0))))</f>
        <v>0</v>
      </c>
      <c r="Q20" s="68">
        <f>IF(OR(SUMIF(Q$12:Q19,2,Q$12:Q19)=2,SUMIF(Q$12:Q19,1,Q$12:Q19)=1,SUM(Q$12:Q19)=1,SUM(Q$12:Q19)=2),0,IF($C20+$ED19&gt;($ED$11*Q$8),1,IF($C20+$D20+$E20+$F20+$ED19&gt;($ED$11*Q$8),2,IF($C20+$D20+$E20+$F20+$G20+$ED19&gt;($ED$11*Q$8),3,0))))</f>
        <v>0</v>
      </c>
      <c r="R20" s="68">
        <f>IF(OR(SUMIF(R$12:R19,2,R$12:R19)=2,SUMIF(R$12:R19,1,R$12:R19)=1,SUM(R$12:R19)=1,SUM(R$12:R19)=2),0,IF($C20+$ED19&gt;($ED$11*R$8),1,IF($C20+$D20+$E20+$F20+$ED19&gt;($ED$11*R$8),2,IF($C20+$D20+$E20+$F20+$G20+$ED19&gt;($ED$11*R$8),3,0))))</f>
        <v>0</v>
      </c>
      <c r="S20" s="68">
        <f>IF(OR(SUMIF(S$12:S19,2,S$12:S19)=2,SUMIF(S$12:S19,1,S$12:S19)=1,SUM(S$12:S19)=1,SUM(S$12:S19)=2),0,IF($C20+$ED19&gt;($ED$11*S$8),1,IF($C20+$D20+$E20+$F20+$ED19&gt;($ED$11*S$8),2,IF($C20+$D20+$E20+$F20+$G20+$ED19&gt;($ED$11*S$8),3,0))))</f>
        <v>0</v>
      </c>
      <c r="T20" s="68">
        <f>IF(OR(SUMIF(T$12:T19,2,T$12:T19)=2,SUMIF(T$12:T19,1,T$12:T19)=1,SUM(T$12:T19)=1,SUM(T$12:T19)=2),0,IF($C20+$ED19&gt;($ED$11*T$8),1,IF($C20+$D20+$E20+$F20+$ED19&gt;($ED$11*T$8),2,IF($C20+$D20+$E20+$F20+$G20+$ED19&gt;($ED$11*T$8),3,0))))</f>
        <v>0</v>
      </c>
      <c r="U20" s="68">
        <f>IF(OR(SUMIF(U$12:U19,2,U$12:U19)=2,SUMIF(U$12:U19,1,U$12:U19)=1,SUM(U$12:U19)=1,SUM(U$12:U19)=2),0,IF($C20+$ED19&gt;($ED$11*U$8),1,IF($C20+$D20+$E20+$F20+$ED19&gt;($ED$11*U$8),2,IF($C20+$D20+$E20+$F20+$G20+$ED19&gt;($ED$11*U$8),3,0))))</f>
        <v>0</v>
      </c>
      <c r="V20" s="68">
        <f>IF(OR(SUMIF(V$12:V19,2,V$12:V19)=2,SUMIF(V$12:V19,1,V$12:V19)=1,SUM(V$12:V19)=1,SUM(V$12:V19)=2),0,IF($C20+$ED19&gt;($ED$11*V$8),1,IF($C20+$D20+$E20+$F20+$ED19&gt;($ED$11*V$8),2,IF($C20+$D20+$E20+$F20+$G20+$ED19&gt;($ED$11*V$8),3,0))))</f>
        <v>0</v>
      </c>
      <c r="W20" s="68">
        <f>IF(OR(SUMIF(W$12:W19,2,W$12:W19)=2,SUMIF(W$12:W19,1,W$12:W19)=1,SUM(W$12:W19)=1,SUM(W$12:W19)=2),0,IF($C20+$ED19&gt;($ED$11*W$8),1,IF($C20+$D20+$E20+$F20+$ED19&gt;($ED$11*W$8),2,IF($C20+$D20+$E20+$F20+$G20+$ED19&gt;($ED$11*W$8),3,0))))</f>
        <v>0</v>
      </c>
      <c r="X20" s="68">
        <f>IF(OR(SUMIF(X$12:X19,2,X$12:X19)=2,SUMIF(X$12:X19,1,X$12:X19)=1,SUM(X$12:X19)=1,SUM(X$12:X19)=2),0,IF($C20+$ED19&gt;($ED$11*X$8),1,IF($C20+$D20+$E20+$F20+$ED19&gt;($ED$11*X$8),2,IF($C20+$D20+$E20+$F20+$G20+$ED19&gt;($ED$11*X$8),3,0))))</f>
        <v>0</v>
      </c>
      <c r="Y20" s="68">
        <f>IF(OR(SUMIF(Y$12:Y19,2,Y$12:Y19)=2,SUMIF(Y$12:Y19,1,Y$12:Y19)=1,SUM(Y$12:Y19)=1,SUM(Y$12:Y19)=2),0,IF($C20+$ED19&gt;($ED$11*Y$8),1,IF($C20+$D20+$E20+$F20+$ED19&gt;($ED$11*Y$8),2,IF($C20+$D20+$E20+$F20+$G20+$ED19&gt;($ED$11*Y$8),3,0))))</f>
        <v>0</v>
      </c>
      <c r="Z20" s="68">
        <f>IF(OR(SUMIF(Z$12:Z19,2,Z$12:Z19)=2,SUMIF(Z$12:Z19,1,Z$12:Z19)=1,SUM(Z$12:Z19)=1,SUM(Z$12:Z19)=2),0,IF($C20+$ED19&gt;($ED$11*Z$8),1,IF($C20+$D20+$E20+$F20+$ED19&gt;($ED$11*Z$8),2,IF($C20+$D20+$E20+$F20+$G20+$ED19&gt;($ED$11*Z$8),3,0))))</f>
        <v>0</v>
      </c>
      <c r="AA20" s="68">
        <f>IF(OR(SUMIF(AA$12:AA19,2,AA$12:AA19)=2,SUMIF(AA$12:AA19,1,AA$12:AA19)=1,SUM(AA$12:AA19)=1,SUM(AA$12:AA19)=2),0,IF($C20+$ED19&gt;($ED$11*AA$8),1,IF($C20+$D20+$E20+$F20+$ED19&gt;($ED$11*AA$8),2,IF($C20+$D20+$E20+$F20+$G20+$ED19&gt;($ED$11*AA$8),3,0))))</f>
        <v>0</v>
      </c>
      <c r="AB20" s="68">
        <f>IF(OR(SUMIF(AB$12:AB19,2,AB$12:AB19)=2,SUMIF(AB$12:AB19,1,AB$12:AB19)=1,SUM(AB$12:AB19)=1,SUM(AB$12:AB19)=2),0,IF($C20+$ED19&gt;($ED$11*AB$8),1,IF($C20+$D20+$E20+$F20+$ED19&gt;($ED$11*AB$8),2,IF($C20+$D20+$E20+$F20+$G20+$ED19&gt;($ED$11*AB$8),3,0))))</f>
        <v>0</v>
      </c>
      <c r="AC20" s="68">
        <f>IF(OR(SUMIF(AC$12:AC19,2,AC$12:AC19)=2,SUMIF(AC$12:AC19,1,AC$12:AC19)=1,SUM(AC$12:AC19)=1,SUM(AC$12:AC19)=2),0,IF($C20+$ED19&gt;($ED$11*AC$8),1,IF($C20+$D20+$E20+$F20+$ED19&gt;($ED$11*AC$8),2,IF($C20+$D20+$E20+$F20+$G20+$ED19&gt;($ED$11*AC$8),3,0))))</f>
        <v>0</v>
      </c>
      <c r="AD20" s="68">
        <f>IF(OR(SUMIF(AD$12:AD19,2,AD$12:AD19)=2,SUMIF(AD$12:AD19,1,AD$12:AD19)=1,SUM(AD$12:AD19)=1,SUM(AD$12:AD19)=2),0,IF($C20+$ED19&gt;($ED$11*AD$8),1,IF($C20+$D20+$E20+$F20+$ED19&gt;($ED$11*AD$8),2,IF($C20+$D20+$E20+$F20+$G20+$ED19&gt;($ED$11*AD$8),3,0))))</f>
        <v>0</v>
      </c>
      <c r="AE20" s="68">
        <f>IF(OR(SUMIF(AE$12:AE19,2,AE$12:AE19)=2,SUMIF(AE$12:AE19,1,AE$12:AE19)=1,SUM(AE$12:AE19)=1,SUM(AE$12:AE19)=2),0,IF($C20+$ED19&gt;($ED$11*AE$8),1,IF($C20+$D20+$E20+$F20+$ED19&gt;($ED$11*AE$8),2,IF($C20+$D20+$E20+$F20+$G20+$ED19&gt;($ED$11*AE$8),3,0))))</f>
        <v>0</v>
      </c>
      <c r="AF20" s="68">
        <f>IF(OR(SUMIF(AF$12:AF19,2,AF$12:AF19)=2,SUMIF(AF$12:AF19,1,AF$12:AF19)=1,SUM(AF$12:AF19)=1,SUM(AF$12:AF19)=2),0,IF($C20+$ED19&gt;($ED$11*AF$8),1,IF($C20+$D20+$E20+$F20+$ED19&gt;($ED$11*AF$8),2,IF($C20+$D20+$E20+$F20+$G20+$ED19&gt;($ED$11*AF$8),3,0))))</f>
        <v>0</v>
      </c>
      <c r="AG20" s="68">
        <f>IF(OR(SUMIF(AG$12:AG19,2,AG$12:AG19)=2,SUMIF(AG$12:AG19,1,AG$12:AG19)=1,SUM(AG$12:AG19)=1,SUM(AG$12:AG19)=2),0,IF($C20+$ED19&gt;($ED$11*AG$8),1,IF($C20+$D20+$E20+$F20+$ED19&gt;($ED$11*AG$8),2,IF($C20+$D20+$E20+$F20+$G20+$ED19&gt;($ED$11*AG$8),3,0))))</f>
        <v>0</v>
      </c>
      <c r="AH20" s="68">
        <f>IF(OR(SUMIF(AH$12:AH19,2,AH$12:AH19)=2,SUMIF(AH$12:AH19,1,AH$12:AH19)=1,SUM(AH$12:AH19)=1,SUM(AH$12:AH19)=2),0,IF($C20+$ED19&gt;($ED$11*AH$8),1,IF($C20+$D20+$E20+$F20+$ED19&gt;($ED$11*AH$8),2,IF($C20+$D20+$E20+$F20+$G20+$ED19&gt;($ED$11*AH$8),3,0))))</f>
        <v>0</v>
      </c>
      <c r="AI20" s="68">
        <f>IF(OR(SUMIF(AI$12:AI19,2,AI$12:AI19)=2,SUMIF(AI$12:AI19,1,AI$12:AI19)=1,SUM(AI$12:AI19)=1,SUM(AI$12:AI19)=2),0,IF($C20+$ED19&gt;($ED$11*AI$8),1,IF($C20+$D20+$E20+$F20+$ED19&gt;($ED$11*AI$8),2,IF($C20+$D20+$E20+$F20+$G20+$ED19&gt;($ED$11*AI$8),3,0))))</f>
        <v>0</v>
      </c>
      <c r="AJ20" s="68">
        <f>IF(OR(SUMIF(AJ$12:AJ19,2,AJ$12:AJ19)=2,SUMIF(AJ$12:AJ19,1,AJ$12:AJ19)=1,SUM(AJ$12:AJ19)=1,SUM(AJ$12:AJ19)=2),0,IF($C20+$ED19&gt;($ED$11*AJ$8),1,IF($C20+$D20+$E20+$F20+$ED19&gt;($ED$11*AJ$8),2,IF($C20+$D20+$E20+$F20+$G20+$ED19&gt;($ED$11*AJ$8),3,0))))</f>
        <v>0</v>
      </c>
      <c r="AK20" s="68">
        <f>IF(OR(SUMIF(AK$12:AK19,2,AK$12:AK19)=2,SUMIF(AK$12:AK19,1,AK$12:AK19)=1,SUM(AK$12:AK19)=1,SUM(AK$12:AK19)=2),0,IF($C20+$ED19&gt;($ED$11*AK$8),1,IF($C20+$D20+$E20+$F20+$ED19&gt;($ED$11*AK$8),2,IF($C20+$D20+$E20+$F20+$G20+$ED19&gt;($ED$11*AK$8),3,0))))</f>
        <v>0</v>
      </c>
      <c r="AL20" s="68">
        <f>IF(OR(SUMIF(AL$12:AL19,2,AL$12:AL19)=2,SUMIF(AL$12:AL19,1,AL$12:AL19)=1,SUM(AL$12:AL19)=1,SUM(AL$12:AL19)=2),0,IF($C20+$ED19&gt;($ED$11*AL$8),1,IF($C20+$D20+$E20+$F20+$ED19&gt;($ED$11*AL$8),2,IF($C20+$D20+$E20+$F20+$G20+$ED19&gt;($ED$11*AL$8),3,0))))</f>
        <v>0</v>
      </c>
      <c r="AM20" s="68">
        <f>IF(OR(SUMIF(AM$12:AM19,2,AM$12:AM19)=2,SUMIF(AM$12:AM19,1,AM$12:AM19)=1,SUM(AM$12:AM19)=1,SUM(AM$12:AM19)=2),0,IF($C20+$ED19&gt;($ED$11*AM$8),1,IF($C20+$D20+$E20+$F20+$ED19&gt;($ED$11*AM$8),2,IF($C20+$D20+$E20+$F20+$G20+$ED19&gt;($ED$11*AM$8),3,0))))</f>
        <v>0</v>
      </c>
      <c r="AN20" s="68">
        <f>IF(OR(SUMIF(AN$12:AN19,2,AN$12:AN19)=2,SUMIF(AN$12:AN19,1,AN$12:AN19)=1,SUM(AN$12:AN19)=1,SUM(AN$12:AN19)=2),0,IF($C20+$ED19&gt;($ED$11*AN$8),1,IF($C20+$D20+$E20+$F20+$ED19&gt;($ED$11*AN$8),2,IF($C20+$D20+$E20+$F20+$G20+$ED19&gt;($ED$11*AN$8),3,0))))</f>
        <v>0</v>
      </c>
      <c r="AO20" s="68">
        <f>IF(OR(SUMIF(AO$12:AO19,2,AO$12:AO19)=2,SUMIF(AO$12:AO19,1,AO$12:AO19)=1,SUM(AO$12:AO19)=1,SUM(AO$12:AO19)=2),0,IF($C20+$ED19&gt;($ED$11*AO$8),1,IF($C20+$D20+$E20+$F20+$ED19&gt;($ED$11*AO$8),2,IF($C20+$D20+$E20+$F20+$G20+$ED19&gt;($ED$11*AO$8),3,0))))</f>
        <v>0</v>
      </c>
      <c r="AP20" s="68">
        <f>IF(OR(SUMIF(AP$12:AP19,2,AP$12:AP19)=2,SUMIF(AP$12:AP19,1,AP$12:AP19)=1,SUM(AP$12:AP19)=1,SUM(AP$12:AP19)=2),0,IF($C20+$ED19&gt;($ED$11*AP$8),1,IF($C20+$D20+$E20+$F20+$ED19&gt;($ED$11*AP$8),2,IF($C20+$D20+$E20+$F20+$G20+$ED19&gt;($ED$11*AP$8),3,0))))</f>
        <v>0</v>
      </c>
      <c r="AQ20" s="68">
        <f>IF(OR(SUMIF(AQ$12:AQ19,2,AQ$12:AQ19)=2,SUMIF(AQ$12:AQ19,1,AQ$12:AQ19)=1,SUM(AQ$12:AQ19)=1,SUM(AQ$12:AQ19)=2),0,IF($C20+$ED19&gt;($ED$11*AQ$8),1,IF($C20+$D20+$E20+$F20+$ED19&gt;($ED$11*AQ$8),2,IF($C20+$D20+$E20+$F20+$G20+$ED19&gt;($ED$11*AQ$8),3,0))))</f>
        <v>0</v>
      </c>
      <c r="AR20" s="68">
        <f>IF(OR(SUMIF(AR$12:AR19,2,AR$12:AR19)=2,SUMIF(AR$12:AR19,1,AR$12:AR19)=1,SUM(AR$12:AR19)=1,SUM(AR$12:AR19)=2),0,IF($C20+$ED19&gt;($ED$11*AR$8),1,IF($C20+$D20+$E20+$F20+$ED19&gt;($ED$11*AR$8),2,IF($C20+$D20+$E20+$F20+$G20+$ED19&gt;($ED$11*AR$8),3,0))))</f>
        <v>0</v>
      </c>
      <c r="AS20" s="68">
        <f>IF(OR(SUMIF(AS$12:AS19,2,AS$12:AS19)=2,SUMIF(AS$12:AS19,1,AS$12:AS19)=1,SUM(AS$12:AS19)=1,SUM(AS$12:AS19)=2),0,IF($C20+$ED19&gt;($ED$11*AS$8),1,IF($C20+$D20+$E20+$F20+$ED19&gt;($ED$11*AS$8),2,IF($C20+$D20+$E20+$F20+$G20+$ED19&gt;($ED$11*AS$8),3,0))))</f>
        <v>0</v>
      </c>
      <c r="AT20" s="68">
        <f>IF(OR(SUMIF(AT$12:AT19,2,AT$12:AT19)=2,SUMIF(AT$12:AT19,1,AT$12:AT19)=1,SUM(AT$12:AT19)=1,SUM(AT$12:AT19)=2),0,IF($C20+$ED19&gt;($ED$11*AT$8),1,IF($C20+$D20+$E20+$F20+$ED19&gt;($ED$11*AT$8),2,IF($C20+$D20+$E20+$F20+$G20+$ED19&gt;($ED$11*AT$8),3,0))))</f>
        <v>0</v>
      </c>
      <c r="AU20" s="68">
        <f>IF(OR(SUMIF(AU$12:AU19,2,AU$12:AU19)=2,SUMIF(AU$12:AU19,1,AU$12:AU19)=1,SUM(AU$12:AU19)=1,SUM(AU$12:AU19)=2),0,IF($C20+$ED19&gt;($ED$11*AU$8),1,IF($C20+$D20+$E20+$F20+$ED19&gt;($ED$11*AU$8),2,IF($C20+$D20+$E20+$F20+$G20+$ED19&gt;($ED$11*AU$8),3,0))))</f>
        <v>0</v>
      </c>
      <c r="AV20" s="68">
        <f>IF(OR(SUMIF(AV$12:AV19,2,AV$12:AV19)=2,SUMIF(AV$12:AV19,1,AV$12:AV19)=1,SUM(AV$12:AV19)=1,SUM(AV$12:AV19)=2),0,IF($C20+$ED19&gt;($ED$11*AV$8),1,IF($C20+$D20+$E20+$F20+$ED19&gt;($ED$11*AV$8),2,IF($C20+$D20+$E20+$F20+$G20+$ED19&gt;($ED$11*AV$8),3,0))))</f>
        <v>0</v>
      </c>
      <c r="AW20" s="68">
        <f>IF(OR(SUMIF(AW$12:AW19,2,AW$12:AW19)=2,SUMIF(AW$12:AW19,1,AW$12:AW19)=1,SUM(AW$12:AW19)=1,SUM(AW$12:AW19)=2),0,IF($C20+$ED19&gt;($ED$11*AW$8),1,IF($C20+$D20+$E20+$F20+$ED19&gt;($ED$11*AW$8),2,IF($C20+$D20+$E20+$F20+$G20+$ED19&gt;($ED$11*AW$8),3,0))))</f>
        <v>0</v>
      </c>
      <c r="AX20" s="68">
        <f>IF(OR(SUMIF(AX$12:AX19,2,AX$12:AX19)=2,SUMIF(AX$12:AX19,1,AX$12:AX19)=1,SUM(AX$12:AX19)=1,SUM(AX$12:AX19)=2),0,IF($C20+$ED19&gt;($ED$11*AX$8),1,IF($C20+$D20+$E20+$F20+$ED19&gt;($ED$11*AX$8),2,IF($C20+$D20+$E20+$F20+$G20+$ED19&gt;($ED$11*AX$8),3,0))))</f>
        <v>0</v>
      </c>
      <c r="AY20" s="68">
        <f>IF(OR(SUMIF(AY$12:AY19,2,AY$12:AY19)=2,SUMIF(AY$12:AY19,1,AY$12:AY19)=1,SUM(AY$12:AY19)=1,SUM(AY$12:AY19)=2),0,IF($C20+$ED19&gt;($ED$11*AY$8),1,IF($C20+$D20+$E20+$F20+$ED19&gt;($ED$11*AY$8),2,IF($C20+$D20+$E20+$F20+$G20+$ED19&gt;($ED$11*AY$8),3,0))))</f>
        <v>0</v>
      </c>
      <c r="AZ20" s="68">
        <f>IF(OR(SUMIF(AZ$12:AZ19,2,AZ$12:AZ19)=2,SUMIF(AZ$12:AZ19,1,AZ$12:AZ19)=1,SUM(AZ$12:AZ19)=1,SUM(AZ$12:AZ19)=2),0,IF($C20+$ED19&gt;($ED$11*AZ$8),1,IF($C20+$D20+$E20+$F20+$ED19&gt;($ED$11*AZ$8),2,IF($C20+$D20+$E20+$F20+$G20+$ED19&gt;($ED$11*AZ$8),3,0))))</f>
        <v>0</v>
      </c>
      <c r="BA20" s="68">
        <f>IF(OR(SUMIF(BA$12:BA19,2,BA$12:BA19)=2,SUMIF(BA$12:BA19,1,BA$12:BA19)=1,SUM(BA$12:BA19)=1,SUM(BA$12:BA19)=2),0,IF($C20+$ED19&gt;($ED$11*BA$8),1,IF($C20+$D20+$E20+$F20+$ED19&gt;($ED$11*BA$8),2,IF($C20+$D20+$E20+$F20+$G20+$ED19&gt;($ED$11*BA$8),3,0))))</f>
        <v>0</v>
      </c>
      <c r="BB20" s="68">
        <f>IF(OR(SUMIF(BB$12:BB19,2,BB$12:BB19)=2,SUMIF(BB$12:BB19,1,BB$12:BB19)=1,SUM(BB$12:BB19)=1,SUM(BB$12:BB19)=2),0,IF($C20+$ED19&gt;($ED$11*BB$8),1,IF($C20+$D20+$E20+$F20+$ED19&gt;($ED$11*BB$8),2,IF($C20+$D20+$E20+$F20+$G20+$ED19&gt;($ED$11*BB$8),3,0))))</f>
        <v>0</v>
      </c>
      <c r="BC20" s="68">
        <f>IF(OR(SUMIF(BC$12:BC19,2,BC$12:BC19)=2,SUMIF(BC$12:BC19,1,BC$12:BC19)=1,SUM(BC$12:BC19)=1,SUM(BC$12:BC19)=2),0,IF($C20+$ED19&gt;($ED$11*BC$8),1,IF($C20+$D20+$E20+$F20+$ED19&gt;($ED$11*BC$8),2,IF($C20+$D20+$E20+$F20+$G20+$ED19&gt;($ED$11*BC$8),3,0))))</f>
        <v>0</v>
      </c>
      <c r="BD20" s="68">
        <f>IF(OR(SUMIF(BD$12:BD19,2,BD$12:BD19)=2,SUMIF(BD$12:BD19,1,BD$12:BD19)=1,SUM(BD$12:BD19)=1,SUM(BD$12:BD19)=2),0,IF($C20+$ED19&gt;($ED$11*BD$8),1,IF($C20+$D20+$E20+$F20+$ED19&gt;($ED$11*BD$8),2,IF($C20+$D20+$E20+$F20+$G20+$ED19&gt;($ED$11*BD$8),3,0))))</f>
        <v>0</v>
      </c>
      <c r="BE20" s="68">
        <f>IF(OR(SUMIF(BE$12:BE19,2,BE$12:BE19)=2,SUMIF(BE$12:BE19,1,BE$12:BE19)=1,SUM(BE$12:BE19)=1,SUM(BE$12:BE19)=2),0,IF($C20+$ED19&gt;($ED$11*BE$8),1,IF($C20+$D20+$E20+$F20+$ED19&gt;($ED$11*BE$8),2,IF($C20+$D20+$E20+$F20+$G20+$ED19&gt;($ED$11*BE$8),3,0))))</f>
        <v>0</v>
      </c>
      <c r="BF20" s="68">
        <f>IF(OR(SUMIF(BF$12:BF19,2,BF$12:BF19)=2,SUMIF(BF$12:BF19,1,BF$12:BF19)=1,SUM(BF$12:BF19)=1,SUM(BF$12:BF19)=2),0,IF($C20+$ED19&gt;($ED$11*BF$8),1,IF($C20+$D20+$E20+$F20+$ED19&gt;($ED$11*BF$8),2,IF($C20+$D20+$E20+$F20+$G20+$ED19&gt;($ED$11*BF$8),3,0))))</f>
        <v>0</v>
      </c>
      <c r="BG20" s="68">
        <f>IF(OR(SUMIF(BG$12:BG19,2,BG$12:BG19)=2,SUMIF(BG$12:BG19,1,BG$12:BG19)=1,SUM(BG$12:BG19)=1,SUM(BG$12:BG19)=2),0,IF($C20+$ED19&gt;($ED$11*BG$8),1,IF($C20+$D20+$E20+$F20+$ED19&gt;($ED$11*BG$8),2,IF($C20+$D20+$E20+$F20+$G20+$ED19&gt;($ED$11*BG$8),3,0))))</f>
        <v>0</v>
      </c>
      <c r="BH20" s="68">
        <f>IF(OR(SUMIF(BH$12:BH19,2,BH$12:BH19)=2,SUMIF(BH$12:BH19,1,BH$12:BH19)=1,SUM(BH$12:BH19)=1,SUM(BH$12:BH19)=2),0,IF($C20+$ED19&gt;($ED$11*BH$8),1,IF($C20+$D20+$E20+$F20+$ED19&gt;($ED$11*BH$8),2,IF($C20+$D20+$E20+$F20+$G20+$ED19&gt;($ED$11*BH$8),3,0))))</f>
        <v>0</v>
      </c>
      <c r="BI20" s="68">
        <f>IF(OR(SUMIF(BI$12:BI19,2,BI$12:BI19)=2,SUMIF(BI$12:BI19,1,BI$12:BI19)=1,SUM(BI$12:BI19)=1,SUM(BI$12:BI19)=2),0,IF($C20+$ED19&gt;($ED$11*BI$8),1,IF($C20+$D20+$E20+$F20+$ED19&gt;($ED$11*BI$8),2,IF($C20+$D20+$E20+$F20+$G20+$ED19&gt;($ED$11*BI$8),3,0))))</f>
        <v>0</v>
      </c>
      <c r="BJ20" s="68">
        <f>IF(OR(SUMIF(BJ$12:BJ19,2,BJ$12:BJ19)=2,SUMIF(BJ$12:BJ19,1,BJ$12:BJ19)=1,SUM(BJ$12:BJ19)=1,SUM(BJ$12:BJ19)=2),0,IF($C20+$ED19&gt;($ED$11*BJ$8),1,IF($C20+$D20+$E20+$F20+$ED19&gt;($ED$11*BJ$8),2,IF($C20+$D20+$E20+$F20+$G20+$ED19&gt;($ED$11*BJ$8),3,0))))</f>
        <v>0</v>
      </c>
      <c r="BK20" s="68">
        <f>IF(OR(SUMIF(BK$12:BK19,2,BK$12:BK19)=2,SUMIF(BK$12:BK19,1,BK$12:BK19)=1,SUM(BK$12:BK19)=1,SUM(BK$12:BK19)=2),0,IF($C20+$ED19&gt;($ED$11*BK$8),1,IF($C20+$D20+$E20+$F20+$ED19&gt;($ED$11*BK$8),2,IF($C20+$D20+$E20+$F20+$G20+$ED19&gt;($ED$11*BK$8),3,0))))</f>
        <v>0</v>
      </c>
      <c r="BL20" s="68">
        <f>IF(OR(SUMIF(BL$12:BL19,2,BL$12:BL19)=2,SUMIF(BL$12:BL19,1,BL$12:BL19)=1,SUM(BL$12:BL19)=1,SUM(BL$12:BL19)=2),0,IF($C20+$ED19&gt;($ED$11*BL$8),1,IF($C20+$D20+$E20+$F20+$ED19&gt;($ED$11*BL$8),2,IF($C20+$D20+$E20+$F20+$G20+$ED19&gt;($ED$11*BL$8),3,0))))</f>
        <v>0</v>
      </c>
      <c r="BM20" s="68">
        <f>IF(OR(SUMIF(BM$12:BM19,2,BM$12:BM19)=2,SUMIF(BM$12:BM19,1,BM$12:BM19)=1,SUM(BM$12:BM19)=1,SUM(BM$12:BM19)=2),0,IF($C20+$ED19&gt;($ED$11*BM$8),1,IF($C20+$D20+$E20+$F20+$ED19&gt;($ED$11*BM$8),2,IF($C20+$D20+$E20+$F20+$G20+$ED19&gt;($ED$11*BM$8),3,0))))</f>
        <v>0</v>
      </c>
      <c r="BN20" s="68">
        <f>IF(OR(SUMIF(BN$12:BN19,2,BN$12:BN19)=2,SUMIF(BN$12:BN19,1,BN$12:BN19)=1,SUM(BN$12:BN19)=1,SUM(BN$12:BN19)=2),0,IF($C20+$ED19&gt;($ED$11*BN$8),1,IF($C20+$D20+$E20+$F20+$ED19&gt;($ED$11*BN$8),2,IF($C20+$D20+$E20+$F20+$G20+$ED19&gt;($ED$11*BN$8),3,0))))</f>
        <v>0</v>
      </c>
      <c r="BO20" s="68">
        <f>IF(OR(SUMIF(BO$12:BO19,2,BO$12:BO19)=2,SUMIF(BO$12:BO19,1,BO$12:BO19)=1,SUM(BO$12:BO19)=1,SUM(BO$12:BO19)=2),0,IF($C20+$ED19&gt;($ED$11*BO$8),1,IF($C20+$D20+$E20+$F20+$ED19&gt;($ED$11*BO$8),2,IF($C20+$D20+$E20+$F20+$G20+$ED19&gt;($ED$11*BO$8),3,0))))</f>
        <v>0</v>
      </c>
      <c r="BP20" s="68">
        <f>IF(OR(SUMIF(BP$12:BP19,2,BP$12:BP19)=2,SUMIF(BP$12:BP19,1,BP$12:BP19)=1,SUM(BP$12:BP19)=1,SUM(BP$12:BP19)=2),0,IF($C20+$ED19&gt;($ED$11*BP$8),1,IF($C20+$D20+$E20+$F20+$ED19&gt;($ED$11*BP$8),2,IF($C20+$D20+$E20+$F20+$G20+$ED19&gt;($ED$11*BP$8),3,0))))</f>
        <v>0</v>
      </c>
      <c r="BQ20" s="68">
        <f>IF(OR(SUMIF(BQ$12:BQ19,2,BQ$12:BQ19)=2,SUMIF(BQ$12:BQ19,1,BQ$12:BQ19)=1,SUM(BQ$12:BQ19)=1,SUM(BQ$12:BQ19)=2),0,IF($C20+$ED19&gt;($ED$11*BQ$8),1,IF($C20+$D20+$E20+$F20+$ED19&gt;($ED$11*BQ$8),2,IF($C20+$D20+$E20+$F20+$G20+$ED19&gt;($ED$11*BQ$8),3,0))))</f>
        <v>0</v>
      </c>
      <c r="BR20" s="68">
        <f>IF(OR(SUMIF(BR$12:BR19,2,BR$12:BR19)=2,SUMIF(BR$12:BR19,1,BR$12:BR19)=1,SUM(BR$12:BR19)=1,SUM(BR$12:BR19)=2),0,IF($C20+$ED19&gt;($ED$11*BR$8),1,IF($C20+$D20+$E20+$F20+$ED19&gt;($ED$11*BR$8),2,IF($C20+$D20+$E20+$F20+$G20+$ED19&gt;($ED$11*BR$8),3,0))))</f>
        <v>0</v>
      </c>
      <c r="BS20" s="68">
        <f>IF(OR(SUMIF(BS$12:BS19,2,BS$12:BS19)=2,SUMIF(BS$12:BS19,1,BS$12:BS19)=1,SUM(BS$12:BS19)=1,SUM(BS$12:BS19)=2),0,IF($C20+$ED19&gt;($ED$11*BS$8),1,IF($C20+$D20+$E20+$F20+$ED19&gt;($ED$11*BS$8),2,IF($C20+$D20+$E20+$F20+$G20+$ED19&gt;($ED$11*BS$8),3,0))))</f>
        <v>0</v>
      </c>
      <c r="BT20" s="68">
        <f>IF(OR(SUMIF(BT$12:BT19,2,BT$12:BT19)=2,SUMIF(BT$12:BT19,1,BT$12:BT19)=1,SUM(BT$12:BT19)=1,SUM(BT$12:BT19)=2),0,IF($C20+$ED19&gt;($ED$11*BT$8),1,IF($C20+$D20+$E20+$F20+$ED19&gt;($ED$11*BT$8),2,IF($C20+$D20+$E20+$F20+$G20+$ED19&gt;($ED$11*BT$8),3,0))))</f>
        <v>0</v>
      </c>
      <c r="BU20" s="68">
        <f>IF(OR(SUMIF(BU$12:BU19,2,BU$12:BU19)=2,SUMIF(BU$12:BU19,1,BU$12:BU19)=1,SUM(BU$12:BU19)=1,SUM(BU$12:BU19)=2),0,IF($C20+$ED19&gt;($ED$11*BU$8),1,IF($C20+$D20+$E20+$F20+$ED19&gt;($ED$11*BU$8),2,IF($C20+$D20+$E20+$F20+$G20+$ED19&gt;($ED$11*BU$8),3,0))))</f>
        <v>0</v>
      </c>
      <c r="BV20" s="68">
        <f>IF(OR(SUMIF(BV$12:BV19,2,BV$12:BV19)=2,SUMIF(BV$12:BV19,1,BV$12:BV19)=1,SUM(BV$12:BV19)=1,SUM(BV$12:BV19)=2),0,IF($C20+$ED19&gt;($ED$11*BV$8),1,IF($C20+$D20+$E20+$F20+$ED19&gt;($ED$11*BV$8),2,IF($C20+$D20+$E20+$F20+$G20+$ED19&gt;($ED$11*BV$8),3,0))))</f>
        <v>0</v>
      </c>
      <c r="BW20" s="68">
        <f>IF(OR(SUMIF(BW$12:BW19,2,BW$12:BW19)=2,SUMIF(BW$12:BW19,1,BW$12:BW19)=1,SUM(BW$12:BW19)=1,SUM(BW$12:BW19)=2),0,IF($C20+$ED19&gt;($ED$11*BW$8),1,IF($C20+$D20+$E20+$F20+$ED19&gt;($ED$11*BW$8),2,IF($C20+$D20+$E20+$F20+$G20+$ED19&gt;($ED$11*BW$8),3,0))))</f>
        <v>0</v>
      </c>
      <c r="BX20" s="68">
        <f>IF(OR(SUMIF(BX$12:BX19,2,BX$12:BX19)=2,SUMIF(BX$12:BX19,1,BX$12:BX19)=1,SUM(BX$12:BX19)=1,SUM(BX$12:BX19)=2),0,IF($C20+$ED19&gt;($ED$11*BX$8),1,IF($C20+$D20+$E20+$F20+$ED19&gt;($ED$11*BX$8),2,IF($C20+$D20+$E20+$F20+$G20+$ED19&gt;($ED$11*BX$8),3,0))))</f>
        <v>0</v>
      </c>
      <c r="BY20" s="68">
        <f>IF(OR(SUMIF(BY$12:BY19,2,BY$12:BY19)=2,SUMIF(BY$12:BY19,1,BY$12:BY19)=1,SUM(BY$12:BY19)=1,SUM(BY$12:BY19)=2),0,IF($C20+$ED19&gt;($ED$11*BY$8),1,IF($C20+$D20+$E20+$F20+$ED19&gt;($ED$11*BY$8),2,IF($C20+$D20+$E20+$F20+$G20+$ED19&gt;($ED$11*BY$8),3,0))))</f>
        <v>0</v>
      </c>
      <c r="BZ20" s="68">
        <f>IF(OR(SUMIF(BZ$12:BZ19,2,BZ$12:BZ19)=2,SUMIF(BZ$12:BZ19,1,BZ$12:BZ19)=1,SUM(BZ$12:BZ19)=1,SUM(BZ$12:BZ19)=2),0,IF($C20+$ED19&gt;($ED$11*BZ$8),1,IF($C20+$D20+$E20+$F20+$ED19&gt;($ED$11*BZ$8),2,IF($C20+$D20+$E20+$F20+$G20+$ED19&gt;($ED$11*BZ$8),3,0))))</f>
        <v>0</v>
      </c>
      <c r="CA20" s="68">
        <f>IF(OR(SUMIF(CA$12:CA19,2,CA$12:CA19)=2,SUMIF(CA$12:CA19,1,CA$12:CA19)=1,SUM(CA$12:CA19)=1,SUM(CA$12:CA19)=2),0,IF($C20+$ED19&gt;($ED$11*CA$8),1,IF($C20+$D20+$E20+$F20+$ED19&gt;($ED$11*CA$8),2,IF($C20+$D20+$E20+$F20+$G20+$ED19&gt;($ED$11*CA$8),3,0))))</f>
        <v>0</v>
      </c>
      <c r="CB20" s="68">
        <f>IF(OR(SUMIF(CB$12:CB19,2,CB$12:CB19)=2,SUMIF(CB$12:CB19,1,CB$12:CB19)=1,SUM(CB$12:CB19)=1,SUM(CB$12:CB19)=2),0,IF($C20+$ED19&gt;($ED$11*CB$8),1,IF($C20+$D20+$E20+$F20+$ED19&gt;($ED$11*CB$8),2,IF($C20+$D20+$E20+$F20+$G20+$ED19&gt;($ED$11*CB$8),3,0))))</f>
        <v>0</v>
      </c>
      <c r="CC20" s="68">
        <f>IF(OR(SUMIF(CC$12:CC19,2,CC$12:CC19)=2,SUMIF(CC$12:CC19,1,CC$12:CC19)=1,SUM(CC$12:CC19)=1,SUM(CC$12:CC19)=2),0,IF($C20+$ED19&gt;($ED$11*CC$8),1,IF($C20+$D20+$E20+$F20+$ED19&gt;($ED$11*CC$8),2,IF($C20+$D20+$E20+$F20+$G20+$ED19&gt;($ED$11*CC$8),3,0))))</f>
        <v>0</v>
      </c>
      <c r="CD20" s="68">
        <f>IF(OR(SUMIF(CD$12:CD19,2,CD$12:CD19)=2,SUMIF(CD$12:CD19,1,CD$12:CD19)=1,SUM(CD$12:CD19)=1,SUM(CD$12:CD19)=2),0,IF($C20+$ED19&gt;($ED$11*CD$8),1,IF($C20+$D20+$E20+$F20+$ED19&gt;($ED$11*CD$8),2,IF($C20+$D20+$E20+$F20+$G20+$ED19&gt;($ED$11*CD$8),3,0))))</f>
        <v>0</v>
      </c>
      <c r="CE20" s="68">
        <f>IF(OR(SUMIF(CE$12:CE19,2,CE$12:CE19)=2,SUMIF(CE$12:CE19,1,CE$12:CE19)=1,SUM(CE$12:CE19)=1,SUM(CE$12:CE19)=2),0,IF($C20+$ED19&gt;($ED$11*CE$8),1,IF($C20+$D20+$E20+$F20+$ED19&gt;($ED$11*CE$8),2,IF($C20+$D20+$E20+$F20+$G20+$ED19&gt;($ED$11*CE$8),3,0))))</f>
        <v>0</v>
      </c>
      <c r="CF20" s="68">
        <f>IF(OR(SUMIF(CF$12:CF19,2,CF$12:CF19)=2,SUMIF(CF$12:CF19,1,CF$12:CF19)=1,SUM(CF$12:CF19)=1,SUM(CF$12:CF19)=2),0,IF($C20+$ED19&gt;($ED$11*CF$8),1,IF($C20+$D20+$E20+$F20+$ED19&gt;($ED$11*CF$8),2,IF($C20+$D20+$E20+$F20+$G20+$ED19&gt;($ED$11*CF$8),3,0))))</f>
        <v>0</v>
      </c>
      <c r="CG20" s="68">
        <f>IF(OR(SUMIF(CG$12:CG19,2,CG$12:CG19)=2,SUMIF(CG$12:CG19,1,CG$12:CG19)=1,SUM(CG$12:CG19)=1,SUM(CG$12:CG19)=2),0,IF($C20+$ED19&gt;($ED$11*CG$8),1,IF($C20+$D20+$E20+$F20+$ED19&gt;($ED$11*CG$8),2,IF($C20+$D20+$E20+$F20+$G20+$ED19&gt;($ED$11*CG$8),3,0))))</f>
        <v>0</v>
      </c>
      <c r="CH20" s="68">
        <f>IF(OR(SUMIF(CH$12:CH19,2,CH$12:CH19)=2,SUMIF(CH$12:CH19,1,CH$12:CH19)=1,SUM(CH$12:CH19)=1,SUM(CH$12:CH19)=2),0,IF($C20+$ED19&gt;($ED$11*CH$8),1,IF($C20+$D20+$E20+$F20+$ED19&gt;($ED$11*CH$8),2,IF($C20+$D20+$E20+$F20+$G20+$ED19&gt;($ED$11*CH$8),3,0))))</f>
        <v>0</v>
      </c>
      <c r="CI20" s="68">
        <f>IF(OR(SUMIF(CI$12:CI19,2,CI$12:CI19)=2,SUMIF(CI$12:CI19,1,CI$12:CI19)=1,SUM(CI$12:CI19)=1,SUM(CI$12:CI19)=2),0,IF($C20+$ED19&gt;($ED$11*CI$8),1,IF($C20+$D20+$E20+$F20+$ED19&gt;($ED$11*CI$8),2,IF($C20+$D20+$E20+$F20+$G20+$ED19&gt;($ED$11*CI$8),3,0))))</f>
        <v>0</v>
      </c>
      <c r="CJ20" s="68">
        <f>IF(OR(SUMIF(CJ$12:CJ19,2,CJ$12:CJ19)=2,SUMIF(CJ$12:CJ19,1,CJ$12:CJ19)=1,SUM(CJ$12:CJ19)=1,SUM(CJ$12:CJ19)=2),0,IF($C20+$ED19&gt;($ED$11*CJ$8),1,IF($C20+$D20+$E20+$F20+$ED19&gt;($ED$11*CJ$8),2,IF($C20+$D20+$E20+$F20+$G20+$ED19&gt;($ED$11*CJ$8),3,0))))</f>
        <v>0</v>
      </c>
      <c r="CK20" s="68">
        <f>IF(OR(SUMIF(CK$12:CK19,2,CK$12:CK19)=2,SUMIF(CK$12:CK19,1,CK$12:CK19)=1,SUM(CK$12:CK19)=1,SUM(CK$12:CK19)=2),0,IF($C20+$ED19&gt;($ED$11*CK$8),1,IF($C20+$D20+$E20+$F20+$ED19&gt;($ED$11*CK$8),2,IF($C20+$D20+$E20+$F20+$G20+$ED19&gt;($ED$11*CK$8),3,0))))</f>
        <v>0</v>
      </c>
      <c r="CL20" s="68">
        <f>IF(OR(SUMIF(CL$12:CL19,2,CL$12:CL19)=2,SUMIF(CL$12:CL19,1,CL$12:CL19)=1,SUM(CL$12:CL19)=1,SUM(CL$12:CL19)=2),0,IF($C20+$ED19&gt;($ED$11*CL$8),1,IF($C20+$D20+$E20+$F20+$ED19&gt;($ED$11*CL$8),2,IF($C20+$D20+$E20+$F20+$G20+$ED19&gt;($ED$11*CL$8),3,0))))</f>
        <v>0</v>
      </c>
      <c r="CM20" s="68">
        <f>IF(OR(SUMIF(CM$12:CM19,2,CM$12:CM19)=2,SUMIF(CM$12:CM19,1,CM$12:CM19)=1,SUM(CM$12:CM19)=1,SUM(CM$12:CM19)=2),0,IF($C20+$ED19&gt;($ED$11*CM$8),1,IF($C20+$D20+$E20+$F20+$ED19&gt;($ED$11*CM$8),2,IF($C20+$D20+$E20+$F20+$G20+$ED19&gt;($ED$11*CM$8),3,0))))</f>
        <v>0</v>
      </c>
      <c r="CN20" s="68">
        <f>IF(OR(SUMIF(CN$12:CN19,2,CN$12:CN19)=2,SUMIF(CN$12:CN19,1,CN$12:CN19)=1,SUM(CN$12:CN19)=1,SUM(CN$12:CN19)=2),0,IF($C20+$ED19&gt;($ED$11*CN$8),1,IF($C20+$D20+$E20+$F20+$ED19&gt;($ED$11*CN$8),2,IF($C20+$D20+$E20+$F20+$G20+$ED19&gt;($ED$11*CN$8),3,0))))</f>
        <v>0</v>
      </c>
      <c r="CO20" s="68">
        <f>IF(OR(SUMIF(CO$12:CO19,2,CO$12:CO19)=2,SUMIF(CO$12:CO19,1,CO$12:CO19)=1,SUM(CO$12:CO19)=1,SUM(CO$12:CO19)=2),0,IF($C20+$ED19&gt;($ED$11*CO$8),1,IF($C20+$D20+$E20+$F20+$ED19&gt;($ED$11*CO$8),2,IF($C20+$D20+$E20+$F20+$G20+$ED19&gt;($ED$11*CO$8),3,0))))</f>
        <v>0</v>
      </c>
      <c r="CP20" s="68">
        <f>IF(OR(SUMIF(CP$12:CP19,2,CP$12:CP19)=2,SUMIF(CP$12:CP19,1,CP$12:CP19)=1,SUM(CP$12:CP19)=1,SUM(CP$12:CP19)=2),0,IF($C20+$ED19&gt;($ED$11*CP$8),1,IF($C20+$D20+$E20+$F20+$ED19&gt;($ED$11*CP$8),2,IF($C20+$D20+$E20+$F20+$G20+$ED19&gt;($ED$11*CP$8),3,0))))</f>
        <v>0</v>
      </c>
      <c r="CQ20" s="68">
        <f>IF(OR(SUMIF(CQ$12:CQ19,2,CQ$12:CQ19)=2,SUMIF(CQ$12:CQ19,1,CQ$12:CQ19)=1,SUM(CQ$12:CQ19)=1,SUM(CQ$12:CQ19)=2),0,IF($C20+$ED19&gt;($ED$11*CQ$8),1,IF($C20+$D20+$E20+$F20+$ED19&gt;($ED$11*CQ$8),2,IF($C20+$D20+$E20+$F20+$G20+$ED19&gt;($ED$11*CQ$8),3,0))))</f>
        <v>0</v>
      </c>
      <c r="CR20" s="68">
        <f>IF(OR(SUMIF(CR$12:CR19,2,CR$12:CR19)=2,SUMIF(CR$12:CR19,1,CR$12:CR19)=1,SUM(CR$12:CR19)=1,SUM(CR$12:CR19)=2),0,IF($C20+$ED19&gt;($ED$11*CR$8),1,IF($C20+$D20+$E20+$F20+$ED19&gt;($ED$11*CR$8),2,IF($C20+$D20+$E20+$F20+$G20+$ED19&gt;($ED$11*CR$8),3,0))))</f>
        <v>0</v>
      </c>
      <c r="CS20" s="68">
        <f>IF(OR(SUMIF(CS$12:CS19,2,CS$12:CS19)=2,SUMIF(CS$12:CS19,1,CS$12:CS19)=1,SUM(CS$12:CS19)=1,SUM(CS$12:CS19)=2),0,IF($C20+$ED19&gt;($ED$11*CS$8),1,IF($C20+$D20+$E20+$F20+$ED19&gt;($ED$11*CS$8),2,IF($C20+$D20+$E20+$F20+$G20+$ED19&gt;($ED$11*CS$8),3,0))))</f>
        <v>0</v>
      </c>
      <c r="CT20" s="68">
        <f>IF(OR(SUMIF(CT$12:CT19,2,CT$12:CT19)=2,SUMIF(CT$12:CT19,1,CT$12:CT19)=1,SUM(CT$12:CT19)=1,SUM(CT$12:CT19)=2),0,IF($C20+$ED19&gt;($ED$11*CT$8),1,IF($C20+$D20+$E20+$F20+$ED19&gt;($ED$11*CT$8),2,IF($C20+$D20+$E20+$F20+$G20+$ED19&gt;($ED$11*CT$8),3,0))))</f>
        <v>0</v>
      </c>
      <c r="CU20" s="68">
        <f>IF(OR(SUMIF(CU$12:CU19,2,CU$12:CU19)=2,SUMIF(CU$12:CU19,1,CU$12:CU19)=1,SUM(CU$12:CU19)=1,SUM(CU$12:CU19)=2),0,IF($C20+$ED19&gt;($ED$11*CU$8),1,IF($C20+$D20+$E20+$F20+$ED19&gt;($ED$11*CU$8),2,IF($C20+$D20+$E20+$F20+$G20+$ED19&gt;($ED$11*CU$8),3,0))))</f>
        <v>0</v>
      </c>
      <c r="CV20" s="68">
        <f>IF(OR(SUMIF(CV$12:CV19,2,CV$12:CV19)=2,SUMIF(CV$12:CV19,1,CV$12:CV19)=1,SUM(CV$12:CV19)=1,SUM(CV$12:CV19)=2),0,IF($C20+$ED19&gt;($ED$11*CV$8),1,IF($C20+$D20+$E20+$F20+$ED19&gt;($ED$11*CV$8),2,IF($C20+$D20+$E20+$F20+$G20+$ED19&gt;($ED$11*CV$8),3,0))))</f>
        <v>0</v>
      </c>
      <c r="CW20" s="68">
        <f>IF(OR(SUMIF(CW$12:CW19,2,CW$12:CW19)=2,SUMIF(CW$12:CW19,1,CW$12:CW19)=1,SUM(CW$12:CW19)=1,SUM(CW$12:CW19)=2),0,IF($C20+$ED19&gt;($ED$11*CW$8),1,IF($C20+$D20+$E20+$F20+$ED19&gt;($ED$11*CW$8),2,IF($C20+$D20+$E20+$F20+$G20+$ED19&gt;($ED$11*CW$8),3,0))))</f>
        <v>0</v>
      </c>
      <c r="CX20" s="68">
        <f>IF(OR(SUMIF(CX$12:CX19,2,CX$12:CX19)=2,SUMIF(CX$12:CX19,1,CX$12:CX19)=1,SUM(CX$12:CX19)=1,SUM(CX$12:CX19)=2),0,IF($C20+$ED19&gt;($ED$11*CX$8),1,IF($C20+$D20+$E20+$F20+$ED19&gt;($ED$11*CX$8),2,IF($C20+$D20+$E20+$F20+$G20+$ED19&gt;($ED$11*CX$8),3,0))))</f>
        <v>0</v>
      </c>
      <c r="CY20" s="68">
        <f>IF(OR(SUMIF(CY$12:CY19,2,CY$12:CY19)=2,SUMIF(CY$12:CY19,1,CY$12:CY19)=1,SUM(CY$12:CY19)=1,SUM(CY$12:CY19)=2),0,IF($C20+$ED19&gt;($ED$11*CY$8),1,IF($C20+$D20+$E20+$F20+$ED19&gt;($ED$11*CY$8),2,IF($C20+$D20+$E20+$F20+$G20+$ED19&gt;($ED$11*CY$8),3,0))))</f>
        <v>0</v>
      </c>
      <c r="CZ20" s="68">
        <f>IF(OR(SUMIF(CZ$12:CZ19,2,CZ$12:CZ19)=2,SUMIF(CZ$12:CZ19,1,CZ$12:CZ19)=1,SUM(CZ$12:CZ19)=1,SUM(CZ$12:CZ19)=2),0,IF($C20+$ED19&gt;($ED$11*CZ$8),1,IF($C20+$D20+$E20+$F20+$ED19&gt;($ED$11*CZ$8),2,IF($C20+$D20+$E20+$F20+$G20+$ED19&gt;($ED$11*CZ$8),3,0))))</f>
        <v>0</v>
      </c>
      <c r="DA20" s="68">
        <f>IF(OR(SUMIF(DA$12:DA19,2,DA$12:DA19)=2,SUMIF(DA$12:DA19,1,DA$12:DA19)=1,SUM(DA$12:DA19)=1,SUM(DA$12:DA19)=2),0,IF($C20+$ED19&gt;($ED$11*DA$8),1,IF($C20+$D20+$E20+$F20+$ED19&gt;($ED$11*DA$8),2,IF($C20+$D20+$E20+$F20+$G20+$ED19&gt;($ED$11*DA$8),3,0))))</f>
        <v>0</v>
      </c>
      <c r="DB20" s="68">
        <f>IF(OR(SUMIF(DB$12:DB19,2,DB$12:DB19)=2,SUMIF(DB$12:DB19,1,DB$12:DB19)=1,SUM(DB$12:DB19)=1,SUM(DB$12:DB19)=2),0,IF($C20+$ED19&gt;($ED$11*DB$8),1,IF($C20+$D20+$E20+$F20+$ED19&gt;($ED$11*DB$8),2,IF($C20+$D20+$E20+$F20+$G20+$ED19&gt;($ED$11*DB$8),3,0))))</f>
        <v>0</v>
      </c>
      <c r="DC20" s="68">
        <f>IF(OR(SUMIF(DC$12:DC19,2,DC$12:DC19)=2,SUMIF(DC$12:DC19,1,DC$12:DC19)=1,SUM(DC$12:DC19)=1,SUM(DC$12:DC19)=2),0,IF($C20+$ED19&gt;($ED$11*DC$8),1,IF($C20+$D20+$E20+$F20+$ED19&gt;($ED$11*DC$8),2,IF($C20+$D20+$E20+$F20+$G20+$ED19&gt;($ED$11*DC$8),3,0))))</f>
        <v>0</v>
      </c>
      <c r="DD20" s="68">
        <f>IF(OR(SUMIF(DD$12:DD19,2,DD$12:DD19)=2,SUMIF(DD$12:DD19,1,DD$12:DD19)=1,SUM(DD$12:DD19)=1,SUM(DD$12:DD19)=2),0,IF($C20+$ED19&gt;($ED$11*DD$8),1,IF($C20+$D20+$E20+$F20+$ED19&gt;($ED$11*DD$8),2,IF($C20+$D20+$E20+$F20+$G20+$ED19&gt;($ED$11*DD$8),3,0))))</f>
        <v>0</v>
      </c>
      <c r="DE20" s="68">
        <f>IF(OR(SUMIF(DE$12:DE19,2,DE$12:DE19)=2,SUMIF(DE$12:DE19,1,DE$12:DE19)=1,SUM(DE$12:DE19)=1,SUM(DE$12:DE19)=2),0,IF($C20+$ED19&gt;($ED$11*DE$8),1,IF($C20+$D20+$E20+$F20+$ED19&gt;($ED$11*DE$8),2,IF($C20+$D20+$E20+$F20+$G20+$ED19&gt;($ED$11*DE$8),3,0))))</f>
        <v>0</v>
      </c>
      <c r="DF20" s="68">
        <f>IF(OR(SUMIF(DF$12:DF19,2,DF$12:DF19)=2,SUMIF(DF$12:DF19,1,DF$12:DF19)=1,SUM(DF$12:DF19)=1,SUM(DF$12:DF19)=2),0,IF($C20+$ED19&gt;($ED$11*DF$8),1,IF($C20+$D20+$E20+$F20+$ED19&gt;($ED$11*DF$8),2,IF($C20+$D20+$E20+$F20+$G20+$ED19&gt;($ED$11*DF$8),3,0))))</f>
        <v>0</v>
      </c>
      <c r="DG20" s="68">
        <f>IF(OR(SUMIF(DG$12:DG19,2,DG$12:DG19)=2,SUMIF(DG$12:DG19,1,DG$12:DG19)=1,SUM(DG$12:DG19)=1,SUM(DG$12:DG19)=2),0,IF($C20+$ED19&gt;($ED$11*DG$8),1,IF($C20+$D20+$E20+$F20+$ED19&gt;($ED$11*DG$8),2,IF($C20+$D20+$E20+$F20+$G20+$ED19&gt;($ED$11*DG$8),3,0))))</f>
        <v>0</v>
      </c>
      <c r="DH20" s="68">
        <f>IF(OR(SUMIF(DH$12:DH19,2,DH$12:DH19)=2,SUMIF(DH$12:DH19,1,DH$12:DH19)=1,SUM(DH$12:DH19)=1,SUM(DH$12:DH19)=2),0,IF($C20+$ED19&gt;($ED$11*DH$8),1,IF($C20+$D20+$E20+$F20+$ED19&gt;($ED$11*DH$8),2,IF($C20+$D20+$E20+$F20+$G20+$ED19&gt;($ED$11*DH$8),3,0))))</f>
        <v>0</v>
      </c>
      <c r="DI20" s="68">
        <f>IF(OR(SUMIF(DI$12:DI19,2,DI$12:DI19)=2,SUMIF(DI$12:DI19,1,DI$12:DI19)=1,SUM(DI$12:DI19)=1,SUM(DI$12:DI19)=2),0,IF($C20+$ED19&gt;($ED$11*DI$8),1,IF($C20+$D20+$E20+$F20+$ED19&gt;($ED$11*DI$8),2,IF($C20+$D20+$E20+$F20+$G20+$ED19&gt;($ED$11*DI$8),3,0))))</f>
        <v>0</v>
      </c>
      <c r="DJ20" s="68">
        <f>IF(OR(SUMIF(DJ$12:DJ19,2,DJ$12:DJ19)=2,SUMIF(DJ$12:DJ19,1,DJ$12:DJ19)=1,SUM(DJ$12:DJ19)=1,SUM(DJ$12:DJ19)=2),0,IF($C20+$ED19&gt;($ED$11*DJ$8),1,IF($C20+$D20+$E20+$F20+$ED19&gt;($ED$11*DJ$8),2,IF($C20+$D20+$E20+$F20+$G20+$ED19&gt;($ED$11*DJ$8),3,0))))</f>
        <v>0</v>
      </c>
      <c r="DK20" s="68">
        <f>IF(OR(SUMIF(DK$12:DK19,2,DK$12:DK19)=2,SUMIF(DK$12:DK19,1,DK$12:DK19)=1,SUM(DK$12:DK19)=1,SUM(DK$12:DK19)=2),0,IF($C20+$ED19&gt;($ED$11*DK$8),1,IF($C20+$D20+$E20+$F20+$ED19&gt;($ED$11*DK$8),2,IF($C20+$D20+$E20+$F20+$G20+$ED19&gt;($ED$11*DK$8),3,0))))</f>
        <v>0</v>
      </c>
      <c r="DL20" s="68">
        <f>IF(OR(SUMIF(DL$12:DL19,2,DL$12:DL19)=2,SUMIF(DL$12:DL19,1,DL$12:DL19)=1,SUM(DL$12:DL19)=1,SUM(DL$12:DL19)=2),0,IF($C20+$ED19&gt;($ED$11*DL$8),1,IF($C20+$D20+$E20+$F20+$ED19&gt;($ED$11*DL$8),2,IF($C20+$D20+$E20+$F20+$G20+$ED19&gt;($ED$11*DL$8),3,0))))</f>
        <v>0</v>
      </c>
      <c r="DM20" s="68">
        <f>IF(OR(SUMIF(DM$12:DM19,2,DM$12:DM19)=2,SUMIF(DM$12:DM19,1,DM$12:DM19)=1,SUM(DM$12:DM19)=1,SUM(DM$12:DM19)=2),0,IF($C20+$ED19&gt;($ED$11*DM$8),1,IF($C20+$D20+$E20+$F20+$ED19&gt;($ED$11*DM$8),2,IF($C20+$D20+$E20+$F20+$G20+$ED19&gt;($ED$11*DM$8),3,0))))</f>
        <v>0</v>
      </c>
      <c r="DN20" s="68">
        <f>IF(OR(SUMIF(DN$12:DN19,2,DN$12:DN19)=2,SUMIF(DN$12:DN19,1,DN$12:DN19)=1,SUM(DN$12:DN19)=1,SUM(DN$12:DN19)=2),0,IF($C20+$ED19&gt;($ED$11*DN$8),1,IF($C20+$D20+$E20+$F20+$ED19&gt;($ED$11*DN$8),2,IF($C20+$D20+$E20+$F20+$G20+$ED19&gt;($ED$11*DN$8),3,0))))</f>
        <v>0</v>
      </c>
      <c r="DO20" s="68">
        <f>IF(OR(SUMIF(DO$12:DO19,2,DO$12:DO19)=2,SUMIF(DO$12:DO19,1,DO$12:DO19)=1,SUM(DO$12:DO19)=1,SUM(DO$12:DO19)=2),0,IF($C20+$ED19&gt;($ED$11*DO$8),1,IF($C20+$D20+$E20+$F20+$ED19&gt;($ED$11*DO$8),2,IF($C20+$D20+$E20+$F20+$G20+$ED19&gt;($ED$11*DO$8),3,0))))</f>
        <v>0</v>
      </c>
      <c r="DP20" s="68">
        <f>IF(OR(SUMIF(DP$12:DP19,2,DP$12:DP19)=2,SUMIF(DP$12:DP19,1,DP$12:DP19)=1,SUM(DP$12:DP19)=1,SUM(DP$12:DP19)=2),0,IF($C20+$ED19&gt;($ED$11*DP$8),1,IF($C20+$D20+$E20+$F20+$ED19&gt;($ED$11*DP$8),2,IF($C20+$D20+$E20+$F20+$G20+$ED19&gt;($ED$11*DP$8),3,0))))</f>
        <v>0</v>
      </c>
      <c r="DQ20" s="68">
        <f>IF(OR(SUMIF(DQ$12:DQ19,2,DQ$12:DQ19)=2,SUMIF(DQ$12:DQ19,1,DQ$12:DQ19)=1,SUM(DQ$12:DQ19)=1,SUM(DQ$12:DQ19)=2),0,IF($C20+$ED19&gt;($ED$11*DQ$8),1,IF($C20+$D20+$E20+$F20+$ED19&gt;($ED$11*DQ$8),2,IF($C20+$D20+$E20+$F20+$G20+$ED19&gt;($ED$11*DQ$8),3,0))))</f>
        <v>0</v>
      </c>
      <c r="DR20" s="68">
        <f>IF(OR(SUMIF(DR$12:DR19,2,DR$12:DR19)=2,SUMIF(DR$12:DR19,1,DR$12:DR19)=1,SUM(DR$12:DR19)=1,SUM(DR$12:DR19)=2),0,IF($C20+$ED19&gt;($ED$11*DR$8),1,IF($C20+$D20+$E20+$F20+$ED19&gt;($ED$11*DR$8),2,IF($C20+$D20+$E20+$F20+$G20+$ED19&gt;($ED$11*DR$8),3,0))))</f>
        <v>0</v>
      </c>
      <c r="DS20" s="68">
        <f>IF(OR(SUMIF(DS$12:DS19,2,DS$12:DS19)=2,SUMIF(DS$12:DS19,1,DS$12:DS19)=1,SUM(DS$12:DS19)=1,SUM(DS$12:DS19)=2),0,IF($C20+$ED19&gt;($ED$11*DS$8),1,IF($C20+$D20+$E20+$F20+$ED19&gt;($ED$11*DS$8),2,IF($C20+$D20+$E20+$F20+$G20+$ED19&gt;($ED$11*DS$8),3,0))))</f>
        <v>0</v>
      </c>
      <c r="DT20" s="68">
        <f>IF(OR(SUMIF(DT$12:DT19,2,DT$12:DT19)=2,SUMIF(DT$12:DT19,1,DT$12:DT19)=1,SUM(DT$12:DT19)=1,SUM(DT$12:DT19)=2),0,IF($C20+$ED19&gt;($ED$11*DT$8),1,IF($C20+$D20+$E20+$F20+$ED19&gt;($ED$11*DT$8),2,IF($C20+$D20+$E20+$F20+$G20+$ED19&gt;($ED$11*DT$8),3,0))))</f>
        <v>0</v>
      </c>
      <c r="DU20" s="68">
        <f>IF(OR(SUMIF(DU$12:DU19,2,DU$12:DU19)=2,SUMIF(DU$12:DU19,1,DU$12:DU19)=1,SUM(DU$12:DU19)=1,SUM(DU$12:DU19)=2),0,IF($C20+$ED19&gt;($ED$11*DU$8),1,IF($C20+$D20+$E20+$F20+$ED19&gt;($ED$11*DU$8),2,IF($C20+$D20+$E20+$F20+$G20+$ED19&gt;($ED$11*DU$8),3,0))))</f>
        <v>0</v>
      </c>
      <c r="DV20" s="68">
        <f>IF(OR(SUMIF(DV$12:DV19,2,DV$12:DV19)=2,SUMIF(DV$12:DV19,1,DV$12:DV19)=1,SUM(DV$12:DV19)=1,SUM(DV$12:DV19)=2),0,IF($C20+$ED19&gt;($ED$11*DV$8),1,IF($C20+$D20+$E20+$F20+$ED19&gt;($ED$11*DV$8),2,IF($C20+$D20+$E20+$F20+$G20+$ED19&gt;($ED$11*DV$8),3,0))))</f>
        <v>0</v>
      </c>
      <c r="DW20" s="68">
        <f>IF(OR(SUMIF(DW$12:DW19,2,DW$12:DW19)=2,SUMIF(DW$12:DW19,1,DW$12:DW19)=1,SUM(DW$12:DW19)=1,SUM(DW$12:DW19)=2),0,IF($C20+$ED19&gt;($ED$11*DW$8),1,IF($C20+$D20+$E20+$F20+$ED19&gt;($ED$11*DW$8),2,IF($C20+$D20+$E20+$F20+$G20+$ED19&gt;($ED$11*DW$8),3,0))))</f>
        <v>0</v>
      </c>
      <c r="DX20" s="68">
        <f>IF(OR(SUMIF(DX$12:DX19,2,DX$12:DX19)=2,SUMIF(DX$12:DX19,1,DX$12:DX19)=1,SUM(DX$12:DX19)=1,SUM(DX$12:DX19)=2),0,IF($C20+$ED19&gt;($ED$11*DX$8),1,IF($C20+$D20+$E20+$F20+$ED19&gt;($ED$11*DX$8),2,IF($C20+$D20+$E20+$F20+$G20+$ED19&gt;($ED$11*DX$8),3,0))))</f>
        <v>0</v>
      </c>
      <c r="DY20" s="68">
        <f>IF(OR(SUMIF(DY$12:DY19,2,DY$12:DY19)=2,SUMIF(DY$12:DY19,1,DY$12:DY19)=1,SUM(DY$12:DY19)=1,SUM(DY$12:DY19)=2),0,IF($C20+$ED19&gt;($ED$11*DY$8),1,IF($C20+$D20+$E20+$F20+$ED19&gt;($ED$11*DY$8),2,IF($C20+$D20+$E20+$F20+$G20+$ED19&gt;($ED$11*DY$8),3,0))))</f>
        <v>0</v>
      </c>
      <c r="DZ20" s="68">
        <f>IF(OR(SUMIF(DZ$12:DZ19,2,DZ$12:DZ19)=2,SUMIF(DZ$12:DZ19,1,DZ$12:DZ19)=1,SUM(DZ$12:DZ19)=1,SUM(DZ$12:DZ19)=2),0,IF($C20+$ED19&gt;($ED$11*DZ$8),1,IF($C20+$D20+$E20+$F20+$ED19&gt;($ED$11*DZ$8),2,IF($C20+$D20+$E20+$F20+$G20+$ED19&gt;($ED$11*DZ$8),3,0))))</f>
        <v>0</v>
      </c>
      <c r="EA20" s="68">
        <f>IF(OR(SUMIF(EA$12:EA19,2,EA$12:EA19)=2,SUMIF(EA$12:EA19,1,EA$12:EA19)=1,SUM(EA$12:EA19)=1,SUM(EA$12:EA19)=2),0,IF($C20+$ED19&gt;($ED$11*EA$8),1,IF($C20+$D20+$E20+$F20+$ED19&gt;($ED$11*EA$8),2,IF($C20+$D20+$E20+$F20+$G20+$ED19&gt;($ED$11*EA$8),3,0))))</f>
        <v>0</v>
      </c>
      <c r="EB20" s="68">
        <f>IF(OR(SUMIF(EB$12:EB19,2,EB$12:EB19)=2,SUMIF(EB$12:EB19,1,EB$12:EB19)=1,SUM(EB$12:EB19)=1,SUM(EB$12:EB19)=2),0,IF($C20+$ED19&gt;($ED$11*EB$8),1,IF($C20+$D20+$E20+$F20+$ED19&gt;($ED$11*EB$8),2,IF($C20+$D20+$E20+$F20+$G20+$ED19&gt;($ED$11*EB$8),3,0))))</f>
        <v>0</v>
      </c>
      <c r="EC20" s="68">
        <f>IF(OR(SUMIF(EC$12:EC19,2,EC$12:EC19)=2,SUMIF(EC$12:EC19,1,EC$12:EC19)=1,SUM(EC$12:EC19)=1,SUM(EC$12:EC19)=2),0,IF($C20+$ED19&gt;($ED$11*EC$8),1,IF($C20+$D20+$E20+$F20+$ED19&gt;($ED$11*EC$8),2,IF($C20+$D20+$E20+$F20+$G20+$ED19&gt;($ED$11*EC$8),3,0))))</f>
        <v>0</v>
      </c>
      <c r="ED20" s="26">
        <f>SUM($C$12:$F20)</f>
        <v>0</v>
      </c>
    </row>
    <row r="21" spans="1:134" ht="14.1" customHeight="1">
      <c r="A21" s="66">
        <v>10</v>
      </c>
      <c r="B21" s="229"/>
      <c r="C21" s="229"/>
      <c r="D21" s="229"/>
      <c r="E21" s="229"/>
      <c r="F21" s="229"/>
      <c r="G21" s="229"/>
      <c r="H21" s="68">
        <f>IF(OR(SUMIF(H$12:H20,2,H$12:H20)=2,SUMIF(H$12:H20,1,H$12:H20)=1,SUM(H$12:H20)=1,SUM(H$12:H20)=2),0,IF($C21+$ED20&gt;($ED$11*H$8),1,IF($C21+$D21+$E21+$F21+$ED20&gt;($ED$11*H$8),2,IF($C21+$D21+$E21+$F21+$G21+$ED20&gt;($ED$11*H$8),3,0))))</f>
        <v>0</v>
      </c>
      <c r="I21" s="68">
        <f>IF(OR(SUMIF(I$12:I20,2,I$12:I20)=2,SUMIF(I$12:I20,1,I$12:I20)=1,SUM(I$12:I20)=1,SUM(I$12:I20)=2),0,IF($C21+$ED20&gt;($ED$11*I$8),1,IF($C21+$D21+$E21+$F21+$ED20&gt;($ED$11*I$8),2,IF($C21+$D21+$E21+$F21+$G21+$ED20&gt;($ED$11*I$8),3,0))))</f>
        <v>0</v>
      </c>
      <c r="J21" s="68">
        <f>IF(OR(SUMIF(J$12:J20,2,J$12:J20)=2,SUMIF(J$12:J20,1,J$12:J20)=1,SUM(J$12:J20)=1,SUM(J$12:J20)=2),0,IF($C21+$ED20&gt;($ED$11*J$8),1,IF($C21+$D21+$E21+$F21+$ED20&gt;($ED$11*J$8),2,IF($C21+$D21+$E21+$F21+$G21+$ED20&gt;($ED$11*J$8),3,0))))</f>
        <v>0</v>
      </c>
      <c r="K21" s="68">
        <f>IF(OR(SUMIF(K$12:K20,2,K$12:K20)=2,SUMIF(K$12:K20,1,K$12:K20)=1,SUM(K$12:K20)=1,SUM(K$12:K20)=2),0,IF($C21+$ED20&gt;($ED$11*K$8),1,IF($C21+$D21+$E21+$F21+$ED20&gt;($ED$11*K$8),2,IF($C21+$D21+$E21+$F21+$G21+$ED20&gt;($ED$11*K$8),3,0))))</f>
        <v>0</v>
      </c>
      <c r="L21" s="68">
        <f>IF(OR(SUMIF(L$12:L20,2,L$12:L20)=2,SUMIF(L$12:L20,1,L$12:L20)=1,SUM(L$12:L20)=1,SUM(L$12:L20)=2),0,IF($C21+$ED20&gt;($ED$11*L$8),1,IF($C21+$D21+$E21+$F21+$ED20&gt;($ED$11*L$8),2,IF($C21+$D21+$E21+$F21+$G21+$ED20&gt;($ED$11*L$8),3,0))))</f>
        <v>0</v>
      </c>
      <c r="M21" s="68">
        <f>IF(OR(SUMIF(M$12:M20,2,M$12:M20)=2,SUMIF(M$12:M20,1,M$12:M20)=1,SUM(M$12:M20)=1,SUM(M$12:M20)=2),0,IF($C21+$ED20&gt;($ED$11*M$8),1,IF($C21+$D21+$E21+$F21+$ED20&gt;($ED$11*M$8),2,IF($C21+$D21+$E21+$F21+$G21+$ED20&gt;($ED$11*M$8),3,0))))</f>
        <v>0</v>
      </c>
      <c r="N21" s="68">
        <f>IF(OR(SUMIF(N$12:N20,2,N$12:N20)=2,SUMIF(N$12:N20,1,N$12:N20)=1,SUM(N$12:N20)=1,SUM(N$12:N20)=2),0,IF($C21+$ED20&gt;($ED$11*N$8),1,IF($C21+$D21+$E21+$F21+$ED20&gt;($ED$11*N$8),2,IF($C21+$D21+$E21+$F21+$G21+$ED20&gt;($ED$11*N$8),3,0))))</f>
        <v>0</v>
      </c>
      <c r="O21" s="68">
        <f>IF(OR(SUMIF(O$12:O20,2,O$12:O20)=2,SUMIF(O$12:O20,1,O$12:O20)=1,SUM(O$12:O20)=1,SUM(O$12:O20)=2),0,IF($C21+$ED20&gt;($ED$11*O$8),1,IF($C21+$D21+$E21+$F21+$ED20&gt;($ED$11*O$8),2,IF($C21+$D21+$E21+$F21+$G21+$ED20&gt;($ED$11*O$8),3,0))))</f>
        <v>0</v>
      </c>
      <c r="P21" s="68">
        <f>IF(OR(SUMIF(P$12:P20,2,P$12:P20)=2,SUMIF(P$12:P20,1,P$12:P20)=1,SUM(P$12:P20)=1,SUM(P$12:P20)=2),0,IF($C21+$ED20&gt;($ED$11*P$8),1,IF($C21+$D21+$E21+$F21+$ED20&gt;($ED$11*P$8),2,IF($C21+$D21+$E21+$F21+$G21+$ED20&gt;($ED$11*P$8),3,0))))</f>
        <v>0</v>
      </c>
      <c r="Q21" s="68">
        <f>IF(OR(SUMIF(Q$12:Q20,2,Q$12:Q20)=2,SUMIF(Q$12:Q20,1,Q$12:Q20)=1,SUM(Q$12:Q20)=1,SUM(Q$12:Q20)=2),0,IF($C21+$ED20&gt;($ED$11*Q$8),1,IF($C21+$D21+$E21+$F21+$ED20&gt;($ED$11*Q$8),2,IF($C21+$D21+$E21+$F21+$G21+$ED20&gt;($ED$11*Q$8),3,0))))</f>
        <v>0</v>
      </c>
      <c r="R21" s="68">
        <f>IF(OR(SUMIF(R$12:R20,2,R$12:R20)=2,SUMIF(R$12:R20,1,R$12:R20)=1,SUM(R$12:R20)=1,SUM(R$12:R20)=2),0,IF($C21+$ED20&gt;($ED$11*R$8),1,IF($C21+$D21+$E21+$F21+$ED20&gt;($ED$11*R$8),2,IF($C21+$D21+$E21+$F21+$G21+$ED20&gt;($ED$11*R$8),3,0))))</f>
        <v>0</v>
      </c>
      <c r="S21" s="68">
        <f>IF(OR(SUMIF(S$12:S20,2,S$12:S20)=2,SUMIF(S$12:S20,1,S$12:S20)=1,SUM(S$12:S20)=1,SUM(S$12:S20)=2),0,IF($C21+$ED20&gt;($ED$11*S$8),1,IF($C21+$D21+$E21+$F21+$ED20&gt;($ED$11*S$8),2,IF($C21+$D21+$E21+$F21+$G21+$ED20&gt;($ED$11*S$8),3,0))))</f>
        <v>0</v>
      </c>
      <c r="T21" s="68">
        <f>IF(OR(SUMIF(T$12:T20,2,T$12:T20)=2,SUMIF(T$12:T20,1,T$12:T20)=1,SUM(T$12:T20)=1,SUM(T$12:T20)=2),0,IF($C21+$ED20&gt;($ED$11*T$8),1,IF($C21+$D21+$E21+$F21+$ED20&gt;($ED$11*T$8),2,IF($C21+$D21+$E21+$F21+$G21+$ED20&gt;($ED$11*T$8),3,0))))</f>
        <v>0</v>
      </c>
      <c r="U21" s="68">
        <f>IF(OR(SUMIF(U$12:U20,2,U$12:U20)=2,SUMIF(U$12:U20,1,U$12:U20)=1,SUM(U$12:U20)=1,SUM(U$12:U20)=2),0,IF($C21+$ED20&gt;($ED$11*U$8),1,IF($C21+$D21+$E21+$F21+$ED20&gt;($ED$11*U$8),2,IF($C21+$D21+$E21+$F21+$G21+$ED20&gt;($ED$11*U$8),3,0))))</f>
        <v>0</v>
      </c>
      <c r="V21" s="68">
        <f>IF(OR(SUMIF(V$12:V20,2,V$12:V20)=2,SUMIF(V$12:V20,1,V$12:V20)=1,SUM(V$12:V20)=1,SUM(V$12:V20)=2),0,IF($C21+$ED20&gt;($ED$11*V$8),1,IF($C21+$D21+$E21+$F21+$ED20&gt;($ED$11*V$8),2,IF($C21+$D21+$E21+$F21+$G21+$ED20&gt;($ED$11*V$8),3,0))))</f>
        <v>0</v>
      </c>
      <c r="W21" s="68">
        <f>IF(OR(SUMIF(W$12:W20,2,W$12:W20)=2,SUMIF(W$12:W20,1,W$12:W20)=1,SUM(W$12:W20)=1,SUM(W$12:W20)=2),0,IF($C21+$ED20&gt;($ED$11*W$8),1,IF($C21+$D21+$E21+$F21+$ED20&gt;($ED$11*W$8),2,IF($C21+$D21+$E21+$F21+$G21+$ED20&gt;($ED$11*W$8),3,0))))</f>
        <v>0</v>
      </c>
      <c r="X21" s="68">
        <f>IF(OR(SUMIF(X$12:X20,2,X$12:X20)=2,SUMIF(X$12:X20,1,X$12:X20)=1,SUM(X$12:X20)=1,SUM(X$12:X20)=2),0,IF($C21+$ED20&gt;($ED$11*X$8),1,IF($C21+$D21+$E21+$F21+$ED20&gt;($ED$11*X$8),2,IF($C21+$D21+$E21+$F21+$G21+$ED20&gt;($ED$11*X$8),3,0))))</f>
        <v>0</v>
      </c>
      <c r="Y21" s="68">
        <f>IF(OR(SUMIF(Y$12:Y20,2,Y$12:Y20)=2,SUMIF(Y$12:Y20,1,Y$12:Y20)=1,SUM(Y$12:Y20)=1,SUM(Y$12:Y20)=2),0,IF($C21+$ED20&gt;($ED$11*Y$8),1,IF($C21+$D21+$E21+$F21+$ED20&gt;($ED$11*Y$8),2,IF($C21+$D21+$E21+$F21+$G21+$ED20&gt;($ED$11*Y$8),3,0))))</f>
        <v>0</v>
      </c>
      <c r="Z21" s="68">
        <f>IF(OR(SUMIF(Z$12:Z20,2,Z$12:Z20)=2,SUMIF(Z$12:Z20,1,Z$12:Z20)=1,SUM(Z$12:Z20)=1,SUM(Z$12:Z20)=2),0,IF($C21+$ED20&gt;($ED$11*Z$8),1,IF($C21+$D21+$E21+$F21+$ED20&gt;($ED$11*Z$8),2,IF($C21+$D21+$E21+$F21+$G21+$ED20&gt;($ED$11*Z$8),3,0))))</f>
        <v>0</v>
      </c>
      <c r="AA21" s="68">
        <f>IF(OR(SUMIF(AA$12:AA20,2,AA$12:AA20)=2,SUMIF(AA$12:AA20,1,AA$12:AA20)=1,SUM(AA$12:AA20)=1,SUM(AA$12:AA20)=2),0,IF($C21+$ED20&gt;($ED$11*AA$8),1,IF($C21+$D21+$E21+$F21+$ED20&gt;($ED$11*AA$8),2,IF($C21+$D21+$E21+$F21+$G21+$ED20&gt;($ED$11*AA$8),3,0))))</f>
        <v>0</v>
      </c>
      <c r="AB21" s="68">
        <f>IF(OR(SUMIF(AB$12:AB20,2,AB$12:AB20)=2,SUMIF(AB$12:AB20,1,AB$12:AB20)=1,SUM(AB$12:AB20)=1,SUM(AB$12:AB20)=2),0,IF($C21+$ED20&gt;($ED$11*AB$8),1,IF($C21+$D21+$E21+$F21+$ED20&gt;($ED$11*AB$8),2,IF($C21+$D21+$E21+$F21+$G21+$ED20&gt;($ED$11*AB$8),3,0))))</f>
        <v>0</v>
      </c>
      <c r="AC21" s="68">
        <f>IF(OR(SUMIF(AC$12:AC20,2,AC$12:AC20)=2,SUMIF(AC$12:AC20,1,AC$12:AC20)=1,SUM(AC$12:AC20)=1,SUM(AC$12:AC20)=2),0,IF($C21+$ED20&gt;($ED$11*AC$8),1,IF($C21+$D21+$E21+$F21+$ED20&gt;($ED$11*AC$8),2,IF($C21+$D21+$E21+$F21+$G21+$ED20&gt;($ED$11*AC$8),3,0))))</f>
        <v>0</v>
      </c>
      <c r="AD21" s="68">
        <f>IF(OR(SUMIF(AD$12:AD20,2,AD$12:AD20)=2,SUMIF(AD$12:AD20,1,AD$12:AD20)=1,SUM(AD$12:AD20)=1,SUM(AD$12:AD20)=2),0,IF($C21+$ED20&gt;($ED$11*AD$8),1,IF($C21+$D21+$E21+$F21+$ED20&gt;($ED$11*AD$8),2,IF($C21+$D21+$E21+$F21+$G21+$ED20&gt;($ED$11*AD$8),3,0))))</f>
        <v>0</v>
      </c>
      <c r="AE21" s="68">
        <f>IF(OR(SUMIF(AE$12:AE20,2,AE$12:AE20)=2,SUMIF(AE$12:AE20,1,AE$12:AE20)=1,SUM(AE$12:AE20)=1,SUM(AE$12:AE20)=2),0,IF($C21+$ED20&gt;($ED$11*AE$8),1,IF($C21+$D21+$E21+$F21+$ED20&gt;($ED$11*AE$8),2,IF($C21+$D21+$E21+$F21+$G21+$ED20&gt;($ED$11*AE$8),3,0))))</f>
        <v>0</v>
      </c>
      <c r="AF21" s="68">
        <f>IF(OR(SUMIF(AF$12:AF20,2,AF$12:AF20)=2,SUMIF(AF$12:AF20,1,AF$12:AF20)=1,SUM(AF$12:AF20)=1,SUM(AF$12:AF20)=2),0,IF($C21+$ED20&gt;($ED$11*AF$8),1,IF($C21+$D21+$E21+$F21+$ED20&gt;($ED$11*AF$8),2,IF($C21+$D21+$E21+$F21+$G21+$ED20&gt;($ED$11*AF$8),3,0))))</f>
        <v>0</v>
      </c>
      <c r="AG21" s="68">
        <f>IF(OR(SUMIF(AG$12:AG20,2,AG$12:AG20)=2,SUMIF(AG$12:AG20,1,AG$12:AG20)=1,SUM(AG$12:AG20)=1,SUM(AG$12:AG20)=2),0,IF($C21+$ED20&gt;($ED$11*AG$8),1,IF($C21+$D21+$E21+$F21+$ED20&gt;($ED$11*AG$8),2,IF($C21+$D21+$E21+$F21+$G21+$ED20&gt;($ED$11*AG$8),3,0))))</f>
        <v>0</v>
      </c>
      <c r="AH21" s="68">
        <f>IF(OR(SUMIF(AH$12:AH20,2,AH$12:AH20)=2,SUMIF(AH$12:AH20,1,AH$12:AH20)=1,SUM(AH$12:AH20)=1,SUM(AH$12:AH20)=2),0,IF($C21+$ED20&gt;($ED$11*AH$8),1,IF($C21+$D21+$E21+$F21+$ED20&gt;($ED$11*AH$8),2,IF($C21+$D21+$E21+$F21+$G21+$ED20&gt;($ED$11*AH$8),3,0))))</f>
        <v>0</v>
      </c>
      <c r="AI21" s="68">
        <f>IF(OR(SUMIF(AI$12:AI20,2,AI$12:AI20)=2,SUMIF(AI$12:AI20,1,AI$12:AI20)=1,SUM(AI$12:AI20)=1,SUM(AI$12:AI20)=2),0,IF($C21+$ED20&gt;($ED$11*AI$8),1,IF($C21+$D21+$E21+$F21+$ED20&gt;($ED$11*AI$8),2,IF($C21+$D21+$E21+$F21+$G21+$ED20&gt;($ED$11*AI$8),3,0))))</f>
        <v>0</v>
      </c>
      <c r="AJ21" s="68">
        <f>IF(OR(SUMIF(AJ$12:AJ20,2,AJ$12:AJ20)=2,SUMIF(AJ$12:AJ20,1,AJ$12:AJ20)=1,SUM(AJ$12:AJ20)=1,SUM(AJ$12:AJ20)=2),0,IF($C21+$ED20&gt;($ED$11*AJ$8),1,IF($C21+$D21+$E21+$F21+$ED20&gt;($ED$11*AJ$8),2,IF($C21+$D21+$E21+$F21+$G21+$ED20&gt;($ED$11*AJ$8),3,0))))</f>
        <v>0</v>
      </c>
      <c r="AK21" s="68">
        <f>IF(OR(SUMIF(AK$12:AK20,2,AK$12:AK20)=2,SUMIF(AK$12:AK20,1,AK$12:AK20)=1,SUM(AK$12:AK20)=1,SUM(AK$12:AK20)=2),0,IF($C21+$ED20&gt;($ED$11*AK$8),1,IF($C21+$D21+$E21+$F21+$ED20&gt;($ED$11*AK$8),2,IF($C21+$D21+$E21+$F21+$G21+$ED20&gt;($ED$11*AK$8),3,0))))</f>
        <v>0</v>
      </c>
      <c r="AL21" s="68">
        <f>IF(OR(SUMIF(AL$12:AL20,2,AL$12:AL20)=2,SUMIF(AL$12:AL20,1,AL$12:AL20)=1,SUM(AL$12:AL20)=1,SUM(AL$12:AL20)=2),0,IF($C21+$ED20&gt;($ED$11*AL$8),1,IF($C21+$D21+$E21+$F21+$ED20&gt;($ED$11*AL$8),2,IF($C21+$D21+$E21+$F21+$G21+$ED20&gt;($ED$11*AL$8),3,0))))</f>
        <v>0</v>
      </c>
      <c r="AM21" s="68">
        <f>IF(OR(SUMIF(AM$12:AM20,2,AM$12:AM20)=2,SUMIF(AM$12:AM20,1,AM$12:AM20)=1,SUM(AM$12:AM20)=1,SUM(AM$12:AM20)=2),0,IF($C21+$ED20&gt;($ED$11*AM$8),1,IF($C21+$D21+$E21+$F21+$ED20&gt;($ED$11*AM$8),2,IF($C21+$D21+$E21+$F21+$G21+$ED20&gt;($ED$11*AM$8),3,0))))</f>
        <v>0</v>
      </c>
      <c r="AN21" s="68">
        <f>IF(OR(SUMIF(AN$12:AN20,2,AN$12:AN20)=2,SUMIF(AN$12:AN20,1,AN$12:AN20)=1,SUM(AN$12:AN20)=1,SUM(AN$12:AN20)=2),0,IF($C21+$ED20&gt;($ED$11*AN$8),1,IF($C21+$D21+$E21+$F21+$ED20&gt;($ED$11*AN$8),2,IF($C21+$D21+$E21+$F21+$G21+$ED20&gt;($ED$11*AN$8),3,0))))</f>
        <v>0</v>
      </c>
      <c r="AO21" s="68">
        <f>IF(OR(SUMIF(AO$12:AO20,2,AO$12:AO20)=2,SUMIF(AO$12:AO20,1,AO$12:AO20)=1,SUM(AO$12:AO20)=1,SUM(AO$12:AO20)=2),0,IF($C21+$ED20&gt;($ED$11*AO$8),1,IF($C21+$D21+$E21+$F21+$ED20&gt;($ED$11*AO$8),2,IF($C21+$D21+$E21+$F21+$G21+$ED20&gt;($ED$11*AO$8),3,0))))</f>
        <v>0</v>
      </c>
      <c r="AP21" s="68">
        <f>IF(OR(SUMIF(AP$12:AP20,2,AP$12:AP20)=2,SUMIF(AP$12:AP20,1,AP$12:AP20)=1,SUM(AP$12:AP20)=1,SUM(AP$12:AP20)=2),0,IF($C21+$ED20&gt;($ED$11*AP$8),1,IF($C21+$D21+$E21+$F21+$ED20&gt;($ED$11*AP$8),2,IF($C21+$D21+$E21+$F21+$G21+$ED20&gt;($ED$11*AP$8),3,0))))</f>
        <v>0</v>
      </c>
      <c r="AQ21" s="68">
        <f>IF(OR(SUMIF(AQ$12:AQ20,2,AQ$12:AQ20)=2,SUMIF(AQ$12:AQ20,1,AQ$12:AQ20)=1,SUM(AQ$12:AQ20)=1,SUM(AQ$12:AQ20)=2),0,IF($C21+$ED20&gt;($ED$11*AQ$8),1,IF($C21+$D21+$E21+$F21+$ED20&gt;($ED$11*AQ$8),2,IF($C21+$D21+$E21+$F21+$G21+$ED20&gt;($ED$11*AQ$8),3,0))))</f>
        <v>0</v>
      </c>
      <c r="AR21" s="68">
        <f>IF(OR(SUMIF(AR$12:AR20,2,AR$12:AR20)=2,SUMIF(AR$12:AR20,1,AR$12:AR20)=1,SUM(AR$12:AR20)=1,SUM(AR$12:AR20)=2),0,IF($C21+$ED20&gt;($ED$11*AR$8),1,IF($C21+$D21+$E21+$F21+$ED20&gt;($ED$11*AR$8),2,IF($C21+$D21+$E21+$F21+$G21+$ED20&gt;($ED$11*AR$8),3,0))))</f>
        <v>0</v>
      </c>
      <c r="AS21" s="68">
        <f>IF(OR(SUMIF(AS$12:AS20,2,AS$12:AS20)=2,SUMIF(AS$12:AS20,1,AS$12:AS20)=1,SUM(AS$12:AS20)=1,SUM(AS$12:AS20)=2),0,IF($C21+$ED20&gt;($ED$11*AS$8),1,IF($C21+$D21+$E21+$F21+$ED20&gt;($ED$11*AS$8),2,IF($C21+$D21+$E21+$F21+$G21+$ED20&gt;($ED$11*AS$8),3,0))))</f>
        <v>0</v>
      </c>
      <c r="AT21" s="68">
        <f>IF(OR(SUMIF(AT$12:AT20,2,AT$12:AT20)=2,SUMIF(AT$12:AT20,1,AT$12:AT20)=1,SUM(AT$12:AT20)=1,SUM(AT$12:AT20)=2),0,IF($C21+$ED20&gt;($ED$11*AT$8),1,IF($C21+$D21+$E21+$F21+$ED20&gt;($ED$11*AT$8),2,IF($C21+$D21+$E21+$F21+$G21+$ED20&gt;($ED$11*AT$8),3,0))))</f>
        <v>0</v>
      </c>
      <c r="AU21" s="68">
        <f>IF(OR(SUMIF(AU$12:AU20,2,AU$12:AU20)=2,SUMIF(AU$12:AU20,1,AU$12:AU20)=1,SUM(AU$12:AU20)=1,SUM(AU$12:AU20)=2),0,IF($C21+$ED20&gt;($ED$11*AU$8),1,IF($C21+$D21+$E21+$F21+$ED20&gt;($ED$11*AU$8),2,IF($C21+$D21+$E21+$F21+$G21+$ED20&gt;($ED$11*AU$8),3,0))))</f>
        <v>0</v>
      </c>
      <c r="AV21" s="68">
        <f>IF(OR(SUMIF(AV$12:AV20,2,AV$12:AV20)=2,SUMIF(AV$12:AV20,1,AV$12:AV20)=1,SUM(AV$12:AV20)=1,SUM(AV$12:AV20)=2),0,IF($C21+$ED20&gt;($ED$11*AV$8),1,IF($C21+$D21+$E21+$F21+$ED20&gt;($ED$11*AV$8),2,IF($C21+$D21+$E21+$F21+$G21+$ED20&gt;($ED$11*AV$8),3,0))))</f>
        <v>0</v>
      </c>
      <c r="AW21" s="68">
        <f>IF(OR(SUMIF(AW$12:AW20,2,AW$12:AW20)=2,SUMIF(AW$12:AW20,1,AW$12:AW20)=1,SUM(AW$12:AW20)=1,SUM(AW$12:AW20)=2),0,IF($C21+$ED20&gt;($ED$11*AW$8),1,IF($C21+$D21+$E21+$F21+$ED20&gt;($ED$11*AW$8),2,IF($C21+$D21+$E21+$F21+$G21+$ED20&gt;($ED$11*AW$8),3,0))))</f>
        <v>0</v>
      </c>
      <c r="AX21" s="68">
        <f>IF(OR(SUMIF(AX$12:AX20,2,AX$12:AX20)=2,SUMIF(AX$12:AX20,1,AX$12:AX20)=1,SUM(AX$12:AX20)=1,SUM(AX$12:AX20)=2),0,IF($C21+$ED20&gt;($ED$11*AX$8),1,IF($C21+$D21+$E21+$F21+$ED20&gt;($ED$11*AX$8),2,IF($C21+$D21+$E21+$F21+$G21+$ED20&gt;($ED$11*AX$8),3,0))))</f>
        <v>0</v>
      </c>
      <c r="AY21" s="68">
        <f>IF(OR(SUMIF(AY$12:AY20,2,AY$12:AY20)=2,SUMIF(AY$12:AY20,1,AY$12:AY20)=1,SUM(AY$12:AY20)=1,SUM(AY$12:AY20)=2),0,IF($C21+$ED20&gt;($ED$11*AY$8),1,IF($C21+$D21+$E21+$F21+$ED20&gt;($ED$11*AY$8),2,IF($C21+$D21+$E21+$F21+$G21+$ED20&gt;($ED$11*AY$8),3,0))))</f>
        <v>0</v>
      </c>
      <c r="AZ21" s="68">
        <f>IF(OR(SUMIF(AZ$12:AZ20,2,AZ$12:AZ20)=2,SUMIF(AZ$12:AZ20,1,AZ$12:AZ20)=1,SUM(AZ$12:AZ20)=1,SUM(AZ$12:AZ20)=2),0,IF($C21+$ED20&gt;($ED$11*AZ$8),1,IF($C21+$D21+$E21+$F21+$ED20&gt;($ED$11*AZ$8),2,IF($C21+$D21+$E21+$F21+$G21+$ED20&gt;($ED$11*AZ$8),3,0))))</f>
        <v>0</v>
      </c>
      <c r="BA21" s="68">
        <f>IF(OR(SUMIF(BA$12:BA20,2,BA$12:BA20)=2,SUMIF(BA$12:BA20,1,BA$12:BA20)=1,SUM(BA$12:BA20)=1,SUM(BA$12:BA20)=2),0,IF($C21+$ED20&gt;($ED$11*BA$8),1,IF($C21+$D21+$E21+$F21+$ED20&gt;($ED$11*BA$8),2,IF($C21+$D21+$E21+$F21+$G21+$ED20&gt;($ED$11*BA$8),3,0))))</f>
        <v>0</v>
      </c>
      <c r="BB21" s="68">
        <f>IF(OR(SUMIF(BB$12:BB20,2,BB$12:BB20)=2,SUMIF(BB$12:BB20,1,BB$12:BB20)=1,SUM(BB$12:BB20)=1,SUM(BB$12:BB20)=2),0,IF($C21+$ED20&gt;($ED$11*BB$8),1,IF($C21+$D21+$E21+$F21+$ED20&gt;($ED$11*BB$8),2,IF($C21+$D21+$E21+$F21+$G21+$ED20&gt;($ED$11*BB$8),3,0))))</f>
        <v>0</v>
      </c>
      <c r="BC21" s="68">
        <f>IF(OR(SUMIF(BC$12:BC20,2,BC$12:BC20)=2,SUMIF(BC$12:BC20,1,BC$12:BC20)=1,SUM(BC$12:BC20)=1,SUM(BC$12:BC20)=2),0,IF($C21+$ED20&gt;($ED$11*BC$8),1,IF($C21+$D21+$E21+$F21+$ED20&gt;($ED$11*BC$8),2,IF($C21+$D21+$E21+$F21+$G21+$ED20&gt;($ED$11*BC$8),3,0))))</f>
        <v>0</v>
      </c>
      <c r="BD21" s="68">
        <f>IF(OR(SUMIF(BD$12:BD20,2,BD$12:BD20)=2,SUMIF(BD$12:BD20,1,BD$12:BD20)=1,SUM(BD$12:BD20)=1,SUM(BD$12:BD20)=2),0,IF($C21+$ED20&gt;($ED$11*BD$8),1,IF($C21+$D21+$E21+$F21+$ED20&gt;($ED$11*BD$8),2,IF($C21+$D21+$E21+$F21+$G21+$ED20&gt;($ED$11*BD$8),3,0))))</f>
        <v>0</v>
      </c>
      <c r="BE21" s="68">
        <f>IF(OR(SUMIF(BE$12:BE20,2,BE$12:BE20)=2,SUMIF(BE$12:BE20,1,BE$12:BE20)=1,SUM(BE$12:BE20)=1,SUM(BE$12:BE20)=2),0,IF($C21+$ED20&gt;($ED$11*BE$8),1,IF($C21+$D21+$E21+$F21+$ED20&gt;($ED$11*BE$8),2,IF($C21+$D21+$E21+$F21+$G21+$ED20&gt;($ED$11*BE$8),3,0))))</f>
        <v>0</v>
      </c>
      <c r="BF21" s="68">
        <f>IF(OR(SUMIF(BF$12:BF20,2,BF$12:BF20)=2,SUMIF(BF$12:BF20,1,BF$12:BF20)=1,SUM(BF$12:BF20)=1,SUM(BF$12:BF20)=2),0,IF($C21+$ED20&gt;($ED$11*BF$8),1,IF($C21+$D21+$E21+$F21+$ED20&gt;($ED$11*BF$8),2,IF($C21+$D21+$E21+$F21+$G21+$ED20&gt;($ED$11*BF$8),3,0))))</f>
        <v>0</v>
      </c>
      <c r="BG21" s="68">
        <f>IF(OR(SUMIF(BG$12:BG20,2,BG$12:BG20)=2,SUMIF(BG$12:BG20,1,BG$12:BG20)=1,SUM(BG$12:BG20)=1,SUM(BG$12:BG20)=2),0,IF($C21+$ED20&gt;($ED$11*BG$8),1,IF($C21+$D21+$E21+$F21+$ED20&gt;($ED$11*BG$8),2,IF($C21+$D21+$E21+$F21+$G21+$ED20&gt;($ED$11*BG$8),3,0))))</f>
        <v>0</v>
      </c>
      <c r="BH21" s="68">
        <f>IF(OR(SUMIF(BH$12:BH20,2,BH$12:BH20)=2,SUMIF(BH$12:BH20,1,BH$12:BH20)=1,SUM(BH$12:BH20)=1,SUM(BH$12:BH20)=2),0,IF($C21+$ED20&gt;($ED$11*BH$8),1,IF($C21+$D21+$E21+$F21+$ED20&gt;($ED$11*BH$8),2,IF($C21+$D21+$E21+$F21+$G21+$ED20&gt;($ED$11*BH$8),3,0))))</f>
        <v>0</v>
      </c>
      <c r="BI21" s="68">
        <f>IF(OR(SUMIF(BI$12:BI20,2,BI$12:BI20)=2,SUMIF(BI$12:BI20,1,BI$12:BI20)=1,SUM(BI$12:BI20)=1,SUM(BI$12:BI20)=2),0,IF($C21+$ED20&gt;($ED$11*BI$8),1,IF($C21+$D21+$E21+$F21+$ED20&gt;($ED$11*BI$8),2,IF($C21+$D21+$E21+$F21+$G21+$ED20&gt;($ED$11*BI$8),3,0))))</f>
        <v>0</v>
      </c>
      <c r="BJ21" s="68">
        <f>IF(OR(SUMIF(BJ$12:BJ20,2,BJ$12:BJ20)=2,SUMIF(BJ$12:BJ20,1,BJ$12:BJ20)=1,SUM(BJ$12:BJ20)=1,SUM(BJ$12:BJ20)=2),0,IF($C21+$ED20&gt;($ED$11*BJ$8),1,IF($C21+$D21+$E21+$F21+$ED20&gt;($ED$11*BJ$8),2,IF($C21+$D21+$E21+$F21+$G21+$ED20&gt;($ED$11*BJ$8),3,0))))</f>
        <v>0</v>
      </c>
      <c r="BK21" s="68">
        <f>IF(OR(SUMIF(BK$12:BK20,2,BK$12:BK20)=2,SUMIF(BK$12:BK20,1,BK$12:BK20)=1,SUM(BK$12:BK20)=1,SUM(BK$12:BK20)=2),0,IF($C21+$ED20&gt;($ED$11*BK$8),1,IF($C21+$D21+$E21+$F21+$ED20&gt;($ED$11*BK$8),2,IF($C21+$D21+$E21+$F21+$G21+$ED20&gt;($ED$11*BK$8),3,0))))</f>
        <v>0</v>
      </c>
      <c r="BL21" s="68">
        <f>IF(OR(SUMIF(BL$12:BL20,2,BL$12:BL20)=2,SUMIF(BL$12:BL20,1,BL$12:BL20)=1,SUM(BL$12:BL20)=1,SUM(BL$12:BL20)=2),0,IF($C21+$ED20&gt;($ED$11*BL$8),1,IF($C21+$D21+$E21+$F21+$ED20&gt;($ED$11*BL$8),2,IF($C21+$D21+$E21+$F21+$G21+$ED20&gt;($ED$11*BL$8),3,0))))</f>
        <v>0</v>
      </c>
      <c r="BM21" s="68">
        <f>IF(OR(SUMIF(BM$12:BM20,2,BM$12:BM20)=2,SUMIF(BM$12:BM20,1,BM$12:BM20)=1,SUM(BM$12:BM20)=1,SUM(BM$12:BM20)=2),0,IF($C21+$ED20&gt;($ED$11*BM$8),1,IF($C21+$D21+$E21+$F21+$ED20&gt;($ED$11*BM$8),2,IF($C21+$D21+$E21+$F21+$G21+$ED20&gt;($ED$11*BM$8),3,0))))</f>
        <v>0</v>
      </c>
      <c r="BN21" s="68">
        <f>IF(OR(SUMIF(BN$12:BN20,2,BN$12:BN20)=2,SUMIF(BN$12:BN20,1,BN$12:BN20)=1,SUM(BN$12:BN20)=1,SUM(BN$12:BN20)=2),0,IF($C21+$ED20&gt;($ED$11*BN$8),1,IF($C21+$D21+$E21+$F21+$ED20&gt;($ED$11*BN$8),2,IF($C21+$D21+$E21+$F21+$G21+$ED20&gt;($ED$11*BN$8),3,0))))</f>
        <v>0</v>
      </c>
      <c r="BO21" s="68">
        <f>IF(OR(SUMIF(BO$12:BO20,2,BO$12:BO20)=2,SUMIF(BO$12:BO20,1,BO$12:BO20)=1,SUM(BO$12:BO20)=1,SUM(BO$12:BO20)=2),0,IF($C21+$ED20&gt;($ED$11*BO$8),1,IF($C21+$D21+$E21+$F21+$ED20&gt;($ED$11*BO$8),2,IF($C21+$D21+$E21+$F21+$G21+$ED20&gt;($ED$11*BO$8),3,0))))</f>
        <v>0</v>
      </c>
      <c r="BP21" s="68">
        <f>IF(OR(SUMIF(BP$12:BP20,2,BP$12:BP20)=2,SUMIF(BP$12:BP20,1,BP$12:BP20)=1,SUM(BP$12:BP20)=1,SUM(BP$12:BP20)=2),0,IF($C21+$ED20&gt;($ED$11*BP$8),1,IF($C21+$D21+$E21+$F21+$ED20&gt;($ED$11*BP$8),2,IF($C21+$D21+$E21+$F21+$G21+$ED20&gt;($ED$11*BP$8),3,0))))</f>
        <v>0</v>
      </c>
      <c r="BQ21" s="68">
        <f>IF(OR(SUMIF(BQ$12:BQ20,2,BQ$12:BQ20)=2,SUMIF(BQ$12:BQ20,1,BQ$12:BQ20)=1,SUM(BQ$12:BQ20)=1,SUM(BQ$12:BQ20)=2),0,IF($C21+$ED20&gt;($ED$11*BQ$8),1,IF($C21+$D21+$E21+$F21+$ED20&gt;($ED$11*BQ$8),2,IF($C21+$D21+$E21+$F21+$G21+$ED20&gt;($ED$11*BQ$8),3,0))))</f>
        <v>0</v>
      </c>
      <c r="BR21" s="68">
        <f>IF(OR(SUMIF(BR$12:BR20,2,BR$12:BR20)=2,SUMIF(BR$12:BR20,1,BR$12:BR20)=1,SUM(BR$12:BR20)=1,SUM(BR$12:BR20)=2),0,IF($C21+$ED20&gt;($ED$11*BR$8),1,IF($C21+$D21+$E21+$F21+$ED20&gt;($ED$11*BR$8),2,IF($C21+$D21+$E21+$F21+$G21+$ED20&gt;($ED$11*BR$8),3,0))))</f>
        <v>0</v>
      </c>
      <c r="BS21" s="68">
        <f>IF(OR(SUMIF(BS$12:BS20,2,BS$12:BS20)=2,SUMIF(BS$12:BS20,1,BS$12:BS20)=1,SUM(BS$12:BS20)=1,SUM(BS$12:BS20)=2),0,IF($C21+$ED20&gt;($ED$11*BS$8),1,IF($C21+$D21+$E21+$F21+$ED20&gt;($ED$11*BS$8),2,IF($C21+$D21+$E21+$F21+$G21+$ED20&gt;($ED$11*BS$8),3,0))))</f>
        <v>0</v>
      </c>
      <c r="BT21" s="68">
        <f>IF(OR(SUMIF(BT$12:BT20,2,BT$12:BT20)=2,SUMIF(BT$12:BT20,1,BT$12:BT20)=1,SUM(BT$12:BT20)=1,SUM(BT$12:BT20)=2),0,IF($C21+$ED20&gt;($ED$11*BT$8),1,IF($C21+$D21+$E21+$F21+$ED20&gt;($ED$11*BT$8),2,IF($C21+$D21+$E21+$F21+$G21+$ED20&gt;($ED$11*BT$8),3,0))))</f>
        <v>0</v>
      </c>
      <c r="BU21" s="68">
        <f>IF(OR(SUMIF(BU$12:BU20,2,BU$12:BU20)=2,SUMIF(BU$12:BU20,1,BU$12:BU20)=1,SUM(BU$12:BU20)=1,SUM(BU$12:BU20)=2),0,IF($C21+$ED20&gt;($ED$11*BU$8),1,IF($C21+$D21+$E21+$F21+$ED20&gt;($ED$11*BU$8),2,IF($C21+$D21+$E21+$F21+$G21+$ED20&gt;($ED$11*BU$8),3,0))))</f>
        <v>0</v>
      </c>
      <c r="BV21" s="68">
        <f>IF(OR(SUMIF(BV$12:BV20,2,BV$12:BV20)=2,SUMIF(BV$12:BV20,1,BV$12:BV20)=1,SUM(BV$12:BV20)=1,SUM(BV$12:BV20)=2),0,IF($C21+$ED20&gt;($ED$11*BV$8),1,IF($C21+$D21+$E21+$F21+$ED20&gt;($ED$11*BV$8),2,IF($C21+$D21+$E21+$F21+$G21+$ED20&gt;($ED$11*BV$8),3,0))))</f>
        <v>0</v>
      </c>
      <c r="BW21" s="68">
        <f>IF(OR(SUMIF(BW$12:BW20,2,BW$12:BW20)=2,SUMIF(BW$12:BW20,1,BW$12:BW20)=1,SUM(BW$12:BW20)=1,SUM(BW$12:BW20)=2),0,IF($C21+$ED20&gt;($ED$11*BW$8),1,IF($C21+$D21+$E21+$F21+$ED20&gt;($ED$11*BW$8),2,IF($C21+$D21+$E21+$F21+$G21+$ED20&gt;($ED$11*BW$8),3,0))))</f>
        <v>0</v>
      </c>
      <c r="BX21" s="68">
        <f>IF(OR(SUMIF(BX$12:BX20,2,BX$12:BX20)=2,SUMIF(BX$12:BX20,1,BX$12:BX20)=1,SUM(BX$12:BX20)=1,SUM(BX$12:BX20)=2),0,IF($C21+$ED20&gt;($ED$11*BX$8),1,IF($C21+$D21+$E21+$F21+$ED20&gt;($ED$11*BX$8),2,IF($C21+$D21+$E21+$F21+$G21+$ED20&gt;($ED$11*BX$8),3,0))))</f>
        <v>0</v>
      </c>
      <c r="BY21" s="68">
        <f>IF(OR(SUMIF(BY$12:BY20,2,BY$12:BY20)=2,SUMIF(BY$12:BY20,1,BY$12:BY20)=1,SUM(BY$12:BY20)=1,SUM(BY$12:BY20)=2),0,IF($C21+$ED20&gt;($ED$11*BY$8),1,IF($C21+$D21+$E21+$F21+$ED20&gt;($ED$11*BY$8),2,IF($C21+$D21+$E21+$F21+$G21+$ED20&gt;($ED$11*BY$8),3,0))))</f>
        <v>0</v>
      </c>
      <c r="BZ21" s="68">
        <f>IF(OR(SUMIF(BZ$12:BZ20,2,BZ$12:BZ20)=2,SUMIF(BZ$12:BZ20,1,BZ$12:BZ20)=1,SUM(BZ$12:BZ20)=1,SUM(BZ$12:BZ20)=2),0,IF($C21+$ED20&gt;($ED$11*BZ$8),1,IF($C21+$D21+$E21+$F21+$ED20&gt;($ED$11*BZ$8),2,IF($C21+$D21+$E21+$F21+$G21+$ED20&gt;($ED$11*BZ$8),3,0))))</f>
        <v>0</v>
      </c>
      <c r="CA21" s="68">
        <f>IF(OR(SUMIF(CA$12:CA20,2,CA$12:CA20)=2,SUMIF(CA$12:CA20,1,CA$12:CA20)=1,SUM(CA$12:CA20)=1,SUM(CA$12:CA20)=2),0,IF($C21+$ED20&gt;($ED$11*CA$8),1,IF($C21+$D21+$E21+$F21+$ED20&gt;($ED$11*CA$8),2,IF($C21+$D21+$E21+$F21+$G21+$ED20&gt;($ED$11*CA$8),3,0))))</f>
        <v>0</v>
      </c>
      <c r="CB21" s="68">
        <f>IF(OR(SUMIF(CB$12:CB20,2,CB$12:CB20)=2,SUMIF(CB$12:CB20,1,CB$12:CB20)=1,SUM(CB$12:CB20)=1,SUM(CB$12:CB20)=2),0,IF($C21+$ED20&gt;($ED$11*CB$8),1,IF($C21+$D21+$E21+$F21+$ED20&gt;($ED$11*CB$8),2,IF($C21+$D21+$E21+$F21+$G21+$ED20&gt;($ED$11*CB$8),3,0))))</f>
        <v>0</v>
      </c>
      <c r="CC21" s="68">
        <f>IF(OR(SUMIF(CC$12:CC20,2,CC$12:CC20)=2,SUMIF(CC$12:CC20,1,CC$12:CC20)=1,SUM(CC$12:CC20)=1,SUM(CC$12:CC20)=2),0,IF($C21+$ED20&gt;($ED$11*CC$8),1,IF($C21+$D21+$E21+$F21+$ED20&gt;($ED$11*CC$8),2,IF($C21+$D21+$E21+$F21+$G21+$ED20&gt;($ED$11*CC$8),3,0))))</f>
        <v>0</v>
      </c>
      <c r="CD21" s="68">
        <f>IF(OR(SUMIF(CD$12:CD20,2,CD$12:CD20)=2,SUMIF(CD$12:CD20,1,CD$12:CD20)=1,SUM(CD$12:CD20)=1,SUM(CD$12:CD20)=2),0,IF($C21+$ED20&gt;($ED$11*CD$8),1,IF($C21+$D21+$E21+$F21+$ED20&gt;($ED$11*CD$8),2,IF($C21+$D21+$E21+$F21+$G21+$ED20&gt;($ED$11*CD$8),3,0))))</f>
        <v>0</v>
      </c>
      <c r="CE21" s="68">
        <f>IF(OR(SUMIF(CE$12:CE20,2,CE$12:CE20)=2,SUMIF(CE$12:CE20,1,CE$12:CE20)=1,SUM(CE$12:CE20)=1,SUM(CE$12:CE20)=2),0,IF($C21+$ED20&gt;($ED$11*CE$8),1,IF($C21+$D21+$E21+$F21+$ED20&gt;($ED$11*CE$8),2,IF($C21+$D21+$E21+$F21+$G21+$ED20&gt;($ED$11*CE$8),3,0))))</f>
        <v>0</v>
      </c>
      <c r="CF21" s="68">
        <f>IF(OR(SUMIF(CF$12:CF20,2,CF$12:CF20)=2,SUMIF(CF$12:CF20,1,CF$12:CF20)=1,SUM(CF$12:CF20)=1,SUM(CF$12:CF20)=2),0,IF($C21+$ED20&gt;($ED$11*CF$8),1,IF($C21+$D21+$E21+$F21+$ED20&gt;($ED$11*CF$8),2,IF($C21+$D21+$E21+$F21+$G21+$ED20&gt;($ED$11*CF$8),3,0))))</f>
        <v>0</v>
      </c>
      <c r="CG21" s="68">
        <f>IF(OR(SUMIF(CG$12:CG20,2,CG$12:CG20)=2,SUMIF(CG$12:CG20,1,CG$12:CG20)=1,SUM(CG$12:CG20)=1,SUM(CG$12:CG20)=2),0,IF($C21+$ED20&gt;($ED$11*CG$8),1,IF($C21+$D21+$E21+$F21+$ED20&gt;($ED$11*CG$8),2,IF($C21+$D21+$E21+$F21+$G21+$ED20&gt;($ED$11*CG$8),3,0))))</f>
        <v>0</v>
      </c>
      <c r="CH21" s="68">
        <f>IF(OR(SUMIF(CH$12:CH20,2,CH$12:CH20)=2,SUMIF(CH$12:CH20,1,CH$12:CH20)=1,SUM(CH$12:CH20)=1,SUM(CH$12:CH20)=2),0,IF($C21+$ED20&gt;($ED$11*CH$8),1,IF($C21+$D21+$E21+$F21+$ED20&gt;($ED$11*CH$8),2,IF($C21+$D21+$E21+$F21+$G21+$ED20&gt;($ED$11*CH$8),3,0))))</f>
        <v>0</v>
      </c>
      <c r="CI21" s="68">
        <f>IF(OR(SUMIF(CI$12:CI20,2,CI$12:CI20)=2,SUMIF(CI$12:CI20,1,CI$12:CI20)=1,SUM(CI$12:CI20)=1,SUM(CI$12:CI20)=2),0,IF($C21+$ED20&gt;($ED$11*CI$8),1,IF($C21+$D21+$E21+$F21+$ED20&gt;($ED$11*CI$8),2,IF($C21+$D21+$E21+$F21+$G21+$ED20&gt;($ED$11*CI$8),3,0))))</f>
        <v>0</v>
      </c>
      <c r="CJ21" s="68">
        <f>IF(OR(SUMIF(CJ$12:CJ20,2,CJ$12:CJ20)=2,SUMIF(CJ$12:CJ20,1,CJ$12:CJ20)=1,SUM(CJ$12:CJ20)=1,SUM(CJ$12:CJ20)=2),0,IF($C21+$ED20&gt;($ED$11*CJ$8),1,IF($C21+$D21+$E21+$F21+$ED20&gt;($ED$11*CJ$8),2,IF($C21+$D21+$E21+$F21+$G21+$ED20&gt;($ED$11*CJ$8),3,0))))</f>
        <v>0</v>
      </c>
      <c r="CK21" s="68">
        <f>IF(OR(SUMIF(CK$12:CK20,2,CK$12:CK20)=2,SUMIF(CK$12:CK20,1,CK$12:CK20)=1,SUM(CK$12:CK20)=1,SUM(CK$12:CK20)=2),0,IF($C21+$ED20&gt;($ED$11*CK$8),1,IF($C21+$D21+$E21+$F21+$ED20&gt;($ED$11*CK$8),2,IF($C21+$D21+$E21+$F21+$G21+$ED20&gt;($ED$11*CK$8),3,0))))</f>
        <v>0</v>
      </c>
      <c r="CL21" s="68">
        <f>IF(OR(SUMIF(CL$12:CL20,2,CL$12:CL20)=2,SUMIF(CL$12:CL20,1,CL$12:CL20)=1,SUM(CL$12:CL20)=1,SUM(CL$12:CL20)=2),0,IF($C21+$ED20&gt;($ED$11*CL$8),1,IF($C21+$D21+$E21+$F21+$ED20&gt;($ED$11*CL$8),2,IF($C21+$D21+$E21+$F21+$G21+$ED20&gt;($ED$11*CL$8),3,0))))</f>
        <v>0</v>
      </c>
      <c r="CM21" s="68">
        <f>IF(OR(SUMIF(CM$12:CM20,2,CM$12:CM20)=2,SUMIF(CM$12:CM20,1,CM$12:CM20)=1,SUM(CM$12:CM20)=1,SUM(CM$12:CM20)=2),0,IF($C21+$ED20&gt;($ED$11*CM$8),1,IF($C21+$D21+$E21+$F21+$ED20&gt;($ED$11*CM$8),2,IF($C21+$D21+$E21+$F21+$G21+$ED20&gt;($ED$11*CM$8),3,0))))</f>
        <v>0</v>
      </c>
      <c r="CN21" s="68">
        <f>IF(OR(SUMIF(CN$12:CN20,2,CN$12:CN20)=2,SUMIF(CN$12:CN20,1,CN$12:CN20)=1,SUM(CN$12:CN20)=1,SUM(CN$12:CN20)=2),0,IF($C21+$ED20&gt;($ED$11*CN$8),1,IF($C21+$D21+$E21+$F21+$ED20&gt;($ED$11*CN$8),2,IF($C21+$D21+$E21+$F21+$G21+$ED20&gt;($ED$11*CN$8),3,0))))</f>
        <v>0</v>
      </c>
      <c r="CO21" s="68">
        <f>IF(OR(SUMIF(CO$12:CO20,2,CO$12:CO20)=2,SUMIF(CO$12:CO20,1,CO$12:CO20)=1,SUM(CO$12:CO20)=1,SUM(CO$12:CO20)=2),0,IF($C21+$ED20&gt;($ED$11*CO$8),1,IF($C21+$D21+$E21+$F21+$ED20&gt;($ED$11*CO$8),2,IF($C21+$D21+$E21+$F21+$G21+$ED20&gt;($ED$11*CO$8),3,0))))</f>
        <v>0</v>
      </c>
      <c r="CP21" s="68">
        <f>IF(OR(SUMIF(CP$12:CP20,2,CP$12:CP20)=2,SUMIF(CP$12:CP20,1,CP$12:CP20)=1,SUM(CP$12:CP20)=1,SUM(CP$12:CP20)=2),0,IF($C21+$ED20&gt;($ED$11*CP$8),1,IF($C21+$D21+$E21+$F21+$ED20&gt;($ED$11*CP$8),2,IF($C21+$D21+$E21+$F21+$G21+$ED20&gt;($ED$11*CP$8),3,0))))</f>
        <v>0</v>
      </c>
      <c r="CQ21" s="68">
        <f>IF(OR(SUMIF(CQ$12:CQ20,2,CQ$12:CQ20)=2,SUMIF(CQ$12:CQ20,1,CQ$12:CQ20)=1,SUM(CQ$12:CQ20)=1,SUM(CQ$12:CQ20)=2),0,IF($C21+$ED20&gt;($ED$11*CQ$8),1,IF($C21+$D21+$E21+$F21+$ED20&gt;($ED$11*CQ$8),2,IF($C21+$D21+$E21+$F21+$G21+$ED20&gt;($ED$11*CQ$8),3,0))))</f>
        <v>0</v>
      </c>
      <c r="CR21" s="68">
        <f>IF(OR(SUMIF(CR$12:CR20,2,CR$12:CR20)=2,SUMIF(CR$12:CR20,1,CR$12:CR20)=1,SUM(CR$12:CR20)=1,SUM(CR$12:CR20)=2),0,IF($C21+$ED20&gt;($ED$11*CR$8),1,IF($C21+$D21+$E21+$F21+$ED20&gt;($ED$11*CR$8),2,IF($C21+$D21+$E21+$F21+$G21+$ED20&gt;($ED$11*CR$8),3,0))))</f>
        <v>0</v>
      </c>
      <c r="CS21" s="68">
        <f>IF(OR(SUMIF(CS$12:CS20,2,CS$12:CS20)=2,SUMIF(CS$12:CS20,1,CS$12:CS20)=1,SUM(CS$12:CS20)=1,SUM(CS$12:CS20)=2),0,IF($C21+$ED20&gt;($ED$11*CS$8),1,IF($C21+$D21+$E21+$F21+$ED20&gt;($ED$11*CS$8),2,IF($C21+$D21+$E21+$F21+$G21+$ED20&gt;($ED$11*CS$8),3,0))))</f>
        <v>0</v>
      </c>
      <c r="CT21" s="68">
        <f>IF(OR(SUMIF(CT$12:CT20,2,CT$12:CT20)=2,SUMIF(CT$12:CT20,1,CT$12:CT20)=1,SUM(CT$12:CT20)=1,SUM(CT$12:CT20)=2),0,IF($C21+$ED20&gt;($ED$11*CT$8),1,IF($C21+$D21+$E21+$F21+$ED20&gt;($ED$11*CT$8),2,IF($C21+$D21+$E21+$F21+$G21+$ED20&gt;($ED$11*CT$8),3,0))))</f>
        <v>0</v>
      </c>
      <c r="CU21" s="68">
        <f>IF(OR(SUMIF(CU$12:CU20,2,CU$12:CU20)=2,SUMIF(CU$12:CU20,1,CU$12:CU20)=1,SUM(CU$12:CU20)=1,SUM(CU$12:CU20)=2),0,IF($C21+$ED20&gt;($ED$11*CU$8),1,IF($C21+$D21+$E21+$F21+$ED20&gt;($ED$11*CU$8),2,IF($C21+$D21+$E21+$F21+$G21+$ED20&gt;($ED$11*CU$8),3,0))))</f>
        <v>0</v>
      </c>
      <c r="CV21" s="68">
        <f>IF(OR(SUMIF(CV$12:CV20,2,CV$12:CV20)=2,SUMIF(CV$12:CV20,1,CV$12:CV20)=1,SUM(CV$12:CV20)=1,SUM(CV$12:CV20)=2),0,IF($C21+$ED20&gt;($ED$11*CV$8),1,IF($C21+$D21+$E21+$F21+$ED20&gt;($ED$11*CV$8),2,IF($C21+$D21+$E21+$F21+$G21+$ED20&gt;($ED$11*CV$8),3,0))))</f>
        <v>0</v>
      </c>
      <c r="CW21" s="68">
        <f>IF(OR(SUMIF(CW$12:CW20,2,CW$12:CW20)=2,SUMIF(CW$12:CW20,1,CW$12:CW20)=1,SUM(CW$12:CW20)=1,SUM(CW$12:CW20)=2),0,IF($C21+$ED20&gt;($ED$11*CW$8),1,IF($C21+$D21+$E21+$F21+$ED20&gt;($ED$11*CW$8),2,IF($C21+$D21+$E21+$F21+$G21+$ED20&gt;($ED$11*CW$8),3,0))))</f>
        <v>0</v>
      </c>
      <c r="CX21" s="68">
        <f>IF(OR(SUMIF(CX$12:CX20,2,CX$12:CX20)=2,SUMIF(CX$12:CX20,1,CX$12:CX20)=1,SUM(CX$12:CX20)=1,SUM(CX$12:CX20)=2),0,IF($C21+$ED20&gt;($ED$11*CX$8),1,IF($C21+$D21+$E21+$F21+$ED20&gt;($ED$11*CX$8),2,IF($C21+$D21+$E21+$F21+$G21+$ED20&gt;($ED$11*CX$8),3,0))))</f>
        <v>0</v>
      </c>
      <c r="CY21" s="68">
        <f>IF(OR(SUMIF(CY$12:CY20,2,CY$12:CY20)=2,SUMIF(CY$12:CY20,1,CY$12:CY20)=1,SUM(CY$12:CY20)=1,SUM(CY$12:CY20)=2),0,IF($C21+$ED20&gt;($ED$11*CY$8),1,IF($C21+$D21+$E21+$F21+$ED20&gt;($ED$11*CY$8),2,IF($C21+$D21+$E21+$F21+$G21+$ED20&gt;($ED$11*CY$8),3,0))))</f>
        <v>0</v>
      </c>
      <c r="CZ21" s="68">
        <f>IF(OR(SUMIF(CZ$12:CZ20,2,CZ$12:CZ20)=2,SUMIF(CZ$12:CZ20,1,CZ$12:CZ20)=1,SUM(CZ$12:CZ20)=1,SUM(CZ$12:CZ20)=2),0,IF($C21+$ED20&gt;($ED$11*CZ$8),1,IF($C21+$D21+$E21+$F21+$ED20&gt;($ED$11*CZ$8),2,IF($C21+$D21+$E21+$F21+$G21+$ED20&gt;($ED$11*CZ$8),3,0))))</f>
        <v>0</v>
      </c>
      <c r="DA21" s="68">
        <f>IF(OR(SUMIF(DA$12:DA20,2,DA$12:DA20)=2,SUMIF(DA$12:DA20,1,DA$12:DA20)=1,SUM(DA$12:DA20)=1,SUM(DA$12:DA20)=2),0,IF($C21+$ED20&gt;($ED$11*DA$8),1,IF($C21+$D21+$E21+$F21+$ED20&gt;($ED$11*DA$8),2,IF($C21+$D21+$E21+$F21+$G21+$ED20&gt;($ED$11*DA$8),3,0))))</f>
        <v>0</v>
      </c>
      <c r="DB21" s="68">
        <f>IF(OR(SUMIF(DB$12:DB20,2,DB$12:DB20)=2,SUMIF(DB$12:DB20,1,DB$12:DB20)=1,SUM(DB$12:DB20)=1,SUM(DB$12:DB20)=2),0,IF($C21+$ED20&gt;($ED$11*DB$8),1,IF($C21+$D21+$E21+$F21+$ED20&gt;($ED$11*DB$8),2,IF($C21+$D21+$E21+$F21+$G21+$ED20&gt;($ED$11*DB$8),3,0))))</f>
        <v>0</v>
      </c>
      <c r="DC21" s="68">
        <f>IF(OR(SUMIF(DC$12:DC20,2,DC$12:DC20)=2,SUMIF(DC$12:DC20,1,DC$12:DC20)=1,SUM(DC$12:DC20)=1,SUM(DC$12:DC20)=2),0,IF($C21+$ED20&gt;($ED$11*DC$8),1,IF($C21+$D21+$E21+$F21+$ED20&gt;($ED$11*DC$8),2,IF($C21+$D21+$E21+$F21+$G21+$ED20&gt;($ED$11*DC$8),3,0))))</f>
        <v>0</v>
      </c>
      <c r="DD21" s="68">
        <f>IF(OR(SUMIF(DD$12:DD20,2,DD$12:DD20)=2,SUMIF(DD$12:DD20,1,DD$12:DD20)=1,SUM(DD$12:DD20)=1,SUM(DD$12:DD20)=2),0,IF($C21+$ED20&gt;($ED$11*DD$8),1,IF($C21+$D21+$E21+$F21+$ED20&gt;($ED$11*DD$8),2,IF($C21+$D21+$E21+$F21+$G21+$ED20&gt;($ED$11*DD$8),3,0))))</f>
        <v>0</v>
      </c>
      <c r="DE21" s="68">
        <f>IF(OR(SUMIF(DE$12:DE20,2,DE$12:DE20)=2,SUMIF(DE$12:DE20,1,DE$12:DE20)=1,SUM(DE$12:DE20)=1,SUM(DE$12:DE20)=2),0,IF($C21+$ED20&gt;($ED$11*DE$8),1,IF($C21+$D21+$E21+$F21+$ED20&gt;($ED$11*DE$8),2,IF($C21+$D21+$E21+$F21+$G21+$ED20&gt;($ED$11*DE$8),3,0))))</f>
        <v>0</v>
      </c>
      <c r="DF21" s="68">
        <f>IF(OR(SUMIF(DF$12:DF20,2,DF$12:DF20)=2,SUMIF(DF$12:DF20,1,DF$12:DF20)=1,SUM(DF$12:DF20)=1,SUM(DF$12:DF20)=2),0,IF($C21+$ED20&gt;($ED$11*DF$8),1,IF($C21+$D21+$E21+$F21+$ED20&gt;($ED$11*DF$8),2,IF($C21+$D21+$E21+$F21+$G21+$ED20&gt;($ED$11*DF$8),3,0))))</f>
        <v>0</v>
      </c>
      <c r="DG21" s="68">
        <f>IF(OR(SUMIF(DG$12:DG20,2,DG$12:DG20)=2,SUMIF(DG$12:DG20,1,DG$12:DG20)=1,SUM(DG$12:DG20)=1,SUM(DG$12:DG20)=2),0,IF($C21+$ED20&gt;($ED$11*DG$8),1,IF($C21+$D21+$E21+$F21+$ED20&gt;($ED$11*DG$8),2,IF($C21+$D21+$E21+$F21+$G21+$ED20&gt;($ED$11*DG$8),3,0))))</f>
        <v>0</v>
      </c>
      <c r="DH21" s="68">
        <f>IF(OR(SUMIF(DH$12:DH20,2,DH$12:DH20)=2,SUMIF(DH$12:DH20,1,DH$12:DH20)=1,SUM(DH$12:DH20)=1,SUM(DH$12:DH20)=2),0,IF($C21+$ED20&gt;($ED$11*DH$8),1,IF($C21+$D21+$E21+$F21+$ED20&gt;($ED$11*DH$8),2,IF($C21+$D21+$E21+$F21+$G21+$ED20&gt;($ED$11*DH$8),3,0))))</f>
        <v>0</v>
      </c>
      <c r="DI21" s="68">
        <f>IF(OR(SUMIF(DI$12:DI20,2,DI$12:DI20)=2,SUMIF(DI$12:DI20,1,DI$12:DI20)=1,SUM(DI$12:DI20)=1,SUM(DI$12:DI20)=2),0,IF($C21+$ED20&gt;($ED$11*DI$8),1,IF($C21+$D21+$E21+$F21+$ED20&gt;($ED$11*DI$8),2,IF($C21+$D21+$E21+$F21+$G21+$ED20&gt;($ED$11*DI$8),3,0))))</f>
        <v>0</v>
      </c>
      <c r="DJ21" s="68">
        <f>IF(OR(SUMIF(DJ$12:DJ20,2,DJ$12:DJ20)=2,SUMIF(DJ$12:DJ20,1,DJ$12:DJ20)=1,SUM(DJ$12:DJ20)=1,SUM(DJ$12:DJ20)=2),0,IF($C21+$ED20&gt;($ED$11*DJ$8),1,IF($C21+$D21+$E21+$F21+$ED20&gt;($ED$11*DJ$8),2,IF($C21+$D21+$E21+$F21+$G21+$ED20&gt;($ED$11*DJ$8),3,0))))</f>
        <v>0</v>
      </c>
      <c r="DK21" s="68">
        <f>IF(OR(SUMIF(DK$12:DK20,2,DK$12:DK20)=2,SUMIF(DK$12:DK20,1,DK$12:DK20)=1,SUM(DK$12:DK20)=1,SUM(DK$12:DK20)=2),0,IF($C21+$ED20&gt;($ED$11*DK$8),1,IF($C21+$D21+$E21+$F21+$ED20&gt;($ED$11*DK$8),2,IF($C21+$D21+$E21+$F21+$G21+$ED20&gt;($ED$11*DK$8),3,0))))</f>
        <v>0</v>
      </c>
      <c r="DL21" s="68">
        <f>IF(OR(SUMIF(DL$12:DL20,2,DL$12:DL20)=2,SUMIF(DL$12:DL20,1,DL$12:DL20)=1,SUM(DL$12:DL20)=1,SUM(DL$12:DL20)=2),0,IF($C21+$ED20&gt;($ED$11*DL$8),1,IF($C21+$D21+$E21+$F21+$ED20&gt;($ED$11*DL$8),2,IF($C21+$D21+$E21+$F21+$G21+$ED20&gt;($ED$11*DL$8),3,0))))</f>
        <v>0</v>
      </c>
      <c r="DM21" s="68">
        <f>IF(OR(SUMIF(DM$12:DM20,2,DM$12:DM20)=2,SUMIF(DM$12:DM20,1,DM$12:DM20)=1,SUM(DM$12:DM20)=1,SUM(DM$12:DM20)=2),0,IF($C21+$ED20&gt;($ED$11*DM$8),1,IF($C21+$D21+$E21+$F21+$ED20&gt;($ED$11*DM$8),2,IF($C21+$D21+$E21+$F21+$G21+$ED20&gt;($ED$11*DM$8),3,0))))</f>
        <v>0</v>
      </c>
      <c r="DN21" s="68">
        <f>IF(OR(SUMIF(DN$12:DN20,2,DN$12:DN20)=2,SUMIF(DN$12:DN20,1,DN$12:DN20)=1,SUM(DN$12:DN20)=1,SUM(DN$12:DN20)=2),0,IF($C21+$ED20&gt;($ED$11*DN$8),1,IF($C21+$D21+$E21+$F21+$ED20&gt;($ED$11*DN$8),2,IF($C21+$D21+$E21+$F21+$G21+$ED20&gt;($ED$11*DN$8),3,0))))</f>
        <v>0</v>
      </c>
      <c r="DO21" s="68">
        <f>IF(OR(SUMIF(DO$12:DO20,2,DO$12:DO20)=2,SUMIF(DO$12:DO20,1,DO$12:DO20)=1,SUM(DO$12:DO20)=1,SUM(DO$12:DO20)=2),0,IF($C21+$ED20&gt;($ED$11*DO$8),1,IF($C21+$D21+$E21+$F21+$ED20&gt;($ED$11*DO$8),2,IF($C21+$D21+$E21+$F21+$G21+$ED20&gt;($ED$11*DO$8),3,0))))</f>
        <v>0</v>
      </c>
      <c r="DP21" s="68">
        <f>IF(OR(SUMIF(DP$12:DP20,2,DP$12:DP20)=2,SUMIF(DP$12:DP20,1,DP$12:DP20)=1,SUM(DP$12:DP20)=1,SUM(DP$12:DP20)=2),0,IF($C21+$ED20&gt;($ED$11*DP$8),1,IF($C21+$D21+$E21+$F21+$ED20&gt;($ED$11*DP$8),2,IF($C21+$D21+$E21+$F21+$G21+$ED20&gt;($ED$11*DP$8),3,0))))</f>
        <v>0</v>
      </c>
      <c r="DQ21" s="68">
        <f>IF(OR(SUMIF(DQ$12:DQ20,2,DQ$12:DQ20)=2,SUMIF(DQ$12:DQ20,1,DQ$12:DQ20)=1,SUM(DQ$12:DQ20)=1,SUM(DQ$12:DQ20)=2),0,IF($C21+$ED20&gt;($ED$11*DQ$8),1,IF($C21+$D21+$E21+$F21+$ED20&gt;($ED$11*DQ$8),2,IF($C21+$D21+$E21+$F21+$G21+$ED20&gt;($ED$11*DQ$8),3,0))))</f>
        <v>0</v>
      </c>
      <c r="DR21" s="68">
        <f>IF(OR(SUMIF(DR$12:DR20,2,DR$12:DR20)=2,SUMIF(DR$12:DR20,1,DR$12:DR20)=1,SUM(DR$12:DR20)=1,SUM(DR$12:DR20)=2),0,IF($C21+$ED20&gt;($ED$11*DR$8),1,IF($C21+$D21+$E21+$F21+$ED20&gt;($ED$11*DR$8),2,IF($C21+$D21+$E21+$F21+$G21+$ED20&gt;($ED$11*DR$8),3,0))))</f>
        <v>0</v>
      </c>
      <c r="DS21" s="68">
        <f>IF(OR(SUMIF(DS$12:DS20,2,DS$12:DS20)=2,SUMIF(DS$12:DS20,1,DS$12:DS20)=1,SUM(DS$12:DS20)=1,SUM(DS$12:DS20)=2),0,IF($C21+$ED20&gt;($ED$11*DS$8),1,IF($C21+$D21+$E21+$F21+$ED20&gt;($ED$11*DS$8),2,IF($C21+$D21+$E21+$F21+$G21+$ED20&gt;($ED$11*DS$8),3,0))))</f>
        <v>0</v>
      </c>
      <c r="DT21" s="68">
        <f>IF(OR(SUMIF(DT$12:DT20,2,DT$12:DT20)=2,SUMIF(DT$12:DT20,1,DT$12:DT20)=1,SUM(DT$12:DT20)=1,SUM(DT$12:DT20)=2),0,IF($C21+$ED20&gt;($ED$11*DT$8),1,IF($C21+$D21+$E21+$F21+$ED20&gt;($ED$11*DT$8),2,IF($C21+$D21+$E21+$F21+$G21+$ED20&gt;($ED$11*DT$8),3,0))))</f>
        <v>0</v>
      </c>
      <c r="DU21" s="68">
        <f>IF(OR(SUMIF(DU$12:DU20,2,DU$12:DU20)=2,SUMIF(DU$12:DU20,1,DU$12:DU20)=1,SUM(DU$12:DU20)=1,SUM(DU$12:DU20)=2),0,IF($C21+$ED20&gt;($ED$11*DU$8),1,IF($C21+$D21+$E21+$F21+$ED20&gt;($ED$11*DU$8),2,IF($C21+$D21+$E21+$F21+$G21+$ED20&gt;($ED$11*DU$8),3,0))))</f>
        <v>0</v>
      </c>
      <c r="DV21" s="68">
        <f>IF(OR(SUMIF(DV$12:DV20,2,DV$12:DV20)=2,SUMIF(DV$12:DV20,1,DV$12:DV20)=1,SUM(DV$12:DV20)=1,SUM(DV$12:DV20)=2),0,IF($C21+$ED20&gt;($ED$11*DV$8),1,IF($C21+$D21+$E21+$F21+$ED20&gt;($ED$11*DV$8),2,IF($C21+$D21+$E21+$F21+$G21+$ED20&gt;($ED$11*DV$8),3,0))))</f>
        <v>0</v>
      </c>
      <c r="DW21" s="68">
        <f>IF(OR(SUMIF(DW$12:DW20,2,DW$12:DW20)=2,SUMIF(DW$12:DW20,1,DW$12:DW20)=1,SUM(DW$12:DW20)=1,SUM(DW$12:DW20)=2),0,IF($C21+$ED20&gt;($ED$11*DW$8),1,IF($C21+$D21+$E21+$F21+$ED20&gt;($ED$11*DW$8),2,IF($C21+$D21+$E21+$F21+$G21+$ED20&gt;($ED$11*DW$8),3,0))))</f>
        <v>0</v>
      </c>
      <c r="DX21" s="68">
        <f>IF(OR(SUMIF(DX$12:DX20,2,DX$12:DX20)=2,SUMIF(DX$12:DX20,1,DX$12:DX20)=1,SUM(DX$12:DX20)=1,SUM(DX$12:DX20)=2),0,IF($C21+$ED20&gt;($ED$11*DX$8),1,IF($C21+$D21+$E21+$F21+$ED20&gt;($ED$11*DX$8),2,IF($C21+$D21+$E21+$F21+$G21+$ED20&gt;($ED$11*DX$8),3,0))))</f>
        <v>0</v>
      </c>
      <c r="DY21" s="68">
        <f>IF(OR(SUMIF(DY$12:DY20,2,DY$12:DY20)=2,SUMIF(DY$12:DY20,1,DY$12:DY20)=1,SUM(DY$12:DY20)=1,SUM(DY$12:DY20)=2),0,IF($C21+$ED20&gt;($ED$11*DY$8),1,IF($C21+$D21+$E21+$F21+$ED20&gt;($ED$11*DY$8),2,IF($C21+$D21+$E21+$F21+$G21+$ED20&gt;($ED$11*DY$8),3,0))))</f>
        <v>0</v>
      </c>
      <c r="DZ21" s="68">
        <f>IF(OR(SUMIF(DZ$12:DZ20,2,DZ$12:DZ20)=2,SUMIF(DZ$12:DZ20,1,DZ$12:DZ20)=1,SUM(DZ$12:DZ20)=1,SUM(DZ$12:DZ20)=2),0,IF($C21+$ED20&gt;($ED$11*DZ$8),1,IF($C21+$D21+$E21+$F21+$ED20&gt;($ED$11*DZ$8),2,IF($C21+$D21+$E21+$F21+$G21+$ED20&gt;($ED$11*DZ$8),3,0))))</f>
        <v>0</v>
      </c>
      <c r="EA21" s="68">
        <f>IF(OR(SUMIF(EA$12:EA20,2,EA$12:EA20)=2,SUMIF(EA$12:EA20,1,EA$12:EA20)=1,SUM(EA$12:EA20)=1,SUM(EA$12:EA20)=2),0,IF($C21+$ED20&gt;($ED$11*EA$8),1,IF($C21+$D21+$E21+$F21+$ED20&gt;($ED$11*EA$8),2,IF($C21+$D21+$E21+$F21+$G21+$ED20&gt;($ED$11*EA$8),3,0))))</f>
        <v>0</v>
      </c>
      <c r="EB21" s="68">
        <f>IF(OR(SUMIF(EB$12:EB20,2,EB$12:EB20)=2,SUMIF(EB$12:EB20,1,EB$12:EB20)=1,SUM(EB$12:EB20)=1,SUM(EB$12:EB20)=2),0,IF($C21+$ED20&gt;($ED$11*EB$8),1,IF($C21+$D21+$E21+$F21+$ED20&gt;($ED$11*EB$8),2,IF($C21+$D21+$E21+$F21+$G21+$ED20&gt;($ED$11*EB$8),3,0))))</f>
        <v>0</v>
      </c>
      <c r="EC21" s="68">
        <f>IF(OR(SUMIF(EC$12:EC20,2,EC$12:EC20)=2,SUMIF(EC$12:EC20,1,EC$12:EC20)=1,SUM(EC$12:EC20)=1,SUM(EC$12:EC20)=2),0,IF($C21+$ED20&gt;($ED$11*EC$8),1,IF($C21+$D21+$E21+$F21+$ED20&gt;($ED$11*EC$8),2,IF($C21+$D21+$E21+$F21+$G21+$ED20&gt;($ED$11*EC$8),3,0))))</f>
        <v>0</v>
      </c>
      <c r="ED21" s="26">
        <f>SUM($C$12:$F21)</f>
        <v>0</v>
      </c>
    </row>
    <row r="22" spans="1:134" ht="14.1" customHeight="1">
      <c r="A22" s="66">
        <v>11</v>
      </c>
      <c r="B22" s="229"/>
      <c r="C22" s="229"/>
      <c r="D22" s="229"/>
      <c r="E22" s="229"/>
      <c r="F22" s="229"/>
      <c r="G22" s="229"/>
      <c r="H22" s="68">
        <f>IF(OR(SUMIF(H$12:H21,2,H$12:H21)=2,SUMIF(H$12:H21,1,H$12:H21)=1,SUM(H$12:H21)=1,SUM(H$12:H21)=2),0,IF($C22+$ED21&gt;($ED$11*H$8),1,IF($C22+$D22+$E22+$F22+$ED21&gt;($ED$11*H$8),2,IF($C22+$D22+$E22+$F22+$G22+$ED21&gt;($ED$11*H$8),3,0))))</f>
        <v>0</v>
      </c>
      <c r="I22" s="68">
        <f>IF(OR(SUMIF(I$12:I21,2,I$12:I21)=2,SUMIF(I$12:I21,1,I$12:I21)=1,SUM(I$12:I21)=1,SUM(I$12:I21)=2),0,IF($C22+$ED21&gt;($ED$11*I$8),1,IF($C22+$D22+$E22+$F22+$ED21&gt;($ED$11*I$8),2,IF($C22+$D22+$E22+$F22+$G22+$ED21&gt;($ED$11*I$8),3,0))))</f>
        <v>0</v>
      </c>
      <c r="J22" s="68">
        <f>IF(OR(SUMIF(J$12:J21,2,J$12:J21)=2,SUMIF(J$12:J21,1,J$12:J21)=1,SUM(J$12:J21)=1,SUM(J$12:J21)=2),0,IF($C22+$ED21&gt;($ED$11*J$8),1,IF($C22+$D22+$E22+$F22+$ED21&gt;($ED$11*J$8),2,IF($C22+$D22+$E22+$F22+$G22+$ED21&gt;($ED$11*J$8),3,0))))</f>
        <v>0</v>
      </c>
      <c r="K22" s="68">
        <f>IF(OR(SUMIF(K$12:K21,2,K$12:K21)=2,SUMIF(K$12:K21,1,K$12:K21)=1,SUM(K$12:K21)=1,SUM(K$12:K21)=2),0,IF($C22+$ED21&gt;($ED$11*K$8),1,IF($C22+$D22+$E22+$F22+$ED21&gt;($ED$11*K$8),2,IF($C22+$D22+$E22+$F22+$G22+$ED21&gt;($ED$11*K$8),3,0))))</f>
        <v>0</v>
      </c>
      <c r="L22" s="68">
        <f>IF(OR(SUMIF(L$12:L21,2,L$12:L21)=2,SUMIF(L$12:L21,1,L$12:L21)=1,SUM(L$12:L21)=1,SUM(L$12:L21)=2),0,IF($C22+$ED21&gt;($ED$11*L$8),1,IF($C22+$D22+$E22+$F22+$ED21&gt;($ED$11*L$8),2,IF($C22+$D22+$E22+$F22+$G22+$ED21&gt;($ED$11*L$8),3,0))))</f>
        <v>0</v>
      </c>
      <c r="M22" s="68">
        <f>IF(OR(SUMIF(M$12:M21,2,M$12:M21)=2,SUMIF(M$12:M21,1,M$12:M21)=1,SUM(M$12:M21)=1,SUM(M$12:M21)=2),0,IF($C22+$ED21&gt;($ED$11*M$8),1,IF($C22+$D22+$E22+$F22+$ED21&gt;($ED$11*M$8),2,IF($C22+$D22+$E22+$F22+$G22+$ED21&gt;($ED$11*M$8),3,0))))</f>
        <v>0</v>
      </c>
      <c r="N22" s="68">
        <f>IF(OR(SUMIF(N$12:N21,2,N$12:N21)=2,SUMIF(N$12:N21,1,N$12:N21)=1,SUM(N$12:N21)=1,SUM(N$12:N21)=2),0,IF($C22+$ED21&gt;($ED$11*N$8),1,IF($C22+$D22+$E22+$F22+$ED21&gt;($ED$11*N$8),2,IF($C22+$D22+$E22+$F22+$G22+$ED21&gt;($ED$11*N$8),3,0))))</f>
        <v>0</v>
      </c>
      <c r="O22" s="68">
        <f>IF(OR(SUMIF(O$12:O21,2,O$12:O21)=2,SUMIF(O$12:O21,1,O$12:O21)=1,SUM(O$12:O21)=1,SUM(O$12:O21)=2),0,IF($C22+$ED21&gt;($ED$11*O$8),1,IF($C22+$D22+$E22+$F22+$ED21&gt;($ED$11*O$8),2,IF($C22+$D22+$E22+$F22+$G22+$ED21&gt;($ED$11*O$8),3,0))))</f>
        <v>0</v>
      </c>
      <c r="P22" s="68">
        <f>IF(OR(SUMIF(P$12:P21,2,P$12:P21)=2,SUMIF(P$12:P21,1,P$12:P21)=1,SUM(P$12:P21)=1,SUM(P$12:P21)=2),0,IF($C22+$ED21&gt;($ED$11*P$8),1,IF($C22+$D22+$E22+$F22+$ED21&gt;($ED$11*P$8),2,IF($C22+$D22+$E22+$F22+$G22+$ED21&gt;($ED$11*P$8),3,0))))</f>
        <v>0</v>
      </c>
      <c r="Q22" s="68">
        <f>IF(OR(SUMIF(Q$12:Q21,2,Q$12:Q21)=2,SUMIF(Q$12:Q21,1,Q$12:Q21)=1,SUM(Q$12:Q21)=1,SUM(Q$12:Q21)=2),0,IF($C22+$ED21&gt;($ED$11*Q$8),1,IF($C22+$D22+$E22+$F22+$ED21&gt;($ED$11*Q$8),2,IF($C22+$D22+$E22+$F22+$G22+$ED21&gt;($ED$11*Q$8),3,0))))</f>
        <v>0</v>
      </c>
      <c r="R22" s="68">
        <f>IF(OR(SUMIF(R$12:R21,2,R$12:R21)=2,SUMIF(R$12:R21,1,R$12:R21)=1,SUM(R$12:R21)=1,SUM(R$12:R21)=2),0,IF($C22+$ED21&gt;($ED$11*R$8),1,IF($C22+$D22+$E22+$F22+$ED21&gt;($ED$11*R$8),2,IF($C22+$D22+$E22+$F22+$G22+$ED21&gt;($ED$11*R$8),3,0))))</f>
        <v>0</v>
      </c>
      <c r="S22" s="68">
        <f>IF(OR(SUMIF(S$12:S21,2,S$12:S21)=2,SUMIF(S$12:S21,1,S$12:S21)=1,SUM(S$12:S21)=1,SUM(S$12:S21)=2),0,IF($C22+$ED21&gt;($ED$11*S$8),1,IF($C22+$D22+$E22+$F22+$ED21&gt;($ED$11*S$8),2,IF($C22+$D22+$E22+$F22+$G22+$ED21&gt;($ED$11*S$8),3,0))))</f>
        <v>0</v>
      </c>
      <c r="T22" s="68">
        <f>IF(OR(SUMIF(T$12:T21,2,T$12:T21)=2,SUMIF(T$12:T21,1,T$12:T21)=1,SUM(T$12:T21)=1,SUM(T$12:T21)=2),0,IF($C22+$ED21&gt;($ED$11*T$8),1,IF($C22+$D22+$E22+$F22+$ED21&gt;($ED$11*T$8),2,IF($C22+$D22+$E22+$F22+$G22+$ED21&gt;($ED$11*T$8),3,0))))</f>
        <v>0</v>
      </c>
      <c r="U22" s="68">
        <f>IF(OR(SUMIF(U$12:U21,2,U$12:U21)=2,SUMIF(U$12:U21,1,U$12:U21)=1,SUM(U$12:U21)=1,SUM(U$12:U21)=2),0,IF($C22+$ED21&gt;($ED$11*U$8),1,IF($C22+$D22+$E22+$F22+$ED21&gt;($ED$11*U$8),2,IF($C22+$D22+$E22+$F22+$G22+$ED21&gt;($ED$11*U$8),3,0))))</f>
        <v>0</v>
      </c>
      <c r="V22" s="68">
        <f>IF(OR(SUMIF(V$12:V21,2,V$12:V21)=2,SUMIF(V$12:V21,1,V$12:V21)=1,SUM(V$12:V21)=1,SUM(V$12:V21)=2),0,IF($C22+$ED21&gt;($ED$11*V$8),1,IF($C22+$D22+$E22+$F22+$ED21&gt;($ED$11*V$8),2,IF($C22+$D22+$E22+$F22+$G22+$ED21&gt;($ED$11*V$8),3,0))))</f>
        <v>0</v>
      </c>
      <c r="W22" s="68">
        <f>IF(OR(SUMIF(W$12:W21,2,W$12:W21)=2,SUMIF(W$12:W21,1,W$12:W21)=1,SUM(W$12:W21)=1,SUM(W$12:W21)=2),0,IF($C22+$ED21&gt;($ED$11*W$8),1,IF($C22+$D22+$E22+$F22+$ED21&gt;($ED$11*W$8),2,IF($C22+$D22+$E22+$F22+$G22+$ED21&gt;($ED$11*W$8),3,0))))</f>
        <v>0</v>
      </c>
      <c r="X22" s="68">
        <f>IF(OR(SUMIF(X$12:X21,2,X$12:X21)=2,SUMIF(X$12:X21,1,X$12:X21)=1,SUM(X$12:X21)=1,SUM(X$12:X21)=2),0,IF($C22+$ED21&gt;($ED$11*X$8),1,IF($C22+$D22+$E22+$F22+$ED21&gt;($ED$11*X$8),2,IF($C22+$D22+$E22+$F22+$G22+$ED21&gt;($ED$11*X$8),3,0))))</f>
        <v>0</v>
      </c>
      <c r="Y22" s="68">
        <f>IF(OR(SUMIF(Y$12:Y21,2,Y$12:Y21)=2,SUMIF(Y$12:Y21,1,Y$12:Y21)=1,SUM(Y$12:Y21)=1,SUM(Y$12:Y21)=2),0,IF($C22+$ED21&gt;($ED$11*Y$8),1,IF($C22+$D22+$E22+$F22+$ED21&gt;($ED$11*Y$8),2,IF($C22+$D22+$E22+$F22+$G22+$ED21&gt;($ED$11*Y$8),3,0))))</f>
        <v>0</v>
      </c>
      <c r="Z22" s="68">
        <f>IF(OR(SUMIF(Z$12:Z21,2,Z$12:Z21)=2,SUMIF(Z$12:Z21,1,Z$12:Z21)=1,SUM(Z$12:Z21)=1,SUM(Z$12:Z21)=2),0,IF($C22+$ED21&gt;($ED$11*Z$8),1,IF($C22+$D22+$E22+$F22+$ED21&gt;($ED$11*Z$8),2,IF($C22+$D22+$E22+$F22+$G22+$ED21&gt;($ED$11*Z$8),3,0))))</f>
        <v>0</v>
      </c>
      <c r="AA22" s="68">
        <f>IF(OR(SUMIF(AA$12:AA21,2,AA$12:AA21)=2,SUMIF(AA$12:AA21,1,AA$12:AA21)=1,SUM(AA$12:AA21)=1,SUM(AA$12:AA21)=2),0,IF($C22+$ED21&gt;($ED$11*AA$8),1,IF($C22+$D22+$E22+$F22+$ED21&gt;($ED$11*AA$8),2,IF($C22+$D22+$E22+$F22+$G22+$ED21&gt;($ED$11*AA$8),3,0))))</f>
        <v>0</v>
      </c>
      <c r="AB22" s="68">
        <f>IF(OR(SUMIF(AB$12:AB21,2,AB$12:AB21)=2,SUMIF(AB$12:AB21,1,AB$12:AB21)=1,SUM(AB$12:AB21)=1,SUM(AB$12:AB21)=2),0,IF($C22+$ED21&gt;($ED$11*AB$8),1,IF($C22+$D22+$E22+$F22+$ED21&gt;($ED$11*AB$8),2,IF($C22+$D22+$E22+$F22+$G22+$ED21&gt;($ED$11*AB$8),3,0))))</f>
        <v>0</v>
      </c>
      <c r="AC22" s="68">
        <f>IF(OR(SUMIF(AC$12:AC21,2,AC$12:AC21)=2,SUMIF(AC$12:AC21,1,AC$12:AC21)=1,SUM(AC$12:AC21)=1,SUM(AC$12:AC21)=2),0,IF($C22+$ED21&gt;($ED$11*AC$8),1,IF($C22+$D22+$E22+$F22+$ED21&gt;($ED$11*AC$8),2,IF($C22+$D22+$E22+$F22+$G22+$ED21&gt;($ED$11*AC$8),3,0))))</f>
        <v>0</v>
      </c>
      <c r="AD22" s="68">
        <f>IF(OR(SUMIF(AD$12:AD21,2,AD$12:AD21)=2,SUMIF(AD$12:AD21,1,AD$12:AD21)=1,SUM(AD$12:AD21)=1,SUM(AD$12:AD21)=2),0,IF($C22+$ED21&gt;($ED$11*AD$8),1,IF($C22+$D22+$E22+$F22+$ED21&gt;($ED$11*AD$8),2,IF($C22+$D22+$E22+$F22+$G22+$ED21&gt;($ED$11*AD$8),3,0))))</f>
        <v>0</v>
      </c>
      <c r="AE22" s="68">
        <f>IF(OR(SUMIF(AE$12:AE21,2,AE$12:AE21)=2,SUMIF(AE$12:AE21,1,AE$12:AE21)=1,SUM(AE$12:AE21)=1,SUM(AE$12:AE21)=2),0,IF($C22+$ED21&gt;($ED$11*AE$8),1,IF($C22+$D22+$E22+$F22+$ED21&gt;($ED$11*AE$8),2,IF($C22+$D22+$E22+$F22+$G22+$ED21&gt;($ED$11*AE$8),3,0))))</f>
        <v>0</v>
      </c>
      <c r="AF22" s="68">
        <f>IF(OR(SUMIF(AF$12:AF21,2,AF$12:AF21)=2,SUMIF(AF$12:AF21,1,AF$12:AF21)=1,SUM(AF$12:AF21)=1,SUM(AF$12:AF21)=2),0,IF($C22+$ED21&gt;($ED$11*AF$8),1,IF($C22+$D22+$E22+$F22+$ED21&gt;($ED$11*AF$8),2,IF($C22+$D22+$E22+$F22+$G22+$ED21&gt;($ED$11*AF$8),3,0))))</f>
        <v>0</v>
      </c>
      <c r="AG22" s="68">
        <f>IF(OR(SUMIF(AG$12:AG21,2,AG$12:AG21)=2,SUMIF(AG$12:AG21,1,AG$12:AG21)=1,SUM(AG$12:AG21)=1,SUM(AG$12:AG21)=2),0,IF($C22+$ED21&gt;($ED$11*AG$8),1,IF($C22+$D22+$E22+$F22+$ED21&gt;($ED$11*AG$8),2,IF($C22+$D22+$E22+$F22+$G22+$ED21&gt;($ED$11*AG$8),3,0))))</f>
        <v>0</v>
      </c>
      <c r="AH22" s="68">
        <f>IF(OR(SUMIF(AH$12:AH21,2,AH$12:AH21)=2,SUMIF(AH$12:AH21,1,AH$12:AH21)=1,SUM(AH$12:AH21)=1,SUM(AH$12:AH21)=2),0,IF($C22+$ED21&gt;($ED$11*AH$8),1,IF($C22+$D22+$E22+$F22+$ED21&gt;($ED$11*AH$8),2,IF($C22+$D22+$E22+$F22+$G22+$ED21&gt;($ED$11*AH$8),3,0))))</f>
        <v>0</v>
      </c>
      <c r="AI22" s="68">
        <f>IF(OR(SUMIF(AI$12:AI21,2,AI$12:AI21)=2,SUMIF(AI$12:AI21,1,AI$12:AI21)=1,SUM(AI$12:AI21)=1,SUM(AI$12:AI21)=2),0,IF($C22+$ED21&gt;($ED$11*AI$8),1,IF($C22+$D22+$E22+$F22+$ED21&gt;($ED$11*AI$8),2,IF($C22+$D22+$E22+$F22+$G22+$ED21&gt;($ED$11*AI$8),3,0))))</f>
        <v>0</v>
      </c>
      <c r="AJ22" s="68">
        <f>IF(OR(SUMIF(AJ$12:AJ21,2,AJ$12:AJ21)=2,SUMIF(AJ$12:AJ21,1,AJ$12:AJ21)=1,SUM(AJ$12:AJ21)=1,SUM(AJ$12:AJ21)=2),0,IF($C22+$ED21&gt;($ED$11*AJ$8),1,IF($C22+$D22+$E22+$F22+$ED21&gt;($ED$11*AJ$8),2,IF($C22+$D22+$E22+$F22+$G22+$ED21&gt;($ED$11*AJ$8),3,0))))</f>
        <v>0</v>
      </c>
      <c r="AK22" s="68">
        <f>IF(OR(SUMIF(AK$12:AK21,2,AK$12:AK21)=2,SUMIF(AK$12:AK21,1,AK$12:AK21)=1,SUM(AK$12:AK21)=1,SUM(AK$12:AK21)=2),0,IF($C22+$ED21&gt;($ED$11*AK$8),1,IF($C22+$D22+$E22+$F22+$ED21&gt;($ED$11*AK$8),2,IF($C22+$D22+$E22+$F22+$G22+$ED21&gt;($ED$11*AK$8),3,0))))</f>
        <v>0</v>
      </c>
      <c r="AL22" s="68">
        <f>IF(OR(SUMIF(AL$12:AL21,2,AL$12:AL21)=2,SUMIF(AL$12:AL21,1,AL$12:AL21)=1,SUM(AL$12:AL21)=1,SUM(AL$12:AL21)=2),0,IF($C22+$ED21&gt;($ED$11*AL$8),1,IF($C22+$D22+$E22+$F22+$ED21&gt;($ED$11*AL$8),2,IF($C22+$D22+$E22+$F22+$G22+$ED21&gt;($ED$11*AL$8),3,0))))</f>
        <v>0</v>
      </c>
      <c r="AM22" s="68">
        <f>IF(OR(SUMIF(AM$12:AM21,2,AM$12:AM21)=2,SUMIF(AM$12:AM21,1,AM$12:AM21)=1,SUM(AM$12:AM21)=1,SUM(AM$12:AM21)=2),0,IF($C22+$ED21&gt;($ED$11*AM$8),1,IF($C22+$D22+$E22+$F22+$ED21&gt;($ED$11*AM$8),2,IF($C22+$D22+$E22+$F22+$G22+$ED21&gt;($ED$11*AM$8),3,0))))</f>
        <v>0</v>
      </c>
      <c r="AN22" s="68">
        <f>IF(OR(SUMIF(AN$12:AN21,2,AN$12:AN21)=2,SUMIF(AN$12:AN21,1,AN$12:AN21)=1,SUM(AN$12:AN21)=1,SUM(AN$12:AN21)=2),0,IF($C22+$ED21&gt;($ED$11*AN$8),1,IF($C22+$D22+$E22+$F22+$ED21&gt;($ED$11*AN$8),2,IF($C22+$D22+$E22+$F22+$G22+$ED21&gt;($ED$11*AN$8),3,0))))</f>
        <v>0</v>
      </c>
      <c r="AO22" s="68">
        <f>IF(OR(SUMIF(AO$12:AO21,2,AO$12:AO21)=2,SUMIF(AO$12:AO21,1,AO$12:AO21)=1,SUM(AO$12:AO21)=1,SUM(AO$12:AO21)=2),0,IF($C22+$ED21&gt;($ED$11*AO$8),1,IF($C22+$D22+$E22+$F22+$ED21&gt;($ED$11*AO$8),2,IF($C22+$D22+$E22+$F22+$G22+$ED21&gt;($ED$11*AO$8),3,0))))</f>
        <v>0</v>
      </c>
      <c r="AP22" s="68">
        <f>IF(OR(SUMIF(AP$12:AP21,2,AP$12:AP21)=2,SUMIF(AP$12:AP21,1,AP$12:AP21)=1,SUM(AP$12:AP21)=1,SUM(AP$12:AP21)=2),0,IF($C22+$ED21&gt;($ED$11*AP$8),1,IF($C22+$D22+$E22+$F22+$ED21&gt;($ED$11*AP$8),2,IF($C22+$D22+$E22+$F22+$G22+$ED21&gt;($ED$11*AP$8),3,0))))</f>
        <v>0</v>
      </c>
      <c r="AQ22" s="68">
        <f>IF(OR(SUMIF(AQ$12:AQ21,2,AQ$12:AQ21)=2,SUMIF(AQ$12:AQ21,1,AQ$12:AQ21)=1,SUM(AQ$12:AQ21)=1,SUM(AQ$12:AQ21)=2),0,IF($C22+$ED21&gt;($ED$11*AQ$8),1,IF($C22+$D22+$E22+$F22+$ED21&gt;($ED$11*AQ$8),2,IF($C22+$D22+$E22+$F22+$G22+$ED21&gt;($ED$11*AQ$8),3,0))))</f>
        <v>0</v>
      </c>
      <c r="AR22" s="68">
        <f>IF(OR(SUMIF(AR$12:AR21,2,AR$12:AR21)=2,SUMIF(AR$12:AR21,1,AR$12:AR21)=1,SUM(AR$12:AR21)=1,SUM(AR$12:AR21)=2),0,IF($C22+$ED21&gt;($ED$11*AR$8),1,IF($C22+$D22+$E22+$F22+$ED21&gt;($ED$11*AR$8),2,IF($C22+$D22+$E22+$F22+$G22+$ED21&gt;($ED$11*AR$8),3,0))))</f>
        <v>0</v>
      </c>
      <c r="AS22" s="68">
        <f>IF(OR(SUMIF(AS$12:AS21,2,AS$12:AS21)=2,SUMIF(AS$12:AS21,1,AS$12:AS21)=1,SUM(AS$12:AS21)=1,SUM(AS$12:AS21)=2),0,IF($C22+$ED21&gt;($ED$11*AS$8),1,IF($C22+$D22+$E22+$F22+$ED21&gt;($ED$11*AS$8),2,IF($C22+$D22+$E22+$F22+$G22+$ED21&gt;($ED$11*AS$8),3,0))))</f>
        <v>0</v>
      </c>
      <c r="AT22" s="68">
        <f>IF(OR(SUMIF(AT$12:AT21,2,AT$12:AT21)=2,SUMIF(AT$12:AT21,1,AT$12:AT21)=1,SUM(AT$12:AT21)=1,SUM(AT$12:AT21)=2),0,IF($C22+$ED21&gt;($ED$11*AT$8),1,IF($C22+$D22+$E22+$F22+$ED21&gt;($ED$11*AT$8),2,IF($C22+$D22+$E22+$F22+$G22+$ED21&gt;($ED$11*AT$8),3,0))))</f>
        <v>0</v>
      </c>
      <c r="AU22" s="68">
        <f>IF(OR(SUMIF(AU$12:AU21,2,AU$12:AU21)=2,SUMIF(AU$12:AU21,1,AU$12:AU21)=1,SUM(AU$12:AU21)=1,SUM(AU$12:AU21)=2),0,IF($C22+$ED21&gt;($ED$11*AU$8),1,IF($C22+$D22+$E22+$F22+$ED21&gt;($ED$11*AU$8),2,IF($C22+$D22+$E22+$F22+$G22+$ED21&gt;($ED$11*AU$8),3,0))))</f>
        <v>0</v>
      </c>
      <c r="AV22" s="68">
        <f>IF(OR(SUMIF(AV$12:AV21,2,AV$12:AV21)=2,SUMIF(AV$12:AV21,1,AV$12:AV21)=1,SUM(AV$12:AV21)=1,SUM(AV$12:AV21)=2),0,IF($C22+$ED21&gt;($ED$11*AV$8),1,IF($C22+$D22+$E22+$F22+$ED21&gt;($ED$11*AV$8),2,IF($C22+$D22+$E22+$F22+$G22+$ED21&gt;($ED$11*AV$8),3,0))))</f>
        <v>0</v>
      </c>
      <c r="AW22" s="68">
        <f>IF(OR(SUMIF(AW$12:AW21,2,AW$12:AW21)=2,SUMIF(AW$12:AW21,1,AW$12:AW21)=1,SUM(AW$12:AW21)=1,SUM(AW$12:AW21)=2),0,IF($C22+$ED21&gt;($ED$11*AW$8),1,IF($C22+$D22+$E22+$F22+$ED21&gt;($ED$11*AW$8),2,IF($C22+$D22+$E22+$F22+$G22+$ED21&gt;($ED$11*AW$8),3,0))))</f>
        <v>0</v>
      </c>
      <c r="AX22" s="68">
        <f>IF(OR(SUMIF(AX$12:AX21,2,AX$12:AX21)=2,SUMIF(AX$12:AX21,1,AX$12:AX21)=1,SUM(AX$12:AX21)=1,SUM(AX$12:AX21)=2),0,IF($C22+$ED21&gt;($ED$11*AX$8),1,IF($C22+$D22+$E22+$F22+$ED21&gt;($ED$11*AX$8),2,IF($C22+$D22+$E22+$F22+$G22+$ED21&gt;($ED$11*AX$8),3,0))))</f>
        <v>0</v>
      </c>
      <c r="AY22" s="68">
        <f>IF(OR(SUMIF(AY$12:AY21,2,AY$12:AY21)=2,SUMIF(AY$12:AY21,1,AY$12:AY21)=1,SUM(AY$12:AY21)=1,SUM(AY$12:AY21)=2),0,IF($C22+$ED21&gt;($ED$11*AY$8),1,IF($C22+$D22+$E22+$F22+$ED21&gt;($ED$11*AY$8),2,IF($C22+$D22+$E22+$F22+$G22+$ED21&gt;($ED$11*AY$8),3,0))))</f>
        <v>0</v>
      </c>
      <c r="AZ22" s="68">
        <f>IF(OR(SUMIF(AZ$12:AZ21,2,AZ$12:AZ21)=2,SUMIF(AZ$12:AZ21,1,AZ$12:AZ21)=1,SUM(AZ$12:AZ21)=1,SUM(AZ$12:AZ21)=2),0,IF($C22+$ED21&gt;($ED$11*AZ$8),1,IF($C22+$D22+$E22+$F22+$ED21&gt;($ED$11*AZ$8),2,IF($C22+$D22+$E22+$F22+$G22+$ED21&gt;($ED$11*AZ$8),3,0))))</f>
        <v>0</v>
      </c>
      <c r="BA22" s="68">
        <f>IF(OR(SUMIF(BA$12:BA21,2,BA$12:BA21)=2,SUMIF(BA$12:BA21,1,BA$12:BA21)=1,SUM(BA$12:BA21)=1,SUM(BA$12:BA21)=2),0,IF($C22+$ED21&gt;($ED$11*BA$8),1,IF($C22+$D22+$E22+$F22+$ED21&gt;($ED$11*BA$8),2,IF($C22+$D22+$E22+$F22+$G22+$ED21&gt;($ED$11*BA$8),3,0))))</f>
        <v>0</v>
      </c>
      <c r="BB22" s="68">
        <f>IF(OR(SUMIF(BB$12:BB21,2,BB$12:BB21)=2,SUMIF(BB$12:BB21,1,BB$12:BB21)=1,SUM(BB$12:BB21)=1,SUM(BB$12:BB21)=2),0,IF($C22+$ED21&gt;($ED$11*BB$8),1,IF($C22+$D22+$E22+$F22+$ED21&gt;($ED$11*BB$8),2,IF($C22+$D22+$E22+$F22+$G22+$ED21&gt;($ED$11*BB$8),3,0))))</f>
        <v>0</v>
      </c>
      <c r="BC22" s="68">
        <f>IF(OR(SUMIF(BC$12:BC21,2,BC$12:BC21)=2,SUMIF(BC$12:BC21,1,BC$12:BC21)=1,SUM(BC$12:BC21)=1,SUM(BC$12:BC21)=2),0,IF($C22+$ED21&gt;($ED$11*BC$8),1,IF($C22+$D22+$E22+$F22+$ED21&gt;($ED$11*BC$8),2,IF($C22+$D22+$E22+$F22+$G22+$ED21&gt;($ED$11*BC$8),3,0))))</f>
        <v>0</v>
      </c>
      <c r="BD22" s="68">
        <f>IF(OR(SUMIF(BD$12:BD21,2,BD$12:BD21)=2,SUMIF(BD$12:BD21,1,BD$12:BD21)=1,SUM(BD$12:BD21)=1,SUM(BD$12:BD21)=2),0,IF($C22+$ED21&gt;($ED$11*BD$8),1,IF($C22+$D22+$E22+$F22+$ED21&gt;($ED$11*BD$8),2,IF($C22+$D22+$E22+$F22+$G22+$ED21&gt;($ED$11*BD$8),3,0))))</f>
        <v>0</v>
      </c>
      <c r="BE22" s="68">
        <f>IF(OR(SUMIF(BE$12:BE21,2,BE$12:BE21)=2,SUMIF(BE$12:BE21,1,BE$12:BE21)=1,SUM(BE$12:BE21)=1,SUM(BE$12:BE21)=2),0,IF($C22+$ED21&gt;($ED$11*BE$8),1,IF($C22+$D22+$E22+$F22+$ED21&gt;($ED$11*BE$8),2,IF($C22+$D22+$E22+$F22+$G22+$ED21&gt;($ED$11*BE$8),3,0))))</f>
        <v>0</v>
      </c>
      <c r="BF22" s="68">
        <f>IF(OR(SUMIF(BF$12:BF21,2,BF$12:BF21)=2,SUMIF(BF$12:BF21,1,BF$12:BF21)=1,SUM(BF$12:BF21)=1,SUM(BF$12:BF21)=2),0,IF($C22+$ED21&gt;($ED$11*BF$8),1,IF($C22+$D22+$E22+$F22+$ED21&gt;($ED$11*BF$8),2,IF($C22+$D22+$E22+$F22+$G22+$ED21&gt;($ED$11*BF$8),3,0))))</f>
        <v>0</v>
      </c>
      <c r="BG22" s="68">
        <f>IF(OR(SUMIF(BG$12:BG21,2,BG$12:BG21)=2,SUMIF(BG$12:BG21,1,BG$12:BG21)=1,SUM(BG$12:BG21)=1,SUM(BG$12:BG21)=2),0,IF($C22+$ED21&gt;($ED$11*BG$8),1,IF($C22+$D22+$E22+$F22+$ED21&gt;($ED$11*BG$8),2,IF($C22+$D22+$E22+$F22+$G22+$ED21&gt;($ED$11*BG$8),3,0))))</f>
        <v>0</v>
      </c>
      <c r="BH22" s="68">
        <f>IF(OR(SUMIF(BH$12:BH21,2,BH$12:BH21)=2,SUMIF(BH$12:BH21,1,BH$12:BH21)=1,SUM(BH$12:BH21)=1,SUM(BH$12:BH21)=2),0,IF($C22+$ED21&gt;($ED$11*BH$8),1,IF($C22+$D22+$E22+$F22+$ED21&gt;($ED$11*BH$8),2,IF($C22+$D22+$E22+$F22+$G22+$ED21&gt;($ED$11*BH$8),3,0))))</f>
        <v>0</v>
      </c>
      <c r="BI22" s="68">
        <f>IF(OR(SUMIF(BI$12:BI21,2,BI$12:BI21)=2,SUMIF(BI$12:BI21,1,BI$12:BI21)=1,SUM(BI$12:BI21)=1,SUM(BI$12:BI21)=2),0,IF($C22+$ED21&gt;($ED$11*BI$8),1,IF($C22+$D22+$E22+$F22+$ED21&gt;($ED$11*BI$8),2,IF($C22+$D22+$E22+$F22+$G22+$ED21&gt;($ED$11*BI$8),3,0))))</f>
        <v>0</v>
      </c>
      <c r="BJ22" s="68">
        <f>IF(OR(SUMIF(BJ$12:BJ21,2,BJ$12:BJ21)=2,SUMIF(BJ$12:BJ21,1,BJ$12:BJ21)=1,SUM(BJ$12:BJ21)=1,SUM(BJ$12:BJ21)=2),0,IF($C22+$ED21&gt;($ED$11*BJ$8),1,IF($C22+$D22+$E22+$F22+$ED21&gt;($ED$11*BJ$8),2,IF($C22+$D22+$E22+$F22+$G22+$ED21&gt;($ED$11*BJ$8),3,0))))</f>
        <v>0</v>
      </c>
      <c r="BK22" s="68">
        <f>IF(OR(SUMIF(BK$12:BK21,2,BK$12:BK21)=2,SUMIF(BK$12:BK21,1,BK$12:BK21)=1,SUM(BK$12:BK21)=1,SUM(BK$12:BK21)=2),0,IF($C22+$ED21&gt;($ED$11*BK$8),1,IF($C22+$D22+$E22+$F22+$ED21&gt;($ED$11*BK$8),2,IF($C22+$D22+$E22+$F22+$G22+$ED21&gt;($ED$11*BK$8),3,0))))</f>
        <v>0</v>
      </c>
      <c r="BL22" s="68">
        <f>IF(OR(SUMIF(BL$12:BL21,2,BL$12:BL21)=2,SUMIF(BL$12:BL21,1,BL$12:BL21)=1,SUM(BL$12:BL21)=1,SUM(BL$12:BL21)=2),0,IF($C22+$ED21&gt;($ED$11*BL$8),1,IF($C22+$D22+$E22+$F22+$ED21&gt;($ED$11*BL$8),2,IF($C22+$D22+$E22+$F22+$G22+$ED21&gt;($ED$11*BL$8),3,0))))</f>
        <v>0</v>
      </c>
      <c r="BM22" s="68">
        <f>IF(OR(SUMIF(BM$12:BM21,2,BM$12:BM21)=2,SUMIF(BM$12:BM21,1,BM$12:BM21)=1,SUM(BM$12:BM21)=1,SUM(BM$12:BM21)=2),0,IF($C22+$ED21&gt;($ED$11*BM$8),1,IF($C22+$D22+$E22+$F22+$ED21&gt;($ED$11*BM$8),2,IF($C22+$D22+$E22+$F22+$G22+$ED21&gt;($ED$11*BM$8),3,0))))</f>
        <v>0</v>
      </c>
      <c r="BN22" s="68">
        <f>IF(OR(SUMIF(BN$12:BN21,2,BN$12:BN21)=2,SUMIF(BN$12:BN21,1,BN$12:BN21)=1,SUM(BN$12:BN21)=1,SUM(BN$12:BN21)=2),0,IF($C22+$ED21&gt;($ED$11*BN$8),1,IF($C22+$D22+$E22+$F22+$ED21&gt;($ED$11*BN$8),2,IF($C22+$D22+$E22+$F22+$G22+$ED21&gt;($ED$11*BN$8),3,0))))</f>
        <v>0</v>
      </c>
      <c r="BO22" s="68">
        <f>IF(OR(SUMIF(BO$12:BO21,2,BO$12:BO21)=2,SUMIF(BO$12:BO21,1,BO$12:BO21)=1,SUM(BO$12:BO21)=1,SUM(BO$12:BO21)=2),0,IF($C22+$ED21&gt;($ED$11*BO$8),1,IF($C22+$D22+$E22+$F22+$ED21&gt;($ED$11*BO$8),2,IF($C22+$D22+$E22+$F22+$G22+$ED21&gt;($ED$11*BO$8),3,0))))</f>
        <v>0</v>
      </c>
      <c r="BP22" s="68">
        <f>IF(OR(SUMIF(BP$12:BP21,2,BP$12:BP21)=2,SUMIF(BP$12:BP21,1,BP$12:BP21)=1,SUM(BP$12:BP21)=1,SUM(BP$12:BP21)=2),0,IF($C22+$ED21&gt;($ED$11*BP$8),1,IF($C22+$D22+$E22+$F22+$ED21&gt;($ED$11*BP$8),2,IF($C22+$D22+$E22+$F22+$G22+$ED21&gt;($ED$11*BP$8),3,0))))</f>
        <v>0</v>
      </c>
      <c r="BQ22" s="68">
        <f>IF(OR(SUMIF(BQ$12:BQ21,2,BQ$12:BQ21)=2,SUMIF(BQ$12:BQ21,1,BQ$12:BQ21)=1,SUM(BQ$12:BQ21)=1,SUM(BQ$12:BQ21)=2),0,IF($C22+$ED21&gt;($ED$11*BQ$8),1,IF($C22+$D22+$E22+$F22+$ED21&gt;($ED$11*BQ$8),2,IF($C22+$D22+$E22+$F22+$G22+$ED21&gt;($ED$11*BQ$8),3,0))))</f>
        <v>0</v>
      </c>
      <c r="BR22" s="68">
        <f>IF(OR(SUMIF(BR$12:BR21,2,BR$12:BR21)=2,SUMIF(BR$12:BR21,1,BR$12:BR21)=1,SUM(BR$12:BR21)=1,SUM(BR$12:BR21)=2),0,IF($C22+$ED21&gt;($ED$11*BR$8),1,IF($C22+$D22+$E22+$F22+$ED21&gt;($ED$11*BR$8),2,IF($C22+$D22+$E22+$F22+$G22+$ED21&gt;($ED$11*BR$8),3,0))))</f>
        <v>0</v>
      </c>
      <c r="BS22" s="68">
        <f>IF(OR(SUMIF(BS$12:BS21,2,BS$12:BS21)=2,SUMIF(BS$12:BS21,1,BS$12:BS21)=1,SUM(BS$12:BS21)=1,SUM(BS$12:BS21)=2),0,IF($C22+$ED21&gt;($ED$11*BS$8),1,IF($C22+$D22+$E22+$F22+$ED21&gt;($ED$11*BS$8),2,IF($C22+$D22+$E22+$F22+$G22+$ED21&gt;($ED$11*BS$8),3,0))))</f>
        <v>0</v>
      </c>
      <c r="BT22" s="68">
        <f>IF(OR(SUMIF(BT$12:BT21,2,BT$12:BT21)=2,SUMIF(BT$12:BT21,1,BT$12:BT21)=1,SUM(BT$12:BT21)=1,SUM(BT$12:BT21)=2),0,IF($C22+$ED21&gt;($ED$11*BT$8),1,IF($C22+$D22+$E22+$F22+$ED21&gt;($ED$11*BT$8),2,IF($C22+$D22+$E22+$F22+$G22+$ED21&gt;($ED$11*BT$8),3,0))))</f>
        <v>0</v>
      </c>
      <c r="BU22" s="68">
        <f>IF(OR(SUMIF(BU$12:BU21,2,BU$12:BU21)=2,SUMIF(BU$12:BU21,1,BU$12:BU21)=1,SUM(BU$12:BU21)=1,SUM(BU$12:BU21)=2),0,IF($C22+$ED21&gt;($ED$11*BU$8),1,IF($C22+$D22+$E22+$F22+$ED21&gt;($ED$11*BU$8),2,IF($C22+$D22+$E22+$F22+$G22+$ED21&gt;($ED$11*BU$8),3,0))))</f>
        <v>0</v>
      </c>
      <c r="BV22" s="68">
        <f>IF(OR(SUMIF(BV$12:BV21,2,BV$12:BV21)=2,SUMIF(BV$12:BV21,1,BV$12:BV21)=1,SUM(BV$12:BV21)=1,SUM(BV$12:BV21)=2),0,IF($C22+$ED21&gt;($ED$11*BV$8),1,IF($C22+$D22+$E22+$F22+$ED21&gt;($ED$11*BV$8),2,IF($C22+$D22+$E22+$F22+$G22+$ED21&gt;($ED$11*BV$8),3,0))))</f>
        <v>0</v>
      </c>
      <c r="BW22" s="68">
        <f>IF(OR(SUMIF(BW$12:BW21,2,BW$12:BW21)=2,SUMIF(BW$12:BW21,1,BW$12:BW21)=1,SUM(BW$12:BW21)=1,SUM(BW$12:BW21)=2),0,IF($C22+$ED21&gt;($ED$11*BW$8),1,IF($C22+$D22+$E22+$F22+$ED21&gt;($ED$11*BW$8),2,IF($C22+$D22+$E22+$F22+$G22+$ED21&gt;($ED$11*BW$8),3,0))))</f>
        <v>0</v>
      </c>
      <c r="BX22" s="68">
        <f>IF(OR(SUMIF(BX$12:BX21,2,BX$12:BX21)=2,SUMIF(BX$12:BX21,1,BX$12:BX21)=1,SUM(BX$12:BX21)=1,SUM(BX$12:BX21)=2),0,IF($C22+$ED21&gt;($ED$11*BX$8),1,IF($C22+$D22+$E22+$F22+$ED21&gt;($ED$11*BX$8),2,IF($C22+$D22+$E22+$F22+$G22+$ED21&gt;($ED$11*BX$8),3,0))))</f>
        <v>0</v>
      </c>
      <c r="BY22" s="68">
        <f>IF(OR(SUMIF(BY$12:BY21,2,BY$12:BY21)=2,SUMIF(BY$12:BY21,1,BY$12:BY21)=1,SUM(BY$12:BY21)=1,SUM(BY$12:BY21)=2),0,IF($C22+$ED21&gt;($ED$11*BY$8),1,IF($C22+$D22+$E22+$F22+$ED21&gt;($ED$11*BY$8),2,IF($C22+$D22+$E22+$F22+$G22+$ED21&gt;($ED$11*BY$8),3,0))))</f>
        <v>0</v>
      </c>
      <c r="BZ22" s="68">
        <f>IF(OR(SUMIF(BZ$12:BZ21,2,BZ$12:BZ21)=2,SUMIF(BZ$12:BZ21,1,BZ$12:BZ21)=1,SUM(BZ$12:BZ21)=1,SUM(BZ$12:BZ21)=2),0,IF($C22+$ED21&gt;($ED$11*BZ$8),1,IF($C22+$D22+$E22+$F22+$ED21&gt;($ED$11*BZ$8),2,IF($C22+$D22+$E22+$F22+$G22+$ED21&gt;($ED$11*BZ$8),3,0))))</f>
        <v>0</v>
      </c>
      <c r="CA22" s="68">
        <f>IF(OR(SUMIF(CA$12:CA21,2,CA$12:CA21)=2,SUMIF(CA$12:CA21,1,CA$12:CA21)=1,SUM(CA$12:CA21)=1,SUM(CA$12:CA21)=2),0,IF($C22+$ED21&gt;($ED$11*CA$8),1,IF($C22+$D22+$E22+$F22+$ED21&gt;($ED$11*CA$8),2,IF($C22+$D22+$E22+$F22+$G22+$ED21&gt;($ED$11*CA$8),3,0))))</f>
        <v>0</v>
      </c>
      <c r="CB22" s="68">
        <f>IF(OR(SUMIF(CB$12:CB21,2,CB$12:CB21)=2,SUMIF(CB$12:CB21,1,CB$12:CB21)=1,SUM(CB$12:CB21)=1,SUM(CB$12:CB21)=2),0,IF($C22+$ED21&gt;($ED$11*CB$8),1,IF($C22+$D22+$E22+$F22+$ED21&gt;($ED$11*CB$8),2,IF($C22+$D22+$E22+$F22+$G22+$ED21&gt;($ED$11*CB$8),3,0))))</f>
        <v>0</v>
      </c>
      <c r="CC22" s="68">
        <f>IF(OR(SUMIF(CC$12:CC21,2,CC$12:CC21)=2,SUMIF(CC$12:CC21,1,CC$12:CC21)=1,SUM(CC$12:CC21)=1,SUM(CC$12:CC21)=2),0,IF($C22+$ED21&gt;($ED$11*CC$8),1,IF($C22+$D22+$E22+$F22+$ED21&gt;($ED$11*CC$8),2,IF($C22+$D22+$E22+$F22+$G22+$ED21&gt;($ED$11*CC$8),3,0))))</f>
        <v>0</v>
      </c>
      <c r="CD22" s="68">
        <f>IF(OR(SUMIF(CD$12:CD21,2,CD$12:CD21)=2,SUMIF(CD$12:CD21,1,CD$12:CD21)=1,SUM(CD$12:CD21)=1,SUM(CD$12:CD21)=2),0,IF($C22+$ED21&gt;($ED$11*CD$8),1,IF($C22+$D22+$E22+$F22+$ED21&gt;($ED$11*CD$8),2,IF($C22+$D22+$E22+$F22+$G22+$ED21&gt;($ED$11*CD$8),3,0))))</f>
        <v>0</v>
      </c>
      <c r="CE22" s="68">
        <f>IF(OR(SUMIF(CE$12:CE21,2,CE$12:CE21)=2,SUMIF(CE$12:CE21,1,CE$12:CE21)=1,SUM(CE$12:CE21)=1,SUM(CE$12:CE21)=2),0,IF($C22+$ED21&gt;($ED$11*CE$8),1,IF($C22+$D22+$E22+$F22+$ED21&gt;($ED$11*CE$8),2,IF($C22+$D22+$E22+$F22+$G22+$ED21&gt;($ED$11*CE$8),3,0))))</f>
        <v>0</v>
      </c>
      <c r="CF22" s="68">
        <f>IF(OR(SUMIF(CF$12:CF21,2,CF$12:CF21)=2,SUMIF(CF$12:CF21,1,CF$12:CF21)=1,SUM(CF$12:CF21)=1,SUM(CF$12:CF21)=2),0,IF($C22+$ED21&gt;($ED$11*CF$8),1,IF($C22+$D22+$E22+$F22+$ED21&gt;($ED$11*CF$8),2,IF($C22+$D22+$E22+$F22+$G22+$ED21&gt;($ED$11*CF$8),3,0))))</f>
        <v>0</v>
      </c>
      <c r="CG22" s="68">
        <f>IF(OR(SUMIF(CG$12:CG21,2,CG$12:CG21)=2,SUMIF(CG$12:CG21,1,CG$12:CG21)=1,SUM(CG$12:CG21)=1,SUM(CG$12:CG21)=2),0,IF($C22+$ED21&gt;($ED$11*CG$8),1,IF($C22+$D22+$E22+$F22+$ED21&gt;($ED$11*CG$8),2,IF($C22+$D22+$E22+$F22+$G22+$ED21&gt;($ED$11*CG$8),3,0))))</f>
        <v>0</v>
      </c>
      <c r="CH22" s="68">
        <f>IF(OR(SUMIF(CH$12:CH21,2,CH$12:CH21)=2,SUMIF(CH$12:CH21,1,CH$12:CH21)=1,SUM(CH$12:CH21)=1,SUM(CH$12:CH21)=2),0,IF($C22+$ED21&gt;($ED$11*CH$8),1,IF($C22+$D22+$E22+$F22+$ED21&gt;($ED$11*CH$8),2,IF($C22+$D22+$E22+$F22+$G22+$ED21&gt;($ED$11*CH$8),3,0))))</f>
        <v>0</v>
      </c>
      <c r="CI22" s="68">
        <f>IF(OR(SUMIF(CI$12:CI21,2,CI$12:CI21)=2,SUMIF(CI$12:CI21,1,CI$12:CI21)=1,SUM(CI$12:CI21)=1,SUM(CI$12:CI21)=2),0,IF($C22+$ED21&gt;($ED$11*CI$8),1,IF($C22+$D22+$E22+$F22+$ED21&gt;($ED$11*CI$8),2,IF($C22+$D22+$E22+$F22+$G22+$ED21&gt;($ED$11*CI$8),3,0))))</f>
        <v>0</v>
      </c>
      <c r="CJ22" s="68">
        <f>IF(OR(SUMIF(CJ$12:CJ21,2,CJ$12:CJ21)=2,SUMIF(CJ$12:CJ21,1,CJ$12:CJ21)=1,SUM(CJ$12:CJ21)=1,SUM(CJ$12:CJ21)=2),0,IF($C22+$ED21&gt;($ED$11*CJ$8),1,IF($C22+$D22+$E22+$F22+$ED21&gt;($ED$11*CJ$8),2,IF($C22+$D22+$E22+$F22+$G22+$ED21&gt;($ED$11*CJ$8),3,0))))</f>
        <v>0</v>
      </c>
      <c r="CK22" s="68">
        <f>IF(OR(SUMIF(CK$12:CK21,2,CK$12:CK21)=2,SUMIF(CK$12:CK21,1,CK$12:CK21)=1,SUM(CK$12:CK21)=1,SUM(CK$12:CK21)=2),0,IF($C22+$ED21&gt;($ED$11*CK$8),1,IF($C22+$D22+$E22+$F22+$ED21&gt;($ED$11*CK$8),2,IF($C22+$D22+$E22+$F22+$G22+$ED21&gt;($ED$11*CK$8),3,0))))</f>
        <v>0</v>
      </c>
      <c r="CL22" s="68">
        <f>IF(OR(SUMIF(CL$12:CL21,2,CL$12:CL21)=2,SUMIF(CL$12:CL21,1,CL$12:CL21)=1,SUM(CL$12:CL21)=1,SUM(CL$12:CL21)=2),0,IF($C22+$ED21&gt;($ED$11*CL$8),1,IF($C22+$D22+$E22+$F22+$ED21&gt;($ED$11*CL$8),2,IF($C22+$D22+$E22+$F22+$G22+$ED21&gt;($ED$11*CL$8),3,0))))</f>
        <v>0</v>
      </c>
      <c r="CM22" s="68">
        <f>IF(OR(SUMIF(CM$12:CM21,2,CM$12:CM21)=2,SUMIF(CM$12:CM21,1,CM$12:CM21)=1,SUM(CM$12:CM21)=1,SUM(CM$12:CM21)=2),0,IF($C22+$ED21&gt;($ED$11*CM$8),1,IF($C22+$D22+$E22+$F22+$ED21&gt;($ED$11*CM$8),2,IF($C22+$D22+$E22+$F22+$G22+$ED21&gt;($ED$11*CM$8),3,0))))</f>
        <v>0</v>
      </c>
      <c r="CN22" s="68">
        <f>IF(OR(SUMIF(CN$12:CN21,2,CN$12:CN21)=2,SUMIF(CN$12:CN21,1,CN$12:CN21)=1,SUM(CN$12:CN21)=1,SUM(CN$12:CN21)=2),0,IF($C22+$ED21&gt;($ED$11*CN$8),1,IF($C22+$D22+$E22+$F22+$ED21&gt;($ED$11*CN$8),2,IF($C22+$D22+$E22+$F22+$G22+$ED21&gt;($ED$11*CN$8),3,0))))</f>
        <v>0</v>
      </c>
      <c r="CO22" s="68">
        <f>IF(OR(SUMIF(CO$12:CO21,2,CO$12:CO21)=2,SUMIF(CO$12:CO21,1,CO$12:CO21)=1,SUM(CO$12:CO21)=1,SUM(CO$12:CO21)=2),0,IF($C22+$ED21&gt;($ED$11*CO$8),1,IF($C22+$D22+$E22+$F22+$ED21&gt;($ED$11*CO$8),2,IF($C22+$D22+$E22+$F22+$G22+$ED21&gt;($ED$11*CO$8),3,0))))</f>
        <v>0</v>
      </c>
      <c r="CP22" s="68">
        <f>IF(OR(SUMIF(CP$12:CP21,2,CP$12:CP21)=2,SUMIF(CP$12:CP21,1,CP$12:CP21)=1,SUM(CP$12:CP21)=1,SUM(CP$12:CP21)=2),0,IF($C22+$ED21&gt;($ED$11*CP$8),1,IF($C22+$D22+$E22+$F22+$ED21&gt;($ED$11*CP$8),2,IF($C22+$D22+$E22+$F22+$G22+$ED21&gt;($ED$11*CP$8),3,0))))</f>
        <v>0</v>
      </c>
      <c r="CQ22" s="68">
        <f>IF(OR(SUMIF(CQ$12:CQ21,2,CQ$12:CQ21)=2,SUMIF(CQ$12:CQ21,1,CQ$12:CQ21)=1,SUM(CQ$12:CQ21)=1,SUM(CQ$12:CQ21)=2),0,IF($C22+$ED21&gt;($ED$11*CQ$8),1,IF($C22+$D22+$E22+$F22+$ED21&gt;($ED$11*CQ$8),2,IF($C22+$D22+$E22+$F22+$G22+$ED21&gt;($ED$11*CQ$8),3,0))))</f>
        <v>0</v>
      </c>
      <c r="CR22" s="68">
        <f>IF(OR(SUMIF(CR$12:CR21,2,CR$12:CR21)=2,SUMIF(CR$12:CR21,1,CR$12:CR21)=1,SUM(CR$12:CR21)=1,SUM(CR$12:CR21)=2),0,IF($C22+$ED21&gt;($ED$11*CR$8),1,IF($C22+$D22+$E22+$F22+$ED21&gt;($ED$11*CR$8),2,IF($C22+$D22+$E22+$F22+$G22+$ED21&gt;($ED$11*CR$8),3,0))))</f>
        <v>0</v>
      </c>
      <c r="CS22" s="68">
        <f>IF(OR(SUMIF(CS$12:CS21,2,CS$12:CS21)=2,SUMIF(CS$12:CS21,1,CS$12:CS21)=1,SUM(CS$12:CS21)=1,SUM(CS$12:CS21)=2),0,IF($C22+$ED21&gt;($ED$11*CS$8),1,IF($C22+$D22+$E22+$F22+$ED21&gt;($ED$11*CS$8),2,IF($C22+$D22+$E22+$F22+$G22+$ED21&gt;($ED$11*CS$8),3,0))))</f>
        <v>0</v>
      </c>
      <c r="CT22" s="68">
        <f>IF(OR(SUMIF(CT$12:CT21,2,CT$12:CT21)=2,SUMIF(CT$12:CT21,1,CT$12:CT21)=1,SUM(CT$12:CT21)=1,SUM(CT$12:CT21)=2),0,IF($C22+$ED21&gt;($ED$11*CT$8),1,IF($C22+$D22+$E22+$F22+$ED21&gt;($ED$11*CT$8),2,IF($C22+$D22+$E22+$F22+$G22+$ED21&gt;($ED$11*CT$8),3,0))))</f>
        <v>0</v>
      </c>
      <c r="CU22" s="68">
        <f>IF(OR(SUMIF(CU$12:CU21,2,CU$12:CU21)=2,SUMIF(CU$12:CU21,1,CU$12:CU21)=1,SUM(CU$12:CU21)=1,SUM(CU$12:CU21)=2),0,IF($C22+$ED21&gt;($ED$11*CU$8),1,IF($C22+$D22+$E22+$F22+$ED21&gt;($ED$11*CU$8),2,IF($C22+$D22+$E22+$F22+$G22+$ED21&gt;($ED$11*CU$8),3,0))))</f>
        <v>0</v>
      </c>
      <c r="CV22" s="68">
        <f>IF(OR(SUMIF(CV$12:CV21,2,CV$12:CV21)=2,SUMIF(CV$12:CV21,1,CV$12:CV21)=1,SUM(CV$12:CV21)=1,SUM(CV$12:CV21)=2),0,IF($C22+$ED21&gt;($ED$11*CV$8),1,IF($C22+$D22+$E22+$F22+$ED21&gt;($ED$11*CV$8),2,IF($C22+$D22+$E22+$F22+$G22+$ED21&gt;($ED$11*CV$8),3,0))))</f>
        <v>0</v>
      </c>
      <c r="CW22" s="68">
        <f>IF(OR(SUMIF(CW$12:CW21,2,CW$12:CW21)=2,SUMIF(CW$12:CW21,1,CW$12:CW21)=1,SUM(CW$12:CW21)=1,SUM(CW$12:CW21)=2),0,IF($C22+$ED21&gt;($ED$11*CW$8),1,IF($C22+$D22+$E22+$F22+$ED21&gt;($ED$11*CW$8),2,IF($C22+$D22+$E22+$F22+$G22+$ED21&gt;($ED$11*CW$8),3,0))))</f>
        <v>0</v>
      </c>
      <c r="CX22" s="68">
        <f>IF(OR(SUMIF(CX$12:CX21,2,CX$12:CX21)=2,SUMIF(CX$12:CX21,1,CX$12:CX21)=1,SUM(CX$12:CX21)=1,SUM(CX$12:CX21)=2),0,IF($C22+$ED21&gt;($ED$11*CX$8),1,IF($C22+$D22+$E22+$F22+$ED21&gt;($ED$11*CX$8),2,IF($C22+$D22+$E22+$F22+$G22+$ED21&gt;($ED$11*CX$8),3,0))))</f>
        <v>0</v>
      </c>
      <c r="CY22" s="68">
        <f>IF(OR(SUMIF(CY$12:CY21,2,CY$12:CY21)=2,SUMIF(CY$12:CY21,1,CY$12:CY21)=1,SUM(CY$12:CY21)=1,SUM(CY$12:CY21)=2),0,IF($C22+$ED21&gt;($ED$11*CY$8),1,IF($C22+$D22+$E22+$F22+$ED21&gt;($ED$11*CY$8),2,IF($C22+$D22+$E22+$F22+$G22+$ED21&gt;($ED$11*CY$8),3,0))))</f>
        <v>0</v>
      </c>
      <c r="CZ22" s="68">
        <f>IF(OR(SUMIF(CZ$12:CZ21,2,CZ$12:CZ21)=2,SUMIF(CZ$12:CZ21,1,CZ$12:CZ21)=1,SUM(CZ$12:CZ21)=1,SUM(CZ$12:CZ21)=2),0,IF($C22+$ED21&gt;($ED$11*CZ$8),1,IF($C22+$D22+$E22+$F22+$ED21&gt;($ED$11*CZ$8),2,IF($C22+$D22+$E22+$F22+$G22+$ED21&gt;($ED$11*CZ$8),3,0))))</f>
        <v>0</v>
      </c>
      <c r="DA22" s="68">
        <f>IF(OR(SUMIF(DA$12:DA21,2,DA$12:DA21)=2,SUMIF(DA$12:DA21,1,DA$12:DA21)=1,SUM(DA$12:DA21)=1,SUM(DA$12:DA21)=2),0,IF($C22+$ED21&gt;($ED$11*DA$8),1,IF($C22+$D22+$E22+$F22+$ED21&gt;($ED$11*DA$8),2,IF($C22+$D22+$E22+$F22+$G22+$ED21&gt;($ED$11*DA$8),3,0))))</f>
        <v>0</v>
      </c>
      <c r="DB22" s="68">
        <f>IF(OR(SUMIF(DB$12:DB21,2,DB$12:DB21)=2,SUMIF(DB$12:DB21,1,DB$12:DB21)=1,SUM(DB$12:DB21)=1,SUM(DB$12:DB21)=2),0,IF($C22+$ED21&gt;($ED$11*DB$8),1,IF($C22+$D22+$E22+$F22+$ED21&gt;($ED$11*DB$8),2,IF($C22+$D22+$E22+$F22+$G22+$ED21&gt;($ED$11*DB$8),3,0))))</f>
        <v>0</v>
      </c>
      <c r="DC22" s="68">
        <f>IF(OR(SUMIF(DC$12:DC21,2,DC$12:DC21)=2,SUMIF(DC$12:DC21,1,DC$12:DC21)=1,SUM(DC$12:DC21)=1,SUM(DC$12:DC21)=2),0,IF($C22+$ED21&gt;($ED$11*DC$8),1,IF($C22+$D22+$E22+$F22+$ED21&gt;($ED$11*DC$8),2,IF($C22+$D22+$E22+$F22+$G22+$ED21&gt;($ED$11*DC$8),3,0))))</f>
        <v>0</v>
      </c>
      <c r="DD22" s="68">
        <f>IF(OR(SUMIF(DD$12:DD21,2,DD$12:DD21)=2,SUMIF(DD$12:DD21,1,DD$12:DD21)=1,SUM(DD$12:DD21)=1,SUM(DD$12:DD21)=2),0,IF($C22+$ED21&gt;($ED$11*DD$8),1,IF($C22+$D22+$E22+$F22+$ED21&gt;($ED$11*DD$8),2,IF($C22+$D22+$E22+$F22+$G22+$ED21&gt;($ED$11*DD$8),3,0))))</f>
        <v>0</v>
      </c>
      <c r="DE22" s="68">
        <f>IF(OR(SUMIF(DE$12:DE21,2,DE$12:DE21)=2,SUMIF(DE$12:DE21,1,DE$12:DE21)=1,SUM(DE$12:DE21)=1,SUM(DE$12:DE21)=2),0,IF($C22+$ED21&gt;($ED$11*DE$8),1,IF($C22+$D22+$E22+$F22+$ED21&gt;($ED$11*DE$8),2,IF($C22+$D22+$E22+$F22+$G22+$ED21&gt;($ED$11*DE$8),3,0))))</f>
        <v>0</v>
      </c>
      <c r="DF22" s="68">
        <f>IF(OR(SUMIF(DF$12:DF21,2,DF$12:DF21)=2,SUMIF(DF$12:DF21,1,DF$12:DF21)=1,SUM(DF$12:DF21)=1,SUM(DF$12:DF21)=2),0,IF($C22+$ED21&gt;($ED$11*DF$8),1,IF($C22+$D22+$E22+$F22+$ED21&gt;($ED$11*DF$8),2,IF($C22+$D22+$E22+$F22+$G22+$ED21&gt;($ED$11*DF$8),3,0))))</f>
        <v>0</v>
      </c>
      <c r="DG22" s="68">
        <f>IF(OR(SUMIF(DG$12:DG21,2,DG$12:DG21)=2,SUMIF(DG$12:DG21,1,DG$12:DG21)=1,SUM(DG$12:DG21)=1,SUM(DG$12:DG21)=2),0,IF($C22+$ED21&gt;($ED$11*DG$8),1,IF($C22+$D22+$E22+$F22+$ED21&gt;($ED$11*DG$8),2,IF($C22+$D22+$E22+$F22+$G22+$ED21&gt;($ED$11*DG$8),3,0))))</f>
        <v>0</v>
      </c>
      <c r="DH22" s="68">
        <f>IF(OR(SUMIF(DH$12:DH21,2,DH$12:DH21)=2,SUMIF(DH$12:DH21,1,DH$12:DH21)=1,SUM(DH$12:DH21)=1,SUM(DH$12:DH21)=2),0,IF($C22+$ED21&gt;($ED$11*DH$8),1,IF($C22+$D22+$E22+$F22+$ED21&gt;($ED$11*DH$8),2,IF($C22+$D22+$E22+$F22+$G22+$ED21&gt;($ED$11*DH$8),3,0))))</f>
        <v>0</v>
      </c>
      <c r="DI22" s="68">
        <f>IF(OR(SUMIF(DI$12:DI21,2,DI$12:DI21)=2,SUMIF(DI$12:DI21,1,DI$12:DI21)=1,SUM(DI$12:DI21)=1,SUM(DI$12:DI21)=2),0,IF($C22+$ED21&gt;($ED$11*DI$8),1,IF($C22+$D22+$E22+$F22+$ED21&gt;($ED$11*DI$8),2,IF($C22+$D22+$E22+$F22+$G22+$ED21&gt;($ED$11*DI$8),3,0))))</f>
        <v>0</v>
      </c>
      <c r="DJ22" s="68">
        <f>IF(OR(SUMIF(DJ$12:DJ21,2,DJ$12:DJ21)=2,SUMIF(DJ$12:DJ21,1,DJ$12:DJ21)=1,SUM(DJ$12:DJ21)=1,SUM(DJ$12:DJ21)=2),0,IF($C22+$ED21&gt;($ED$11*DJ$8),1,IF($C22+$D22+$E22+$F22+$ED21&gt;($ED$11*DJ$8),2,IF($C22+$D22+$E22+$F22+$G22+$ED21&gt;($ED$11*DJ$8),3,0))))</f>
        <v>0</v>
      </c>
      <c r="DK22" s="68">
        <f>IF(OR(SUMIF(DK$12:DK21,2,DK$12:DK21)=2,SUMIF(DK$12:DK21,1,DK$12:DK21)=1,SUM(DK$12:DK21)=1,SUM(DK$12:DK21)=2),0,IF($C22+$ED21&gt;($ED$11*DK$8),1,IF($C22+$D22+$E22+$F22+$ED21&gt;($ED$11*DK$8),2,IF($C22+$D22+$E22+$F22+$G22+$ED21&gt;($ED$11*DK$8),3,0))))</f>
        <v>0</v>
      </c>
      <c r="DL22" s="68">
        <f>IF(OR(SUMIF(DL$12:DL21,2,DL$12:DL21)=2,SUMIF(DL$12:DL21,1,DL$12:DL21)=1,SUM(DL$12:DL21)=1,SUM(DL$12:DL21)=2),0,IF($C22+$ED21&gt;($ED$11*DL$8),1,IF($C22+$D22+$E22+$F22+$ED21&gt;($ED$11*DL$8),2,IF($C22+$D22+$E22+$F22+$G22+$ED21&gt;($ED$11*DL$8),3,0))))</f>
        <v>0</v>
      </c>
      <c r="DM22" s="68">
        <f>IF(OR(SUMIF(DM$12:DM21,2,DM$12:DM21)=2,SUMIF(DM$12:DM21,1,DM$12:DM21)=1,SUM(DM$12:DM21)=1,SUM(DM$12:DM21)=2),0,IF($C22+$ED21&gt;($ED$11*DM$8),1,IF($C22+$D22+$E22+$F22+$ED21&gt;($ED$11*DM$8),2,IF($C22+$D22+$E22+$F22+$G22+$ED21&gt;($ED$11*DM$8),3,0))))</f>
        <v>0</v>
      </c>
      <c r="DN22" s="68">
        <f>IF(OR(SUMIF(DN$12:DN21,2,DN$12:DN21)=2,SUMIF(DN$12:DN21,1,DN$12:DN21)=1,SUM(DN$12:DN21)=1,SUM(DN$12:DN21)=2),0,IF($C22+$ED21&gt;($ED$11*DN$8),1,IF($C22+$D22+$E22+$F22+$ED21&gt;($ED$11*DN$8),2,IF($C22+$D22+$E22+$F22+$G22+$ED21&gt;($ED$11*DN$8),3,0))))</f>
        <v>0</v>
      </c>
      <c r="DO22" s="68">
        <f>IF(OR(SUMIF(DO$12:DO21,2,DO$12:DO21)=2,SUMIF(DO$12:DO21,1,DO$12:DO21)=1,SUM(DO$12:DO21)=1,SUM(DO$12:DO21)=2),0,IF($C22+$ED21&gt;($ED$11*DO$8),1,IF($C22+$D22+$E22+$F22+$ED21&gt;($ED$11*DO$8),2,IF($C22+$D22+$E22+$F22+$G22+$ED21&gt;($ED$11*DO$8),3,0))))</f>
        <v>0</v>
      </c>
      <c r="DP22" s="68">
        <f>IF(OR(SUMIF(DP$12:DP21,2,DP$12:DP21)=2,SUMIF(DP$12:DP21,1,DP$12:DP21)=1,SUM(DP$12:DP21)=1,SUM(DP$12:DP21)=2),0,IF($C22+$ED21&gt;($ED$11*DP$8),1,IF($C22+$D22+$E22+$F22+$ED21&gt;($ED$11*DP$8),2,IF($C22+$D22+$E22+$F22+$G22+$ED21&gt;($ED$11*DP$8),3,0))))</f>
        <v>0</v>
      </c>
      <c r="DQ22" s="68">
        <f>IF(OR(SUMIF(DQ$12:DQ21,2,DQ$12:DQ21)=2,SUMIF(DQ$12:DQ21,1,DQ$12:DQ21)=1,SUM(DQ$12:DQ21)=1,SUM(DQ$12:DQ21)=2),0,IF($C22+$ED21&gt;($ED$11*DQ$8),1,IF($C22+$D22+$E22+$F22+$ED21&gt;($ED$11*DQ$8),2,IF($C22+$D22+$E22+$F22+$G22+$ED21&gt;($ED$11*DQ$8),3,0))))</f>
        <v>0</v>
      </c>
      <c r="DR22" s="68">
        <f>IF(OR(SUMIF(DR$12:DR21,2,DR$12:DR21)=2,SUMIF(DR$12:DR21,1,DR$12:DR21)=1,SUM(DR$12:DR21)=1,SUM(DR$12:DR21)=2),0,IF($C22+$ED21&gt;($ED$11*DR$8),1,IF($C22+$D22+$E22+$F22+$ED21&gt;($ED$11*DR$8),2,IF($C22+$D22+$E22+$F22+$G22+$ED21&gt;($ED$11*DR$8),3,0))))</f>
        <v>0</v>
      </c>
      <c r="DS22" s="68">
        <f>IF(OR(SUMIF(DS$12:DS21,2,DS$12:DS21)=2,SUMIF(DS$12:DS21,1,DS$12:DS21)=1,SUM(DS$12:DS21)=1,SUM(DS$12:DS21)=2),0,IF($C22+$ED21&gt;($ED$11*DS$8),1,IF($C22+$D22+$E22+$F22+$ED21&gt;($ED$11*DS$8),2,IF($C22+$D22+$E22+$F22+$G22+$ED21&gt;($ED$11*DS$8),3,0))))</f>
        <v>0</v>
      </c>
      <c r="DT22" s="68">
        <f>IF(OR(SUMIF(DT$12:DT21,2,DT$12:DT21)=2,SUMIF(DT$12:DT21,1,DT$12:DT21)=1,SUM(DT$12:DT21)=1,SUM(DT$12:DT21)=2),0,IF($C22+$ED21&gt;($ED$11*DT$8),1,IF($C22+$D22+$E22+$F22+$ED21&gt;($ED$11*DT$8),2,IF($C22+$D22+$E22+$F22+$G22+$ED21&gt;($ED$11*DT$8),3,0))))</f>
        <v>0</v>
      </c>
      <c r="DU22" s="68">
        <f>IF(OR(SUMIF(DU$12:DU21,2,DU$12:DU21)=2,SUMIF(DU$12:DU21,1,DU$12:DU21)=1,SUM(DU$12:DU21)=1,SUM(DU$12:DU21)=2),0,IF($C22+$ED21&gt;($ED$11*DU$8),1,IF($C22+$D22+$E22+$F22+$ED21&gt;($ED$11*DU$8),2,IF($C22+$D22+$E22+$F22+$G22+$ED21&gt;($ED$11*DU$8),3,0))))</f>
        <v>0</v>
      </c>
      <c r="DV22" s="68">
        <f>IF(OR(SUMIF(DV$12:DV21,2,DV$12:DV21)=2,SUMIF(DV$12:DV21,1,DV$12:DV21)=1,SUM(DV$12:DV21)=1,SUM(DV$12:DV21)=2),0,IF($C22+$ED21&gt;($ED$11*DV$8),1,IF($C22+$D22+$E22+$F22+$ED21&gt;($ED$11*DV$8),2,IF($C22+$D22+$E22+$F22+$G22+$ED21&gt;($ED$11*DV$8),3,0))))</f>
        <v>0</v>
      </c>
      <c r="DW22" s="68">
        <f>IF(OR(SUMIF(DW$12:DW21,2,DW$12:DW21)=2,SUMIF(DW$12:DW21,1,DW$12:DW21)=1,SUM(DW$12:DW21)=1,SUM(DW$12:DW21)=2),0,IF($C22+$ED21&gt;($ED$11*DW$8),1,IF($C22+$D22+$E22+$F22+$ED21&gt;($ED$11*DW$8),2,IF($C22+$D22+$E22+$F22+$G22+$ED21&gt;($ED$11*DW$8),3,0))))</f>
        <v>0</v>
      </c>
      <c r="DX22" s="68">
        <f>IF(OR(SUMIF(DX$12:DX21,2,DX$12:DX21)=2,SUMIF(DX$12:DX21,1,DX$12:DX21)=1,SUM(DX$12:DX21)=1,SUM(DX$12:DX21)=2),0,IF($C22+$ED21&gt;($ED$11*DX$8),1,IF($C22+$D22+$E22+$F22+$ED21&gt;($ED$11*DX$8),2,IF($C22+$D22+$E22+$F22+$G22+$ED21&gt;($ED$11*DX$8),3,0))))</f>
        <v>0</v>
      </c>
      <c r="DY22" s="68">
        <f>IF(OR(SUMIF(DY$12:DY21,2,DY$12:DY21)=2,SUMIF(DY$12:DY21,1,DY$12:DY21)=1,SUM(DY$12:DY21)=1,SUM(DY$12:DY21)=2),0,IF($C22+$ED21&gt;($ED$11*DY$8),1,IF($C22+$D22+$E22+$F22+$ED21&gt;($ED$11*DY$8),2,IF($C22+$D22+$E22+$F22+$G22+$ED21&gt;($ED$11*DY$8),3,0))))</f>
        <v>0</v>
      </c>
      <c r="DZ22" s="68">
        <f>IF(OR(SUMIF(DZ$12:DZ21,2,DZ$12:DZ21)=2,SUMIF(DZ$12:DZ21,1,DZ$12:DZ21)=1,SUM(DZ$12:DZ21)=1,SUM(DZ$12:DZ21)=2),0,IF($C22+$ED21&gt;($ED$11*DZ$8),1,IF($C22+$D22+$E22+$F22+$ED21&gt;($ED$11*DZ$8),2,IF($C22+$D22+$E22+$F22+$G22+$ED21&gt;($ED$11*DZ$8),3,0))))</f>
        <v>0</v>
      </c>
      <c r="EA22" s="68">
        <f>IF(OR(SUMIF(EA$12:EA21,2,EA$12:EA21)=2,SUMIF(EA$12:EA21,1,EA$12:EA21)=1,SUM(EA$12:EA21)=1,SUM(EA$12:EA21)=2),0,IF($C22+$ED21&gt;($ED$11*EA$8),1,IF($C22+$D22+$E22+$F22+$ED21&gt;($ED$11*EA$8),2,IF($C22+$D22+$E22+$F22+$G22+$ED21&gt;($ED$11*EA$8),3,0))))</f>
        <v>0</v>
      </c>
      <c r="EB22" s="68">
        <f>IF(OR(SUMIF(EB$12:EB21,2,EB$12:EB21)=2,SUMIF(EB$12:EB21,1,EB$12:EB21)=1,SUM(EB$12:EB21)=1,SUM(EB$12:EB21)=2),0,IF($C22+$ED21&gt;($ED$11*EB$8),1,IF($C22+$D22+$E22+$F22+$ED21&gt;($ED$11*EB$8),2,IF($C22+$D22+$E22+$F22+$G22+$ED21&gt;($ED$11*EB$8),3,0))))</f>
        <v>0</v>
      </c>
      <c r="EC22" s="68">
        <f>IF(OR(SUMIF(EC$12:EC21,2,EC$12:EC21)=2,SUMIF(EC$12:EC21,1,EC$12:EC21)=1,SUM(EC$12:EC21)=1,SUM(EC$12:EC21)=2),0,IF($C22+$ED21&gt;($ED$11*EC$8),1,IF($C22+$D22+$E22+$F22+$ED21&gt;($ED$11*EC$8),2,IF($C22+$D22+$E22+$F22+$G22+$ED21&gt;($ED$11*EC$8),3,0))))</f>
        <v>0</v>
      </c>
      <c r="ED22" s="26">
        <f>SUM($C$12:$F22)</f>
        <v>0</v>
      </c>
    </row>
    <row r="23" spans="1:134" ht="14.1" customHeight="1">
      <c r="A23" s="66">
        <v>12</v>
      </c>
      <c r="B23" s="229"/>
      <c r="C23" s="229"/>
      <c r="D23" s="229"/>
      <c r="E23" s="229"/>
      <c r="F23" s="229"/>
      <c r="G23" s="229"/>
      <c r="H23" s="68">
        <f>IF(OR(SUMIF(H$12:H22,2,H$12:H22)=2,SUMIF(H$12:H22,1,H$12:H22)=1,SUM(H$12:H22)=1,SUM(H$12:H22)=2),0,IF($C23+$ED22&gt;($ED$11*H$8),1,IF($C23+$D23+$E23+$F23+$ED22&gt;($ED$11*H$8),2,IF($C23+$D23+$E23+$F23+$G23+$ED22&gt;($ED$11*H$8),3,0))))</f>
        <v>0</v>
      </c>
      <c r="I23" s="68">
        <f>IF(OR(SUMIF(I$12:I22,2,I$12:I22)=2,SUMIF(I$12:I22,1,I$12:I22)=1,SUM(I$12:I22)=1,SUM(I$12:I22)=2),0,IF($C23+$ED22&gt;($ED$11*I$8),1,IF($C23+$D23+$E23+$F23+$ED22&gt;($ED$11*I$8),2,IF($C23+$D23+$E23+$F23+$G23+$ED22&gt;($ED$11*I$8),3,0))))</f>
        <v>0</v>
      </c>
      <c r="J23" s="68">
        <f>IF(OR(SUMIF(J$12:J22,2,J$12:J22)=2,SUMIF(J$12:J22,1,J$12:J22)=1,SUM(J$12:J22)=1,SUM(J$12:J22)=2),0,IF($C23+$ED22&gt;($ED$11*J$8),1,IF($C23+$D23+$E23+$F23+$ED22&gt;($ED$11*J$8),2,IF($C23+$D23+$E23+$F23+$G23+$ED22&gt;($ED$11*J$8),3,0))))</f>
        <v>0</v>
      </c>
      <c r="K23" s="68">
        <f>IF(OR(SUMIF(K$12:K22,2,K$12:K22)=2,SUMIF(K$12:K22,1,K$12:K22)=1,SUM(K$12:K22)=1,SUM(K$12:K22)=2),0,IF($C23+$ED22&gt;($ED$11*K$8),1,IF($C23+$D23+$E23+$F23+$ED22&gt;($ED$11*K$8),2,IF($C23+$D23+$E23+$F23+$G23+$ED22&gt;($ED$11*K$8),3,0))))</f>
        <v>0</v>
      </c>
      <c r="L23" s="68">
        <f>IF(OR(SUMIF(L$12:L22,2,L$12:L22)=2,SUMIF(L$12:L22,1,L$12:L22)=1,SUM(L$12:L22)=1,SUM(L$12:L22)=2),0,IF($C23+$ED22&gt;($ED$11*L$8),1,IF($C23+$D23+$E23+$F23+$ED22&gt;($ED$11*L$8),2,IF($C23+$D23+$E23+$F23+$G23+$ED22&gt;($ED$11*L$8),3,0))))</f>
        <v>0</v>
      </c>
      <c r="M23" s="68">
        <f>IF(OR(SUMIF(M$12:M22,2,M$12:M22)=2,SUMIF(M$12:M22,1,M$12:M22)=1,SUM(M$12:M22)=1,SUM(M$12:M22)=2),0,IF($C23+$ED22&gt;($ED$11*M$8),1,IF($C23+$D23+$E23+$F23+$ED22&gt;($ED$11*M$8),2,IF($C23+$D23+$E23+$F23+$G23+$ED22&gt;($ED$11*M$8),3,0))))</f>
        <v>0</v>
      </c>
      <c r="N23" s="68">
        <f>IF(OR(SUMIF(N$12:N22,2,N$12:N22)=2,SUMIF(N$12:N22,1,N$12:N22)=1,SUM(N$12:N22)=1,SUM(N$12:N22)=2),0,IF($C23+$ED22&gt;($ED$11*N$8),1,IF($C23+$D23+$E23+$F23+$ED22&gt;($ED$11*N$8),2,IF($C23+$D23+$E23+$F23+$G23+$ED22&gt;($ED$11*N$8),3,0))))</f>
        <v>0</v>
      </c>
      <c r="O23" s="68">
        <f>IF(OR(SUMIF(O$12:O22,2,O$12:O22)=2,SUMIF(O$12:O22,1,O$12:O22)=1,SUM(O$12:O22)=1,SUM(O$12:O22)=2),0,IF($C23+$ED22&gt;($ED$11*O$8),1,IF($C23+$D23+$E23+$F23+$ED22&gt;($ED$11*O$8),2,IF($C23+$D23+$E23+$F23+$G23+$ED22&gt;($ED$11*O$8),3,0))))</f>
        <v>0</v>
      </c>
      <c r="P23" s="68">
        <f>IF(OR(SUMIF(P$12:P22,2,P$12:P22)=2,SUMIF(P$12:P22,1,P$12:P22)=1,SUM(P$12:P22)=1,SUM(P$12:P22)=2),0,IF($C23+$ED22&gt;($ED$11*P$8),1,IF($C23+$D23+$E23+$F23+$ED22&gt;($ED$11*P$8),2,IF($C23+$D23+$E23+$F23+$G23+$ED22&gt;($ED$11*P$8),3,0))))</f>
        <v>0</v>
      </c>
      <c r="Q23" s="68">
        <f>IF(OR(SUMIF(Q$12:Q22,2,Q$12:Q22)=2,SUMIF(Q$12:Q22,1,Q$12:Q22)=1,SUM(Q$12:Q22)=1,SUM(Q$12:Q22)=2),0,IF($C23+$ED22&gt;($ED$11*Q$8),1,IF($C23+$D23+$E23+$F23+$ED22&gt;($ED$11*Q$8),2,IF($C23+$D23+$E23+$F23+$G23+$ED22&gt;($ED$11*Q$8),3,0))))</f>
        <v>0</v>
      </c>
      <c r="R23" s="68">
        <f>IF(OR(SUMIF(R$12:R22,2,R$12:R22)=2,SUMIF(R$12:R22,1,R$12:R22)=1,SUM(R$12:R22)=1,SUM(R$12:R22)=2),0,IF($C23+$ED22&gt;($ED$11*R$8),1,IF($C23+$D23+$E23+$F23+$ED22&gt;($ED$11*R$8),2,IF($C23+$D23+$E23+$F23+$G23+$ED22&gt;($ED$11*R$8),3,0))))</f>
        <v>0</v>
      </c>
      <c r="S23" s="68">
        <f>IF(OR(SUMIF(S$12:S22,2,S$12:S22)=2,SUMIF(S$12:S22,1,S$12:S22)=1,SUM(S$12:S22)=1,SUM(S$12:S22)=2),0,IF($C23+$ED22&gt;($ED$11*S$8),1,IF($C23+$D23+$E23+$F23+$ED22&gt;($ED$11*S$8),2,IF($C23+$D23+$E23+$F23+$G23+$ED22&gt;($ED$11*S$8),3,0))))</f>
        <v>0</v>
      </c>
      <c r="T23" s="68">
        <f>IF(OR(SUMIF(T$12:T22,2,T$12:T22)=2,SUMIF(T$12:T22,1,T$12:T22)=1,SUM(T$12:T22)=1,SUM(T$12:T22)=2),0,IF($C23+$ED22&gt;($ED$11*T$8),1,IF($C23+$D23+$E23+$F23+$ED22&gt;($ED$11*T$8),2,IF($C23+$D23+$E23+$F23+$G23+$ED22&gt;($ED$11*T$8),3,0))))</f>
        <v>0</v>
      </c>
      <c r="U23" s="68">
        <f>IF(OR(SUMIF(U$12:U22,2,U$12:U22)=2,SUMIF(U$12:U22,1,U$12:U22)=1,SUM(U$12:U22)=1,SUM(U$12:U22)=2),0,IF($C23+$ED22&gt;($ED$11*U$8),1,IF($C23+$D23+$E23+$F23+$ED22&gt;($ED$11*U$8),2,IF($C23+$D23+$E23+$F23+$G23+$ED22&gt;($ED$11*U$8),3,0))))</f>
        <v>0</v>
      </c>
      <c r="V23" s="68">
        <f>IF(OR(SUMIF(V$12:V22,2,V$12:V22)=2,SUMIF(V$12:V22,1,V$12:V22)=1,SUM(V$12:V22)=1,SUM(V$12:V22)=2),0,IF($C23+$ED22&gt;($ED$11*V$8),1,IF($C23+$D23+$E23+$F23+$ED22&gt;($ED$11*V$8),2,IF($C23+$D23+$E23+$F23+$G23+$ED22&gt;($ED$11*V$8),3,0))))</f>
        <v>0</v>
      </c>
      <c r="W23" s="68">
        <f>IF(OR(SUMIF(W$12:W22,2,W$12:W22)=2,SUMIF(W$12:W22,1,W$12:W22)=1,SUM(W$12:W22)=1,SUM(W$12:W22)=2),0,IF($C23+$ED22&gt;($ED$11*W$8),1,IF($C23+$D23+$E23+$F23+$ED22&gt;($ED$11*W$8),2,IF($C23+$D23+$E23+$F23+$G23+$ED22&gt;($ED$11*W$8),3,0))))</f>
        <v>0</v>
      </c>
      <c r="X23" s="68">
        <f>IF(OR(SUMIF(X$12:X22,2,X$12:X22)=2,SUMIF(X$12:X22,1,X$12:X22)=1,SUM(X$12:X22)=1,SUM(X$12:X22)=2),0,IF($C23+$ED22&gt;($ED$11*X$8),1,IF($C23+$D23+$E23+$F23+$ED22&gt;($ED$11*X$8),2,IF($C23+$D23+$E23+$F23+$G23+$ED22&gt;($ED$11*X$8),3,0))))</f>
        <v>0</v>
      </c>
      <c r="Y23" s="68">
        <f>IF(OR(SUMIF(Y$12:Y22,2,Y$12:Y22)=2,SUMIF(Y$12:Y22,1,Y$12:Y22)=1,SUM(Y$12:Y22)=1,SUM(Y$12:Y22)=2),0,IF($C23+$ED22&gt;($ED$11*Y$8),1,IF($C23+$D23+$E23+$F23+$ED22&gt;($ED$11*Y$8),2,IF($C23+$D23+$E23+$F23+$G23+$ED22&gt;($ED$11*Y$8),3,0))))</f>
        <v>0</v>
      </c>
      <c r="Z23" s="68">
        <f>IF(OR(SUMIF(Z$12:Z22,2,Z$12:Z22)=2,SUMIF(Z$12:Z22,1,Z$12:Z22)=1,SUM(Z$12:Z22)=1,SUM(Z$12:Z22)=2),0,IF($C23+$ED22&gt;($ED$11*Z$8),1,IF($C23+$D23+$E23+$F23+$ED22&gt;($ED$11*Z$8),2,IF($C23+$D23+$E23+$F23+$G23+$ED22&gt;($ED$11*Z$8),3,0))))</f>
        <v>0</v>
      </c>
      <c r="AA23" s="68">
        <f>IF(OR(SUMIF(AA$12:AA22,2,AA$12:AA22)=2,SUMIF(AA$12:AA22,1,AA$12:AA22)=1,SUM(AA$12:AA22)=1,SUM(AA$12:AA22)=2),0,IF($C23+$ED22&gt;($ED$11*AA$8),1,IF($C23+$D23+$E23+$F23+$ED22&gt;($ED$11*AA$8),2,IF($C23+$D23+$E23+$F23+$G23+$ED22&gt;($ED$11*AA$8),3,0))))</f>
        <v>0</v>
      </c>
      <c r="AB23" s="68">
        <f>IF(OR(SUMIF(AB$12:AB22,2,AB$12:AB22)=2,SUMIF(AB$12:AB22,1,AB$12:AB22)=1,SUM(AB$12:AB22)=1,SUM(AB$12:AB22)=2),0,IF($C23+$ED22&gt;($ED$11*AB$8),1,IF($C23+$D23+$E23+$F23+$ED22&gt;($ED$11*AB$8),2,IF($C23+$D23+$E23+$F23+$G23+$ED22&gt;($ED$11*AB$8),3,0))))</f>
        <v>0</v>
      </c>
      <c r="AC23" s="68">
        <f>IF(OR(SUMIF(AC$12:AC22,2,AC$12:AC22)=2,SUMIF(AC$12:AC22,1,AC$12:AC22)=1,SUM(AC$12:AC22)=1,SUM(AC$12:AC22)=2),0,IF($C23+$ED22&gt;($ED$11*AC$8),1,IF($C23+$D23+$E23+$F23+$ED22&gt;($ED$11*AC$8),2,IF($C23+$D23+$E23+$F23+$G23+$ED22&gt;($ED$11*AC$8),3,0))))</f>
        <v>0</v>
      </c>
      <c r="AD23" s="68">
        <f>IF(OR(SUMIF(AD$12:AD22,2,AD$12:AD22)=2,SUMIF(AD$12:AD22,1,AD$12:AD22)=1,SUM(AD$12:AD22)=1,SUM(AD$12:AD22)=2),0,IF($C23+$ED22&gt;($ED$11*AD$8),1,IF($C23+$D23+$E23+$F23+$ED22&gt;($ED$11*AD$8),2,IF($C23+$D23+$E23+$F23+$G23+$ED22&gt;($ED$11*AD$8),3,0))))</f>
        <v>0</v>
      </c>
      <c r="AE23" s="68">
        <f>IF(OR(SUMIF(AE$12:AE22,2,AE$12:AE22)=2,SUMIF(AE$12:AE22,1,AE$12:AE22)=1,SUM(AE$12:AE22)=1,SUM(AE$12:AE22)=2),0,IF($C23+$ED22&gt;($ED$11*AE$8),1,IF($C23+$D23+$E23+$F23+$ED22&gt;($ED$11*AE$8),2,IF($C23+$D23+$E23+$F23+$G23+$ED22&gt;($ED$11*AE$8),3,0))))</f>
        <v>0</v>
      </c>
      <c r="AF23" s="68">
        <f>IF(OR(SUMIF(AF$12:AF22,2,AF$12:AF22)=2,SUMIF(AF$12:AF22,1,AF$12:AF22)=1,SUM(AF$12:AF22)=1,SUM(AF$12:AF22)=2),0,IF($C23+$ED22&gt;($ED$11*AF$8),1,IF($C23+$D23+$E23+$F23+$ED22&gt;($ED$11*AF$8),2,IF($C23+$D23+$E23+$F23+$G23+$ED22&gt;($ED$11*AF$8),3,0))))</f>
        <v>0</v>
      </c>
      <c r="AG23" s="68">
        <f>IF(OR(SUMIF(AG$12:AG22,2,AG$12:AG22)=2,SUMIF(AG$12:AG22,1,AG$12:AG22)=1,SUM(AG$12:AG22)=1,SUM(AG$12:AG22)=2),0,IF($C23+$ED22&gt;($ED$11*AG$8),1,IF($C23+$D23+$E23+$F23+$ED22&gt;($ED$11*AG$8),2,IF($C23+$D23+$E23+$F23+$G23+$ED22&gt;($ED$11*AG$8),3,0))))</f>
        <v>0</v>
      </c>
      <c r="AH23" s="68">
        <f>IF(OR(SUMIF(AH$12:AH22,2,AH$12:AH22)=2,SUMIF(AH$12:AH22,1,AH$12:AH22)=1,SUM(AH$12:AH22)=1,SUM(AH$12:AH22)=2),0,IF($C23+$ED22&gt;($ED$11*AH$8),1,IF($C23+$D23+$E23+$F23+$ED22&gt;($ED$11*AH$8),2,IF($C23+$D23+$E23+$F23+$G23+$ED22&gt;($ED$11*AH$8),3,0))))</f>
        <v>0</v>
      </c>
      <c r="AI23" s="68">
        <f>IF(OR(SUMIF(AI$12:AI22,2,AI$12:AI22)=2,SUMIF(AI$12:AI22,1,AI$12:AI22)=1,SUM(AI$12:AI22)=1,SUM(AI$12:AI22)=2),0,IF($C23+$ED22&gt;($ED$11*AI$8),1,IF($C23+$D23+$E23+$F23+$ED22&gt;($ED$11*AI$8),2,IF($C23+$D23+$E23+$F23+$G23+$ED22&gt;($ED$11*AI$8),3,0))))</f>
        <v>0</v>
      </c>
      <c r="AJ23" s="68">
        <f>IF(OR(SUMIF(AJ$12:AJ22,2,AJ$12:AJ22)=2,SUMIF(AJ$12:AJ22,1,AJ$12:AJ22)=1,SUM(AJ$12:AJ22)=1,SUM(AJ$12:AJ22)=2),0,IF($C23+$ED22&gt;($ED$11*AJ$8),1,IF($C23+$D23+$E23+$F23+$ED22&gt;($ED$11*AJ$8),2,IF($C23+$D23+$E23+$F23+$G23+$ED22&gt;($ED$11*AJ$8),3,0))))</f>
        <v>0</v>
      </c>
      <c r="AK23" s="68">
        <f>IF(OR(SUMIF(AK$12:AK22,2,AK$12:AK22)=2,SUMIF(AK$12:AK22,1,AK$12:AK22)=1,SUM(AK$12:AK22)=1,SUM(AK$12:AK22)=2),0,IF($C23+$ED22&gt;($ED$11*AK$8),1,IF($C23+$D23+$E23+$F23+$ED22&gt;($ED$11*AK$8),2,IF($C23+$D23+$E23+$F23+$G23+$ED22&gt;($ED$11*AK$8),3,0))))</f>
        <v>0</v>
      </c>
      <c r="AL23" s="68">
        <f>IF(OR(SUMIF(AL$12:AL22,2,AL$12:AL22)=2,SUMIF(AL$12:AL22,1,AL$12:AL22)=1,SUM(AL$12:AL22)=1,SUM(AL$12:AL22)=2),0,IF($C23+$ED22&gt;($ED$11*AL$8),1,IF($C23+$D23+$E23+$F23+$ED22&gt;($ED$11*AL$8),2,IF($C23+$D23+$E23+$F23+$G23+$ED22&gt;($ED$11*AL$8),3,0))))</f>
        <v>0</v>
      </c>
      <c r="AM23" s="68">
        <f>IF(OR(SUMIF(AM$12:AM22,2,AM$12:AM22)=2,SUMIF(AM$12:AM22,1,AM$12:AM22)=1,SUM(AM$12:AM22)=1,SUM(AM$12:AM22)=2),0,IF($C23+$ED22&gt;($ED$11*AM$8),1,IF($C23+$D23+$E23+$F23+$ED22&gt;($ED$11*AM$8),2,IF($C23+$D23+$E23+$F23+$G23+$ED22&gt;($ED$11*AM$8),3,0))))</f>
        <v>0</v>
      </c>
      <c r="AN23" s="68">
        <f>IF(OR(SUMIF(AN$12:AN22,2,AN$12:AN22)=2,SUMIF(AN$12:AN22,1,AN$12:AN22)=1,SUM(AN$12:AN22)=1,SUM(AN$12:AN22)=2),0,IF($C23+$ED22&gt;($ED$11*AN$8),1,IF($C23+$D23+$E23+$F23+$ED22&gt;($ED$11*AN$8),2,IF($C23+$D23+$E23+$F23+$G23+$ED22&gt;($ED$11*AN$8),3,0))))</f>
        <v>0</v>
      </c>
      <c r="AO23" s="68">
        <f>IF(OR(SUMIF(AO$12:AO22,2,AO$12:AO22)=2,SUMIF(AO$12:AO22,1,AO$12:AO22)=1,SUM(AO$12:AO22)=1,SUM(AO$12:AO22)=2),0,IF($C23+$ED22&gt;($ED$11*AO$8),1,IF($C23+$D23+$E23+$F23+$ED22&gt;($ED$11*AO$8),2,IF($C23+$D23+$E23+$F23+$G23+$ED22&gt;($ED$11*AO$8),3,0))))</f>
        <v>0</v>
      </c>
      <c r="AP23" s="68">
        <f>IF(OR(SUMIF(AP$12:AP22,2,AP$12:AP22)=2,SUMIF(AP$12:AP22,1,AP$12:AP22)=1,SUM(AP$12:AP22)=1,SUM(AP$12:AP22)=2),0,IF($C23+$ED22&gt;($ED$11*AP$8),1,IF($C23+$D23+$E23+$F23+$ED22&gt;($ED$11*AP$8),2,IF($C23+$D23+$E23+$F23+$G23+$ED22&gt;($ED$11*AP$8),3,0))))</f>
        <v>0</v>
      </c>
      <c r="AQ23" s="68">
        <f>IF(OR(SUMIF(AQ$12:AQ22,2,AQ$12:AQ22)=2,SUMIF(AQ$12:AQ22,1,AQ$12:AQ22)=1,SUM(AQ$12:AQ22)=1,SUM(AQ$12:AQ22)=2),0,IF($C23+$ED22&gt;($ED$11*AQ$8),1,IF($C23+$D23+$E23+$F23+$ED22&gt;($ED$11*AQ$8),2,IF($C23+$D23+$E23+$F23+$G23+$ED22&gt;($ED$11*AQ$8),3,0))))</f>
        <v>0</v>
      </c>
      <c r="AR23" s="68">
        <f>IF(OR(SUMIF(AR$12:AR22,2,AR$12:AR22)=2,SUMIF(AR$12:AR22,1,AR$12:AR22)=1,SUM(AR$12:AR22)=1,SUM(AR$12:AR22)=2),0,IF($C23+$ED22&gt;($ED$11*AR$8),1,IF($C23+$D23+$E23+$F23+$ED22&gt;($ED$11*AR$8),2,IF($C23+$D23+$E23+$F23+$G23+$ED22&gt;($ED$11*AR$8),3,0))))</f>
        <v>0</v>
      </c>
      <c r="AS23" s="68">
        <f>IF(OR(SUMIF(AS$12:AS22,2,AS$12:AS22)=2,SUMIF(AS$12:AS22,1,AS$12:AS22)=1,SUM(AS$12:AS22)=1,SUM(AS$12:AS22)=2),0,IF($C23+$ED22&gt;($ED$11*AS$8),1,IF($C23+$D23+$E23+$F23+$ED22&gt;($ED$11*AS$8),2,IF($C23+$D23+$E23+$F23+$G23+$ED22&gt;($ED$11*AS$8),3,0))))</f>
        <v>0</v>
      </c>
      <c r="AT23" s="68">
        <f>IF(OR(SUMIF(AT$12:AT22,2,AT$12:AT22)=2,SUMIF(AT$12:AT22,1,AT$12:AT22)=1,SUM(AT$12:AT22)=1,SUM(AT$12:AT22)=2),0,IF($C23+$ED22&gt;($ED$11*AT$8),1,IF($C23+$D23+$E23+$F23+$ED22&gt;($ED$11*AT$8),2,IF($C23+$D23+$E23+$F23+$G23+$ED22&gt;($ED$11*AT$8),3,0))))</f>
        <v>0</v>
      </c>
      <c r="AU23" s="68">
        <f>IF(OR(SUMIF(AU$12:AU22,2,AU$12:AU22)=2,SUMIF(AU$12:AU22,1,AU$12:AU22)=1,SUM(AU$12:AU22)=1,SUM(AU$12:AU22)=2),0,IF($C23+$ED22&gt;($ED$11*AU$8),1,IF($C23+$D23+$E23+$F23+$ED22&gt;($ED$11*AU$8),2,IF($C23+$D23+$E23+$F23+$G23+$ED22&gt;($ED$11*AU$8),3,0))))</f>
        <v>0</v>
      </c>
      <c r="AV23" s="68">
        <f>IF(OR(SUMIF(AV$12:AV22,2,AV$12:AV22)=2,SUMIF(AV$12:AV22,1,AV$12:AV22)=1,SUM(AV$12:AV22)=1,SUM(AV$12:AV22)=2),0,IF($C23+$ED22&gt;($ED$11*AV$8),1,IF($C23+$D23+$E23+$F23+$ED22&gt;($ED$11*AV$8),2,IF($C23+$D23+$E23+$F23+$G23+$ED22&gt;($ED$11*AV$8),3,0))))</f>
        <v>0</v>
      </c>
      <c r="AW23" s="68">
        <f>IF(OR(SUMIF(AW$12:AW22,2,AW$12:AW22)=2,SUMIF(AW$12:AW22,1,AW$12:AW22)=1,SUM(AW$12:AW22)=1,SUM(AW$12:AW22)=2),0,IF($C23+$ED22&gt;($ED$11*AW$8),1,IF($C23+$D23+$E23+$F23+$ED22&gt;($ED$11*AW$8),2,IF($C23+$D23+$E23+$F23+$G23+$ED22&gt;($ED$11*AW$8),3,0))))</f>
        <v>0</v>
      </c>
      <c r="AX23" s="68">
        <f>IF(OR(SUMIF(AX$12:AX22,2,AX$12:AX22)=2,SUMIF(AX$12:AX22,1,AX$12:AX22)=1,SUM(AX$12:AX22)=1,SUM(AX$12:AX22)=2),0,IF($C23+$ED22&gt;($ED$11*AX$8),1,IF($C23+$D23+$E23+$F23+$ED22&gt;($ED$11*AX$8),2,IF($C23+$D23+$E23+$F23+$G23+$ED22&gt;($ED$11*AX$8),3,0))))</f>
        <v>0</v>
      </c>
      <c r="AY23" s="68">
        <f>IF(OR(SUMIF(AY$12:AY22,2,AY$12:AY22)=2,SUMIF(AY$12:AY22,1,AY$12:AY22)=1,SUM(AY$12:AY22)=1,SUM(AY$12:AY22)=2),0,IF($C23+$ED22&gt;($ED$11*AY$8),1,IF($C23+$D23+$E23+$F23+$ED22&gt;($ED$11*AY$8),2,IF($C23+$D23+$E23+$F23+$G23+$ED22&gt;($ED$11*AY$8),3,0))))</f>
        <v>0</v>
      </c>
      <c r="AZ23" s="68">
        <f>IF(OR(SUMIF(AZ$12:AZ22,2,AZ$12:AZ22)=2,SUMIF(AZ$12:AZ22,1,AZ$12:AZ22)=1,SUM(AZ$12:AZ22)=1,SUM(AZ$12:AZ22)=2),0,IF($C23+$ED22&gt;($ED$11*AZ$8),1,IF($C23+$D23+$E23+$F23+$ED22&gt;($ED$11*AZ$8),2,IF($C23+$D23+$E23+$F23+$G23+$ED22&gt;($ED$11*AZ$8),3,0))))</f>
        <v>0</v>
      </c>
      <c r="BA23" s="68">
        <f>IF(OR(SUMIF(BA$12:BA22,2,BA$12:BA22)=2,SUMIF(BA$12:BA22,1,BA$12:BA22)=1,SUM(BA$12:BA22)=1,SUM(BA$12:BA22)=2),0,IF($C23+$ED22&gt;($ED$11*BA$8),1,IF($C23+$D23+$E23+$F23+$ED22&gt;($ED$11*BA$8),2,IF($C23+$D23+$E23+$F23+$G23+$ED22&gt;($ED$11*BA$8),3,0))))</f>
        <v>0</v>
      </c>
      <c r="BB23" s="68">
        <f>IF(OR(SUMIF(BB$12:BB22,2,BB$12:BB22)=2,SUMIF(BB$12:BB22,1,BB$12:BB22)=1,SUM(BB$12:BB22)=1,SUM(BB$12:BB22)=2),0,IF($C23+$ED22&gt;($ED$11*BB$8),1,IF($C23+$D23+$E23+$F23+$ED22&gt;($ED$11*BB$8),2,IF($C23+$D23+$E23+$F23+$G23+$ED22&gt;($ED$11*BB$8),3,0))))</f>
        <v>0</v>
      </c>
      <c r="BC23" s="68">
        <f>IF(OR(SUMIF(BC$12:BC22,2,BC$12:BC22)=2,SUMIF(BC$12:BC22,1,BC$12:BC22)=1,SUM(BC$12:BC22)=1,SUM(BC$12:BC22)=2),0,IF($C23+$ED22&gt;($ED$11*BC$8),1,IF($C23+$D23+$E23+$F23+$ED22&gt;($ED$11*BC$8),2,IF($C23+$D23+$E23+$F23+$G23+$ED22&gt;($ED$11*BC$8),3,0))))</f>
        <v>0</v>
      </c>
      <c r="BD23" s="68">
        <f>IF(OR(SUMIF(BD$12:BD22,2,BD$12:BD22)=2,SUMIF(BD$12:BD22,1,BD$12:BD22)=1,SUM(BD$12:BD22)=1,SUM(BD$12:BD22)=2),0,IF($C23+$ED22&gt;($ED$11*BD$8),1,IF($C23+$D23+$E23+$F23+$ED22&gt;($ED$11*BD$8),2,IF($C23+$D23+$E23+$F23+$G23+$ED22&gt;($ED$11*BD$8),3,0))))</f>
        <v>0</v>
      </c>
      <c r="BE23" s="68">
        <f>IF(OR(SUMIF(BE$12:BE22,2,BE$12:BE22)=2,SUMIF(BE$12:BE22,1,BE$12:BE22)=1,SUM(BE$12:BE22)=1,SUM(BE$12:BE22)=2),0,IF($C23+$ED22&gt;($ED$11*BE$8),1,IF($C23+$D23+$E23+$F23+$ED22&gt;($ED$11*BE$8),2,IF($C23+$D23+$E23+$F23+$G23+$ED22&gt;($ED$11*BE$8),3,0))))</f>
        <v>0</v>
      </c>
      <c r="BF23" s="68">
        <f>IF(OR(SUMIF(BF$12:BF22,2,BF$12:BF22)=2,SUMIF(BF$12:BF22,1,BF$12:BF22)=1,SUM(BF$12:BF22)=1,SUM(BF$12:BF22)=2),0,IF($C23+$ED22&gt;($ED$11*BF$8),1,IF($C23+$D23+$E23+$F23+$ED22&gt;($ED$11*BF$8),2,IF($C23+$D23+$E23+$F23+$G23+$ED22&gt;($ED$11*BF$8),3,0))))</f>
        <v>0</v>
      </c>
      <c r="BG23" s="68">
        <f>IF(OR(SUMIF(BG$12:BG22,2,BG$12:BG22)=2,SUMIF(BG$12:BG22,1,BG$12:BG22)=1,SUM(BG$12:BG22)=1,SUM(BG$12:BG22)=2),0,IF($C23+$ED22&gt;($ED$11*BG$8),1,IF($C23+$D23+$E23+$F23+$ED22&gt;($ED$11*BG$8),2,IF($C23+$D23+$E23+$F23+$G23+$ED22&gt;($ED$11*BG$8),3,0))))</f>
        <v>0</v>
      </c>
      <c r="BH23" s="68">
        <f>IF(OR(SUMIF(BH$12:BH22,2,BH$12:BH22)=2,SUMIF(BH$12:BH22,1,BH$12:BH22)=1,SUM(BH$12:BH22)=1,SUM(BH$12:BH22)=2),0,IF($C23+$ED22&gt;($ED$11*BH$8),1,IF($C23+$D23+$E23+$F23+$ED22&gt;($ED$11*BH$8),2,IF($C23+$D23+$E23+$F23+$G23+$ED22&gt;($ED$11*BH$8),3,0))))</f>
        <v>0</v>
      </c>
      <c r="BI23" s="68">
        <f>IF(OR(SUMIF(BI$12:BI22,2,BI$12:BI22)=2,SUMIF(BI$12:BI22,1,BI$12:BI22)=1,SUM(BI$12:BI22)=1,SUM(BI$12:BI22)=2),0,IF($C23+$ED22&gt;($ED$11*BI$8),1,IF($C23+$D23+$E23+$F23+$ED22&gt;($ED$11*BI$8),2,IF($C23+$D23+$E23+$F23+$G23+$ED22&gt;($ED$11*BI$8),3,0))))</f>
        <v>0</v>
      </c>
      <c r="BJ23" s="68">
        <f>IF(OR(SUMIF(BJ$12:BJ22,2,BJ$12:BJ22)=2,SUMIF(BJ$12:BJ22,1,BJ$12:BJ22)=1,SUM(BJ$12:BJ22)=1,SUM(BJ$12:BJ22)=2),0,IF($C23+$ED22&gt;($ED$11*BJ$8),1,IF($C23+$D23+$E23+$F23+$ED22&gt;($ED$11*BJ$8),2,IF($C23+$D23+$E23+$F23+$G23+$ED22&gt;($ED$11*BJ$8),3,0))))</f>
        <v>0</v>
      </c>
      <c r="BK23" s="68">
        <f>IF(OR(SUMIF(BK$12:BK22,2,BK$12:BK22)=2,SUMIF(BK$12:BK22,1,BK$12:BK22)=1,SUM(BK$12:BK22)=1,SUM(BK$12:BK22)=2),0,IF($C23+$ED22&gt;($ED$11*BK$8),1,IF($C23+$D23+$E23+$F23+$ED22&gt;($ED$11*BK$8),2,IF($C23+$D23+$E23+$F23+$G23+$ED22&gt;($ED$11*BK$8),3,0))))</f>
        <v>0</v>
      </c>
      <c r="BL23" s="68">
        <f>IF(OR(SUMIF(BL$12:BL22,2,BL$12:BL22)=2,SUMIF(BL$12:BL22,1,BL$12:BL22)=1,SUM(BL$12:BL22)=1,SUM(BL$12:BL22)=2),0,IF($C23+$ED22&gt;($ED$11*BL$8),1,IF($C23+$D23+$E23+$F23+$ED22&gt;($ED$11*BL$8),2,IF($C23+$D23+$E23+$F23+$G23+$ED22&gt;($ED$11*BL$8),3,0))))</f>
        <v>0</v>
      </c>
      <c r="BM23" s="68">
        <f>IF(OR(SUMIF(BM$12:BM22,2,BM$12:BM22)=2,SUMIF(BM$12:BM22,1,BM$12:BM22)=1,SUM(BM$12:BM22)=1,SUM(BM$12:BM22)=2),0,IF($C23+$ED22&gt;($ED$11*BM$8),1,IF($C23+$D23+$E23+$F23+$ED22&gt;($ED$11*BM$8),2,IF($C23+$D23+$E23+$F23+$G23+$ED22&gt;($ED$11*BM$8),3,0))))</f>
        <v>0</v>
      </c>
      <c r="BN23" s="68">
        <f>IF(OR(SUMIF(BN$12:BN22,2,BN$12:BN22)=2,SUMIF(BN$12:BN22,1,BN$12:BN22)=1,SUM(BN$12:BN22)=1,SUM(BN$12:BN22)=2),0,IF($C23+$ED22&gt;($ED$11*BN$8),1,IF($C23+$D23+$E23+$F23+$ED22&gt;($ED$11*BN$8),2,IF($C23+$D23+$E23+$F23+$G23+$ED22&gt;($ED$11*BN$8),3,0))))</f>
        <v>0</v>
      </c>
      <c r="BO23" s="68">
        <f>IF(OR(SUMIF(BO$12:BO22,2,BO$12:BO22)=2,SUMIF(BO$12:BO22,1,BO$12:BO22)=1,SUM(BO$12:BO22)=1,SUM(BO$12:BO22)=2),0,IF($C23+$ED22&gt;($ED$11*BO$8),1,IF($C23+$D23+$E23+$F23+$ED22&gt;($ED$11*BO$8),2,IF($C23+$D23+$E23+$F23+$G23+$ED22&gt;($ED$11*BO$8),3,0))))</f>
        <v>0</v>
      </c>
      <c r="BP23" s="68">
        <f>IF(OR(SUMIF(BP$12:BP22,2,BP$12:BP22)=2,SUMIF(BP$12:BP22,1,BP$12:BP22)=1,SUM(BP$12:BP22)=1,SUM(BP$12:BP22)=2),0,IF($C23+$ED22&gt;($ED$11*BP$8),1,IF($C23+$D23+$E23+$F23+$ED22&gt;($ED$11*BP$8),2,IF($C23+$D23+$E23+$F23+$G23+$ED22&gt;($ED$11*BP$8),3,0))))</f>
        <v>0</v>
      </c>
      <c r="BQ23" s="68">
        <f>IF(OR(SUMIF(BQ$12:BQ22,2,BQ$12:BQ22)=2,SUMIF(BQ$12:BQ22,1,BQ$12:BQ22)=1,SUM(BQ$12:BQ22)=1,SUM(BQ$12:BQ22)=2),0,IF($C23+$ED22&gt;($ED$11*BQ$8),1,IF($C23+$D23+$E23+$F23+$ED22&gt;($ED$11*BQ$8),2,IF($C23+$D23+$E23+$F23+$G23+$ED22&gt;($ED$11*BQ$8),3,0))))</f>
        <v>0</v>
      </c>
      <c r="BR23" s="68">
        <f>IF(OR(SUMIF(BR$12:BR22,2,BR$12:BR22)=2,SUMIF(BR$12:BR22,1,BR$12:BR22)=1,SUM(BR$12:BR22)=1,SUM(BR$12:BR22)=2),0,IF($C23+$ED22&gt;($ED$11*BR$8),1,IF($C23+$D23+$E23+$F23+$ED22&gt;($ED$11*BR$8),2,IF($C23+$D23+$E23+$F23+$G23+$ED22&gt;($ED$11*BR$8),3,0))))</f>
        <v>0</v>
      </c>
      <c r="BS23" s="68">
        <f>IF(OR(SUMIF(BS$12:BS22,2,BS$12:BS22)=2,SUMIF(BS$12:BS22,1,BS$12:BS22)=1,SUM(BS$12:BS22)=1,SUM(BS$12:BS22)=2),0,IF($C23+$ED22&gt;($ED$11*BS$8),1,IF($C23+$D23+$E23+$F23+$ED22&gt;($ED$11*BS$8),2,IF($C23+$D23+$E23+$F23+$G23+$ED22&gt;($ED$11*BS$8),3,0))))</f>
        <v>0</v>
      </c>
      <c r="BT23" s="68">
        <f>IF(OR(SUMIF(BT$12:BT22,2,BT$12:BT22)=2,SUMIF(BT$12:BT22,1,BT$12:BT22)=1,SUM(BT$12:BT22)=1,SUM(BT$12:BT22)=2),0,IF($C23+$ED22&gt;($ED$11*BT$8),1,IF($C23+$D23+$E23+$F23+$ED22&gt;($ED$11*BT$8),2,IF($C23+$D23+$E23+$F23+$G23+$ED22&gt;($ED$11*BT$8),3,0))))</f>
        <v>0</v>
      </c>
      <c r="BU23" s="68">
        <f>IF(OR(SUMIF(BU$12:BU22,2,BU$12:BU22)=2,SUMIF(BU$12:BU22,1,BU$12:BU22)=1,SUM(BU$12:BU22)=1,SUM(BU$12:BU22)=2),0,IF($C23+$ED22&gt;($ED$11*BU$8),1,IF($C23+$D23+$E23+$F23+$ED22&gt;($ED$11*BU$8),2,IF($C23+$D23+$E23+$F23+$G23+$ED22&gt;($ED$11*BU$8),3,0))))</f>
        <v>0</v>
      </c>
      <c r="BV23" s="68">
        <f>IF(OR(SUMIF(BV$12:BV22,2,BV$12:BV22)=2,SUMIF(BV$12:BV22,1,BV$12:BV22)=1,SUM(BV$12:BV22)=1,SUM(BV$12:BV22)=2),0,IF($C23+$ED22&gt;($ED$11*BV$8),1,IF($C23+$D23+$E23+$F23+$ED22&gt;($ED$11*BV$8),2,IF($C23+$D23+$E23+$F23+$G23+$ED22&gt;($ED$11*BV$8),3,0))))</f>
        <v>0</v>
      </c>
      <c r="BW23" s="68">
        <f>IF(OR(SUMIF(BW$12:BW22,2,BW$12:BW22)=2,SUMIF(BW$12:BW22,1,BW$12:BW22)=1,SUM(BW$12:BW22)=1,SUM(BW$12:BW22)=2),0,IF($C23+$ED22&gt;($ED$11*BW$8),1,IF($C23+$D23+$E23+$F23+$ED22&gt;($ED$11*BW$8),2,IF($C23+$D23+$E23+$F23+$G23+$ED22&gt;($ED$11*BW$8),3,0))))</f>
        <v>0</v>
      </c>
      <c r="BX23" s="68">
        <f>IF(OR(SUMIF(BX$12:BX22,2,BX$12:BX22)=2,SUMIF(BX$12:BX22,1,BX$12:BX22)=1,SUM(BX$12:BX22)=1,SUM(BX$12:BX22)=2),0,IF($C23+$ED22&gt;($ED$11*BX$8),1,IF($C23+$D23+$E23+$F23+$ED22&gt;($ED$11*BX$8),2,IF($C23+$D23+$E23+$F23+$G23+$ED22&gt;($ED$11*BX$8),3,0))))</f>
        <v>0</v>
      </c>
      <c r="BY23" s="68">
        <f>IF(OR(SUMIF(BY$12:BY22,2,BY$12:BY22)=2,SUMIF(BY$12:BY22,1,BY$12:BY22)=1,SUM(BY$12:BY22)=1,SUM(BY$12:BY22)=2),0,IF($C23+$ED22&gt;($ED$11*BY$8),1,IF($C23+$D23+$E23+$F23+$ED22&gt;($ED$11*BY$8),2,IF($C23+$D23+$E23+$F23+$G23+$ED22&gt;($ED$11*BY$8),3,0))))</f>
        <v>0</v>
      </c>
      <c r="BZ23" s="68">
        <f>IF(OR(SUMIF(BZ$12:BZ22,2,BZ$12:BZ22)=2,SUMIF(BZ$12:BZ22,1,BZ$12:BZ22)=1,SUM(BZ$12:BZ22)=1,SUM(BZ$12:BZ22)=2),0,IF($C23+$ED22&gt;($ED$11*BZ$8),1,IF($C23+$D23+$E23+$F23+$ED22&gt;($ED$11*BZ$8),2,IF($C23+$D23+$E23+$F23+$G23+$ED22&gt;($ED$11*BZ$8),3,0))))</f>
        <v>0</v>
      </c>
      <c r="CA23" s="68">
        <f>IF(OR(SUMIF(CA$12:CA22,2,CA$12:CA22)=2,SUMIF(CA$12:CA22,1,CA$12:CA22)=1,SUM(CA$12:CA22)=1,SUM(CA$12:CA22)=2),0,IF($C23+$ED22&gt;($ED$11*CA$8),1,IF($C23+$D23+$E23+$F23+$ED22&gt;($ED$11*CA$8),2,IF($C23+$D23+$E23+$F23+$G23+$ED22&gt;($ED$11*CA$8),3,0))))</f>
        <v>0</v>
      </c>
      <c r="CB23" s="68">
        <f>IF(OR(SUMIF(CB$12:CB22,2,CB$12:CB22)=2,SUMIF(CB$12:CB22,1,CB$12:CB22)=1,SUM(CB$12:CB22)=1,SUM(CB$12:CB22)=2),0,IF($C23+$ED22&gt;($ED$11*CB$8),1,IF($C23+$D23+$E23+$F23+$ED22&gt;($ED$11*CB$8),2,IF($C23+$D23+$E23+$F23+$G23+$ED22&gt;($ED$11*CB$8),3,0))))</f>
        <v>0</v>
      </c>
      <c r="CC23" s="68">
        <f>IF(OR(SUMIF(CC$12:CC22,2,CC$12:CC22)=2,SUMIF(CC$12:CC22,1,CC$12:CC22)=1,SUM(CC$12:CC22)=1,SUM(CC$12:CC22)=2),0,IF($C23+$ED22&gt;($ED$11*CC$8),1,IF($C23+$D23+$E23+$F23+$ED22&gt;($ED$11*CC$8),2,IF($C23+$D23+$E23+$F23+$G23+$ED22&gt;($ED$11*CC$8),3,0))))</f>
        <v>0</v>
      </c>
      <c r="CD23" s="68">
        <f>IF(OR(SUMIF(CD$12:CD22,2,CD$12:CD22)=2,SUMIF(CD$12:CD22,1,CD$12:CD22)=1,SUM(CD$12:CD22)=1,SUM(CD$12:CD22)=2),0,IF($C23+$ED22&gt;($ED$11*CD$8),1,IF($C23+$D23+$E23+$F23+$ED22&gt;($ED$11*CD$8),2,IF($C23+$D23+$E23+$F23+$G23+$ED22&gt;($ED$11*CD$8),3,0))))</f>
        <v>0</v>
      </c>
      <c r="CE23" s="68">
        <f>IF(OR(SUMIF(CE$12:CE22,2,CE$12:CE22)=2,SUMIF(CE$12:CE22,1,CE$12:CE22)=1,SUM(CE$12:CE22)=1,SUM(CE$12:CE22)=2),0,IF($C23+$ED22&gt;($ED$11*CE$8),1,IF($C23+$D23+$E23+$F23+$ED22&gt;($ED$11*CE$8),2,IF($C23+$D23+$E23+$F23+$G23+$ED22&gt;($ED$11*CE$8),3,0))))</f>
        <v>0</v>
      </c>
      <c r="CF23" s="68">
        <f>IF(OR(SUMIF(CF$12:CF22,2,CF$12:CF22)=2,SUMIF(CF$12:CF22,1,CF$12:CF22)=1,SUM(CF$12:CF22)=1,SUM(CF$12:CF22)=2),0,IF($C23+$ED22&gt;($ED$11*CF$8),1,IF($C23+$D23+$E23+$F23+$ED22&gt;($ED$11*CF$8),2,IF($C23+$D23+$E23+$F23+$G23+$ED22&gt;($ED$11*CF$8),3,0))))</f>
        <v>0</v>
      </c>
      <c r="CG23" s="68">
        <f>IF(OR(SUMIF(CG$12:CG22,2,CG$12:CG22)=2,SUMIF(CG$12:CG22,1,CG$12:CG22)=1,SUM(CG$12:CG22)=1,SUM(CG$12:CG22)=2),0,IF($C23+$ED22&gt;($ED$11*CG$8),1,IF($C23+$D23+$E23+$F23+$ED22&gt;($ED$11*CG$8),2,IF($C23+$D23+$E23+$F23+$G23+$ED22&gt;($ED$11*CG$8),3,0))))</f>
        <v>0</v>
      </c>
      <c r="CH23" s="68">
        <f>IF(OR(SUMIF(CH$12:CH22,2,CH$12:CH22)=2,SUMIF(CH$12:CH22,1,CH$12:CH22)=1,SUM(CH$12:CH22)=1,SUM(CH$12:CH22)=2),0,IF($C23+$ED22&gt;($ED$11*CH$8),1,IF($C23+$D23+$E23+$F23+$ED22&gt;($ED$11*CH$8),2,IF($C23+$D23+$E23+$F23+$G23+$ED22&gt;($ED$11*CH$8),3,0))))</f>
        <v>0</v>
      </c>
      <c r="CI23" s="68">
        <f>IF(OR(SUMIF(CI$12:CI22,2,CI$12:CI22)=2,SUMIF(CI$12:CI22,1,CI$12:CI22)=1,SUM(CI$12:CI22)=1,SUM(CI$12:CI22)=2),0,IF($C23+$ED22&gt;($ED$11*CI$8),1,IF($C23+$D23+$E23+$F23+$ED22&gt;($ED$11*CI$8),2,IF($C23+$D23+$E23+$F23+$G23+$ED22&gt;($ED$11*CI$8),3,0))))</f>
        <v>0</v>
      </c>
      <c r="CJ23" s="68">
        <f>IF(OR(SUMIF(CJ$12:CJ22,2,CJ$12:CJ22)=2,SUMIF(CJ$12:CJ22,1,CJ$12:CJ22)=1,SUM(CJ$12:CJ22)=1,SUM(CJ$12:CJ22)=2),0,IF($C23+$ED22&gt;($ED$11*CJ$8),1,IF($C23+$D23+$E23+$F23+$ED22&gt;($ED$11*CJ$8),2,IF($C23+$D23+$E23+$F23+$G23+$ED22&gt;($ED$11*CJ$8),3,0))))</f>
        <v>0</v>
      </c>
      <c r="CK23" s="68">
        <f>IF(OR(SUMIF(CK$12:CK22,2,CK$12:CK22)=2,SUMIF(CK$12:CK22,1,CK$12:CK22)=1,SUM(CK$12:CK22)=1,SUM(CK$12:CK22)=2),0,IF($C23+$ED22&gt;($ED$11*CK$8),1,IF($C23+$D23+$E23+$F23+$ED22&gt;($ED$11*CK$8),2,IF($C23+$D23+$E23+$F23+$G23+$ED22&gt;($ED$11*CK$8),3,0))))</f>
        <v>0</v>
      </c>
      <c r="CL23" s="68">
        <f>IF(OR(SUMIF(CL$12:CL22,2,CL$12:CL22)=2,SUMIF(CL$12:CL22,1,CL$12:CL22)=1,SUM(CL$12:CL22)=1,SUM(CL$12:CL22)=2),0,IF($C23+$ED22&gt;($ED$11*CL$8),1,IF($C23+$D23+$E23+$F23+$ED22&gt;($ED$11*CL$8),2,IF($C23+$D23+$E23+$F23+$G23+$ED22&gt;($ED$11*CL$8),3,0))))</f>
        <v>0</v>
      </c>
      <c r="CM23" s="68">
        <f>IF(OR(SUMIF(CM$12:CM22,2,CM$12:CM22)=2,SUMIF(CM$12:CM22,1,CM$12:CM22)=1,SUM(CM$12:CM22)=1,SUM(CM$12:CM22)=2),0,IF($C23+$ED22&gt;($ED$11*CM$8),1,IF($C23+$D23+$E23+$F23+$ED22&gt;($ED$11*CM$8),2,IF($C23+$D23+$E23+$F23+$G23+$ED22&gt;($ED$11*CM$8),3,0))))</f>
        <v>0</v>
      </c>
      <c r="CN23" s="68">
        <f>IF(OR(SUMIF(CN$12:CN22,2,CN$12:CN22)=2,SUMIF(CN$12:CN22,1,CN$12:CN22)=1,SUM(CN$12:CN22)=1,SUM(CN$12:CN22)=2),0,IF($C23+$ED22&gt;($ED$11*CN$8),1,IF($C23+$D23+$E23+$F23+$ED22&gt;($ED$11*CN$8),2,IF($C23+$D23+$E23+$F23+$G23+$ED22&gt;($ED$11*CN$8),3,0))))</f>
        <v>0</v>
      </c>
      <c r="CO23" s="68">
        <f>IF(OR(SUMIF(CO$12:CO22,2,CO$12:CO22)=2,SUMIF(CO$12:CO22,1,CO$12:CO22)=1,SUM(CO$12:CO22)=1,SUM(CO$12:CO22)=2),0,IF($C23+$ED22&gt;($ED$11*CO$8),1,IF($C23+$D23+$E23+$F23+$ED22&gt;($ED$11*CO$8),2,IF($C23+$D23+$E23+$F23+$G23+$ED22&gt;($ED$11*CO$8),3,0))))</f>
        <v>0</v>
      </c>
      <c r="CP23" s="68">
        <f>IF(OR(SUMIF(CP$12:CP22,2,CP$12:CP22)=2,SUMIF(CP$12:CP22,1,CP$12:CP22)=1,SUM(CP$12:CP22)=1,SUM(CP$12:CP22)=2),0,IF($C23+$ED22&gt;($ED$11*CP$8),1,IF($C23+$D23+$E23+$F23+$ED22&gt;($ED$11*CP$8),2,IF($C23+$D23+$E23+$F23+$G23+$ED22&gt;($ED$11*CP$8),3,0))))</f>
        <v>0</v>
      </c>
      <c r="CQ23" s="68">
        <f>IF(OR(SUMIF(CQ$12:CQ22,2,CQ$12:CQ22)=2,SUMIF(CQ$12:CQ22,1,CQ$12:CQ22)=1,SUM(CQ$12:CQ22)=1,SUM(CQ$12:CQ22)=2),0,IF($C23+$ED22&gt;($ED$11*CQ$8),1,IF($C23+$D23+$E23+$F23+$ED22&gt;($ED$11*CQ$8),2,IF($C23+$D23+$E23+$F23+$G23+$ED22&gt;($ED$11*CQ$8),3,0))))</f>
        <v>0</v>
      </c>
      <c r="CR23" s="68">
        <f>IF(OR(SUMIF(CR$12:CR22,2,CR$12:CR22)=2,SUMIF(CR$12:CR22,1,CR$12:CR22)=1,SUM(CR$12:CR22)=1,SUM(CR$12:CR22)=2),0,IF($C23+$ED22&gt;($ED$11*CR$8),1,IF($C23+$D23+$E23+$F23+$ED22&gt;($ED$11*CR$8),2,IF($C23+$D23+$E23+$F23+$G23+$ED22&gt;($ED$11*CR$8),3,0))))</f>
        <v>0</v>
      </c>
      <c r="CS23" s="68">
        <f>IF(OR(SUMIF(CS$12:CS22,2,CS$12:CS22)=2,SUMIF(CS$12:CS22,1,CS$12:CS22)=1,SUM(CS$12:CS22)=1,SUM(CS$12:CS22)=2),0,IF($C23+$ED22&gt;($ED$11*CS$8),1,IF($C23+$D23+$E23+$F23+$ED22&gt;($ED$11*CS$8),2,IF($C23+$D23+$E23+$F23+$G23+$ED22&gt;($ED$11*CS$8),3,0))))</f>
        <v>0</v>
      </c>
      <c r="CT23" s="68">
        <f>IF(OR(SUMIF(CT$12:CT22,2,CT$12:CT22)=2,SUMIF(CT$12:CT22,1,CT$12:CT22)=1,SUM(CT$12:CT22)=1,SUM(CT$12:CT22)=2),0,IF($C23+$ED22&gt;($ED$11*CT$8),1,IF($C23+$D23+$E23+$F23+$ED22&gt;($ED$11*CT$8),2,IF($C23+$D23+$E23+$F23+$G23+$ED22&gt;($ED$11*CT$8),3,0))))</f>
        <v>0</v>
      </c>
      <c r="CU23" s="68">
        <f>IF(OR(SUMIF(CU$12:CU22,2,CU$12:CU22)=2,SUMIF(CU$12:CU22,1,CU$12:CU22)=1,SUM(CU$12:CU22)=1,SUM(CU$12:CU22)=2),0,IF($C23+$ED22&gt;($ED$11*CU$8),1,IF($C23+$D23+$E23+$F23+$ED22&gt;($ED$11*CU$8),2,IF($C23+$D23+$E23+$F23+$G23+$ED22&gt;($ED$11*CU$8),3,0))))</f>
        <v>0</v>
      </c>
      <c r="CV23" s="68">
        <f>IF(OR(SUMIF(CV$12:CV22,2,CV$12:CV22)=2,SUMIF(CV$12:CV22,1,CV$12:CV22)=1,SUM(CV$12:CV22)=1,SUM(CV$12:CV22)=2),0,IF($C23+$ED22&gt;($ED$11*CV$8),1,IF($C23+$D23+$E23+$F23+$ED22&gt;($ED$11*CV$8),2,IF($C23+$D23+$E23+$F23+$G23+$ED22&gt;($ED$11*CV$8),3,0))))</f>
        <v>0</v>
      </c>
      <c r="CW23" s="68">
        <f>IF(OR(SUMIF(CW$12:CW22,2,CW$12:CW22)=2,SUMIF(CW$12:CW22,1,CW$12:CW22)=1,SUM(CW$12:CW22)=1,SUM(CW$12:CW22)=2),0,IF($C23+$ED22&gt;($ED$11*CW$8),1,IF($C23+$D23+$E23+$F23+$ED22&gt;($ED$11*CW$8),2,IF($C23+$D23+$E23+$F23+$G23+$ED22&gt;($ED$11*CW$8),3,0))))</f>
        <v>0</v>
      </c>
      <c r="CX23" s="68">
        <f>IF(OR(SUMIF(CX$12:CX22,2,CX$12:CX22)=2,SUMIF(CX$12:CX22,1,CX$12:CX22)=1,SUM(CX$12:CX22)=1,SUM(CX$12:CX22)=2),0,IF($C23+$ED22&gt;($ED$11*CX$8),1,IF($C23+$D23+$E23+$F23+$ED22&gt;($ED$11*CX$8),2,IF($C23+$D23+$E23+$F23+$G23+$ED22&gt;($ED$11*CX$8),3,0))))</f>
        <v>0</v>
      </c>
      <c r="CY23" s="68">
        <f>IF(OR(SUMIF(CY$12:CY22,2,CY$12:CY22)=2,SUMIF(CY$12:CY22,1,CY$12:CY22)=1,SUM(CY$12:CY22)=1,SUM(CY$12:CY22)=2),0,IF($C23+$ED22&gt;($ED$11*CY$8),1,IF($C23+$D23+$E23+$F23+$ED22&gt;($ED$11*CY$8),2,IF($C23+$D23+$E23+$F23+$G23+$ED22&gt;($ED$11*CY$8),3,0))))</f>
        <v>0</v>
      </c>
      <c r="CZ23" s="68">
        <f>IF(OR(SUMIF(CZ$12:CZ22,2,CZ$12:CZ22)=2,SUMIF(CZ$12:CZ22,1,CZ$12:CZ22)=1,SUM(CZ$12:CZ22)=1,SUM(CZ$12:CZ22)=2),0,IF($C23+$ED22&gt;($ED$11*CZ$8),1,IF($C23+$D23+$E23+$F23+$ED22&gt;($ED$11*CZ$8),2,IF($C23+$D23+$E23+$F23+$G23+$ED22&gt;($ED$11*CZ$8),3,0))))</f>
        <v>0</v>
      </c>
      <c r="DA23" s="68">
        <f>IF(OR(SUMIF(DA$12:DA22,2,DA$12:DA22)=2,SUMIF(DA$12:DA22,1,DA$12:DA22)=1,SUM(DA$12:DA22)=1,SUM(DA$12:DA22)=2),0,IF($C23+$ED22&gt;($ED$11*DA$8),1,IF($C23+$D23+$E23+$F23+$ED22&gt;($ED$11*DA$8),2,IF($C23+$D23+$E23+$F23+$G23+$ED22&gt;($ED$11*DA$8),3,0))))</f>
        <v>0</v>
      </c>
      <c r="DB23" s="68">
        <f>IF(OR(SUMIF(DB$12:DB22,2,DB$12:DB22)=2,SUMIF(DB$12:DB22,1,DB$12:DB22)=1,SUM(DB$12:DB22)=1,SUM(DB$12:DB22)=2),0,IF($C23+$ED22&gt;($ED$11*DB$8),1,IF($C23+$D23+$E23+$F23+$ED22&gt;($ED$11*DB$8),2,IF($C23+$D23+$E23+$F23+$G23+$ED22&gt;($ED$11*DB$8),3,0))))</f>
        <v>0</v>
      </c>
      <c r="DC23" s="68">
        <f>IF(OR(SUMIF(DC$12:DC22,2,DC$12:DC22)=2,SUMIF(DC$12:DC22,1,DC$12:DC22)=1,SUM(DC$12:DC22)=1,SUM(DC$12:DC22)=2),0,IF($C23+$ED22&gt;($ED$11*DC$8),1,IF($C23+$D23+$E23+$F23+$ED22&gt;($ED$11*DC$8),2,IF($C23+$D23+$E23+$F23+$G23+$ED22&gt;($ED$11*DC$8),3,0))))</f>
        <v>0</v>
      </c>
      <c r="DD23" s="68">
        <f>IF(OR(SUMIF(DD$12:DD22,2,DD$12:DD22)=2,SUMIF(DD$12:DD22,1,DD$12:DD22)=1,SUM(DD$12:DD22)=1,SUM(DD$12:DD22)=2),0,IF($C23+$ED22&gt;($ED$11*DD$8),1,IF($C23+$D23+$E23+$F23+$ED22&gt;($ED$11*DD$8),2,IF($C23+$D23+$E23+$F23+$G23+$ED22&gt;($ED$11*DD$8),3,0))))</f>
        <v>0</v>
      </c>
      <c r="DE23" s="68">
        <f>IF(OR(SUMIF(DE$12:DE22,2,DE$12:DE22)=2,SUMIF(DE$12:DE22,1,DE$12:DE22)=1,SUM(DE$12:DE22)=1,SUM(DE$12:DE22)=2),0,IF($C23+$ED22&gt;($ED$11*DE$8),1,IF($C23+$D23+$E23+$F23+$ED22&gt;($ED$11*DE$8),2,IF($C23+$D23+$E23+$F23+$G23+$ED22&gt;($ED$11*DE$8),3,0))))</f>
        <v>0</v>
      </c>
      <c r="DF23" s="68">
        <f>IF(OR(SUMIF(DF$12:DF22,2,DF$12:DF22)=2,SUMIF(DF$12:DF22,1,DF$12:DF22)=1,SUM(DF$12:DF22)=1,SUM(DF$12:DF22)=2),0,IF($C23+$ED22&gt;($ED$11*DF$8),1,IF($C23+$D23+$E23+$F23+$ED22&gt;($ED$11*DF$8),2,IF($C23+$D23+$E23+$F23+$G23+$ED22&gt;($ED$11*DF$8),3,0))))</f>
        <v>0</v>
      </c>
      <c r="DG23" s="68">
        <f>IF(OR(SUMIF(DG$12:DG22,2,DG$12:DG22)=2,SUMIF(DG$12:DG22,1,DG$12:DG22)=1,SUM(DG$12:DG22)=1,SUM(DG$12:DG22)=2),0,IF($C23+$ED22&gt;($ED$11*DG$8),1,IF($C23+$D23+$E23+$F23+$ED22&gt;($ED$11*DG$8),2,IF($C23+$D23+$E23+$F23+$G23+$ED22&gt;($ED$11*DG$8),3,0))))</f>
        <v>0</v>
      </c>
      <c r="DH23" s="68">
        <f>IF(OR(SUMIF(DH$12:DH22,2,DH$12:DH22)=2,SUMIF(DH$12:DH22,1,DH$12:DH22)=1,SUM(DH$12:DH22)=1,SUM(DH$12:DH22)=2),0,IF($C23+$ED22&gt;($ED$11*DH$8),1,IF($C23+$D23+$E23+$F23+$ED22&gt;($ED$11*DH$8),2,IF($C23+$D23+$E23+$F23+$G23+$ED22&gt;($ED$11*DH$8),3,0))))</f>
        <v>0</v>
      </c>
      <c r="DI23" s="68">
        <f>IF(OR(SUMIF(DI$12:DI22,2,DI$12:DI22)=2,SUMIF(DI$12:DI22,1,DI$12:DI22)=1,SUM(DI$12:DI22)=1,SUM(DI$12:DI22)=2),0,IF($C23+$ED22&gt;($ED$11*DI$8),1,IF($C23+$D23+$E23+$F23+$ED22&gt;($ED$11*DI$8),2,IF($C23+$D23+$E23+$F23+$G23+$ED22&gt;($ED$11*DI$8),3,0))))</f>
        <v>0</v>
      </c>
      <c r="DJ23" s="68">
        <f>IF(OR(SUMIF(DJ$12:DJ22,2,DJ$12:DJ22)=2,SUMIF(DJ$12:DJ22,1,DJ$12:DJ22)=1,SUM(DJ$12:DJ22)=1,SUM(DJ$12:DJ22)=2),0,IF($C23+$ED22&gt;($ED$11*DJ$8),1,IF($C23+$D23+$E23+$F23+$ED22&gt;($ED$11*DJ$8),2,IF($C23+$D23+$E23+$F23+$G23+$ED22&gt;($ED$11*DJ$8),3,0))))</f>
        <v>0</v>
      </c>
      <c r="DK23" s="68">
        <f>IF(OR(SUMIF(DK$12:DK22,2,DK$12:DK22)=2,SUMIF(DK$12:DK22,1,DK$12:DK22)=1,SUM(DK$12:DK22)=1,SUM(DK$12:DK22)=2),0,IF($C23+$ED22&gt;($ED$11*DK$8),1,IF($C23+$D23+$E23+$F23+$ED22&gt;($ED$11*DK$8),2,IF($C23+$D23+$E23+$F23+$G23+$ED22&gt;($ED$11*DK$8),3,0))))</f>
        <v>0</v>
      </c>
      <c r="DL23" s="68">
        <f>IF(OR(SUMIF(DL$12:DL22,2,DL$12:DL22)=2,SUMIF(DL$12:DL22,1,DL$12:DL22)=1,SUM(DL$12:DL22)=1,SUM(DL$12:DL22)=2),0,IF($C23+$ED22&gt;($ED$11*DL$8),1,IF($C23+$D23+$E23+$F23+$ED22&gt;($ED$11*DL$8),2,IF($C23+$D23+$E23+$F23+$G23+$ED22&gt;($ED$11*DL$8),3,0))))</f>
        <v>0</v>
      </c>
      <c r="DM23" s="68">
        <f>IF(OR(SUMIF(DM$12:DM22,2,DM$12:DM22)=2,SUMIF(DM$12:DM22,1,DM$12:DM22)=1,SUM(DM$12:DM22)=1,SUM(DM$12:DM22)=2),0,IF($C23+$ED22&gt;($ED$11*DM$8),1,IF($C23+$D23+$E23+$F23+$ED22&gt;($ED$11*DM$8),2,IF($C23+$D23+$E23+$F23+$G23+$ED22&gt;($ED$11*DM$8),3,0))))</f>
        <v>0</v>
      </c>
      <c r="DN23" s="68">
        <f>IF(OR(SUMIF(DN$12:DN22,2,DN$12:DN22)=2,SUMIF(DN$12:DN22,1,DN$12:DN22)=1,SUM(DN$12:DN22)=1,SUM(DN$12:DN22)=2),0,IF($C23+$ED22&gt;($ED$11*DN$8),1,IF($C23+$D23+$E23+$F23+$ED22&gt;($ED$11*DN$8),2,IF($C23+$D23+$E23+$F23+$G23+$ED22&gt;($ED$11*DN$8),3,0))))</f>
        <v>0</v>
      </c>
      <c r="DO23" s="68">
        <f>IF(OR(SUMIF(DO$12:DO22,2,DO$12:DO22)=2,SUMIF(DO$12:DO22,1,DO$12:DO22)=1,SUM(DO$12:DO22)=1,SUM(DO$12:DO22)=2),0,IF($C23+$ED22&gt;($ED$11*DO$8),1,IF($C23+$D23+$E23+$F23+$ED22&gt;($ED$11*DO$8),2,IF($C23+$D23+$E23+$F23+$G23+$ED22&gt;($ED$11*DO$8),3,0))))</f>
        <v>0</v>
      </c>
      <c r="DP23" s="68">
        <f>IF(OR(SUMIF(DP$12:DP22,2,DP$12:DP22)=2,SUMIF(DP$12:DP22,1,DP$12:DP22)=1,SUM(DP$12:DP22)=1,SUM(DP$12:DP22)=2),0,IF($C23+$ED22&gt;($ED$11*DP$8),1,IF($C23+$D23+$E23+$F23+$ED22&gt;($ED$11*DP$8),2,IF($C23+$D23+$E23+$F23+$G23+$ED22&gt;($ED$11*DP$8),3,0))))</f>
        <v>0</v>
      </c>
      <c r="DQ23" s="68">
        <f>IF(OR(SUMIF(DQ$12:DQ22,2,DQ$12:DQ22)=2,SUMIF(DQ$12:DQ22,1,DQ$12:DQ22)=1,SUM(DQ$12:DQ22)=1,SUM(DQ$12:DQ22)=2),0,IF($C23+$ED22&gt;($ED$11*DQ$8),1,IF($C23+$D23+$E23+$F23+$ED22&gt;($ED$11*DQ$8),2,IF($C23+$D23+$E23+$F23+$G23+$ED22&gt;($ED$11*DQ$8),3,0))))</f>
        <v>0</v>
      </c>
      <c r="DR23" s="68">
        <f>IF(OR(SUMIF(DR$12:DR22,2,DR$12:DR22)=2,SUMIF(DR$12:DR22,1,DR$12:DR22)=1,SUM(DR$12:DR22)=1,SUM(DR$12:DR22)=2),0,IF($C23+$ED22&gt;($ED$11*DR$8),1,IF($C23+$D23+$E23+$F23+$ED22&gt;($ED$11*DR$8),2,IF($C23+$D23+$E23+$F23+$G23+$ED22&gt;($ED$11*DR$8),3,0))))</f>
        <v>0</v>
      </c>
      <c r="DS23" s="68">
        <f>IF(OR(SUMIF(DS$12:DS22,2,DS$12:DS22)=2,SUMIF(DS$12:DS22,1,DS$12:DS22)=1,SUM(DS$12:DS22)=1,SUM(DS$12:DS22)=2),0,IF($C23+$ED22&gt;($ED$11*DS$8),1,IF($C23+$D23+$E23+$F23+$ED22&gt;($ED$11*DS$8),2,IF($C23+$D23+$E23+$F23+$G23+$ED22&gt;($ED$11*DS$8),3,0))))</f>
        <v>0</v>
      </c>
      <c r="DT23" s="68">
        <f>IF(OR(SUMIF(DT$12:DT22,2,DT$12:DT22)=2,SUMIF(DT$12:DT22,1,DT$12:DT22)=1,SUM(DT$12:DT22)=1,SUM(DT$12:DT22)=2),0,IF($C23+$ED22&gt;($ED$11*DT$8),1,IF($C23+$D23+$E23+$F23+$ED22&gt;($ED$11*DT$8),2,IF($C23+$D23+$E23+$F23+$G23+$ED22&gt;($ED$11*DT$8),3,0))))</f>
        <v>0</v>
      </c>
      <c r="DU23" s="68">
        <f>IF(OR(SUMIF(DU$12:DU22,2,DU$12:DU22)=2,SUMIF(DU$12:DU22,1,DU$12:DU22)=1,SUM(DU$12:DU22)=1,SUM(DU$12:DU22)=2),0,IF($C23+$ED22&gt;($ED$11*DU$8),1,IF($C23+$D23+$E23+$F23+$ED22&gt;($ED$11*DU$8),2,IF($C23+$D23+$E23+$F23+$G23+$ED22&gt;($ED$11*DU$8),3,0))))</f>
        <v>0</v>
      </c>
      <c r="DV23" s="68">
        <f>IF(OR(SUMIF(DV$12:DV22,2,DV$12:DV22)=2,SUMIF(DV$12:DV22,1,DV$12:DV22)=1,SUM(DV$12:DV22)=1,SUM(DV$12:DV22)=2),0,IF($C23+$ED22&gt;($ED$11*DV$8),1,IF($C23+$D23+$E23+$F23+$ED22&gt;($ED$11*DV$8),2,IF($C23+$D23+$E23+$F23+$G23+$ED22&gt;($ED$11*DV$8),3,0))))</f>
        <v>0</v>
      </c>
      <c r="DW23" s="68">
        <f>IF(OR(SUMIF(DW$12:DW22,2,DW$12:DW22)=2,SUMIF(DW$12:DW22,1,DW$12:DW22)=1,SUM(DW$12:DW22)=1,SUM(DW$12:DW22)=2),0,IF($C23+$ED22&gt;($ED$11*DW$8),1,IF($C23+$D23+$E23+$F23+$ED22&gt;($ED$11*DW$8),2,IF($C23+$D23+$E23+$F23+$G23+$ED22&gt;($ED$11*DW$8),3,0))))</f>
        <v>0</v>
      </c>
      <c r="DX23" s="68">
        <f>IF(OR(SUMIF(DX$12:DX22,2,DX$12:DX22)=2,SUMIF(DX$12:DX22,1,DX$12:DX22)=1,SUM(DX$12:DX22)=1,SUM(DX$12:DX22)=2),0,IF($C23+$ED22&gt;($ED$11*DX$8),1,IF($C23+$D23+$E23+$F23+$ED22&gt;($ED$11*DX$8),2,IF($C23+$D23+$E23+$F23+$G23+$ED22&gt;($ED$11*DX$8),3,0))))</f>
        <v>0</v>
      </c>
      <c r="DY23" s="68">
        <f>IF(OR(SUMIF(DY$12:DY22,2,DY$12:DY22)=2,SUMIF(DY$12:DY22,1,DY$12:DY22)=1,SUM(DY$12:DY22)=1,SUM(DY$12:DY22)=2),0,IF($C23+$ED22&gt;($ED$11*DY$8),1,IF($C23+$D23+$E23+$F23+$ED22&gt;($ED$11*DY$8),2,IF($C23+$D23+$E23+$F23+$G23+$ED22&gt;($ED$11*DY$8),3,0))))</f>
        <v>0</v>
      </c>
      <c r="DZ23" s="68">
        <f>IF(OR(SUMIF(DZ$12:DZ22,2,DZ$12:DZ22)=2,SUMIF(DZ$12:DZ22,1,DZ$12:DZ22)=1,SUM(DZ$12:DZ22)=1,SUM(DZ$12:DZ22)=2),0,IF($C23+$ED22&gt;($ED$11*DZ$8),1,IF($C23+$D23+$E23+$F23+$ED22&gt;($ED$11*DZ$8),2,IF($C23+$D23+$E23+$F23+$G23+$ED22&gt;($ED$11*DZ$8),3,0))))</f>
        <v>0</v>
      </c>
      <c r="EA23" s="68">
        <f>IF(OR(SUMIF(EA$12:EA22,2,EA$12:EA22)=2,SUMIF(EA$12:EA22,1,EA$12:EA22)=1,SUM(EA$12:EA22)=1,SUM(EA$12:EA22)=2),0,IF($C23+$ED22&gt;($ED$11*EA$8),1,IF($C23+$D23+$E23+$F23+$ED22&gt;($ED$11*EA$8),2,IF($C23+$D23+$E23+$F23+$G23+$ED22&gt;($ED$11*EA$8),3,0))))</f>
        <v>0</v>
      </c>
      <c r="EB23" s="68">
        <f>IF(OR(SUMIF(EB$12:EB22,2,EB$12:EB22)=2,SUMIF(EB$12:EB22,1,EB$12:EB22)=1,SUM(EB$12:EB22)=1,SUM(EB$12:EB22)=2),0,IF($C23+$ED22&gt;($ED$11*EB$8),1,IF($C23+$D23+$E23+$F23+$ED22&gt;($ED$11*EB$8),2,IF($C23+$D23+$E23+$F23+$G23+$ED22&gt;($ED$11*EB$8),3,0))))</f>
        <v>0</v>
      </c>
      <c r="EC23" s="68">
        <f>IF(OR(SUMIF(EC$12:EC22,2,EC$12:EC22)=2,SUMIF(EC$12:EC22,1,EC$12:EC22)=1,SUM(EC$12:EC22)=1,SUM(EC$12:EC22)=2),0,IF($C23+$ED22&gt;($ED$11*EC$8),1,IF($C23+$D23+$E23+$F23+$ED22&gt;($ED$11*EC$8),2,IF($C23+$D23+$E23+$F23+$G23+$ED22&gt;($ED$11*EC$8),3,0))))</f>
        <v>0</v>
      </c>
      <c r="ED23" s="26">
        <f>SUM($C$12:$F23)</f>
        <v>0</v>
      </c>
    </row>
    <row r="24" spans="1:134" ht="14.1" customHeight="1">
      <c r="A24" s="66">
        <v>13</v>
      </c>
      <c r="B24" s="229"/>
      <c r="C24" s="229"/>
      <c r="D24" s="229"/>
      <c r="E24" s="229"/>
      <c r="F24" s="229"/>
      <c r="G24" s="229"/>
      <c r="H24" s="68">
        <f>IF(OR(SUMIF(H$12:H23,2,H$12:H23)=2,SUMIF(H$12:H23,1,H$12:H23)=1,SUM(H$12:H23)=1,SUM(H$12:H23)=2),0,IF($C24+$ED23&gt;($ED$11*H$8),1,IF($C24+$D24+$E24+$F24+$ED23&gt;($ED$11*H$8),2,IF($C24+$D24+$E24+$F24+$G24+$ED23&gt;($ED$11*H$8),3,0))))</f>
        <v>0</v>
      </c>
      <c r="I24" s="68">
        <f>IF(OR(SUMIF(I$12:I23,2,I$12:I23)=2,SUMIF(I$12:I23,1,I$12:I23)=1,SUM(I$12:I23)=1,SUM(I$12:I23)=2),0,IF($C24+$ED23&gt;($ED$11*I$8),1,IF($C24+$D24+$E24+$F24+$ED23&gt;($ED$11*I$8),2,IF($C24+$D24+$E24+$F24+$G24+$ED23&gt;($ED$11*I$8),3,0))))</f>
        <v>0</v>
      </c>
      <c r="J24" s="68">
        <f>IF(OR(SUMIF(J$12:J23,2,J$12:J23)=2,SUMIF(J$12:J23,1,J$12:J23)=1,SUM(J$12:J23)=1,SUM(J$12:J23)=2),0,IF($C24+$ED23&gt;($ED$11*J$8),1,IF($C24+$D24+$E24+$F24+$ED23&gt;($ED$11*J$8),2,IF($C24+$D24+$E24+$F24+$G24+$ED23&gt;($ED$11*J$8),3,0))))</f>
        <v>0</v>
      </c>
      <c r="K24" s="68">
        <f>IF(OR(SUMIF(K$12:K23,2,K$12:K23)=2,SUMIF(K$12:K23,1,K$12:K23)=1,SUM(K$12:K23)=1,SUM(K$12:K23)=2),0,IF($C24+$ED23&gt;($ED$11*K$8),1,IF($C24+$D24+$E24+$F24+$ED23&gt;($ED$11*K$8),2,IF($C24+$D24+$E24+$F24+$G24+$ED23&gt;($ED$11*K$8),3,0))))</f>
        <v>0</v>
      </c>
      <c r="L24" s="68">
        <f>IF(OR(SUMIF(L$12:L23,2,L$12:L23)=2,SUMIF(L$12:L23,1,L$12:L23)=1,SUM(L$12:L23)=1,SUM(L$12:L23)=2),0,IF($C24+$ED23&gt;($ED$11*L$8),1,IF($C24+$D24+$E24+$F24+$ED23&gt;($ED$11*L$8),2,IF($C24+$D24+$E24+$F24+$G24+$ED23&gt;($ED$11*L$8),3,0))))</f>
        <v>0</v>
      </c>
      <c r="M24" s="68">
        <f>IF(OR(SUMIF(M$12:M23,2,M$12:M23)=2,SUMIF(M$12:M23,1,M$12:M23)=1,SUM(M$12:M23)=1,SUM(M$12:M23)=2),0,IF($C24+$ED23&gt;($ED$11*M$8),1,IF($C24+$D24+$E24+$F24+$ED23&gt;($ED$11*M$8),2,IF($C24+$D24+$E24+$F24+$G24+$ED23&gt;($ED$11*M$8),3,0))))</f>
        <v>0</v>
      </c>
      <c r="N24" s="68">
        <f>IF(OR(SUMIF(N$12:N23,2,N$12:N23)=2,SUMIF(N$12:N23,1,N$12:N23)=1,SUM(N$12:N23)=1,SUM(N$12:N23)=2),0,IF($C24+$ED23&gt;($ED$11*N$8),1,IF($C24+$D24+$E24+$F24+$ED23&gt;($ED$11*N$8),2,IF($C24+$D24+$E24+$F24+$G24+$ED23&gt;($ED$11*N$8),3,0))))</f>
        <v>0</v>
      </c>
      <c r="O24" s="68">
        <f>IF(OR(SUMIF(O$12:O23,2,O$12:O23)=2,SUMIF(O$12:O23,1,O$12:O23)=1,SUM(O$12:O23)=1,SUM(O$12:O23)=2),0,IF($C24+$ED23&gt;($ED$11*O$8),1,IF($C24+$D24+$E24+$F24+$ED23&gt;($ED$11*O$8),2,IF($C24+$D24+$E24+$F24+$G24+$ED23&gt;($ED$11*O$8),3,0))))</f>
        <v>0</v>
      </c>
      <c r="P24" s="68">
        <f>IF(OR(SUMIF(P$12:P23,2,P$12:P23)=2,SUMIF(P$12:P23,1,P$12:P23)=1,SUM(P$12:P23)=1,SUM(P$12:P23)=2),0,IF($C24+$ED23&gt;($ED$11*P$8),1,IF($C24+$D24+$E24+$F24+$ED23&gt;($ED$11*P$8),2,IF($C24+$D24+$E24+$F24+$G24+$ED23&gt;($ED$11*P$8),3,0))))</f>
        <v>0</v>
      </c>
      <c r="Q24" s="68">
        <f>IF(OR(SUMIF(Q$12:Q23,2,Q$12:Q23)=2,SUMIF(Q$12:Q23,1,Q$12:Q23)=1,SUM(Q$12:Q23)=1,SUM(Q$12:Q23)=2),0,IF($C24+$ED23&gt;($ED$11*Q$8),1,IF($C24+$D24+$E24+$F24+$ED23&gt;($ED$11*Q$8),2,IF($C24+$D24+$E24+$F24+$G24+$ED23&gt;($ED$11*Q$8),3,0))))</f>
        <v>0</v>
      </c>
      <c r="R24" s="68">
        <f>IF(OR(SUMIF(R$12:R23,2,R$12:R23)=2,SUMIF(R$12:R23,1,R$12:R23)=1,SUM(R$12:R23)=1,SUM(R$12:R23)=2),0,IF($C24+$ED23&gt;($ED$11*R$8),1,IF($C24+$D24+$E24+$F24+$ED23&gt;($ED$11*R$8),2,IF($C24+$D24+$E24+$F24+$G24+$ED23&gt;($ED$11*R$8),3,0))))</f>
        <v>0</v>
      </c>
      <c r="S24" s="68">
        <f>IF(OR(SUMIF(S$12:S23,2,S$12:S23)=2,SUMIF(S$12:S23,1,S$12:S23)=1,SUM(S$12:S23)=1,SUM(S$12:S23)=2),0,IF($C24+$ED23&gt;($ED$11*S$8),1,IF($C24+$D24+$E24+$F24+$ED23&gt;($ED$11*S$8),2,IF($C24+$D24+$E24+$F24+$G24+$ED23&gt;($ED$11*S$8),3,0))))</f>
        <v>0</v>
      </c>
      <c r="T24" s="68">
        <f>IF(OR(SUMIF(T$12:T23,2,T$12:T23)=2,SUMIF(T$12:T23,1,T$12:T23)=1,SUM(T$12:T23)=1,SUM(T$12:T23)=2),0,IF($C24+$ED23&gt;($ED$11*T$8),1,IF($C24+$D24+$E24+$F24+$ED23&gt;($ED$11*T$8),2,IF($C24+$D24+$E24+$F24+$G24+$ED23&gt;($ED$11*T$8),3,0))))</f>
        <v>0</v>
      </c>
      <c r="U24" s="68">
        <f>IF(OR(SUMIF(U$12:U23,2,U$12:U23)=2,SUMIF(U$12:U23,1,U$12:U23)=1,SUM(U$12:U23)=1,SUM(U$12:U23)=2),0,IF($C24+$ED23&gt;($ED$11*U$8),1,IF($C24+$D24+$E24+$F24+$ED23&gt;($ED$11*U$8),2,IF($C24+$D24+$E24+$F24+$G24+$ED23&gt;($ED$11*U$8),3,0))))</f>
        <v>0</v>
      </c>
      <c r="V24" s="68">
        <f>IF(OR(SUMIF(V$12:V23,2,V$12:V23)=2,SUMIF(V$12:V23,1,V$12:V23)=1,SUM(V$12:V23)=1,SUM(V$12:V23)=2),0,IF($C24+$ED23&gt;($ED$11*V$8),1,IF($C24+$D24+$E24+$F24+$ED23&gt;($ED$11*V$8),2,IF($C24+$D24+$E24+$F24+$G24+$ED23&gt;($ED$11*V$8),3,0))))</f>
        <v>0</v>
      </c>
      <c r="W24" s="68">
        <f>IF(OR(SUMIF(W$12:W23,2,W$12:W23)=2,SUMIF(W$12:W23,1,W$12:W23)=1,SUM(W$12:W23)=1,SUM(W$12:W23)=2),0,IF($C24+$ED23&gt;($ED$11*W$8),1,IF($C24+$D24+$E24+$F24+$ED23&gt;($ED$11*W$8),2,IF($C24+$D24+$E24+$F24+$G24+$ED23&gt;($ED$11*W$8),3,0))))</f>
        <v>0</v>
      </c>
      <c r="X24" s="68">
        <f>IF(OR(SUMIF(X$12:X23,2,X$12:X23)=2,SUMIF(X$12:X23,1,X$12:X23)=1,SUM(X$12:X23)=1,SUM(X$12:X23)=2),0,IF($C24+$ED23&gt;($ED$11*X$8),1,IF($C24+$D24+$E24+$F24+$ED23&gt;($ED$11*X$8),2,IF($C24+$D24+$E24+$F24+$G24+$ED23&gt;($ED$11*X$8),3,0))))</f>
        <v>0</v>
      </c>
      <c r="Y24" s="68">
        <f>IF(OR(SUMIF(Y$12:Y23,2,Y$12:Y23)=2,SUMIF(Y$12:Y23,1,Y$12:Y23)=1,SUM(Y$12:Y23)=1,SUM(Y$12:Y23)=2),0,IF($C24+$ED23&gt;($ED$11*Y$8),1,IF($C24+$D24+$E24+$F24+$ED23&gt;($ED$11*Y$8),2,IF($C24+$D24+$E24+$F24+$G24+$ED23&gt;($ED$11*Y$8),3,0))))</f>
        <v>0</v>
      </c>
      <c r="Z24" s="68">
        <f>IF(OR(SUMIF(Z$12:Z23,2,Z$12:Z23)=2,SUMIF(Z$12:Z23,1,Z$12:Z23)=1,SUM(Z$12:Z23)=1,SUM(Z$12:Z23)=2),0,IF($C24+$ED23&gt;($ED$11*Z$8),1,IF($C24+$D24+$E24+$F24+$ED23&gt;($ED$11*Z$8),2,IF($C24+$D24+$E24+$F24+$G24+$ED23&gt;($ED$11*Z$8),3,0))))</f>
        <v>0</v>
      </c>
      <c r="AA24" s="68">
        <f>IF(OR(SUMIF(AA$12:AA23,2,AA$12:AA23)=2,SUMIF(AA$12:AA23,1,AA$12:AA23)=1,SUM(AA$12:AA23)=1,SUM(AA$12:AA23)=2),0,IF($C24+$ED23&gt;($ED$11*AA$8),1,IF($C24+$D24+$E24+$F24+$ED23&gt;($ED$11*AA$8),2,IF($C24+$D24+$E24+$F24+$G24+$ED23&gt;($ED$11*AA$8),3,0))))</f>
        <v>0</v>
      </c>
      <c r="AB24" s="68">
        <f>IF(OR(SUMIF(AB$12:AB23,2,AB$12:AB23)=2,SUMIF(AB$12:AB23,1,AB$12:AB23)=1,SUM(AB$12:AB23)=1,SUM(AB$12:AB23)=2),0,IF($C24+$ED23&gt;($ED$11*AB$8),1,IF($C24+$D24+$E24+$F24+$ED23&gt;($ED$11*AB$8),2,IF($C24+$D24+$E24+$F24+$G24+$ED23&gt;($ED$11*AB$8),3,0))))</f>
        <v>0</v>
      </c>
      <c r="AC24" s="68">
        <f>IF(OR(SUMIF(AC$12:AC23,2,AC$12:AC23)=2,SUMIF(AC$12:AC23,1,AC$12:AC23)=1,SUM(AC$12:AC23)=1,SUM(AC$12:AC23)=2),0,IF($C24+$ED23&gt;($ED$11*AC$8),1,IF($C24+$D24+$E24+$F24+$ED23&gt;($ED$11*AC$8),2,IF($C24+$D24+$E24+$F24+$G24+$ED23&gt;($ED$11*AC$8),3,0))))</f>
        <v>0</v>
      </c>
      <c r="AD24" s="68">
        <f>IF(OR(SUMIF(AD$12:AD23,2,AD$12:AD23)=2,SUMIF(AD$12:AD23,1,AD$12:AD23)=1,SUM(AD$12:AD23)=1,SUM(AD$12:AD23)=2),0,IF($C24+$ED23&gt;($ED$11*AD$8),1,IF($C24+$D24+$E24+$F24+$ED23&gt;($ED$11*AD$8),2,IF($C24+$D24+$E24+$F24+$G24+$ED23&gt;($ED$11*AD$8),3,0))))</f>
        <v>0</v>
      </c>
      <c r="AE24" s="68">
        <f>IF(OR(SUMIF(AE$12:AE23,2,AE$12:AE23)=2,SUMIF(AE$12:AE23,1,AE$12:AE23)=1,SUM(AE$12:AE23)=1,SUM(AE$12:AE23)=2),0,IF($C24+$ED23&gt;($ED$11*AE$8),1,IF($C24+$D24+$E24+$F24+$ED23&gt;($ED$11*AE$8),2,IF($C24+$D24+$E24+$F24+$G24+$ED23&gt;($ED$11*AE$8),3,0))))</f>
        <v>0</v>
      </c>
      <c r="AF24" s="68">
        <f>IF(OR(SUMIF(AF$12:AF23,2,AF$12:AF23)=2,SUMIF(AF$12:AF23,1,AF$12:AF23)=1,SUM(AF$12:AF23)=1,SUM(AF$12:AF23)=2),0,IF($C24+$ED23&gt;($ED$11*AF$8),1,IF($C24+$D24+$E24+$F24+$ED23&gt;($ED$11*AF$8),2,IF($C24+$D24+$E24+$F24+$G24+$ED23&gt;($ED$11*AF$8),3,0))))</f>
        <v>0</v>
      </c>
      <c r="AG24" s="68">
        <f>IF(OR(SUMIF(AG$12:AG23,2,AG$12:AG23)=2,SUMIF(AG$12:AG23,1,AG$12:AG23)=1,SUM(AG$12:AG23)=1,SUM(AG$12:AG23)=2),0,IF($C24+$ED23&gt;($ED$11*AG$8),1,IF($C24+$D24+$E24+$F24+$ED23&gt;($ED$11*AG$8),2,IF($C24+$D24+$E24+$F24+$G24+$ED23&gt;($ED$11*AG$8),3,0))))</f>
        <v>0</v>
      </c>
      <c r="AH24" s="68">
        <f>IF(OR(SUMIF(AH$12:AH23,2,AH$12:AH23)=2,SUMIF(AH$12:AH23,1,AH$12:AH23)=1,SUM(AH$12:AH23)=1,SUM(AH$12:AH23)=2),0,IF($C24+$ED23&gt;($ED$11*AH$8),1,IF($C24+$D24+$E24+$F24+$ED23&gt;($ED$11*AH$8),2,IF($C24+$D24+$E24+$F24+$G24+$ED23&gt;($ED$11*AH$8),3,0))))</f>
        <v>0</v>
      </c>
      <c r="AI24" s="68">
        <f>IF(OR(SUMIF(AI$12:AI23,2,AI$12:AI23)=2,SUMIF(AI$12:AI23,1,AI$12:AI23)=1,SUM(AI$12:AI23)=1,SUM(AI$12:AI23)=2),0,IF($C24+$ED23&gt;($ED$11*AI$8),1,IF($C24+$D24+$E24+$F24+$ED23&gt;($ED$11*AI$8),2,IF($C24+$D24+$E24+$F24+$G24+$ED23&gt;($ED$11*AI$8),3,0))))</f>
        <v>0</v>
      </c>
      <c r="AJ24" s="68">
        <f>IF(OR(SUMIF(AJ$12:AJ23,2,AJ$12:AJ23)=2,SUMIF(AJ$12:AJ23,1,AJ$12:AJ23)=1,SUM(AJ$12:AJ23)=1,SUM(AJ$12:AJ23)=2),0,IF($C24+$ED23&gt;($ED$11*AJ$8),1,IF($C24+$D24+$E24+$F24+$ED23&gt;($ED$11*AJ$8),2,IF($C24+$D24+$E24+$F24+$G24+$ED23&gt;($ED$11*AJ$8),3,0))))</f>
        <v>0</v>
      </c>
      <c r="AK24" s="68">
        <f>IF(OR(SUMIF(AK$12:AK23,2,AK$12:AK23)=2,SUMIF(AK$12:AK23,1,AK$12:AK23)=1,SUM(AK$12:AK23)=1,SUM(AK$12:AK23)=2),0,IF($C24+$ED23&gt;($ED$11*AK$8),1,IF($C24+$D24+$E24+$F24+$ED23&gt;($ED$11*AK$8),2,IF($C24+$D24+$E24+$F24+$G24+$ED23&gt;($ED$11*AK$8),3,0))))</f>
        <v>0</v>
      </c>
      <c r="AL24" s="68">
        <f>IF(OR(SUMIF(AL$12:AL23,2,AL$12:AL23)=2,SUMIF(AL$12:AL23,1,AL$12:AL23)=1,SUM(AL$12:AL23)=1,SUM(AL$12:AL23)=2),0,IF($C24+$ED23&gt;($ED$11*AL$8),1,IF($C24+$D24+$E24+$F24+$ED23&gt;($ED$11*AL$8),2,IF($C24+$D24+$E24+$F24+$G24+$ED23&gt;($ED$11*AL$8),3,0))))</f>
        <v>0</v>
      </c>
      <c r="AM24" s="68">
        <f>IF(OR(SUMIF(AM$12:AM23,2,AM$12:AM23)=2,SUMIF(AM$12:AM23,1,AM$12:AM23)=1,SUM(AM$12:AM23)=1,SUM(AM$12:AM23)=2),0,IF($C24+$ED23&gt;($ED$11*AM$8),1,IF($C24+$D24+$E24+$F24+$ED23&gt;($ED$11*AM$8),2,IF($C24+$D24+$E24+$F24+$G24+$ED23&gt;($ED$11*AM$8),3,0))))</f>
        <v>0</v>
      </c>
      <c r="AN24" s="68">
        <f>IF(OR(SUMIF(AN$12:AN23,2,AN$12:AN23)=2,SUMIF(AN$12:AN23,1,AN$12:AN23)=1,SUM(AN$12:AN23)=1,SUM(AN$12:AN23)=2),0,IF($C24+$ED23&gt;($ED$11*AN$8),1,IF($C24+$D24+$E24+$F24+$ED23&gt;($ED$11*AN$8),2,IF($C24+$D24+$E24+$F24+$G24+$ED23&gt;($ED$11*AN$8),3,0))))</f>
        <v>0</v>
      </c>
      <c r="AO24" s="68">
        <f>IF(OR(SUMIF(AO$12:AO23,2,AO$12:AO23)=2,SUMIF(AO$12:AO23,1,AO$12:AO23)=1,SUM(AO$12:AO23)=1,SUM(AO$12:AO23)=2),0,IF($C24+$ED23&gt;($ED$11*AO$8),1,IF($C24+$D24+$E24+$F24+$ED23&gt;($ED$11*AO$8),2,IF($C24+$D24+$E24+$F24+$G24+$ED23&gt;($ED$11*AO$8),3,0))))</f>
        <v>0</v>
      </c>
      <c r="AP24" s="68">
        <f>IF(OR(SUMIF(AP$12:AP23,2,AP$12:AP23)=2,SUMIF(AP$12:AP23,1,AP$12:AP23)=1,SUM(AP$12:AP23)=1,SUM(AP$12:AP23)=2),0,IF($C24+$ED23&gt;($ED$11*AP$8),1,IF($C24+$D24+$E24+$F24+$ED23&gt;($ED$11*AP$8),2,IF($C24+$D24+$E24+$F24+$G24+$ED23&gt;($ED$11*AP$8),3,0))))</f>
        <v>0</v>
      </c>
      <c r="AQ24" s="68">
        <f>IF(OR(SUMIF(AQ$12:AQ23,2,AQ$12:AQ23)=2,SUMIF(AQ$12:AQ23,1,AQ$12:AQ23)=1,SUM(AQ$12:AQ23)=1,SUM(AQ$12:AQ23)=2),0,IF($C24+$ED23&gt;($ED$11*AQ$8),1,IF($C24+$D24+$E24+$F24+$ED23&gt;($ED$11*AQ$8),2,IF($C24+$D24+$E24+$F24+$G24+$ED23&gt;($ED$11*AQ$8),3,0))))</f>
        <v>0</v>
      </c>
      <c r="AR24" s="68">
        <f>IF(OR(SUMIF(AR$12:AR23,2,AR$12:AR23)=2,SUMIF(AR$12:AR23,1,AR$12:AR23)=1,SUM(AR$12:AR23)=1,SUM(AR$12:AR23)=2),0,IF($C24+$ED23&gt;($ED$11*AR$8),1,IF($C24+$D24+$E24+$F24+$ED23&gt;($ED$11*AR$8),2,IF($C24+$D24+$E24+$F24+$G24+$ED23&gt;($ED$11*AR$8),3,0))))</f>
        <v>0</v>
      </c>
      <c r="AS24" s="68">
        <f>IF(OR(SUMIF(AS$12:AS23,2,AS$12:AS23)=2,SUMIF(AS$12:AS23,1,AS$12:AS23)=1,SUM(AS$12:AS23)=1,SUM(AS$12:AS23)=2),0,IF($C24+$ED23&gt;($ED$11*AS$8),1,IF($C24+$D24+$E24+$F24+$ED23&gt;($ED$11*AS$8),2,IF($C24+$D24+$E24+$F24+$G24+$ED23&gt;($ED$11*AS$8),3,0))))</f>
        <v>0</v>
      </c>
      <c r="AT24" s="68">
        <f>IF(OR(SUMIF(AT$12:AT23,2,AT$12:AT23)=2,SUMIF(AT$12:AT23,1,AT$12:AT23)=1,SUM(AT$12:AT23)=1,SUM(AT$12:AT23)=2),0,IF($C24+$ED23&gt;($ED$11*AT$8),1,IF($C24+$D24+$E24+$F24+$ED23&gt;($ED$11*AT$8),2,IF($C24+$D24+$E24+$F24+$G24+$ED23&gt;($ED$11*AT$8),3,0))))</f>
        <v>0</v>
      </c>
      <c r="AU24" s="68">
        <f>IF(OR(SUMIF(AU$12:AU23,2,AU$12:AU23)=2,SUMIF(AU$12:AU23,1,AU$12:AU23)=1,SUM(AU$12:AU23)=1,SUM(AU$12:AU23)=2),0,IF($C24+$ED23&gt;($ED$11*AU$8),1,IF($C24+$D24+$E24+$F24+$ED23&gt;($ED$11*AU$8),2,IF($C24+$D24+$E24+$F24+$G24+$ED23&gt;($ED$11*AU$8),3,0))))</f>
        <v>0</v>
      </c>
      <c r="AV24" s="68">
        <f>IF(OR(SUMIF(AV$12:AV23,2,AV$12:AV23)=2,SUMIF(AV$12:AV23,1,AV$12:AV23)=1,SUM(AV$12:AV23)=1,SUM(AV$12:AV23)=2),0,IF($C24+$ED23&gt;($ED$11*AV$8),1,IF($C24+$D24+$E24+$F24+$ED23&gt;($ED$11*AV$8),2,IF($C24+$D24+$E24+$F24+$G24+$ED23&gt;($ED$11*AV$8),3,0))))</f>
        <v>0</v>
      </c>
      <c r="AW24" s="68">
        <f>IF(OR(SUMIF(AW$12:AW23,2,AW$12:AW23)=2,SUMIF(AW$12:AW23,1,AW$12:AW23)=1,SUM(AW$12:AW23)=1,SUM(AW$12:AW23)=2),0,IF($C24+$ED23&gt;($ED$11*AW$8),1,IF($C24+$D24+$E24+$F24+$ED23&gt;($ED$11*AW$8),2,IF($C24+$D24+$E24+$F24+$G24+$ED23&gt;($ED$11*AW$8),3,0))))</f>
        <v>0</v>
      </c>
      <c r="AX24" s="68">
        <f>IF(OR(SUMIF(AX$12:AX23,2,AX$12:AX23)=2,SUMIF(AX$12:AX23,1,AX$12:AX23)=1,SUM(AX$12:AX23)=1,SUM(AX$12:AX23)=2),0,IF($C24+$ED23&gt;($ED$11*AX$8),1,IF($C24+$D24+$E24+$F24+$ED23&gt;($ED$11*AX$8),2,IF($C24+$D24+$E24+$F24+$G24+$ED23&gt;($ED$11*AX$8),3,0))))</f>
        <v>0</v>
      </c>
      <c r="AY24" s="68">
        <f>IF(OR(SUMIF(AY$12:AY23,2,AY$12:AY23)=2,SUMIF(AY$12:AY23,1,AY$12:AY23)=1,SUM(AY$12:AY23)=1,SUM(AY$12:AY23)=2),0,IF($C24+$ED23&gt;($ED$11*AY$8),1,IF($C24+$D24+$E24+$F24+$ED23&gt;($ED$11*AY$8),2,IF($C24+$D24+$E24+$F24+$G24+$ED23&gt;($ED$11*AY$8),3,0))))</f>
        <v>0</v>
      </c>
      <c r="AZ24" s="68">
        <f>IF(OR(SUMIF(AZ$12:AZ23,2,AZ$12:AZ23)=2,SUMIF(AZ$12:AZ23,1,AZ$12:AZ23)=1,SUM(AZ$12:AZ23)=1,SUM(AZ$12:AZ23)=2),0,IF($C24+$ED23&gt;($ED$11*AZ$8),1,IF($C24+$D24+$E24+$F24+$ED23&gt;($ED$11*AZ$8),2,IF($C24+$D24+$E24+$F24+$G24+$ED23&gt;($ED$11*AZ$8),3,0))))</f>
        <v>0</v>
      </c>
      <c r="BA24" s="68">
        <f>IF(OR(SUMIF(BA$12:BA23,2,BA$12:BA23)=2,SUMIF(BA$12:BA23,1,BA$12:BA23)=1,SUM(BA$12:BA23)=1,SUM(BA$12:BA23)=2),0,IF($C24+$ED23&gt;($ED$11*BA$8),1,IF($C24+$D24+$E24+$F24+$ED23&gt;($ED$11*BA$8),2,IF($C24+$D24+$E24+$F24+$G24+$ED23&gt;($ED$11*BA$8),3,0))))</f>
        <v>0</v>
      </c>
      <c r="BB24" s="68">
        <f>IF(OR(SUMIF(BB$12:BB23,2,BB$12:BB23)=2,SUMIF(BB$12:BB23,1,BB$12:BB23)=1,SUM(BB$12:BB23)=1,SUM(BB$12:BB23)=2),0,IF($C24+$ED23&gt;($ED$11*BB$8),1,IF($C24+$D24+$E24+$F24+$ED23&gt;($ED$11*BB$8),2,IF($C24+$D24+$E24+$F24+$G24+$ED23&gt;($ED$11*BB$8),3,0))))</f>
        <v>0</v>
      </c>
      <c r="BC24" s="68">
        <f>IF(OR(SUMIF(BC$12:BC23,2,BC$12:BC23)=2,SUMIF(BC$12:BC23,1,BC$12:BC23)=1,SUM(BC$12:BC23)=1,SUM(BC$12:BC23)=2),0,IF($C24+$ED23&gt;($ED$11*BC$8),1,IF($C24+$D24+$E24+$F24+$ED23&gt;($ED$11*BC$8),2,IF($C24+$D24+$E24+$F24+$G24+$ED23&gt;($ED$11*BC$8),3,0))))</f>
        <v>0</v>
      </c>
      <c r="BD24" s="68">
        <f>IF(OR(SUMIF(BD$12:BD23,2,BD$12:BD23)=2,SUMIF(BD$12:BD23,1,BD$12:BD23)=1,SUM(BD$12:BD23)=1,SUM(BD$12:BD23)=2),0,IF($C24+$ED23&gt;($ED$11*BD$8),1,IF($C24+$D24+$E24+$F24+$ED23&gt;($ED$11*BD$8),2,IF($C24+$D24+$E24+$F24+$G24+$ED23&gt;($ED$11*BD$8),3,0))))</f>
        <v>0</v>
      </c>
      <c r="BE24" s="68">
        <f>IF(OR(SUMIF(BE$12:BE23,2,BE$12:BE23)=2,SUMIF(BE$12:BE23,1,BE$12:BE23)=1,SUM(BE$12:BE23)=1,SUM(BE$12:BE23)=2),0,IF($C24+$ED23&gt;($ED$11*BE$8),1,IF($C24+$D24+$E24+$F24+$ED23&gt;($ED$11*BE$8),2,IF($C24+$D24+$E24+$F24+$G24+$ED23&gt;($ED$11*BE$8),3,0))))</f>
        <v>0</v>
      </c>
      <c r="BF24" s="68">
        <f>IF(OR(SUMIF(BF$12:BF23,2,BF$12:BF23)=2,SUMIF(BF$12:BF23,1,BF$12:BF23)=1,SUM(BF$12:BF23)=1,SUM(BF$12:BF23)=2),0,IF($C24+$ED23&gt;($ED$11*BF$8),1,IF($C24+$D24+$E24+$F24+$ED23&gt;($ED$11*BF$8),2,IF($C24+$D24+$E24+$F24+$G24+$ED23&gt;($ED$11*BF$8),3,0))))</f>
        <v>0</v>
      </c>
      <c r="BG24" s="68">
        <f>IF(OR(SUMIF(BG$12:BG23,2,BG$12:BG23)=2,SUMIF(BG$12:BG23,1,BG$12:BG23)=1,SUM(BG$12:BG23)=1,SUM(BG$12:BG23)=2),0,IF($C24+$ED23&gt;($ED$11*BG$8),1,IF($C24+$D24+$E24+$F24+$ED23&gt;($ED$11*BG$8),2,IF($C24+$D24+$E24+$F24+$G24+$ED23&gt;($ED$11*BG$8),3,0))))</f>
        <v>0</v>
      </c>
      <c r="BH24" s="68">
        <f>IF(OR(SUMIF(BH$12:BH23,2,BH$12:BH23)=2,SUMIF(BH$12:BH23,1,BH$12:BH23)=1,SUM(BH$12:BH23)=1,SUM(BH$12:BH23)=2),0,IF($C24+$ED23&gt;($ED$11*BH$8),1,IF($C24+$D24+$E24+$F24+$ED23&gt;($ED$11*BH$8),2,IF($C24+$D24+$E24+$F24+$G24+$ED23&gt;($ED$11*BH$8),3,0))))</f>
        <v>0</v>
      </c>
      <c r="BI24" s="68">
        <f>IF(OR(SUMIF(BI$12:BI23,2,BI$12:BI23)=2,SUMIF(BI$12:BI23,1,BI$12:BI23)=1,SUM(BI$12:BI23)=1,SUM(BI$12:BI23)=2),0,IF($C24+$ED23&gt;($ED$11*BI$8),1,IF($C24+$D24+$E24+$F24+$ED23&gt;($ED$11*BI$8),2,IF($C24+$D24+$E24+$F24+$G24+$ED23&gt;($ED$11*BI$8),3,0))))</f>
        <v>0</v>
      </c>
      <c r="BJ24" s="68">
        <f>IF(OR(SUMIF(BJ$12:BJ23,2,BJ$12:BJ23)=2,SUMIF(BJ$12:BJ23,1,BJ$12:BJ23)=1,SUM(BJ$12:BJ23)=1,SUM(BJ$12:BJ23)=2),0,IF($C24+$ED23&gt;($ED$11*BJ$8),1,IF($C24+$D24+$E24+$F24+$ED23&gt;($ED$11*BJ$8),2,IF($C24+$D24+$E24+$F24+$G24+$ED23&gt;($ED$11*BJ$8),3,0))))</f>
        <v>0</v>
      </c>
      <c r="BK24" s="68">
        <f>IF(OR(SUMIF(BK$12:BK23,2,BK$12:BK23)=2,SUMIF(BK$12:BK23,1,BK$12:BK23)=1,SUM(BK$12:BK23)=1,SUM(BK$12:BK23)=2),0,IF($C24+$ED23&gt;($ED$11*BK$8),1,IF($C24+$D24+$E24+$F24+$ED23&gt;($ED$11*BK$8),2,IF($C24+$D24+$E24+$F24+$G24+$ED23&gt;($ED$11*BK$8),3,0))))</f>
        <v>0</v>
      </c>
      <c r="BL24" s="68">
        <f>IF(OR(SUMIF(BL$12:BL23,2,BL$12:BL23)=2,SUMIF(BL$12:BL23,1,BL$12:BL23)=1,SUM(BL$12:BL23)=1,SUM(BL$12:BL23)=2),0,IF($C24+$ED23&gt;($ED$11*BL$8),1,IF($C24+$D24+$E24+$F24+$ED23&gt;($ED$11*BL$8),2,IF($C24+$D24+$E24+$F24+$G24+$ED23&gt;($ED$11*BL$8),3,0))))</f>
        <v>0</v>
      </c>
      <c r="BM24" s="68">
        <f>IF(OR(SUMIF(BM$12:BM23,2,BM$12:BM23)=2,SUMIF(BM$12:BM23,1,BM$12:BM23)=1,SUM(BM$12:BM23)=1,SUM(BM$12:BM23)=2),0,IF($C24+$ED23&gt;($ED$11*BM$8),1,IF($C24+$D24+$E24+$F24+$ED23&gt;($ED$11*BM$8),2,IF($C24+$D24+$E24+$F24+$G24+$ED23&gt;($ED$11*BM$8),3,0))))</f>
        <v>0</v>
      </c>
      <c r="BN24" s="68">
        <f>IF(OR(SUMIF(BN$12:BN23,2,BN$12:BN23)=2,SUMIF(BN$12:BN23,1,BN$12:BN23)=1,SUM(BN$12:BN23)=1,SUM(BN$12:BN23)=2),0,IF($C24+$ED23&gt;($ED$11*BN$8),1,IF($C24+$D24+$E24+$F24+$ED23&gt;($ED$11*BN$8),2,IF($C24+$D24+$E24+$F24+$G24+$ED23&gt;($ED$11*BN$8),3,0))))</f>
        <v>0</v>
      </c>
      <c r="BO24" s="68">
        <f>IF(OR(SUMIF(BO$12:BO23,2,BO$12:BO23)=2,SUMIF(BO$12:BO23,1,BO$12:BO23)=1,SUM(BO$12:BO23)=1,SUM(BO$12:BO23)=2),0,IF($C24+$ED23&gt;($ED$11*BO$8),1,IF($C24+$D24+$E24+$F24+$ED23&gt;($ED$11*BO$8),2,IF($C24+$D24+$E24+$F24+$G24+$ED23&gt;($ED$11*BO$8),3,0))))</f>
        <v>0</v>
      </c>
      <c r="BP24" s="68">
        <f>IF(OR(SUMIF(BP$12:BP23,2,BP$12:BP23)=2,SUMIF(BP$12:BP23,1,BP$12:BP23)=1,SUM(BP$12:BP23)=1,SUM(BP$12:BP23)=2),0,IF($C24+$ED23&gt;($ED$11*BP$8),1,IF($C24+$D24+$E24+$F24+$ED23&gt;($ED$11*BP$8),2,IF($C24+$D24+$E24+$F24+$G24+$ED23&gt;($ED$11*BP$8),3,0))))</f>
        <v>0</v>
      </c>
      <c r="BQ24" s="68">
        <f>IF(OR(SUMIF(BQ$12:BQ23,2,BQ$12:BQ23)=2,SUMIF(BQ$12:BQ23,1,BQ$12:BQ23)=1,SUM(BQ$12:BQ23)=1,SUM(BQ$12:BQ23)=2),0,IF($C24+$ED23&gt;($ED$11*BQ$8),1,IF($C24+$D24+$E24+$F24+$ED23&gt;($ED$11*BQ$8),2,IF($C24+$D24+$E24+$F24+$G24+$ED23&gt;($ED$11*BQ$8),3,0))))</f>
        <v>0</v>
      </c>
      <c r="BR24" s="68">
        <f>IF(OR(SUMIF(BR$12:BR23,2,BR$12:BR23)=2,SUMIF(BR$12:BR23,1,BR$12:BR23)=1,SUM(BR$12:BR23)=1,SUM(BR$12:BR23)=2),0,IF($C24+$ED23&gt;($ED$11*BR$8),1,IF($C24+$D24+$E24+$F24+$ED23&gt;($ED$11*BR$8),2,IF($C24+$D24+$E24+$F24+$G24+$ED23&gt;($ED$11*BR$8),3,0))))</f>
        <v>0</v>
      </c>
      <c r="BS24" s="68">
        <f>IF(OR(SUMIF(BS$12:BS23,2,BS$12:BS23)=2,SUMIF(BS$12:BS23,1,BS$12:BS23)=1,SUM(BS$12:BS23)=1,SUM(BS$12:BS23)=2),0,IF($C24+$ED23&gt;($ED$11*BS$8),1,IF($C24+$D24+$E24+$F24+$ED23&gt;($ED$11*BS$8),2,IF($C24+$D24+$E24+$F24+$G24+$ED23&gt;($ED$11*BS$8),3,0))))</f>
        <v>0</v>
      </c>
      <c r="BT24" s="68">
        <f>IF(OR(SUMIF(BT$12:BT23,2,BT$12:BT23)=2,SUMIF(BT$12:BT23,1,BT$12:BT23)=1,SUM(BT$12:BT23)=1,SUM(BT$12:BT23)=2),0,IF($C24+$ED23&gt;($ED$11*BT$8),1,IF($C24+$D24+$E24+$F24+$ED23&gt;($ED$11*BT$8),2,IF($C24+$D24+$E24+$F24+$G24+$ED23&gt;($ED$11*BT$8),3,0))))</f>
        <v>0</v>
      </c>
      <c r="BU24" s="68">
        <f>IF(OR(SUMIF(BU$12:BU23,2,BU$12:BU23)=2,SUMIF(BU$12:BU23,1,BU$12:BU23)=1,SUM(BU$12:BU23)=1,SUM(BU$12:BU23)=2),0,IF($C24+$ED23&gt;($ED$11*BU$8),1,IF($C24+$D24+$E24+$F24+$ED23&gt;($ED$11*BU$8),2,IF($C24+$D24+$E24+$F24+$G24+$ED23&gt;($ED$11*BU$8),3,0))))</f>
        <v>0</v>
      </c>
      <c r="BV24" s="68">
        <f>IF(OR(SUMIF(BV$12:BV23,2,BV$12:BV23)=2,SUMIF(BV$12:BV23,1,BV$12:BV23)=1,SUM(BV$12:BV23)=1,SUM(BV$12:BV23)=2),0,IF($C24+$ED23&gt;($ED$11*BV$8),1,IF($C24+$D24+$E24+$F24+$ED23&gt;($ED$11*BV$8),2,IF($C24+$D24+$E24+$F24+$G24+$ED23&gt;($ED$11*BV$8),3,0))))</f>
        <v>0</v>
      </c>
      <c r="BW24" s="68">
        <f>IF(OR(SUMIF(BW$12:BW23,2,BW$12:BW23)=2,SUMIF(BW$12:BW23,1,BW$12:BW23)=1,SUM(BW$12:BW23)=1,SUM(BW$12:BW23)=2),0,IF($C24+$ED23&gt;($ED$11*BW$8),1,IF($C24+$D24+$E24+$F24+$ED23&gt;($ED$11*BW$8),2,IF($C24+$D24+$E24+$F24+$G24+$ED23&gt;($ED$11*BW$8),3,0))))</f>
        <v>0</v>
      </c>
      <c r="BX24" s="68">
        <f>IF(OR(SUMIF(BX$12:BX23,2,BX$12:BX23)=2,SUMIF(BX$12:BX23,1,BX$12:BX23)=1,SUM(BX$12:BX23)=1,SUM(BX$12:BX23)=2),0,IF($C24+$ED23&gt;($ED$11*BX$8),1,IF($C24+$D24+$E24+$F24+$ED23&gt;($ED$11*BX$8),2,IF($C24+$D24+$E24+$F24+$G24+$ED23&gt;($ED$11*BX$8),3,0))))</f>
        <v>0</v>
      </c>
      <c r="BY24" s="68">
        <f>IF(OR(SUMIF(BY$12:BY23,2,BY$12:BY23)=2,SUMIF(BY$12:BY23,1,BY$12:BY23)=1,SUM(BY$12:BY23)=1,SUM(BY$12:BY23)=2),0,IF($C24+$ED23&gt;($ED$11*BY$8),1,IF($C24+$D24+$E24+$F24+$ED23&gt;($ED$11*BY$8),2,IF($C24+$D24+$E24+$F24+$G24+$ED23&gt;($ED$11*BY$8),3,0))))</f>
        <v>0</v>
      </c>
      <c r="BZ24" s="68">
        <f>IF(OR(SUMIF(BZ$12:BZ23,2,BZ$12:BZ23)=2,SUMIF(BZ$12:BZ23,1,BZ$12:BZ23)=1,SUM(BZ$12:BZ23)=1,SUM(BZ$12:BZ23)=2),0,IF($C24+$ED23&gt;($ED$11*BZ$8),1,IF($C24+$D24+$E24+$F24+$ED23&gt;($ED$11*BZ$8),2,IF($C24+$D24+$E24+$F24+$G24+$ED23&gt;($ED$11*BZ$8),3,0))))</f>
        <v>0</v>
      </c>
      <c r="CA24" s="68">
        <f>IF(OR(SUMIF(CA$12:CA23,2,CA$12:CA23)=2,SUMIF(CA$12:CA23,1,CA$12:CA23)=1,SUM(CA$12:CA23)=1,SUM(CA$12:CA23)=2),0,IF($C24+$ED23&gt;($ED$11*CA$8),1,IF($C24+$D24+$E24+$F24+$ED23&gt;($ED$11*CA$8),2,IF($C24+$D24+$E24+$F24+$G24+$ED23&gt;($ED$11*CA$8),3,0))))</f>
        <v>0</v>
      </c>
      <c r="CB24" s="68">
        <f>IF(OR(SUMIF(CB$12:CB23,2,CB$12:CB23)=2,SUMIF(CB$12:CB23,1,CB$12:CB23)=1,SUM(CB$12:CB23)=1,SUM(CB$12:CB23)=2),0,IF($C24+$ED23&gt;($ED$11*CB$8),1,IF($C24+$D24+$E24+$F24+$ED23&gt;($ED$11*CB$8),2,IF($C24+$D24+$E24+$F24+$G24+$ED23&gt;($ED$11*CB$8),3,0))))</f>
        <v>0</v>
      </c>
      <c r="CC24" s="68">
        <f>IF(OR(SUMIF(CC$12:CC23,2,CC$12:CC23)=2,SUMIF(CC$12:CC23,1,CC$12:CC23)=1,SUM(CC$12:CC23)=1,SUM(CC$12:CC23)=2),0,IF($C24+$ED23&gt;($ED$11*CC$8),1,IF($C24+$D24+$E24+$F24+$ED23&gt;($ED$11*CC$8),2,IF($C24+$D24+$E24+$F24+$G24+$ED23&gt;($ED$11*CC$8),3,0))))</f>
        <v>0</v>
      </c>
      <c r="CD24" s="68">
        <f>IF(OR(SUMIF(CD$12:CD23,2,CD$12:CD23)=2,SUMIF(CD$12:CD23,1,CD$12:CD23)=1,SUM(CD$12:CD23)=1,SUM(CD$12:CD23)=2),0,IF($C24+$ED23&gt;($ED$11*CD$8),1,IF($C24+$D24+$E24+$F24+$ED23&gt;($ED$11*CD$8),2,IF($C24+$D24+$E24+$F24+$G24+$ED23&gt;($ED$11*CD$8),3,0))))</f>
        <v>0</v>
      </c>
      <c r="CE24" s="68">
        <f>IF(OR(SUMIF(CE$12:CE23,2,CE$12:CE23)=2,SUMIF(CE$12:CE23,1,CE$12:CE23)=1,SUM(CE$12:CE23)=1,SUM(CE$12:CE23)=2),0,IF($C24+$ED23&gt;($ED$11*CE$8),1,IF($C24+$D24+$E24+$F24+$ED23&gt;($ED$11*CE$8),2,IF($C24+$D24+$E24+$F24+$G24+$ED23&gt;($ED$11*CE$8),3,0))))</f>
        <v>0</v>
      </c>
      <c r="CF24" s="68">
        <f>IF(OR(SUMIF(CF$12:CF23,2,CF$12:CF23)=2,SUMIF(CF$12:CF23,1,CF$12:CF23)=1,SUM(CF$12:CF23)=1,SUM(CF$12:CF23)=2),0,IF($C24+$ED23&gt;($ED$11*CF$8),1,IF($C24+$D24+$E24+$F24+$ED23&gt;($ED$11*CF$8),2,IF($C24+$D24+$E24+$F24+$G24+$ED23&gt;($ED$11*CF$8),3,0))))</f>
        <v>0</v>
      </c>
      <c r="CG24" s="68">
        <f>IF(OR(SUMIF(CG$12:CG23,2,CG$12:CG23)=2,SUMIF(CG$12:CG23,1,CG$12:CG23)=1,SUM(CG$12:CG23)=1,SUM(CG$12:CG23)=2),0,IF($C24+$ED23&gt;($ED$11*CG$8),1,IF($C24+$D24+$E24+$F24+$ED23&gt;($ED$11*CG$8),2,IF($C24+$D24+$E24+$F24+$G24+$ED23&gt;($ED$11*CG$8),3,0))))</f>
        <v>0</v>
      </c>
      <c r="CH24" s="68">
        <f>IF(OR(SUMIF(CH$12:CH23,2,CH$12:CH23)=2,SUMIF(CH$12:CH23,1,CH$12:CH23)=1,SUM(CH$12:CH23)=1,SUM(CH$12:CH23)=2),0,IF($C24+$ED23&gt;($ED$11*CH$8),1,IF($C24+$D24+$E24+$F24+$ED23&gt;($ED$11*CH$8),2,IF($C24+$D24+$E24+$F24+$G24+$ED23&gt;($ED$11*CH$8),3,0))))</f>
        <v>0</v>
      </c>
      <c r="CI24" s="68">
        <f>IF(OR(SUMIF(CI$12:CI23,2,CI$12:CI23)=2,SUMIF(CI$12:CI23,1,CI$12:CI23)=1,SUM(CI$12:CI23)=1,SUM(CI$12:CI23)=2),0,IF($C24+$ED23&gt;($ED$11*CI$8),1,IF($C24+$D24+$E24+$F24+$ED23&gt;($ED$11*CI$8),2,IF($C24+$D24+$E24+$F24+$G24+$ED23&gt;($ED$11*CI$8),3,0))))</f>
        <v>0</v>
      </c>
      <c r="CJ24" s="68">
        <f>IF(OR(SUMIF(CJ$12:CJ23,2,CJ$12:CJ23)=2,SUMIF(CJ$12:CJ23,1,CJ$12:CJ23)=1,SUM(CJ$12:CJ23)=1,SUM(CJ$12:CJ23)=2),0,IF($C24+$ED23&gt;($ED$11*CJ$8),1,IF($C24+$D24+$E24+$F24+$ED23&gt;($ED$11*CJ$8),2,IF($C24+$D24+$E24+$F24+$G24+$ED23&gt;($ED$11*CJ$8),3,0))))</f>
        <v>0</v>
      </c>
      <c r="CK24" s="68">
        <f>IF(OR(SUMIF(CK$12:CK23,2,CK$12:CK23)=2,SUMIF(CK$12:CK23,1,CK$12:CK23)=1,SUM(CK$12:CK23)=1,SUM(CK$12:CK23)=2),0,IF($C24+$ED23&gt;($ED$11*CK$8),1,IF($C24+$D24+$E24+$F24+$ED23&gt;($ED$11*CK$8),2,IF($C24+$D24+$E24+$F24+$G24+$ED23&gt;($ED$11*CK$8),3,0))))</f>
        <v>0</v>
      </c>
      <c r="CL24" s="68">
        <f>IF(OR(SUMIF(CL$12:CL23,2,CL$12:CL23)=2,SUMIF(CL$12:CL23,1,CL$12:CL23)=1,SUM(CL$12:CL23)=1,SUM(CL$12:CL23)=2),0,IF($C24+$ED23&gt;($ED$11*CL$8),1,IF($C24+$D24+$E24+$F24+$ED23&gt;($ED$11*CL$8),2,IF($C24+$D24+$E24+$F24+$G24+$ED23&gt;($ED$11*CL$8),3,0))))</f>
        <v>0</v>
      </c>
      <c r="CM24" s="68">
        <f>IF(OR(SUMIF(CM$12:CM23,2,CM$12:CM23)=2,SUMIF(CM$12:CM23,1,CM$12:CM23)=1,SUM(CM$12:CM23)=1,SUM(CM$12:CM23)=2),0,IF($C24+$ED23&gt;($ED$11*CM$8),1,IF($C24+$D24+$E24+$F24+$ED23&gt;($ED$11*CM$8),2,IF($C24+$D24+$E24+$F24+$G24+$ED23&gt;($ED$11*CM$8),3,0))))</f>
        <v>0</v>
      </c>
      <c r="CN24" s="68">
        <f>IF(OR(SUMIF(CN$12:CN23,2,CN$12:CN23)=2,SUMIF(CN$12:CN23,1,CN$12:CN23)=1,SUM(CN$12:CN23)=1,SUM(CN$12:CN23)=2),0,IF($C24+$ED23&gt;($ED$11*CN$8),1,IF($C24+$D24+$E24+$F24+$ED23&gt;($ED$11*CN$8),2,IF($C24+$D24+$E24+$F24+$G24+$ED23&gt;($ED$11*CN$8),3,0))))</f>
        <v>0</v>
      </c>
      <c r="CO24" s="68">
        <f>IF(OR(SUMIF(CO$12:CO23,2,CO$12:CO23)=2,SUMIF(CO$12:CO23,1,CO$12:CO23)=1,SUM(CO$12:CO23)=1,SUM(CO$12:CO23)=2),0,IF($C24+$ED23&gt;($ED$11*CO$8),1,IF($C24+$D24+$E24+$F24+$ED23&gt;($ED$11*CO$8),2,IF($C24+$D24+$E24+$F24+$G24+$ED23&gt;($ED$11*CO$8),3,0))))</f>
        <v>0</v>
      </c>
      <c r="CP24" s="68">
        <f>IF(OR(SUMIF(CP$12:CP23,2,CP$12:CP23)=2,SUMIF(CP$12:CP23,1,CP$12:CP23)=1,SUM(CP$12:CP23)=1,SUM(CP$12:CP23)=2),0,IF($C24+$ED23&gt;($ED$11*CP$8),1,IF($C24+$D24+$E24+$F24+$ED23&gt;($ED$11*CP$8),2,IF($C24+$D24+$E24+$F24+$G24+$ED23&gt;($ED$11*CP$8),3,0))))</f>
        <v>0</v>
      </c>
      <c r="CQ24" s="68">
        <f>IF(OR(SUMIF(CQ$12:CQ23,2,CQ$12:CQ23)=2,SUMIF(CQ$12:CQ23,1,CQ$12:CQ23)=1,SUM(CQ$12:CQ23)=1,SUM(CQ$12:CQ23)=2),0,IF($C24+$ED23&gt;($ED$11*CQ$8),1,IF($C24+$D24+$E24+$F24+$ED23&gt;($ED$11*CQ$8),2,IF($C24+$D24+$E24+$F24+$G24+$ED23&gt;($ED$11*CQ$8),3,0))))</f>
        <v>0</v>
      </c>
      <c r="CR24" s="68">
        <f>IF(OR(SUMIF(CR$12:CR23,2,CR$12:CR23)=2,SUMIF(CR$12:CR23,1,CR$12:CR23)=1,SUM(CR$12:CR23)=1,SUM(CR$12:CR23)=2),0,IF($C24+$ED23&gt;($ED$11*CR$8),1,IF($C24+$D24+$E24+$F24+$ED23&gt;($ED$11*CR$8),2,IF($C24+$D24+$E24+$F24+$G24+$ED23&gt;($ED$11*CR$8),3,0))))</f>
        <v>0</v>
      </c>
      <c r="CS24" s="68">
        <f>IF(OR(SUMIF(CS$12:CS23,2,CS$12:CS23)=2,SUMIF(CS$12:CS23,1,CS$12:CS23)=1,SUM(CS$12:CS23)=1,SUM(CS$12:CS23)=2),0,IF($C24+$ED23&gt;($ED$11*CS$8),1,IF($C24+$D24+$E24+$F24+$ED23&gt;($ED$11*CS$8),2,IF($C24+$D24+$E24+$F24+$G24+$ED23&gt;($ED$11*CS$8),3,0))))</f>
        <v>0</v>
      </c>
      <c r="CT24" s="68">
        <f>IF(OR(SUMIF(CT$12:CT23,2,CT$12:CT23)=2,SUMIF(CT$12:CT23,1,CT$12:CT23)=1,SUM(CT$12:CT23)=1,SUM(CT$12:CT23)=2),0,IF($C24+$ED23&gt;($ED$11*CT$8),1,IF($C24+$D24+$E24+$F24+$ED23&gt;($ED$11*CT$8),2,IF($C24+$D24+$E24+$F24+$G24+$ED23&gt;($ED$11*CT$8),3,0))))</f>
        <v>0</v>
      </c>
      <c r="CU24" s="68">
        <f>IF(OR(SUMIF(CU$12:CU23,2,CU$12:CU23)=2,SUMIF(CU$12:CU23,1,CU$12:CU23)=1,SUM(CU$12:CU23)=1,SUM(CU$12:CU23)=2),0,IF($C24+$ED23&gt;($ED$11*CU$8),1,IF($C24+$D24+$E24+$F24+$ED23&gt;($ED$11*CU$8),2,IF($C24+$D24+$E24+$F24+$G24+$ED23&gt;($ED$11*CU$8),3,0))))</f>
        <v>0</v>
      </c>
      <c r="CV24" s="68">
        <f>IF(OR(SUMIF(CV$12:CV23,2,CV$12:CV23)=2,SUMIF(CV$12:CV23,1,CV$12:CV23)=1,SUM(CV$12:CV23)=1,SUM(CV$12:CV23)=2),0,IF($C24+$ED23&gt;($ED$11*CV$8),1,IF($C24+$D24+$E24+$F24+$ED23&gt;($ED$11*CV$8),2,IF($C24+$D24+$E24+$F24+$G24+$ED23&gt;($ED$11*CV$8),3,0))))</f>
        <v>0</v>
      </c>
      <c r="CW24" s="68">
        <f>IF(OR(SUMIF(CW$12:CW23,2,CW$12:CW23)=2,SUMIF(CW$12:CW23,1,CW$12:CW23)=1,SUM(CW$12:CW23)=1,SUM(CW$12:CW23)=2),0,IF($C24+$ED23&gt;($ED$11*CW$8),1,IF($C24+$D24+$E24+$F24+$ED23&gt;($ED$11*CW$8),2,IF($C24+$D24+$E24+$F24+$G24+$ED23&gt;($ED$11*CW$8),3,0))))</f>
        <v>0</v>
      </c>
      <c r="CX24" s="68">
        <f>IF(OR(SUMIF(CX$12:CX23,2,CX$12:CX23)=2,SUMIF(CX$12:CX23,1,CX$12:CX23)=1,SUM(CX$12:CX23)=1,SUM(CX$12:CX23)=2),0,IF($C24+$ED23&gt;($ED$11*CX$8),1,IF($C24+$D24+$E24+$F24+$ED23&gt;($ED$11*CX$8),2,IF($C24+$D24+$E24+$F24+$G24+$ED23&gt;($ED$11*CX$8),3,0))))</f>
        <v>0</v>
      </c>
      <c r="CY24" s="68">
        <f>IF(OR(SUMIF(CY$12:CY23,2,CY$12:CY23)=2,SUMIF(CY$12:CY23,1,CY$12:CY23)=1,SUM(CY$12:CY23)=1,SUM(CY$12:CY23)=2),0,IF($C24+$ED23&gt;($ED$11*CY$8),1,IF($C24+$D24+$E24+$F24+$ED23&gt;($ED$11*CY$8),2,IF($C24+$D24+$E24+$F24+$G24+$ED23&gt;($ED$11*CY$8),3,0))))</f>
        <v>0</v>
      </c>
      <c r="CZ24" s="68">
        <f>IF(OR(SUMIF(CZ$12:CZ23,2,CZ$12:CZ23)=2,SUMIF(CZ$12:CZ23,1,CZ$12:CZ23)=1,SUM(CZ$12:CZ23)=1,SUM(CZ$12:CZ23)=2),0,IF($C24+$ED23&gt;($ED$11*CZ$8),1,IF($C24+$D24+$E24+$F24+$ED23&gt;($ED$11*CZ$8),2,IF($C24+$D24+$E24+$F24+$G24+$ED23&gt;($ED$11*CZ$8),3,0))))</f>
        <v>0</v>
      </c>
      <c r="DA24" s="68">
        <f>IF(OR(SUMIF(DA$12:DA23,2,DA$12:DA23)=2,SUMIF(DA$12:DA23,1,DA$12:DA23)=1,SUM(DA$12:DA23)=1,SUM(DA$12:DA23)=2),0,IF($C24+$ED23&gt;($ED$11*DA$8),1,IF($C24+$D24+$E24+$F24+$ED23&gt;($ED$11*DA$8),2,IF($C24+$D24+$E24+$F24+$G24+$ED23&gt;($ED$11*DA$8),3,0))))</f>
        <v>0</v>
      </c>
      <c r="DB24" s="68">
        <f>IF(OR(SUMIF(DB$12:DB23,2,DB$12:DB23)=2,SUMIF(DB$12:DB23,1,DB$12:DB23)=1,SUM(DB$12:DB23)=1,SUM(DB$12:DB23)=2),0,IF($C24+$ED23&gt;($ED$11*DB$8),1,IF($C24+$D24+$E24+$F24+$ED23&gt;($ED$11*DB$8),2,IF($C24+$D24+$E24+$F24+$G24+$ED23&gt;($ED$11*DB$8),3,0))))</f>
        <v>0</v>
      </c>
      <c r="DC24" s="68">
        <f>IF(OR(SUMIF(DC$12:DC23,2,DC$12:DC23)=2,SUMIF(DC$12:DC23,1,DC$12:DC23)=1,SUM(DC$12:DC23)=1,SUM(DC$12:DC23)=2),0,IF($C24+$ED23&gt;($ED$11*DC$8),1,IF($C24+$D24+$E24+$F24+$ED23&gt;($ED$11*DC$8),2,IF($C24+$D24+$E24+$F24+$G24+$ED23&gt;($ED$11*DC$8),3,0))))</f>
        <v>0</v>
      </c>
      <c r="DD24" s="68">
        <f>IF(OR(SUMIF(DD$12:DD23,2,DD$12:DD23)=2,SUMIF(DD$12:DD23,1,DD$12:DD23)=1,SUM(DD$12:DD23)=1,SUM(DD$12:DD23)=2),0,IF($C24+$ED23&gt;($ED$11*DD$8),1,IF($C24+$D24+$E24+$F24+$ED23&gt;($ED$11*DD$8),2,IF($C24+$D24+$E24+$F24+$G24+$ED23&gt;($ED$11*DD$8),3,0))))</f>
        <v>0</v>
      </c>
      <c r="DE24" s="68">
        <f>IF(OR(SUMIF(DE$12:DE23,2,DE$12:DE23)=2,SUMIF(DE$12:DE23,1,DE$12:DE23)=1,SUM(DE$12:DE23)=1,SUM(DE$12:DE23)=2),0,IF($C24+$ED23&gt;($ED$11*DE$8),1,IF($C24+$D24+$E24+$F24+$ED23&gt;($ED$11*DE$8),2,IF($C24+$D24+$E24+$F24+$G24+$ED23&gt;($ED$11*DE$8),3,0))))</f>
        <v>0</v>
      </c>
      <c r="DF24" s="68">
        <f>IF(OR(SUMIF(DF$12:DF23,2,DF$12:DF23)=2,SUMIF(DF$12:DF23,1,DF$12:DF23)=1,SUM(DF$12:DF23)=1,SUM(DF$12:DF23)=2),0,IF($C24+$ED23&gt;($ED$11*DF$8),1,IF($C24+$D24+$E24+$F24+$ED23&gt;($ED$11*DF$8),2,IF($C24+$D24+$E24+$F24+$G24+$ED23&gt;($ED$11*DF$8),3,0))))</f>
        <v>0</v>
      </c>
      <c r="DG24" s="68">
        <f>IF(OR(SUMIF(DG$12:DG23,2,DG$12:DG23)=2,SUMIF(DG$12:DG23,1,DG$12:DG23)=1,SUM(DG$12:DG23)=1,SUM(DG$12:DG23)=2),0,IF($C24+$ED23&gt;($ED$11*DG$8),1,IF($C24+$D24+$E24+$F24+$ED23&gt;($ED$11*DG$8),2,IF($C24+$D24+$E24+$F24+$G24+$ED23&gt;($ED$11*DG$8),3,0))))</f>
        <v>0</v>
      </c>
      <c r="DH24" s="68">
        <f>IF(OR(SUMIF(DH$12:DH23,2,DH$12:DH23)=2,SUMIF(DH$12:DH23,1,DH$12:DH23)=1,SUM(DH$12:DH23)=1,SUM(DH$12:DH23)=2),0,IF($C24+$ED23&gt;($ED$11*DH$8),1,IF($C24+$D24+$E24+$F24+$ED23&gt;($ED$11*DH$8),2,IF($C24+$D24+$E24+$F24+$G24+$ED23&gt;($ED$11*DH$8),3,0))))</f>
        <v>0</v>
      </c>
      <c r="DI24" s="68">
        <f>IF(OR(SUMIF(DI$12:DI23,2,DI$12:DI23)=2,SUMIF(DI$12:DI23,1,DI$12:DI23)=1,SUM(DI$12:DI23)=1,SUM(DI$12:DI23)=2),0,IF($C24+$ED23&gt;($ED$11*DI$8),1,IF($C24+$D24+$E24+$F24+$ED23&gt;($ED$11*DI$8),2,IF($C24+$D24+$E24+$F24+$G24+$ED23&gt;($ED$11*DI$8),3,0))))</f>
        <v>0</v>
      </c>
      <c r="DJ24" s="68">
        <f>IF(OR(SUMIF(DJ$12:DJ23,2,DJ$12:DJ23)=2,SUMIF(DJ$12:DJ23,1,DJ$12:DJ23)=1,SUM(DJ$12:DJ23)=1,SUM(DJ$12:DJ23)=2),0,IF($C24+$ED23&gt;($ED$11*DJ$8),1,IF($C24+$D24+$E24+$F24+$ED23&gt;($ED$11*DJ$8),2,IF($C24+$D24+$E24+$F24+$G24+$ED23&gt;($ED$11*DJ$8),3,0))))</f>
        <v>0</v>
      </c>
      <c r="DK24" s="68">
        <f>IF(OR(SUMIF(DK$12:DK23,2,DK$12:DK23)=2,SUMIF(DK$12:DK23,1,DK$12:DK23)=1,SUM(DK$12:DK23)=1,SUM(DK$12:DK23)=2),0,IF($C24+$ED23&gt;($ED$11*DK$8),1,IF($C24+$D24+$E24+$F24+$ED23&gt;($ED$11*DK$8),2,IF($C24+$D24+$E24+$F24+$G24+$ED23&gt;($ED$11*DK$8),3,0))))</f>
        <v>0</v>
      </c>
      <c r="DL24" s="68">
        <f>IF(OR(SUMIF(DL$12:DL23,2,DL$12:DL23)=2,SUMIF(DL$12:DL23,1,DL$12:DL23)=1,SUM(DL$12:DL23)=1,SUM(DL$12:DL23)=2),0,IF($C24+$ED23&gt;($ED$11*DL$8),1,IF($C24+$D24+$E24+$F24+$ED23&gt;($ED$11*DL$8),2,IF($C24+$D24+$E24+$F24+$G24+$ED23&gt;($ED$11*DL$8),3,0))))</f>
        <v>0</v>
      </c>
      <c r="DM24" s="68">
        <f>IF(OR(SUMIF(DM$12:DM23,2,DM$12:DM23)=2,SUMIF(DM$12:DM23,1,DM$12:DM23)=1,SUM(DM$12:DM23)=1,SUM(DM$12:DM23)=2),0,IF($C24+$ED23&gt;($ED$11*DM$8),1,IF($C24+$D24+$E24+$F24+$ED23&gt;($ED$11*DM$8),2,IF($C24+$D24+$E24+$F24+$G24+$ED23&gt;($ED$11*DM$8),3,0))))</f>
        <v>0</v>
      </c>
      <c r="DN24" s="68">
        <f>IF(OR(SUMIF(DN$12:DN23,2,DN$12:DN23)=2,SUMIF(DN$12:DN23,1,DN$12:DN23)=1,SUM(DN$12:DN23)=1,SUM(DN$12:DN23)=2),0,IF($C24+$ED23&gt;($ED$11*DN$8),1,IF($C24+$D24+$E24+$F24+$ED23&gt;($ED$11*DN$8),2,IF($C24+$D24+$E24+$F24+$G24+$ED23&gt;($ED$11*DN$8),3,0))))</f>
        <v>0</v>
      </c>
      <c r="DO24" s="68">
        <f>IF(OR(SUMIF(DO$12:DO23,2,DO$12:DO23)=2,SUMIF(DO$12:DO23,1,DO$12:DO23)=1,SUM(DO$12:DO23)=1,SUM(DO$12:DO23)=2),0,IF($C24+$ED23&gt;($ED$11*DO$8),1,IF($C24+$D24+$E24+$F24+$ED23&gt;($ED$11*DO$8),2,IF($C24+$D24+$E24+$F24+$G24+$ED23&gt;($ED$11*DO$8),3,0))))</f>
        <v>0</v>
      </c>
      <c r="DP24" s="68">
        <f>IF(OR(SUMIF(DP$12:DP23,2,DP$12:DP23)=2,SUMIF(DP$12:DP23,1,DP$12:DP23)=1,SUM(DP$12:DP23)=1,SUM(DP$12:DP23)=2),0,IF($C24+$ED23&gt;($ED$11*DP$8),1,IF($C24+$D24+$E24+$F24+$ED23&gt;($ED$11*DP$8),2,IF($C24+$D24+$E24+$F24+$G24+$ED23&gt;($ED$11*DP$8),3,0))))</f>
        <v>0</v>
      </c>
      <c r="DQ24" s="68">
        <f>IF(OR(SUMIF(DQ$12:DQ23,2,DQ$12:DQ23)=2,SUMIF(DQ$12:DQ23,1,DQ$12:DQ23)=1,SUM(DQ$12:DQ23)=1,SUM(DQ$12:DQ23)=2),0,IF($C24+$ED23&gt;($ED$11*DQ$8),1,IF($C24+$D24+$E24+$F24+$ED23&gt;($ED$11*DQ$8),2,IF($C24+$D24+$E24+$F24+$G24+$ED23&gt;($ED$11*DQ$8),3,0))))</f>
        <v>0</v>
      </c>
      <c r="DR24" s="68">
        <f>IF(OR(SUMIF(DR$12:DR23,2,DR$12:DR23)=2,SUMIF(DR$12:DR23,1,DR$12:DR23)=1,SUM(DR$12:DR23)=1,SUM(DR$12:DR23)=2),0,IF($C24+$ED23&gt;($ED$11*DR$8),1,IF($C24+$D24+$E24+$F24+$ED23&gt;($ED$11*DR$8),2,IF($C24+$D24+$E24+$F24+$G24+$ED23&gt;($ED$11*DR$8),3,0))))</f>
        <v>0</v>
      </c>
      <c r="DS24" s="68">
        <f>IF(OR(SUMIF(DS$12:DS23,2,DS$12:DS23)=2,SUMIF(DS$12:DS23,1,DS$12:DS23)=1,SUM(DS$12:DS23)=1,SUM(DS$12:DS23)=2),0,IF($C24+$ED23&gt;($ED$11*DS$8),1,IF($C24+$D24+$E24+$F24+$ED23&gt;($ED$11*DS$8),2,IF($C24+$D24+$E24+$F24+$G24+$ED23&gt;($ED$11*DS$8),3,0))))</f>
        <v>0</v>
      </c>
      <c r="DT24" s="68">
        <f>IF(OR(SUMIF(DT$12:DT23,2,DT$12:DT23)=2,SUMIF(DT$12:DT23,1,DT$12:DT23)=1,SUM(DT$12:DT23)=1,SUM(DT$12:DT23)=2),0,IF($C24+$ED23&gt;($ED$11*DT$8),1,IF($C24+$D24+$E24+$F24+$ED23&gt;($ED$11*DT$8),2,IF($C24+$D24+$E24+$F24+$G24+$ED23&gt;($ED$11*DT$8),3,0))))</f>
        <v>0</v>
      </c>
      <c r="DU24" s="68">
        <f>IF(OR(SUMIF(DU$12:DU23,2,DU$12:DU23)=2,SUMIF(DU$12:DU23,1,DU$12:DU23)=1,SUM(DU$12:DU23)=1,SUM(DU$12:DU23)=2),0,IF($C24+$ED23&gt;($ED$11*DU$8),1,IF($C24+$D24+$E24+$F24+$ED23&gt;($ED$11*DU$8),2,IF($C24+$D24+$E24+$F24+$G24+$ED23&gt;($ED$11*DU$8),3,0))))</f>
        <v>0</v>
      </c>
      <c r="DV24" s="68">
        <f>IF(OR(SUMIF(DV$12:DV23,2,DV$12:DV23)=2,SUMIF(DV$12:DV23,1,DV$12:DV23)=1,SUM(DV$12:DV23)=1,SUM(DV$12:DV23)=2),0,IF($C24+$ED23&gt;($ED$11*DV$8),1,IF($C24+$D24+$E24+$F24+$ED23&gt;($ED$11*DV$8),2,IF($C24+$D24+$E24+$F24+$G24+$ED23&gt;($ED$11*DV$8),3,0))))</f>
        <v>0</v>
      </c>
      <c r="DW24" s="68">
        <f>IF(OR(SUMIF(DW$12:DW23,2,DW$12:DW23)=2,SUMIF(DW$12:DW23,1,DW$12:DW23)=1,SUM(DW$12:DW23)=1,SUM(DW$12:DW23)=2),0,IF($C24+$ED23&gt;($ED$11*DW$8),1,IF($C24+$D24+$E24+$F24+$ED23&gt;($ED$11*DW$8),2,IF($C24+$D24+$E24+$F24+$G24+$ED23&gt;($ED$11*DW$8),3,0))))</f>
        <v>0</v>
      </c>
      <c r="DX24" s="68">
        <f>IF(OR(SUMIF(DX$12:DX23,2,DX$12:DX23)=2,SUMIF(DX$12:DX23,1,DX$12:DX23)=1,SUM(DX$12:DX23)=1,SUM(DX$12:DX23)=2),0,IF($C24+$ED23&gt;($ED$11*DX$8),1,IF($C24+$D24+$E24+$F24+$ED23&gt;($ED$11*DX$8),2,IF($C24+$D24+$E24+$F24+$G24+$ED23&gt;($ED$11*DX$8),3,0))))</f>
        <v>0</v>
      </c>
      <c r="DY24" s="68">
        <f>IF(OR(SUMIF(DY$12:DY23,2,DY$12:DY23)=2,SUMIF(DY$12:DY23,1,DY$12:DY23)=1,SUM(DY$12:DY23)=1,SUM(DY$12:DY23)=2),0,IF($C24+$ED23&gt;($ED$11*DY$8),1,IF($C24+$D24+$E24+$F24+$ED23&gt;($ED$11*DY$8),2,IF($C24+$D24+$E24+$F24+$G24+$ED23&gt;($ED$11*DY$8),3,0))))</f>
        <v>0</v>
      </c>
      <c r="DZ24" s="68">
        <f>IF(OR(SUMIF(DZ$12:DZ23,2,DZ$12:DZ23)=2,SUMIF(DZ$12:DZ23,1,DZ$12:DZ23)=1,SUM(DZ$12:DZ23)=1,SUM(DZ$12:DZ23)=2),0,IF($C24+$ED23&gt;($ED$11*DZ$8),1,IF($C24+$D24+$E24+$F24+$ED23&gt;($ED$11*DZ$8),2,IF($C24+$D24+$E24+$F24+$G24+$ED23&gt;($ED$11*DZ$8),3,0))))</f>
        <v>0</v>
      </c>
      <c r="EA24" s="68">
        <f>IF(OR(SUMIF(EA$12:EA23,2,EA$12:EA23)=2,SUMIF(EA$12:EA23,1,EA$12:EA23)=1,SUM(EA$12:EA23)=1,SUM(EA$12:EA23)=2),0,IF($C24+$ED23&gt;($ED$11*EA$8),1,IF($C24+$D24+$E24+$F24+$ED23&gt;($ED$11*EA$8),2,IF($C24+$D24+$E24+$F24+$G24+$ED23&gt;($ED$11*EA$8),3,0))))</f>
        <v>0</v>
      </c>
      <c r="EB24" s="68">
        <f>IF(OR(SUMIF(EB$12:EB23,2,EB$12:EB23)=2,SUMIF(EB$12:EB23,1,EB$12:EB23)=1,SUM(EB$12:EB23)=1,SUM(EB$12:EB23)=2),0,IF($C24+$ED23&gt;($ED$11*EB$8),1,IF($C24+$D24+$E24+$F24+$ED23&gt;($ED$11*EB$8),2,IF($C24+$D24+$E24+$F24+$G24+$ED23&gt;($ED$11*EB$8),3,0))))</f>
        <v>0</v>
      </c>
      <c r="EC24" s="68">
        <f>IF(OR(SUMIF(EC$12:EC23,2,EC$12:EC23)=2,SUMIF(EC$12:EC23,1,EC$12:EC23)=1,SUM(EC$12:EC23)=1,SUM(EC$12:EC23)=2),0,IF($C24+$ED23&gt;($ED$11*EC$8),1,IF($C24+$D24+$E24+$F24+$ED23&gt;($ED$11*EC$8),2,IF($C24+$D24+$E24+$F24+$G24+$ED23&gt;($ED$11*EC$8),3,0))))</f>
        <v>0</v>
      </c>
      <c r="ED24" s="26">
        <f>SUM($C$12:$F24)</f>
        <v>0</v>
      </c>
    </row>
    <row r="25" spans="1:134" ht="14.1" customHeight="1">
      <c r="A25" s="66">
        <v>14</v>
      </c>
      <c r="B25" s="229"/>
      <c r="C25" s="229"/>
      <c r="D25" s="229"/>
      <c r="E25" s="229"/>
      <c r="F25" s="229"/>
      <c r="G25" s="229"/>
      <c r="H25" s="68">
        <f>IF(OR(SUMIF(H$12:H24,2,H$12:H24)=2,SUMIF(H$12:H24,1,H$12:H24)=1,SUM(H$12:H24)=1,SUM(H$12:H24)=2),0,IF($C25+$ED24&gt;($ED$11*H$8),1,IF($C25+$D25+$E25+$F25+$ED24&gt;($ED$11*H$8),2,IF($C25+$D25+$E25+$F25+$G25+$ED24&gt;($ED$11*H$8),3,0))))</f>
        <v>0</v>
      </c>
      <c r="I25" s="68">
        <f>IF(OR(SUMIF(I$12:I24,2,I$12:I24)=2,SUMIF(I$12:I24,1,I$12:I24)=1,SUM(I$12:I24)=1,SUM(I$12:I24)=2),0,IF($C25+$ED24&gt;($ED$11*I$8),1,IF($C25+$D25+$E25+$F25+$ED24&gt;($ED$11*I$8),2,IF($C25+$D25+$E25+$F25+$G25+$ED24&gt;($ED$11*I$8),3,0))))</f>
        <v>0</v>
      </c>
      <c r="J25" s="68">
        <f>IF(OR(SUMIF(J$12:J24,2,J$12:J24)=2,SUMIF(J$12:J24,1,J$12:J24)=1,SUM(J$12:J24)=1,SUM(J$12:J24)=2),0,IF($C25+$ED24&gt;($ED$11*J$8),1,IF($C25+$D25+$E25+$F25+$ED24&gt;($ED$11*J$8),2,IF($C25+$D25+$E25+$F25+$G25+$ED24&gt;($ED$11*J$8),3,0))))</f>
        <v>0</v>
      </c>
      <c r="K25" s="68">
        <f>IF(OR(SUMIF(K$12:K24,2,K$12:K24)=2,SUMIF(K$12:K24,1,K$12:K24)=1,SUM(K$12:K24)=1,SUM(K$12:K24)=2),0,IF($C25+$ED24&gt;($ED$11*K$8),1,IF($C25+$D25+$E25+$F25+$ED24&gt;($ED$11*K$8),2,IF($C25+$D25+$E25+$F25+$G25+$ED24&gt;($ED$11*K$8),3,0))))</f>
        <v>0</v>
      </c>
      <c r="L25" s="68">
        <f>IF(OR(SUMIF(L$12:L24,2,L$12:L24)=2,SUMIF(L$12:L24,1,L$12:L24)=1,SUM(L$12:L24)=1,SUM(L$12:L24)=2),0,IF($C25+$ED24&gt;($ED$11*L$8),1,IF($C25+$D25+$E25+$F25+$ED24&gt;($ED$11*L$8),2,IF($C25+$D25+$E25+$F25+$G25+$ED24&gt;($ED$11*L$8),3,0))))</f>
        <v>0</v>
      </c>
      <c r="M25" s="68">
        <f>IF(OR(SUMIF(M$12:M24,2,M$12:M24)=2,SUMIF(M$12:M24,1,M$12:M24)=1,SUM(M$12:M24)=1,SUM(M$12:M24)=2),0,IF($C25+$ED24&gt;($ED$11*M$8),1,IF($C25+$D25+$E25+$F25+$ED24&gt;($ED$11*M$8),2,IF($C25+$D25+$E25+$F25+$G25+$ED24&gt;($ED$11*M$8),3,0))))</f>
        <v>0</v>
      </c>
      <c r="N25" s="68">
        <f>IF(OR(SUMIF(N$12:N24,2,N$12:N24)=2,SUMIF(N$12:N24,1,N$12:N24)=1,SUM(N$12:N24)=1,SUM(N$12:N24)=2),0,IF($C25+$ED24&gt;($ED$11*N$8),1,IF($C25+$D25+$E25+$F25+$ED24&gt;($ED$11*N$8),2,IF($C25+$D25+$E25+$F25+$G25+$ED24&gt;($ED$11*N$8),3,0))))</f>
        <v>0</v>
      </c>
      <c r="O25" s="68">
        <f>IF(OR(SUMIF(O$12:O24,2,O$12:O24)=2,SUMIF(O$12:O24,1,O$12:O24)=1,SUM(O$12:O24)=1,SUM(O$12:O24)=2),0,IF($C25+$ED24&gt;($ED$11*O$8),1,IF($C25+$D25+$E25+$F25+$ED24&gt;($ED$11*O$8),2,IF($C25+$D25+$E25+$F25+$G25+$ED24&gt;($ED$11*O$8),3,0))))</f>
        <v>0</v>
      </c>
      <c r="P25" s="68">
        <f>IF(OR(SUMIF(P$12:P24,2,P$12:P24)=2,SUMIF(P$12:P24,1,P$12:P24)=1,SUM(P$12:P24)=1,SUM(P$12:P24)=2),0,IF($C25+$ED24&gt;($ED$11*P$8),1,IF($C25+$D25+$E25+$F25+$ED24&gt;($ED$11*P$8),2,IF($C25+$D25+$E25+$F25+$G25+$ED24&gt;($ED$11*P$8),3,0))))</f>
        <v>0</v>
      </c>
      <c r="Q25" s="68">
        <f>IF(OR(SUMIF(Q$12:Q24,2,Q$12:Q24)=2,SUMIF(Q$12:Q24,1,Q$12:Q24)=1,SUM(Q$12:Q24)=1,SUM(Q$12:Q24)=2),0,IF($C25+$ED24&gt;($ED$11*Q$8),1,IF($C25+$D25+$E25+$F25+$ED24&gt;($ED$11*Q$8),2,IF($C25+$D25+$E25+$F25+$G25+$ED24&gt;($ED$11*Q$8),3,0))))</f>
        <v>0</v>
      </c>
      <c r="R25" s="68">
        <f>IF(OR(SUMIF(R$12:R24,2,R$12:R24)=2,SUMIF(R$12:R24,1,R$12:R24)=1,SUM(R$12:R24)=1,SUM(R$12:R24)=2),0,IF($C25+$ED24&gt;($ED$11*R$8),1,IF($C25+$D25+$E25+$F25+$ED24&gt;($ED$11*R$8),2,IF($C25+$D25+$E25+$F25+$G25+$ED24&gt;($ED$11*R$8),3,0))))</f>
        <v>0</v>
      </c>
      <c r="S25" s="68">
        <f>IF(OR(SUMIF(S$12:S24,2,S$12:S24)=2,SUMIF(S$12:S24,1,S$12:S24)=1,SUM(S$12:S24)=1,SUM(S$12:S24)=2),0,IF($C25+$ED24&gt;($ED$11*S$8),1,IF($C25+$D25+$E25+$F25+$ED24&gt;($ED$11*S$8),2,IF($C25+$D25+$E25+$F25+$G25+$ED24&gt;($ED$11*S$8),3,0))))</f>
        <v>0</v>
      </c>
      <c r="T25" s="68">
        <f>IF(OR(SUMIF(T$12:T24,2,T$12:T24)=2,SUMIF(T$12:T24,1,T$12:T24)=1,SUM(T$12:T24)=1,SUM(T$12:T24)=2),0,IF($C25+$ED24&gt;($ED$11*T$8),1,IF($C25+$D25+$E25+$F25+$ED24&gt;($ED$11*T$8),2,IF($C25+$D25+$E25+$F25+$G25+$ED24&gt;($ED$11*T$8),3,0))))</f>
        <v>0</v>
      </c>
      <c r="U25" s="68">
        <f>IF(OR(SUMIF(U$12:U24,2,U$12:U24)=2,SUMIF(U$12:U24,1,U$12:U24)=1,SUM(U$12:U24)=1,SUM(U$12:U24)=2),0,IF($C25+$ED24&gt;($ED$11*U$8),1,IF($C25+$D25+$E25+$F25+$ED24&gt;($ED$11*U$8),2,IF($C25+$D25+$E25+$F25+$G25+$ED24&gt;($ED$11*U$8),3,0))))</f>
        <v>0</v>
      </c>
      <c r="V25" s="68">
        <f>IF(OR(SUMIF(V$12:V24,2,V$12:V24)=2,SUMIF(V$12:V24,1,V$12:V24)=1,SUM(V$12:V24)=1,SUM(V$12:V24)=2),0,IF($C25+$ED24&gt;($ED$11*V$8),1,IF($C25+$D25+$E25+$F25+$ED24&gt;($ED$11*V$8),2,IF($C25+$D25+$E25+$F25+$G25+$ED24&gt;($ED$11*V$8),3,0))))</f>
        <v>0</v>
      </c>
      <c r="W25" s="68">
        <f>IF(OR(SUMIF(W$12:W24,2,W$12:W24)=2,SUMIF(W$12:W24,1,W$12:W24)=1,SUM(W$12:W24)=1,SUM(W$12:W24)=2),0,IF($C25+$ED24&gt;($ED$11*W$8),1,IF($C25+$D25+$E25+$F25+$ED24&gt;($ED$11*W$8),2,IF($C25+$D25+$E25+$F25+$G25+$ED24&gt;($ED$11*W$8),3,0))))</f>
        <v>0</v>
      </c>
      <c r="X25" s="68">
        <f>IF(OR(SUMIF(X$12:X24,2,X$12:X24)=2,SUMIF(X$12:X24,1,X$12:X24)=1,SUM(X$12:X24)=1,SUM(X$12:X24)=2),0,IF($C25+$ED24&gt;($ED$11*X$8),1,IF($C25+$D25+$E25+$F25+$ED24&gt;($ED$11*X$8),2,IF($C25+$D25+$E25+$F25+$G25+$ED24&gt;($ED$11*X$8),3,0))))</f>
        <v>0</v>
      </c>
      <c r="Y25" s="68">
        <f>IF(OR(SUMIF(Y$12:Y24,2,Y$12:Y24)=2,SUMIF(Y$12:Y24,1,Y$12:Y24)=1,SUM(Y$12:Y24)=1,SUM(Y$12:Y24)=2),0,IF($C25+$ED24&gt;($ED$11*Y$8),1,IF($C25+$D25+$E25+$F25+$ED24&gt;($ED$11*Y$8),2,IF($C25+$D25+$E25+$F25+$G25+$ED24&gt;($ED$11*Y$8),3,0))))</f>
        <v>0</v>
      </c>
      <c r="Z25" s="68">
        <f>IF(OR(SUMIF(Z$12:Z24,2,Z$12:Z24)=2,SUMIF(Z$12:Z24,1,Z$12:Z24)=1,SUM(Z$12:Z24)=1,SUM(Z$12:Z24)=2),0,IF($C25+$ED24&gt;($ED$11*Z$8),1,IF($C25+$D25+$E25+$F25+$ED24&gt;($ED$11*Z$8),2,IF($C25+$D25+$E25+$F25+$G25+$ED24&gt;($ED$11*Z$8),3,0))))</f>
        <v>0</v>
      </c>
      <c r="AA25" s="68">
        <f>IF(OR(SUMIF(AA$12:AA24,2,AA$12:AA24)=2,SUMIF(AA$12:AA24,1,AA$12:AA24)=1,SUM(AA$12:AA24)=1,SUM(AA$12:AA24)=2),0,IF($C25+$ED24&gt;($ED$11*AA$8),1,IF($C25+$D25+$E25+$F25+$ED24&gt;($ED$11*AA$8),2,IF($C25+$D25+$E25+$F25+$G25+$ED24&gt;($ED$11*AA$8),3,0))))</f>
        <v>0</v>
      </c>
      <c r="AB25" s="68">
        <f>IF(OR(SUMIF(AB$12:AB24,2,AB$12:AB24)=2,SUMIF(AB$12:AB24,1,AB$12:AB24)=1,SUM(AB$12:AB24)=1,SUM(AB$12:AB24)=2),0,IF($C25+$ED24&gt;($ED$11*AB$8),1,IF($C25+$D25+$E25+$F25+$ED24&gt;($ED$11*AB$8),2,IF($C25+$D25+$E25+$F25+$G25+$ED24&gt;($ED$11*AB$8),3,0))))</f>
        <v>0</v>
      </c>
      <c r="AC25" s="68">
        <f>IF(OR(SUMIF(AC$12:AC24,2,AC$12:AC24)=2,SUMIF(AC$12:AC24,1,AC$12:AC24)=1,SUM(AC$12:AC24)=1,SUM(AC$12:AC24)=2),0,IF($C25+$ED24&gt;($ED$11*AC$8),1,IF($C25+$D25+$E25+$F25+$ED24&gt;($ED$11*AC$8),2,IF($C25+$D25+$E25+$F25+$G25+$ED24&gt;($ED$11*AC$8),3,0))))</f>
        <v>0</v>
      </c>
      <c r="AD25" s="68">
        <f>IF(OR(SUMIF(AD$12:AD24,2,AD$12:AD24)=2,SUMIF(AD$12:AD24,1,AD$12:AD24)=1,SUM(AD$12:AD24)=1,SUM(AD$12:AD24)=2),0,IF($C25+$ED24&gt;($ED$11*AD$8),1,IF($C25+$D25+$E25+$F25+$ED24&gt;($ED$11*AD$8),2,IF($C25+$D25+$E25+$F25+$G25+$ED24&gt;($ED$11*AD$8),3,0))))</f>
        <v>0</v>
      </c>
      <c r="AE25" s="68">
        <f>IF(OR(SUMIF(AE$12:AE24,2,AE$12:AE24)=2,SUMIF(AE$12:AE24,1,AE$12:AE24)=1,SUM(AE$12:AE24)=1,SUM(AE$12:AE24)=2),0,IF($C25+$ED24&gt;($ED$11*AE$8),1,IF($C25+$D25+$E25+$F25+$ED24&gt;($ED$11*AE$8),2,IF($C25+$D25+$E25+$F25+$G25+$ED24&gt;($ED$11*AE$8),3,0))))</f>
        <v>0</v>
      </c>
      <c r="AF25" s="68">
        <f>IF(OR(SUMIF(AF$12:AF24,2,AF$12:AF24)=2,SUMIF(AF$12:AF24,1,AF$12:AF24)=1,SUM(AF$12:AF24)=1,SUM(AF$12:AF24)=2),0,IF($C25+$ED24&gt;($ED$11*AF$8),1,IF($C25+$D25+$E25+$F25+$ED24&gt;($ED$11*AF$8),2,IF($C25+$D25+$E25+$F25+$G25+$ED24&gt;($ED$11*AF$8),3,0))))</f>
        <v>0</v>
      </c>
      <c r="AG25" s="68">
        <f>IF(OR(SUMIF(AG$12:AG24,2,AG$12:AG24)=2,SUMIF(AG$12:AG24,1,AG$12:AG24)=1,SUM(AG$12:AG24)=1,SUM(AG$12:AG24)=2),0,IF($C25+$ED24&gt;($ED$11*AG$8),1,IF($C25+$D25+$E25+$F25+$ED24&gt;($ED$11*AG$8),2,IF($C25+$D25+$E25+$F25+$G25+$ED24&gt;($ED$11*AG$8),3,0))))</f>
        <v>0</v>
      </c>
      <c r="AH25" s="68">
        <f>IF(OR(SUMIF(AH$12:AH24,2,AH$12:AH24)=2,SUMIF(AH$12:AH24,1,AH$12:AH24)=1,SUM(AH$12:AH24)=1,SUM(AH$12:AH24)=2),0,IF($C25+$ED24&gt;($ED$11*AH$8),1,IF($C25+$D25+$E25+$F25+$ED24&gt;($ED$11*AH$8),2,IF($C25+$D25+$E25+$F25+$G25+$ED24&gt;($ED$11*AH$8),3,0))))</f>
        <v>0</v>
      </c>
      <c r="AI25" s="68">
        <f>IF(OR(SUMIF(AI$12:AI24,2,AI$12:AI24)=2,SUMIF(AI$12:AI24,1,AI$12:AI24)=1,SUM(AI$12:AI24)=1,SUM(AI$12:AI24)=2),0,IF($C25+$ED24&gt;($ED$11*AI$8),1,IF($C25+$D25+$E25+$F25+$ED24&gt;($ED$11*AI$8),2,IF($C25+$D25+$E25+$F25+$G25+$ED24&gt;($ED$11*AI$8),3,0))))</f>
        <v>0</v>
      </c>
      <c r="AJ25" s="68">
        <f>IF(OR(SUMIF(AJ$12:AJ24,2,AJ$12:AJ24)=2,SUMIF(AJ$12:AJ24,1,AJ$12:AJ24)=1,SUM(AJ$12:AJ24)=1,SUM(AJ$12:AJ24)=2),0,IF($C25+$ED24&gt;($ED$11*AJ$8),1,IF($C25+$D25+$E25+$F25+$ED24&gt;($ED$11*AJ$8),2,IF($C25+$D25+$E25+$F25+$G25+$ED24&gt;($ED$11*AJ$8),3,0))))</f>
        <v>0</v>
      </c>
      <c r="AK25" s="68">
        <f>IF(OR(SUMIF(AK$12:AK24,2,AK$12:AK24)=2,SUMIF(AK$12:AK24,1,AK$12:AK24)=1,SUM(AK$12:AK24)=1,SUM(AK$12:AK24)=2),0,IF($C25+$ED24&gt;($ED$11*AK$8),1,IF($C25+$D25+$E25+$F25+$ED24&gt;($ED$11*AK$8),2,IF($C25+$D25+$E25+$F25+$G25+$ED24&gt;($ED$11*AK$8),3,0))))</f>
        <v>0</v>
      </c>
      <c r="AL25" s="68">
        <f>IF(OR(SUMIF(AL$12:AL24,2,AL$12:AL24)=2,SUMIF(AL$12:AL24,1,AL$12:AL24)=1,SUM(AL$12:AL24)=1,SUM(AL$12:AL24)=2),0,IF($C25+$ED24&gt;($ED$11*AL$8),1,IF($C25+$D25+$E25+$F25+$ED24&gt;($ED$11*AL$8),2,IF($C25+$D25+$E25+$F25+$G25+$ED24&gt;($ED$11*AL$8),3,0))))</f>
        <v>0</v>
      </c>
      <c r="AM25" s="68">
        <f>IF(OR(SUMIF(AM$12:AM24,2,AM$12:AM24)=2,SUMIF(AM$12:AM24,1,AM$12:AM24)=1,SUM(AM$12:AM24)=1,SUM(AM$12:AM24)=2),0,IF($C25+$ED24&gt;($ED$11*AM$8),1,IF($C25+$D25+$E25+$F25+$ED24&gt;($ED$11*AM$8),2,IF($C25+$D25+$E25+$F25+$G25+$ED24&gt;($ED$11*AM$8),3,0))))</f>
        <v>0</v>
      </c>
      <c r="AN25" s="68">
        <f>IF(OR(SUMIF(AN$12:AN24,2,AN$12:AN24)=2,SUMIF(AN$12:AN24,1,AN$12:AN24)=1,SUM(AN$12:AN24)=1,SUM(AN$12:AN24)=2),0,IF($C25+$ED24&gt;($ED$11*AN$8),1,IF($C25+$D25+$E25+$F25+$ED24&gt;($ED$11*AN$8),2,IF($C25+$D25+$E25+$F25+$G25+$ED24&gt;($ED$11*AN$8),3,0))))</f>
        <v>0</v>
      </c>
      <c r="AO25" s="68">
        <f>IF(OR(SUMIF(AO$12:AO24,2,AO$12:AO24)=2,SUMIF(AO$12:AO24,1,AO$12:AO24)=1,SUM(AO$12:AO24)=1,SUM(AO$12:AO24)=2),0,IF($C25+$ED24&gt;($ED$11*AO$8),1,IF($C25+$D25+$E25+$F25+$ED24&gt;($ED$11*AO$8),2,IF($C25+$D25+$E25+$F25+$G25+$ED24&gt;($ED$11*AO$8),3,0))))</f>
        <v>0</v>
      </c>
      <c r="AP25" s="68">
        <f>IF(OR(SUMIF(AP$12:AP24,2,AP$12:AP24)=2,SUMIF(AP$12:AP24,1,AP$12:AP24)=1,SUM(AP$12:AP24)=1,SUM(AP$12:AP24)=2),0,IF($C25+$ED24&gt;($ED$11*AP$8),1,IF($C25+$D25+$E25+$F25+$ED24&gt;($ED$11*AP$8),2,IF($C25+$D25+$E25+$F25+$G25+$ED24&gt;($ED$11*AP$8),3,0))))</f>
        <v>0</v>
      </c>
      <c r="AQ25" s="68">
        <f>IF(OR(SUMIF(AQ$12:AQ24,2,AQ$12:AQ24)=2,SUMIF(AQ$12:AQ24,1,AQ$12:AQ24)=1,SUM(AQ$12:AQ24)=1,SUM(AQ$12:AQ24)=2),0,IF($C25+$ED24&gt;($ED$11*AQ$8),1,IF($C25+$D25+$E25+$F25+$ED24&gt;($ED$11*AQ$8),2,IF($C25+$D25+$E25+$F25+$G25+$ED24&gt;($ED$11*AQ$8),3,0))))</f>
        <v>0</v>
      </c>
      <c r="AR25" s="68">
        <f>IF(OR(SUMIF(AR$12:AR24,2,AR$12:AR24)=2,SUMIF(AR$12:AR24,1,AR$12:AR24)=1,SUM(AR$12:AR24)=1,SUM(AR$12:AR24)=2),0,IF($C25+$ED24&gt;($ED$11*AR$8),1,IF($C25+$D25+$E25+$F25+$ED24&gt;($ED$11*AR$8),2,IF($C25+$D25+$E25+$F25+$G25+$ED24&gt;($ED$11*AR$8),3,0))))</f>
        <v>0</v>
      </c>
      <c r="AS25" s="68">
        <f>IF(OR(SUMIF(AS$12:AS24,2,AS$12:AS24)=2,SUMIF(AS$12:AS24,1,AS$12:AS24)=1,SUM(AS$12:AS24)=1,SUM(AS$12:AS24)=2),0,IF($C25+$ED24&gt;($ED$11*AS$8),1,IF($C25+$D25+$E25+$F25+$ED24&gt;($ED$11*AS$8),2,IF($C25+$D25+$E25+$F25+$G25+$ED24&gt;($ED$11*AS$8),3,0))))</f>
        <v>0</v>
      </c>
      <c r="AT25" s="68">
        <f>IF(OR(SUMIF(AT$12:AT24,2,AT$12:AT24)=2,SUMIF(AT$12:AT24,1,AT$12:AT24)=1,SUM(AT$12:AT24)=1,SUM(AT$12:AT24)=2),0,IF($C25+$ED24&gt;($ED$11*AT$8),1,IF($C25+$D25+$E25+$F25+$ED24&gt;($ED$11*AT$8),2,IF($C25+$D25+$E25+$F25+$G25+$ED24&gt;($ED$11*AT$8),3,0))))</f>
        <v>0</v>
      </c>
      <c r="AU25" s="68">
        <f>IF(OR(SUMIF(AU$12:AU24,2,AU$12:AU24)=2,SUMIF(AU$12:AU24,1,AU$12:AU24)=1,SUM(AU$12:AU24)=1,SUM(AU$12:AU24)=2),0,IF($C25+$ED24&gt;($ED$11*AU$8),1,IF($C25+$D25+$E25+$F25+$ED24&gt;($ED$11*AU$8),2,IF($C25+$D25+$E25+$F25+$G25+$ED24&gt;($ED$11*AU$8),3,0))))</f>
        <v>0</v>
      </c>
      <c r="AV25" s="68">
        <f>IF(OR(SUMIF(AV$12:AV24,2,AV$12:AV24)=2,SUMIF(AV$12:AV24,1,AV$12:AV24)=1,SUM(AV$12:AV24)=1,SUM(AV$12:AV24)=2),0,IF($C25+$ED24&gt;($ED$11*AV$8),1,IF($C25+$D25+$E25+$F25+$ED24&gt;($ED$11*AV$8),2,IF($C25+$D25+$E25+$F25+$G25+$ED24&gt;($ED$11*AV$8),3,0))))</f>
        <v>0</v>
      </c>
      <c r="AW25" s="68">
        <f>IF(OR(SUMIF(AW$12:AW24,2,AW$12:AW24)=2,SUMIF(AW$12:AW24,1,AW$12:AW24)=1,SUM(AW$12:AW24)=1,SUM(AW$12:AW24)=2),0,IF($C25+$ED24&gt;($ED$11*AW$8),1,IF($C25+$D25+$E25+$F25+$ED24&gt;($ED$11*AW$8),2,IF($C25+$D25+$E25+$F25+$G25+$ED24&gt;($ED$11*AW$8),3,0))))</f>
        <v>0</v>
      </c>
      <c r="AX25" s="68">
        <f>IF(OR(SUMIF(AX$12:AX24,2,AX$12:AX24)=2,SUMIF(AX$12:AX24,1,AX$12:AX24)=1,SUM(AX$12:AX24)=1,SUM(AX$12:AX24)=2),0,IF($C25+$ED24&gt;($ED$11*AX$8),1,IF($C25+$D25+$E25+$F25+$ED24&gt;($ED$11*AX$8),2,IF($C25+$D25+$E25+$F25+$G25+$ED24&gt;($ED$11*AX$8),3,0))))</f>
        <v>0</v>
      </c>
      <c r="AY25" s="68">
        <f>IF(OR(SUMIF(AY$12:AY24,2,AY$12:AY24)=2,SUMIF(AY$12:AY24,1,AY$12:AY24)=1,SUM(AY$12:AY24)=1,SUM(AY$12:AY24)=2),0,IF($C25+$ED24&gt;($ED$11*AY$8),1,IF($C25+$D25+$E25+$F25+$ED24&gt;($ED$11*AY$8),2,IF($C25+$D25+$E25+$F25+$G25+$ED24&gt;($ED$11*AY$8),3,0))))</f>
        <v>0</v>
      </c>
      <c r="AZ25" s="68">
        <f>IF(OR(SUMIF(AZ$12:AZ24,2,AZ$12:AZ24)=2,SUMIF(AZ$12:AZ24,1,AZ$12:AZ24)=1,SUM(AZ$12:AZ24)=1,SUM(AZ$12:AZ24)=2),0,IF($C25+$ED24&gt;($ED$11*AZ$8),1,IF($C25+$D25+$E25+$F25+$ED24&gt;($ED$11*AZ$8),2,IF($C25+$D25+$E25+$F25+$G25+$ED24&gt;($ED$11*AZ$8),3,0))))</f>
        <v>0</v>
      </c>
      <c r="BA25" s="68">
        <f>IF(OR(SUMIF(BA$12:BA24,2,BA$12:BA24)=2,SUMIF(BA$12:BA24,1,BA$12:BA24)=1,SUM(BA$12:BA24)=1,SUM(BA$12:BA24)=2),0,IF($C25+$ED24&gt;($ED$11*BA$8),1,IF($C25+$D25+$E25+$F25+$ED24&gt;($ED$11*BA$8),2,IF($C25+$D25+$E25+$F25+$G25+$ED24&gt;($ED$11*BA$8),3,0))))</f>
        <v>0</v>
      </c>
      <c r="BB25" s="68">
        <f>IF(OR(SUMIF(BB$12:BB24,2,BB$12:BB24)=2,SUMIF(BB$12:BB24,1,BB$12:BB24)=1,SUM(BB$12:BB24)=1,SUM(BB$12:BB24)=2),0,IF($C25+$ED24&gt;($ED$11*BB$8),1,IF($C25+$D25+$E25+$F25+$ED24&gt;($ED$11*BB$8),2,IF($C25+$D25+$E25+$F25+$G25+$ED24&gt;($ED$11*BB$8),3,0))))</f>
        <v>0</v>
      </c>
      <c r="BC25" s="68">
        <f>IF(OR(SUMIF(BC$12:BC24,2,BC$12:BC24)=2,SUMIF(BC$12:BC24,1,BC$12:BC24)=1,SUM(BC$12:BC24)=1,SUM(BC$12:BC24)=2),0,IF($C25+$ED24&gt;($ED$11*BC$8),1,IF($C25+$D25+$E25+$F25+$ED24&gt;($ED$11*BC$8),2,IF($C25+$D25+$E25+$F25+$G25+$ED24&gt;($ED$11*BC$8),3,0))))</f>
        <v>0</v>
      </c>
      <c r="BD25" s="68">
        <f>IF(OR(SUMIF(BD$12:BD24,2,BD$12:BD24)=2,SUMIF(BD$12:BD24,1,BD$12:BD24)=1,SUM(BD$12:BD24)=1,SUM(BD$12:BD24)=2),0,IF($C25+$ED24&gt;($ED$11*BD$8),1,IF($C25+$D25+$E25+$F25+$ED24&gt;($ED$11*BD$8),2,IF($C25+$D25+$E25+$F25+$G25+$ED24&gt;($ED$11*BD$8),3,0))))</f>
        <v>0</v>
      </c>
      <c r="BE25" s="68">
        <f>IF(OR(SUMIF(BE$12:BE24,2,BE$12:BE24)=2,SUMIF(BE$12:BE24,1,BE$12:BE24)=1,SUM(BE$12:BE24)=1,SUM(BE$12:BE24)=2),0,IF($C25+$ED24&gt;($ED$11*BE$8),1,IF($C25+$D25+$E25+$F25+$ED24&gt;($ED$11*BE$8),2,IF($C25+$D25+$E25+$F25+$G25+$ED24&gt;($ED$11*BE$8),3,0))))</f>
        <v>0</v>
      </c>
      <c r="BF25" s="68">
        <f>IF(OR(SUMIF(BF$12:BF24,2,BF$12:BF24)=2,SUMIF(BF$12:BF24,1,BF$12:BF24)=1,SUM(BF$12:BF24)=1,SUM(BF$12:BF24)=2),0,IF($C25+$ED24&gt;($ED$11*BF$8),1,IF($C25+$D25+$E25+$F25+$ED24&gt;($ED$11*BF$8),2,IF($C25+$D25+$E25+$F25+$G25+$ED24&gt;($ED$11*BF$8),3,0))))</f>
        <v>0</v>
      </c>
      <c r="BG25" s="68">
        <f>IF(OR(SUMIF(BG$12:BG24,2,BG$12:BG24)=2,SUMIF(BG$12:BG24,1,BG$12:BG24)=1,SUM(BG$12:BG24)=1,SUM(BG$12:BG24)=2),0,IF($C25+$ED24&gt;($ED$11*BG$8),1,IF($C25+$D25+$E25+$F25+$ED24&gt;($ED$11*BG$8),2,IF($C25+$D25+$E25+$F25+$G25+$ED24&gt;($ED$11*BG$8),3,0))))</f>
        <v>0</v>
      </c>
      <c r="BH25" s="68">
        <f>IF(OR(SUMIF(BH$12:BH24,2,BH$12:BH24)=2,SUMIF(BH$12:BH24,1,BH$12:BH24)=1,SUM(BH$12:BH24)=1,SUM(BH$12:BH24)=2),0,IF($C25+$ED24&gt;($ED$11*BH$8),1,IF($C25+$D25+$E25+$F25+$ED24&gt;($ED$11*BH$8),2,IF($C25+$D25+$E25+$F25+$G25+$ED24&gt;($ED$11*BH$8),3,0))))</f>
        <v>0</v>
      </c>
      <c r="BI25" s="68">
        <f>IF(OR(SUMIF(BI$12:BI24,2,BI$12:BI24)=2,SUMIF(BI$12:BI24,1,BI$12:BI24)=1,SUM(BI$12:BI24)=1,SUM(BI$12:BI24)=2),0,IF($C25+$ED24&gt;($ED$11*BI$8),1,IF($C25+$D25+$E25+$F25+$ED24&gt;($ED$11*BI$8),2,IF($C25+$D25+$E25+$F25+$G25+$ED24&gt;($ED$11*BI$8),3,0))))</f>
        <v>0</v>
      </c>
      <c r="BJ25" s="68">
        <f>IF(OR(SUMIF(BJ$12:BJ24,2,BJ$12:BJ24)=2,SUMIF(BJ$12:BJ24,1,BJ$12:BJ24)=1,SUM(BJ$12:BJ24)=1,SUM(BJ$12:BJ24)=2),0,IF($C25+$ED24&gt;($ED$11*BJ$8),1,IF($C25+$D25+$E25+$F25+$ED24&gt;($ED$11*BJ$8),2,IF($C25+$D25+$E25+$F25+$G25+$ED24&gt;($ED$11*BJ$8),3,0))))</f>
        <v>0</v>
      </c>
      <c r="BK25" s="68">
        <f>IF(OR(SUMIF(BK$12:BK24,2,BK$12:BK24)=2,SUMIF(BK$12:BK24,1,BK$12:BK24)=1,SUM(BK$12:BK24)=1,SUM(BK$12:BK24)=2),0,IF($C25+$ED24&gt;($ED$11*BK$8),1,IF($C25+$D25+$E25+$F25+$ED24&gt;($ED$11*BK$8),2,IF($C25+$D25+$E25+$F25+$G25+$ED24&gt;($ED$11*BK$8),3,0))))</f>
        <v>0</v>
      </c>
      <c r="BL25" s="68">
        <f>IF(OR(SUMIF(BL$12:BL24,2,BL$12:BL24)=2,SUMIF(BL$12:BL24,1,BL$12:BL24)=1,SUM(BL$12:BL24)=1,SUM(BL$12:BL24)=2),0,IF($C25+$ED24&gt;($ED$11*BL$8),1,IF($C25+$D25+$E25+$F25+$ED24&gt;($ED$11*BL$8),2,IF($C25+$D25+$E25+$F25+$G25+$ED24&gt;($ED$11*BL$8),3,0))))</f>
        <v>0</v>
      </c>
      <c r="BM25" s="68">
        <f>IF(OR(SUMIF(BM$12:BM24,2,BM$12:BM24)=2,SUMIF(BM$12:BM24,1,BM$12:BM24)=1,SUM(BM$12:BM24)=1,SUM(BM$12:BM24)=2),0,IF($C25+$ED24&gt;($ED$11*BM$8),1,IF($C25+$D25+$E25+$F25+$ED24&gt;($ED$11*BM$8),2,IF($C25+$D25+$E25+$F25+$G25+$ED24&gt;($ED$11*BM$8),3,0))))</f>
        <v>0</v>
      </c>
      <c r="BN25" s="68">
        <f>IF(OR(SUMIF(BN$12:BN24,2,BN$12:BN24)=2,SUMIF(BN$12:BN24,1,BN$12:BN24)=1,SUM(BN$12:BN24)=1,SUM(BN$12:BN24)=2),0,IF($C25+$ED24&gt;($ED$11*BN$8),1,IF($C25+$D25+$E25+$F25+$ED24&gt;($ED$11*BN$8),2,IF($C25+$D25+$E25+$F25+$G25+$ED24&gt;($ED$11*BN$8),3,0))))</f>
        <v>0</v>
      </c>
      <c r="BO25" s="68">
        <f>IF(OR(SUMIF(BO$12:BO24,2,BO$12:BO24)=2,SUMIF(BO$12:BO24,1,BO$12:BO24)=1,SUM(BO$12:BO24)=1,SUM(BO$12:BO24)=2),0,IF($C25+$ED24&gt;($ED$11*BO$8),1,IF($C25+$D25+$E25+$F25+$ED24&gt;($ED$11*BO$8),2,IF($C25+$D25+$E25+$F25+$G25+$ED24&gt;($ED$11*BO$8),3,0))))</f>
        <v>0</v>
      </c>
      <c r="BP25" s="68">
        <f>IF(OR(SUMIF(BP$12:BP24,2,BP$12:BP24)=2,SUMIF(BP$12:BP24,1,BP$12:BP24)=1,SUM(BP$12:BP24)=1,SUM(BP$12:BP24)=2),0,IF($C25+$ED24&gt;($ED$11*BP$8),1,IF($C25+$D25+$E25+$F25+$ED24&gt;($ED$11*BP$8),2,IF($C25+$D25+$E25+$F25+$G25+$ED24&gt;($ED$11*BP$8),3,0))))</f>
        <v>0</v>
      </c>
      <c r="BQ25" s="68">
        <f>IF(OR(SUMIF(BQ$12:BQ24,2,BQ$12:BQ24)=2,SUMIF(BQ$12:BQ24,1,BQ$12:BQ24)=1,SUM(BQ$12:BQ24)=1,SUM(BQ$12:BQ24)=2),0,IF($C25+$ED24&gt;($ED$11*BQ$8),1,IF($C25+$D25+$E25+$F25+$ED24&gt;($ED$11*BQ$8),2,IF($C25+$D25+$E25+$F25+$G25+$ED24&gt;($ED$11*BQ$8),3,0))))</f>
        <v>0</v>
      </c>
      <c r="BR25" s="68">
        <f>IF(OR(SUMIF(BR$12:BR24,2,BR$12:BR24)=2,SUMIF(BR$12:BR24,1,BR$12:BR24)=1,SUM(BR$12:BR24)=1,SUM(BR$12:BR24)=2),0,IF($C25+$ED24&gt;($ED$11*BR$8),1,IF($C25+$D25+$E25+$F25+$ED24&gt;($ED$11*BR$8),2,IF($C25+$D25+$E25+$F25+$G25+$ED24&gt;($ED$11*BR$8),3,0))))</f>
        <v>0</v>
      </c>
      <c r="BS25" s="68">
        <f>IF(OR(SUMIF(BS$12:BS24,2,BS$12:BS24)=2,SUMIF(BS$12:BS24,1,BS$12:BS24)=1,SUM(BS$12:BS24)=1,SUM(BS$12:BS24)=2),0,IF($C25+$ED24&gt;($ED$11*BS$8),1,IF($C25+$D25+$E25+$F25+$ED24&gt;($ED$11*BS$8),2,IF($C25+$D25+$E25+$F25+$G25+$ED24&gt;($ED$11*BS$8),3,0))))</f>
        <v>0</v>
      </c>
      <c r="BT25" s="68">
        <f>IF(OR(SUMIF(BT$12:BT24,2,BT$12:BT24)=2,SUMIF(BT$12:BT24,1,BT$12:BT24)=1,SUM(BT$12:BT24)=1,SUM(BT$12:BT24)=2),0,IF($C25+$ED24&gt;($ED$11*BT$8),1,IF($C25+$D25+$E25+$F25+$ED24&gt;($ED$11*BT$8),2,IF($C25+$D25+$E25+$F25+$G25+$ED24&gt;($ED$11*BT$8),3,0))))</f>
        <v>0</v>
      </c>
      <c r="BU25" s="68">
        <f>IF(OR(SUMIF(BU$12:BU24,2,BU$12:BU24)=2,SUMIF(BU$12:BU24,1,BU$12:BU24)=1,SUM(BU$12:BU24)=1,SUM(BU$12:BU24)=2),0,IF($C25+$ED24&gt;($ED$11*BU$8),1,IF($C25+$D25+$E25+$F25+$ED24&gt;($ED$11*BU$8),2,IF($C25+$D25+$E25+$F25+$G25+$ED24&gt;($ED$11*BU$8),3,0))))</f>
        <v>0</v>
      </c>
      <c r="BV25" s="68">
        <f>IF(OR(SUMIF(BV$12:BV24,2,BV$12:BV24)=2,SUMIF(BV$12:BV24,1,BV$12:BV24)=1,SUM(BV$12:BV24)=1,SUM(BV$12:BV24)=2),0,IF($C25+$ED24&gt;($ED$11*BV$8),1,IF($C25+$D25+$E25+$F25+$ED24&gt;($ED$11*BV$8),2,IF($C25+$D25+$E25+$F25+$G25+$ED24&gt;($ED$11*BV$8),3,0))))</f>
        <v>0</v>
      </c>
      <c r="BW25" s="68">
        <f>IF(OR(SUMIF(BW$12:BW24,2,BW$12:BW24)=2,SUMIF(BW$12:BW24,1,BW$12:BW24)=1,SUM(BW$12:BW24)=1,SUM(BW$12:BW24)=2),0,IF($C25+$ED24&gt;($ED$11*BW$8),1,IF($C25+$D25+$E25+$F25+$ED24&gt;($ED$11*BW$8),2,IF($C25+$D25+$E25+$F25+$G25+$ED24&gt;($ED$11*BW$8),3,0))))</f>
        <v>0</v>
      </c>
      <c r="BX25" s="68">
        <f>IF(OR(SUMIF(BX$12:BX24,2,BX$12:BX24)=2,SUMIF(BX$12:BX24,1,BX$12:BX24)=1,SUM(BX$12:BX24)=1,SUM(BX$12:BX24)=2),0,IF($C25+$ED24&gt;($ED$11*BX$8),1,IF($C25+$D25+$E25+$F25+$ED24&gt;($ED$11*BX$8),2,IF($C25+$D25+$E25+$F25+$G25+$ED24&gt;($ED$11*BX$8),3,0))))</f>
        <v>0</v>
      </c>
      <c r="BY25" s="68">
        <f>IF(OR(SUMIF(BY$12:BY24,2,BY$12:BY24)=2,SUMIF(BY$12:BY24,1,BY$12:BY24)=1,SUM(BY$12:BY24)=1,SUM(BY$12:BY24)=2),0,IF($C25+$ED24&gt;($ED$11*BY$8),1,IF($C25+$D25+$E25+$F25+$ED24&gt;($ED$11*BY$8),2,IF($C25+$D25+$E25+$F25+$G25+$ED24&gt;($ED$11*BY$8),3,0))))</f>
        <v>0</v>
      </c>
      <c r="BZ25" s="68">
        <f>IF(OR(SUMIF(BZ$12:BZ24,2,BZ$12:BZ24)=2,SUMIF(BZ$12:BZ24,1,BZ$12:BZ24)=1,SUM(BZ$12:BZ24)=1,SUM(BZ$12:BZ24)=2),0,IF($C25+$ED24&gt;($ED$11*BZ$8),1,IF($C25+$D25+$E25+$F25+$ED24&gt;($ED$11*BZ$8),2,IF($C25+$D25+$E25+$F25+$G25+$ED24&gt;($ED$11*BZ$8),3,0))))</f>
        <v>0</v>
      </c>
      <c r="CA25" s="68">
        <f>IF(OR(SUMIF(CA$12:CA24,2,CA$12:CA24)=2,SUMIF(CA$12:CA24,1,CA$12:CA24)=1,SUM(CA$12:CA24)=1,SUM(CA$12:CA24)=2),0,IF($C25+$ED24&gt;($ED$11*CA$8),1,IF($C25+$D25+$E25+$F25+$ED24&gt;($ED$11*CA$8),2,IF($C25+$D25+$E25+$F25+$G25+$ED24&gt;($ED$11*CA$8),3,0))))</f>
        <v>0</v>
      </c>
      <c r="CB25" s="68">
        <f>IF(OR(SUMIF(CB$12:CB24,2,CB$12:CB24)=2,SUMIF(CB$12:CB24,1,CB$12:CB24)=1,SUM(CB$12:CB24)=1,SUM(CB$12:CB24)=2),0,IF($C25+$ED24&gt;($ED$11*CB$8),1,IF($C25+$D25+$E25+$F25+$ED24&gt;($ED$11*CB$8),2,IF($C25+$D25+$E25+$F25+$G25+$ED24&gt;($ED$11*CB$8),3,0))))</f>
        <v>0</v>
      </c>
      <c r="CC25" s="68">
        <f>IF(OR(SUMIF(CC$12:CC24,2,CC$12:CC24)=2,SUMIF(CC$12:CC24,1,CC$12:CC24)=1,SUM(CC$12:CC24)=1,SUM(CC$12:CC24)=2),0,IF($C25+$ED24&gt;($ED$11*CC$8),1,IF($C25+$D25+$E25+$F25+$ED24&gt;($ED$11*CC$8),2,IF($C25+$D25+$E25+$F25+$G25+$ED24&gt;($ED$11*CC$8),3,0))))</f>
        <v>0</v>
      </c>
      <c r="CD25" s="68">
        <f>IF(OR(SUMIF(CD$12:CD24,2,CD$12:CD24)=2,SUMIF(CD$12:CD24,1,CD$12:CD24)=1,SUM(CD$12:CD24)=1,SUM(CD$12:CD24)=2),0,IF($C25+$ED24&gt;($ED$11*CD$8),1,IF($C25+$D25+$E25+$F25+$ED24&gt;($ED$11*CD$8),2,IF($C25+$D25+$E25+$F25+$G25+$ED24&gt;($ED$11*CD$8),3,0))))</f>
        <v>0</v>
      </c>
      <c r="CE25" s="68">
        <f>IF(OR(SUMIF(CE$12:CE24,2,CE$12:CE24)=2,SUMIF(CE$12:CE24,1,CE$12:CE24)=1,SUM(CE$12:CE24)=1,SUM(CE$12:CE24)=2),0,IF($C25+$ED24&gt;($ED$11*CE$8),1,IF($C25+$D25+$E25+$F25+$ED24&gt;($ED$11*CE$8),2,IF($C25+$D25+$E25+$F25+$G25+$ED24&gt;($ED$11*CE$8),3,0))))</f>
        <v>0</v>
      </c>
      <c r="CF25" s="68">
        <f>IF(OR(SUMIF(CF$12:CF24,2,CF$12:CF24)=2,SUMIF(CF$12:CF24,1,CF$12:CF24)=1,SUM(CF$12:CF24)=1,SUM(CF$12:CF24)=2),0,IF($C25+$ED24&gt;($ED$11*CF$8),1,IF($C25+$D25+$E25+$F25+$ED24&gt;($ED$11*CF$8),2,IF($C25+$D25+$E25+$F25+$G25+$ED24&gt;($ED$11*CF$8),3,0))))</f>
        <v>0</v>
      </c>
      <c r="CG25" s="68">
        <f>IF(OR(SUMIF(CG$12:CG24,2,CG$12:CG24)=2,SUMIF(CG$12:CG24,1,CG$12:CG24)=1,SUM(CG$12:CG24)=1,SUM(CG$12:CG24)=2),0,IF($C25+$ED24&gt;($ED$11*CG$8),1,IF($C25+$D25+$E25+$F25+$ED24&gt;($ED$11*CG$8),2,IF($C25+$D25+$E25+$F25+$G25+$ED24&gt;($ED$11*CG$8),3,0))))</f>
        <v>0</v>
      </c>
      <c r="CH25" s="68">
        <f>IF(OR(SUMIF(CH$12:CH24,2,CH$12:CH24)=2,SUMIF(CH$12:CH24,1,CH$12:CH24)=1,SUM(CH$12:CH24)=1,SUM(CH$12:CH24)=2),0,IF($C25+$ED24&gt;($ED$11*CH$8),1,IF($C25+$D25+$E25+$F25+$ED24&gt;($ED$11*CH$8),2,IF($C25+$D25+$E25+$F25+$G25+$ED24&gt;($ED$11*CH$8),3,0))))</f>
        <v>0</v>
      </c>
      <c r="CI25" s="68">
        <f>IF(OR(SUMIF(CI$12:CI24,2,CI$12:CI24)=2,SUMIF(CI$12:CI24,1,CI$12:CI24)=1,SUM(CI$12:CI24)=1,SUM(CI$12:CI24)=2),0,IF($C25+$ED24&gt;($ED$11*CI$8),1,IF($C25+$D25+$E25+$F25+$ED24&gt;($ED$11*CI$8),2,IF($C25+$D25+$E25+$F25+$G25+$ED24&gt;($ED$11*CI$8),3,0))))</f>
        <v>0</v>
      </c>
      <c r="CJ25" s="68">
        <f>IF(OR(SUMIF(CJ$12:CJ24,2,CJ$12:CJ24)=2,SUMIF(CJ$12:CJ24,1,CJ$12:CJ24)=1,SUM(CJ$12:CJ24)=1,SUM(CJ$12:CJ24)=2),0,IF($C25+$ED24&gt;($ED$11*CJ$8),1,IF($C25+$D25+$E25+$F25+$ED24&gt;($ED$11*CJ$8),2,IF($C25+$D25+$E25+$F25+$G25+$ED24&gt;($ED$11*CJ$8),3,0))))</f>
        <v>0</v>
      </c>
      <c r="CK25" s="68">
        <f>IF(OR(SUMIF(CK$12:CK24,2,CK$12:CK24)=2,SUMIF(CK$12:CK24,1,CK$12:CK24)=1,SUM(CK$12:CK24)=1,SUM(CK$12:CK24)=2),0,IF($C25+$ED24&gt;($ED$11*CK$8),1,IF($C25+$D25+$E25+$F25+$ED24&gt;($ED$11*CK$8),2,IF($C25+$D25+$E25+$F25+$G25+$ED24&gt;($ED$11*CK$8),3,0))))</f>
        <v>0</v>
      </c>
      <c r="CL25" s="68">
        <f>IF(OR(SUMIF(CL$12:CL24,2,CL$12:CL24)=2,SUMIF(CL$12:CL24,1,CL$12:CL24)=1,SUM(CL$12:CL24)=1,SUM(CL$12:CL24)=2),0,IF($C25+$ED24&gt;($ED$11*CL$8),1,IF($C25+$D25+$E25+$F25+$ED24&gt;($ED$11*CL$8),2,IF($C25+$D25+$E25+$F25+$G25+$ED24&gt;($ED$11*CL$8),3,0))))</f>
        <v>0</v>
      </c>
      <c r="CM25" s="68">
        <f>IF(OR(SUMIF(CM$12:CM24,2,CM$12:CM24)=2,SUMIF(CM$12:CM24,1,CM$12:CM24)=1,SUM(CM$12:CM24)=1,SUM(CM$12:CM24)=2),0,IF($C25+$ED24&gt;($ED$11*CM$8),1,IF($C25+$D25+$E25+$F25+$ED24&gt;($ED$11*CM$8),2,IF($C25+$D25+$E25+$F25+$G25+$ED24&gt;($ED$11*CM$8),3,0))))</f>
        <v>0</v>
      </c>
      <c r="CN25" s="68">
        <f>IF(OR(SUMIF(CN$12:CN24,2,CN$12:CN24)=2,SUMIF(CN$12:CN24,1,CN$12:CN24)=1,SUM(CN$12:CN24)=1,SUM(CN$12:CN24)=2),0,IF($C25+$ED24&gt;($ED$11*CN$8),1,IF($C25+$D25+$E25+$F25+$ED24&gt;($ED$11*CN$8),2,IF($C25+$D25+$E25+$F25+$G25+$ED24&gt;($ED$11*CN$8),3,0))))</f>
        <v>0</v>
      </c>
      <c r="CO25" s="68">
        <f>IF(OR(SUMIF(CO$12:CO24,2,CO$12:CO24)=2,SUMIF(CO$12:CO24,1,CO$12:CO24)=1,SUM(CO$12:CO24)=1,SUM(CO$12:CO24)=2),0,IF($C25+$ED24&gt;($ED$11*CO$8),1,IF($C25+$D25+$E25+$F25+$ED24&gt;($ED$11*CO$8),2,IF($C25+$D25+$E25+$F25+$G25+$ED24&gt;($ED$11*CO$8),3,0))))</f>
        <v>0</v>
      </c>
      <c r="CP25" s="68">
        <f>IF(OR(SUMIF(CP$12:CP24,2,CP$12:CP24)=2,SUMIF(CP$12:CP24,1,CP$12:CP24)=1,SUM(CP$12:CP24)=1,SUM(CP$12:CP24)=2),0,IF($C25+$ED24&gt;($ED$11*CP$8),1,IF($C25+$D25+$E25+$F25+$ED24&gt;($ED$11*CP$8),2,IF($C25+$D25+$E25+$F25+$G25+$ED24&gt;($ED$11*CP$8),3,0))))</f>
        <v>0</v>
      </c>
      <c r="CQ25" s="68">
        <f>IF(OR(SUMIF(CQ$12:CQ24,2,CQ$12:CQ24)=2,SUMIF(CQ$12:CQ24,1,CQ$12:CQ24)=1,SUM(CQ$12:CQ24)=1,SUM(CQ$12:CQ24)=2),0,IF($C25+$ED24&gt;($ED$11*CQ$8),1,IF($C25+$D25+$E25+$F25+$ED24&gt;($ED$11*CQ$8),2,IF($C25+$D25+$E25+$F25+$G25+$ED24&gt;($ED$11*CQ$8),3,0))))</f>
        <v>0</v>
      </c>
      <c r="CR25" s="68">
        <f>IF(OR(SUMIF(CR$12:CR24,2,CR$12:CR24)=2,SUMIF(CR$12:CR24,1,CR$12:CR24)=1,SUM(CR$12:CR24)=1,SUM(CR$12:CR24)=2),0,IF($C25+$ED24&gt;($ED$11*CR$8),1,IF($C25+$D25+$E25+$F25+$ED24&gt;($ED$11*CR$8),2,IF($C25+$D25+$E25+$F25+$G25+$ED24&gt;($ED$11*CR$8),3,0))))</f>
        <v>0</v>
      </c>
      <c r="CS25" s="68">
        <f>IF(OR(SUMIF(CS$12:CS24,2,CS$12:CS24)=2,SUMIF(CS$12:CS24,1,CS$12:CS24)=1,SUM(CS$12:CS24)=1,SUM(CS$12:CS24)=2),0,IF($C25+$ED24&gt;($ED$11*CS$8),1,IF($C25+$D25+$E25+$F25+$ED24&gt;($ED$11*CS$8),2,IF($C25+$D25+$E25+$F25+$G25+$ED24&gt;($ED$11*CS$8),3,0))))</f>
        <v>0</v>
      </c>
      <c r="CT25" s="68">
        <f>IF(OR(SUMIF(CT$12:CT24,2,CT$12:CT24)=2,SUMIF(CT$12:CT24,1,CT$12:CT24)=1,SUM(CT$12:CT24)=1,SUM(CT$12:CT24)=2),0,IF($C25+$ED24&gt;($ED$11*CT$8),1,IF($C25+$D25+$E25+$F25+$ED24&gt;($ED$11*CT$8),2,IF($C25+$D25+$E25+$F25+$G25+$ED24&gt;($ED$11*CT$8),3,0))))</f>
        <v>0</v>
      </c>
      <c r="CU25" s="68">
        <f>IF(OR(SUMIF(CU$12:CU24,2,CU$12:CU24)=2,SUMIF(CU$12:CU24,1,CU$12:CU24)=1,SUM(CU$12:CU24)=1,SUM(CU$12:CU24)=2),0,IF($C25+$ED24&gt;($ED$11*CU$8),1,IF($C25+$D25+$E25+$F25+$ED24&gt;($ED$11*CU$8),2,IF($C25+$D25+$E25+$F25+$G25+$ED24&gt;($ED$11*CU$8),3,0))))</f>
        <v>0</v>
      </c>
      <c r="CV25" s="68">
        <f>IF(OR(SUMIF(CV$12:CV24,2,CV$12:CV24)=2,SUMIF(CV$12:CV24,1,CV$12:CV24)=1,SUM(CV$12:CV24)=1,SUM(CV$12:CV24)=2),0,IF($C25+$ED24&gt;($ED$11*CV$8),1,IF($C25+$D25+$E25+$F25+$ED24&gt;($ED$11*CV$8),2,IF($C25+$D25+$E25+$F25+$G25+$ED24&gt;($ED$11*CV$8),3,0))))</f>
        <v>0</v>
      </c>
      <c r="CW25" s="68">
        <f>IF(OR(SUMIF(CW$12:CW24,2,CW$12:CW24)=2,SUMIF(CW$12:CW24,1,CW$12:CW24)=1,SUM(CW$12:CW24)=1,SUM(CW$12:CW24)=2),0,IF($C25+$ED24&gt;($ED$11*CW$8),1,IF($C25+$D25+$E25+$F25+$ED24&gt;($ED$11*CW$8),2,IF($C25+$D25+$E25+$F25+$G25+$ED24&gt;($ED$11*CW$8),3,0))))</f>
        <v>0</v>
      </c>
      <c r="CX25" s="68">
        <f>IF(OR(SUMIF(CX$12:CX24,2,CX$12:CX24)=2,SUMIF(CX$12:CX24,1,CX$12:CX24)=1,SUM(CX$12:CX24)=1,SUM(CX$12:CX24)=2),0,IF($C25+$ED24&gt;($ED$11*CX$8),1,IF($C25+$D25+$E25+$F25+$ED24&gt;($ED$11*CX$8),2,IF($C25+$D25+$E25+$F25+$G25+$ED24&gt;($ED$11*CX$8),3,0))))</f>
        <v>0</v>
      </c>
      <c r="CY25" s="68">
        <f>IF(OR(SUMIF(CY$12:CY24,2,CY$12:CY24)=2,SUMIF(CY$12:CY24,1,CY$12:CY24)=1,SUM(CY$12:CY24)=1,SUM(CY$12:CY24)=2),0,IF($C25+$ED24&gt;($ED$11*CY$8),1,IF($C25+$D25+$E25+$F25+$ED24&gt;($ED$11*CY$8),2,IF($C25+$D25+$E25+$F25+$G25+$ED24&gt;($ED$11*CY$8),3,0))))</f>
        <v>0</v>
      </c>
      <c r="CZ25" s="68">
        <f>IF(OR(SUMIF(CZ$12:CZ24,2,CZ$12:CZ24)=2,SUMIF(CZ$12:CZ24,1,CZ$12:CZ24)=1,SUM(CZ$12:CZ24)=1,SUM(CZ$12:CZ24)=2),0,IF($C25+$ED24&gt;($ED$11*CZ$8),1,IF($C25+$D25+$E25+$F25+$ED24&gt;($ED$11*CZ$8),2,IF($C25+$D25+$E25+$F25+$G25+$ED24&gt;($ED$11*CZ$8),3,0))))</f>
        <v>0</v>
      </c>
      <c r="DA25" s="68">
        <f>IF(OR(SUMIF(DA$12:DA24,2,DA$12:DA24)=2,SUMIF(DA$12:DA24,1,DA$12:DA24)=1,SUM(DA$12:DA24)=1,SUM(DA$12:DA24)=2),0,IF($C25+$ED24&gt;($ED$11*DA$8),1,IF($C25+$D25+$E25+$F25+$ED24&gt;($ED$11*DA$8),2,IF($C25+$D25+$E25+$F25+$G25+$ED24&gt;($ED$11*DA$8),3,0))))</f>
        <v>0</v>
      </c>
      <c r="DB25" s="68">
        <f>IF(OR(SUMIF(DB$12:DB24,2,DB$12:DB24)=2,SUMIF(DB$12:DB24,1,DB$12:DB24)=1,SUM(DB$12:DB24)=1,SUM(DB$12:DB24)=2),0,IF($C25+$ED24&gt;($ED$11*DB$8),1,IF($C25+$D25+$E25+$F25+$ED24&gt;($ED$11*DB$8),2,IF($C25+$D25+$E25+$F25+$G25+$ED24&gt;($ED$11*DB$8),3,0))))</f>
        <v>0</v>
      </c>
      <c r="DC25" s="68">
        <f>IF(OR(SUMIF(DC$12:DC24,2,DC$12:DC24)=2,SUMIF(DC$12:DC24,1,DC$12:DC24)=1,SUM(DC$12:DC24)=1,SUM(DC$12:DC24)=2),0,IF($C25+$ED24&gt;($ED$11*DC$8),1,IF($C25+$D25+$E25+$F25+$ED24&gt;($ED$11*DC$8),2,IF($C25+$D25+$E25+$F25+$G25+$ED24&gt;($ED$11*DC$8),3,0))))</f>
        <v>0</v>
      </c>
      <c r="DD25" s="68">
        <f>IF(OR(SUMIF(DD$12:DD24,2,DD$12:DD24)=2,SUMIF(DD$12:DD24,1,DD$12:DD24)=1,SUM(DD$12:DD24)=1,SUM(DD$12:DD24)=2),0,IF($C25+$ED24&gt;($ED$11*DD$8),1,IF($C25+$D25+$E25+$F25+$ED24&gt;($ED$11*DD$8),2,IF($C25+$D25+$E25+$F25+$G25+$ED24&gt;($ED$11*DD$8),3,0))))</f>
        <v>0</v>
      </c>
      <c r="DE25" s="68">
        <f>IF(OR(SUMIF(DE$12:DE24,2,DE$12:DE24)=2,SUMIF(DE$12:DE24,1,DE$12:DE24)=1,SUM(DE$12:DE24)=1,SUM(DE$12:DE24)=2),0,IF($C25+$ED24&gt;($ED$11*DE$8),1,IF($C25+$D25+$E25+$F25+$ED24&gt;($ED$11*DE$8),2,IF($C25+$D25+$E25+$F25+$G25+$ED24&gt;($ED$11*DE$8),3,0))))</f>
        <v>0</v>
      </c>
      <c r="DF25" s="68">
        <f>IF(OR(SUMIF(DF$12:DF24,2,DF$12:DF24)=2,SUMIF(DF$12:DF24,1,DF$12:DF24)=1,SUM(DF$12:DF24)=1,SUM(DF$12:DF24)=2),0,IF($C25+$ED24&gt;($ED$11*DF$8),1,IF($C25+$D25+$E25+$F25+$ED24&gt;($ED$11*DF$8),2,IF($C25+$D25+$E25+$F25+$G25+$ED24&gt;($ED$11*DF$8),3,0))))</f>
        <v>0</v>
      </c>
      <c r="DG25" s="68">
        <f>IF(OR(SUMIF(DG$12:DG24,2,DG$12:DG24)=2,SUMIF(DG$12:DG24,1,DG$12:DG24)=1,SUM(DG$12:DG24)=1,SUM(DG$12:DG24)=2),0,IF($C25+$ED24&gt;($ED$11*DG$8),1,IF($C25+$D25+$E25+$F25+$ED24&gt;($ED$11*DG$8),2,IF($C25+$D25+$E25+$F25+$G25+$ED24&gt;($ED$11*DG$8),3,0))))</f>
        <v>0</v>
      </c>
      <c r="DH25" s="68">
        <f>IF(OR(SUMIF(DH$12:DH24,2,DH$12:DH24)=2,SUMIF(DH$12:DH24,1,DH$12:DH24)=1,SUM(DH$12:DH24)=1,SUM(DH$12:DH24)=2),0,IF($C25+$ED24&gt;($ED$11*DH$8),1,IF($C25+$D25+$E25+$F25+$ED24&gt;($ED$11*DH$8),2,IF($C25+$D25+$E25+$F25+$G25+$ED24&gt;($ED$11*DH$8),3,0))))</f>
        <v>0</v>
      </c>
      <c r="DI25" s="68">
        <f>IF(OR(SUMIF(DI$12:DI24,2,DI$12:DI24)=2,SUMIF(DI$12:DI24,1,DI$12:DI24)=1,SUM(DI$12:DI24)=1,SUM(DI$12:DI24)=2),0,IF($C25+$ED24&gt;($ED$11*DI$8),1,IF($C25+$D25+$E25+$F25+$ED24&gt;($ED$11*DI$8),2,IF($C25+$D25+$E25+$F25+$G25+$ED24&gt;($ED$11*DI$8),3,0))))</f>
        <v>0</v>
      </c>
      <c r="DJ25" s="68">
        <f>IF(OR(SUMIF(DJ$12:DJ24,2,DJ$12:DJ24)=2,SUMIF(DJ$12:DJ24,1,DJ$12:DJ24)=1,SUM(DJ$12:DJ24)=1,SUM(DJ$12:DJ24)=2),0,IF($C25+$ED24&gt;($ED$11*DJ$8),1,IF($C25+$D25+$E25+$F25+$ED24&gt;($ED$11*DJ$8),2,IF($C25+$D25+$E25+$F25+$G25+$ED24&gt;($ED$11*DJ$8),3,0))))</f>
        <v>0</v>
      </c>
      <c r="DK25" s="68">
        <f>IF(OR(SUMIF(DK$12:DK24,2,DK$12:DK24)=2,SUMIF(DK$12:DK24,1,DK$12:DK24)=1,SUM(DK$12:DK24)=1,SUM(DK$12:DK24)=2),0,IF($C25+$ED24&gt;($ED$11*DK$8),1,IF($C25+$D25+$E25+$F25+$ED24&gt;($ED$11*DK$8),2,IF($C25+$D25+$E25+$F25+$G25+$ED24&gt;($ED$11*DK$8),3,0))))</f>
        <v>0</v>
      </c>
      <c r="DL25" s="68">
        <f>IF(OR(SUMIF(DL$12:DL24,2,DL$12:DL24)=2,SUMIF(DL$12:DL24,1,DL$12:DL24)=1,SUM(DL$12:DL24)=1,SUM(DL$12:DL24)=2),0,IF($C25+$ED24&gt;($ED$11*DL$8),1,IF($C25+$D25+$E25+$F25+$ED24&gt;($ED$11*DL$8),2,IF($C25+$D25+$E25+$F25+$G25+$ED24&gt;($ED$11*DL$8),3,0))))</f>
        <v>0</v>
      </c>
      <c r="DM25" s="68">
        <f>IF(OR(SUMIF(DM$12:DM24,2,DM$12:DM24)=2,SUMIF(DM$12:DM24,1,DM$12:DM24)=1,SUM(DM$12:DM24)=1,SUM(DM$12:DM24)=2),0,IF($C25+$ED24&gt;($ED$11*DM$8),1,IF($C25+$D25+$E25+$F25+$ED24&gt;($ED$11*DM$8),2,IF($C25+$D25+$E25+$F25+$G25+$ED24&gt;($ED$11*DM$8),3,0))))</f>
        <v>0</v>
      </c>
      <c r="DN25" s="68">
        <f>IF(OR(SUMIF(DN$12:DN24,2,DN$12:DN24)=2,SUMIF(DN$12:DN24,1,DN$12:DN24)=1,SUM(DN$12:DN24)=1,SUM(DN$12:DN24)=2),0,IF($C25+$ED24&gt;($ED$11*DN$8),1,IF($C25+$D25+$E25+$F25+$ED24&gt;($ED$11*DN$8),2,IF($C25+$D25+$E25+$F25+$G25+$ED24&gt;($ED$11*DN$8),3,0))))</f>
        <v>0</v>
      </c>
      <c r="DO25" s="68">
        <f>IF(OR(SUMIF(DO$12:DO24,2,DO$12:DO24)=2,SUMIF(DO$12:DO24,1,DO$12:DO24)=1,SUM(DO$12:DO24)=1,SUM(DO$12:DO24)=2),0,IF($C25+$ED24&gt;($ED$11*DO$8),1,IF($C25+$D25+$E25+$F25+$ED24&gt;($ED$11*DO$8),2,IF($C25+$D25+$E25+$F25+$G25+$ED24&gt;($ED$11*DO$8),3,0))))</f>
        <v>0</v>
      </c>
      <c r="DP25" s="68">
        <f>IF(OR(SUMIF(DP$12:DP24,2,DP$12:DP24)=2,SUMIF(DP$12:DP24,1,DP$12:DP24)=1,SUM(DP$12:DP24)=1,SUM(DP$12:DP24)=2),0,IF($C25+$ED24&gt;($ED$11*DP$8),1,IF($C25+$D25+$E25+$F25+$ED24&gt;($ED$11*DP$8),2,IF($C25+$D25+$E25+$F25+$G25+$ED24&gt;($ED$11*DP$8),3,0))))</f>
        <v>0</v>
      </c>
      <c r="DQ25" s="68">
        <f>IF(OR(SUMIF(DQ$12:DQ24,2,DQ$12:DQ24)=2,SUMIF(DQ$12:DQ24,1,DQ$12:DQ24)=1,SUM(DQ$12:DQ24)=1,SUM(DQ$12:DQ24)=2),0,IF($C25+$ED24&gt;($ED$11*DQ$8),1,IF($C25+$D25+$E25+$F25+$ED24&gt;($ED$11*DQ$8),2,IF($C25+$D25+$E25+$F25+$G25+$ED24&gt;($ED$11*DQ$8),3,0))))</f>
        <v>0</v>
      </c>
      <c r="DR25" s="68">
        <f>IF(OR(SUMIF(DR$12:DR24,2,DR$12:DR24)=2,SUMIF(DR$12:DR24,1,DR$12:DR24)=1,SUM(DR$12:DR24)=1,SUM(DR$12:DR24)=2),0,IF($C25+$ED24&gt;($ED$11*DR$8),1,IF($C25+$D25+$E25+$F25+$ED24&gt;($ED$11*DR$8),2,IF($C25+$D25+$E25+$F25+$G25+$ED24&gt;($ED$11*DR$8),3,0))))</f>
        <v>0</v>
      </c>
      <c r="DS25" s="68">
        <f>IF(OR(SUMIF(DS$12:DS24,2,DS$12:DS24)=2,SUMIF(DS$12:DS24,1,DS$12:DS24)=1,SUM(DS$12:DS24)=1,SUM(DS$12:DS24)=2),0,IF($C25+$ED24&gt;($ED$11*DS$8),1,IF($C25+$D25+$E25+$F25+$ED24&gt;($ED$11*DS$8),2,IF($C25+$D25+$E25+$F25+$G25+$ED24&gt;($ED$11*DS$8),3,0))))</f>
        <v>0</v>
      </c>
      <c r="DT25" s="68">
        <f>IF(OR(SUMIF(DT$12:DT24,2,DT$12:DT24)=2,SUMIF(DT$12:DT24,1,DT$12:DT24)=1,SUM(DT$12:DT24)=1,SUM(DT$12:DT24)=2),0,IF($C25+$ED24&gt;($ED$11*DT$8),1,IF($C25+$D25+$E25+$F25+$ED24&gt;($ED$11*DT$8),2,IF($C25+$D25+$E25+$F25+$G25+$ED24&gt;($ED$11*DT$8),3,0))))</f>
        <v>0</v>
      </c>
      <c r="DU25" s="68">
        <f>IF(OR(SUMIF(DU$12:DU24,2,DU$12:DU24)=2,SUMIF(DU$12:DU24,1,DU$12:DU24)=1,SUM(DU$12:DU24)=1,SUM(DU$12:DU24)=2),0,IF($C25+$ED24&gt;($ED$11*DU$8),1,IF($C25+$D25+$E25+$F25+$ED24&gt;($ED$11*DU$8),2,IF($C25+$D25+$E25+$F25+$G25+$ED24&gt;($ED$11*DU$8),3,0))))</f>
        <v>0</v>
      </c>
      <c r="DV25" s="68">
        <f>IF(OR(SUMIF(DV$12:DV24,2,DV$12:DV24)=2,SUMIF(DV$12:DV24,1,DV$12:DV24)=1,SUM(DV$12:DV24)=1,SUM(DV$12:DV24)=2),0,IF($C25+$ED24&gt;($ED$11*DV$8),1,IF($C25+$D25+$E25+$F25+$ED24&gt;($ED$11*DV$8),2,IF($C25+$D25+$E25+$F25+$G25+$ED24&gt;($ED$11*DV$8),3,0))))</f>
        <v>0</v>
      </c>
      <c r="DW25" s="68">
        <f>IF(OR(SUMIF(DW$12:DW24,2,DW$12:DW24)=2,SUMIF(DW$12:DW24,1,DW$12:DW24)=1,SUM(DW$12:DW24)=1,SUM(DW$12:DW24)=2),0,IF($C25+$ED24&gt;($ED$11*DW$8),1,IF($C25+$D25+$E25+$F25+$ED24&gt;($ED$11*DW$8),2,IF($C25+$D25+$E25+$F25+$G25+$ED24&gt;($ED$11*DW$8),3,0))))</f>
        <v>0</v>
      </c>
      <c r="DX25" s="68">
        <f>IF(OR(SUMIF(DX$12:DX24,2,DX$12:DX24)=2,SUMIF(DX$12:DX24,1,DX$12:DX24)=1,SUM(DX$12:DX24)=1,SUM(DX$12:DX24)=2),0,IF($C25+$ED24&gt;($ED$11*DX$8),1,IF($C25+$D25+$E25+$F25+$ED24&gt;($ED$11*DX$8),2,IF($C25+$D25+$E25+$F25+$G25+$ED24&gt;($ED$11*DX$8),3,0))))</f>
        <v>0</v>
      </c>
      <c r="DY25" s="68">
        <f>IF(OR(SUMIF(DY$12:DY24,2,DY$12:DY24)=2,SUMIF(DY$12:DY24,1,DY$12:DY24)=1,SUM(DY$12:DY24)=1,SUM(DY$12:DY24)=2),0,IF($C25+$ED24&gt;($ED$11*DY$8),1,IF($C25+$D25+$E25+$F25+$ED24&gt;($ED$11*DY$8),2,IF($C25+$D25+$E25+$F25+$G25+$ED24&gt;($ED$11*DY$8),3,0))))</f>
        <v>0</v>
      </c>
      <c r="DZ25" s="68">
        <f>IF(OR(SUMIF(DZ$12:DZ24,2,DZ$12:DZ24)=2,SUMIF(DZ$12:DZ24,1,DZ$12:DZ24)=1,SUM(DZ$12:DZ24)=1,SUM(DZ$12:DZ24)=2),0,IF($C25+$ED24&gt;($ED$11*DZ$8),1,IF($C25+$D25+$E25+$F25+$ED24&gt;($ED$11*DZ$8),2,IF($C25+$D25+$E25+$F25+$G25+$ED24&gt;($ED$11*DZ$8),3,0))))</f>
        <v>0</v>
      </c>
      <c r="EA25" s="68">
        <f>IF(OR(SUMIF(EA$12:EA24,2,EA$12:EA24)=2,SUMIF(EA$12:EA24,1,EA$12:EA24)=1,SUM(EA$12:EA24)=1,SUM(EA$12:EA24)=2),0,IF($C25+$ED24&gt;($ED$11*EA$8),1,IF($C25+$D25+$E25+$F25+$ED24&gt;($ED$11*EA$8),2,IF($C25+$D25+$E25+$F25+$G25+$ED24&gt;($ED$11*EA$8),3,0))))</f>
        <v>0</v>
      </c>
      <c r="EB25" s="68">
        <f>IF(OR(SUMIF(EB$12:EB24,2,EB$12:EB24)=2,SUMIF(EB$12:EB24,1,EB$12:EB24)=1,SUM(EB$12:EB24)=1,SUM(EB$12:EB24)=2),0,IF($C25+$ED24&gt;($ED$11*EB$8),1,IF($C25+$D25+$E25+$F25+$ED24&gt;($ED$11*EB$8),2,IF($C25+$D25+$E25+$F25+$G25+$ED24&gt;($ED$11*EB$8),3,0))))</f>
        <v>0</v>
      </c>
      <c r="EC25" s="68">
        <f>IF(OR(SUMIF(EC$12:EC24,2,EC$12:EC24)=2,SUMIF(EC$12:EC24,1,EC$12:EC24)=1,SUM(EC$12:EC24)=1,SUM(EC$12:EC24)=2),0,IF($C25+$ED24&gt;($ED$11*EC$8),1,IF($C25+$D25+$E25+$F25+$ED24&gt;($ED$11*EC$8),2,IF($C25+$D25+$E25+$F25+$G25+$ED24&gt;($ED$11*EC$8),3,0))))</f>
        <v>0</v>
      </c>
      <c r="ED25" s="26">
        <f>SUM($C$12:$F25)</f>
        <v>0</v>
      </c>
    </row>
    <row r="26" spans="1:134" ht="14.1" customHeight="1">
      <c r="A26" s="66">
        <v>15</v>
      </c>
      <c r="B26" s="229"/>
      <c r="C26" s="229"/>
      <c r="D26" s="229"/>
      <c r="E26" s="229"/>
      <c r="F26" s="229"/>
      <c r="G26" s="229"/>
      <c r="H26" s="68">
        <f>IF(OR(SUMIF(H$12:H25,2,H$12:H25)=2,SUMIF(H$12:H25,1,H$12:H25)=1,SUM(H$12:H25)=1,SUM(H$12:H25)=2),0,IF($C26+$ED25&gt;($ED$11*H$8),1,IF($C26+$D26+$E26+$F26+$ED25&gt;($ED$11*H$8),2,IF($C26+$D26+$E26+$F26+$G26+$ED25&gt;($ED$11*H$8),3,0))))</f>
        <v>0</v>
      </c>
      <c r="I26" s="68">
        <f>IF(OR(SUMIF(I$12:I25,2,I$12:I25)=2,SUMIF(I$12:I25,1,I$12:I25)=1,SUM(I$12:I25)=1,SUM(I$12:I25)=2),0,IF($C26+$ED25&gt;($ED$11*I$8),1,IF($C26+$D26+$E26+$F26+$ED25&gt;($ED$11*I$8),2,IF($C26+$D26+$E26+$F26+$G26+$ED25&gt;($ED$11*I$8),3,0))))</f>
        <v>0</v>
      </c>
      <c r="J26" s="68">
        <f>IF(OR(SUMIF(J$12:J25,2,J$12:J25)=2,SUMIF(J$12:J25,1,J$12:J25)=1,SUM(J$12:J25)=1,SUM(J$12:J25)=2),0,IF($C26+$ED25&gt;($ED$11*J$8),1,IF($C26+$D26+$E26+$F26+$ED25&gt;($ED$11*J$8),2,IF($C26+$D26+$E26+$F26+$G26+$ED25&gt;($ED$11*J$8),3,0))))</f>
        <v>0</v>
      </c>
      <c r="K26" s="68">
        <f>IF(OR(SUMIF(K$12:K25,2,K$12:K25)=2,SUMIF(K$12:K25,1,K$12:K25)=1,SUM(K$12:K25)=1,SUM(K$12:K25)=2),0,IF($C26+$ED25&gt;($ED$11*K$8),1,IF($C26+$D26+$E26+$F26+$ED25&gt;($ED$11*K$8),2,IF($C26+$D26+$E26+$F26+$G26+$ED25&gt;($ED$11*K$8),3,0))))</f>
        <v>0</v>
      </c>
      <c r="L26" s="68">
        <f>IF(OR(SUMIF(L$12:L25,2,L$12:L25)=2,SUMIF(L$12:L25,1,L$12:L25)=1,SUM(L$12:L25)=1,SUM(L$12:L25)=2),0,IF($C26+$ED25&gt;($ED$11*L$8),1,IF($C26+$D26+$E26+$F26+$ED25&gt;($ED$11*L$8),2,IF($C26+$D26+$E26+$F26+$G26+$ED25&gt;($ED$11*L$8),3,0))))</f>
        <v>0</v>
      </c>
      <c r="M26" s="68">
        <f>IF(OR(SUMIF(M$12:M25,2,M$12:M25)=2,SUMIF(M$12:M25,1,M$12:M25)=1,SUM(M$12:M25)=1,SUM(M$12:M25)=2),0,IF($C26+$ED25&gt;($ED$11*M$8),1,IF($C26+$D26+$E26+$F26+$ED25&gt;($ED$11*M$8),2,IF($C26+$D26+$E26+$F26+$G26+$ED25&gt;($ED$11*M$8),3,0))))</f>
        <v>0</v>
      </c>
      <c r="N26" s="68">
        <f>IF(OR(SUMIF(N$12:N25,2,N$12:N25)=2,SUMIF(N$12:N25,1,N$12:N25)=1,SUM(N$12:N25)=1,SUM(N$12:N25)=2),0,IF($C26+$ED25&gt;($ED$11*N$8),1,IF($C26+$D26+$E26+$F26+$ED25&gt;($ED$11*N$8),2,IF($C26+$D26+$E26+$F26+$G26+$ED25&gt;($ED$11*N$8),3,0))))</f>
        <v>0</v>
      </c>
      <c r="O26" s="68">
        <f>IF(OR(SUMIF(O$12:O25,2,O$12:O25)=2,SUMIF(O$12:O25,1,O$12:O25)=1,SUM(O$12:O25)=1,SUM(O$12:O25)=2),0,IF($C26+$ED25&gt;($ED$11*O$8),1,IF($C26+$D26+$E26+$F26+$ED25&gt;($ED$11*O$8),2,IF($C26+$D26+$E26+$F26+$G26+$ED25&gt;($ED$11*O$8),3,0))))</f>
        <v>0</v>
      </c>
      <c r="P26" s="68">
        <f>IF(OR(SUMIF(P$12:P25,2,P$12:P25)=2,SUMIF(P$12:P25,1,P$12:P25)=1,SUM(P$12:P25)=1,SUM(P$12:P25)=2),0,IF($C26+$ED25&gt;($ED$11*P$8),1,IF($C26+$D26+$E26+$F26+$ED25&gt;($ED$11*P$8),2,IF($C26+$D26+$E26+$F26+$G26+$ED25&gt;($ED$11*P$8),3,0))))</f>
        <v>0</v>
      </c>
      <c r="Q26" s="68">
        <f>IF(OR(SUMIF(Q$12:Q25,2,Q$12:Q25)=2,SUMIF(Q$12:Q25,1,Q$12:Q25)=1,SUM(Q$12:Q25)=1,SUM(Q$12:Q25)=2),0,IF($C26+$ED25&gt;($ED$11*Q$8),1,IF($C26+$D26+$E26+$F26+$ED25&gt;($ED$11*Q$8),2,IF($C26+$D26+$E26+$F26+$G26+$ED25&gt;($ED$11*Q$8),3,0))))</f>
        <v>0</v>
      </c>
      <c r="R26" s="68">
        <f>IF(OR(SUMIF(R$12:R25,2,R$12:R25)=2,SUMIF(R$12:R25,1,R$12:R25)=1,SUM(R$12:R25)=1,SUM(R$12:R25)=2),0,IF($C26+$ED25&gt;($ED$11*R$8),1,IF($C26+$D26+$E26+$F26+$ED25&gt;($ED$11*R$8),2,IF($C26+$D26+$E26+$F26+$G26+$ED25&gt;($ED$11*R$8),3,0))))</f>
        <v>0</v>
      </c>
      <c r="S26" s="68">
        <f>IF(OR(SUMIF(S$12:S25,2,S$12:S25)=2,SUMIF(S$12:S25,1,S$12:S25)=1,SUM(S$12:S25)=1,SUM(S$12:S25)=2),0,IF($C26+$ED25&gt;($ED$11*S$8),1,IF($C26+$D26+$E26+$F26+$ED25&gt;($ED$11*S$8),2,IF($C26+$D26+$E26+$F26+$G26+$ED25&gt;($ED$11*S$8),3,0))))</f>
        <v>0</v>
      </c>
      <c r="T26" s="68">
        <f>IF(OR(SUMIF(T$12:T25,2,T$12:T25)=2,SUMIF(T$12:T25,1,T$12:T25)=1,SUM(T$12:T25)=1,SUM(T$12:T25)=2),0,IF($C26+$ED25&gt;($ED$11*T$8),1,IF($C26+$D26+$E26+$F26+$ED25&gt;($ED$11*T$8),2,IF($C26+$D26+$E26+$F26+$G26+$ED25&gt;($ED$11*T$8),3,0))))</f>
        <v>0</v>
      </c>
      <c r="U26" s="68">
        <f>IF(OR(SUMIF(U$12:U25,2,U$12:U25)=2,SUMIF(U$12:U25,1,U$12:U25)=1,SUM(U$12:U25)=1,SUM(U$12:U25)=2),0,IF($C26+$ED25&gt;($ED$11*U$8),1,IF($C26+$D26+$E26+$F26+$ED25&gt;($ED$11*U$8),2,IF($C26+$D26+$E26+$F26+$G26+$ED25&gt;($ED$11*U$8),3,0))))</f>
        <v>0</v>
      </c>
      <c r="V26" s="68">
        <f>IF(OR(SUMIF(V$12:V25,2,V$12:V25)=2,SUMIF(V$12:V25,1,V$12:V25)=1,SUM(V$12:V25)=1,SUM(V$12:V25)=2),0,IF($C26+$ED25&gt;($ED$11*V$8),1,IF($C26+$D26+$E26+$F26+$ED25&gt;($ED$11*V$8),2,IF($C26+$D26+$E26+$F26+$G26+$ED25&gt;($ED$11*V$8),3,0))))</f>
        <v>0</v>
      </c>
      <c r="W26" s="68">
        <f>IF(OR(SUMIF(W$12:W25,2,W$12:W25)=2,SUMIF(W$12:W25,1,W$12:W25)=1,SUM(W$12:W25)=1,SUM(W$12:W25)=2),0,IF($C26+$ED25&gt;($ED$11*W$8),1,IF($C26+$D26+$E26+$F26+$ED25&gt;($ED$11*W$8),2,IF($C26+$D26+$E26+$F26+$G26+$ED25&gt;($ED$11*W$8),3,0))))</f>
        <v>0</v>
      </c>
      <c r="X26" s="68">
        <f>IF(OR(SUMIF(X$12:X25,2,X$12:X25)=2,SUMIF(X$12:X25,1,X$12:X25)=1,SUM(X$12:X25)=1,SUM(X$12:X25)=2),0,IF($C26+$ED25&gt;($ED$11*X$8),1,IF($C26+$D26+$E26+$F26+$ED25&gt;($ED$11*X$8),2,IF($C26+$D26+$E26+$F26+$G26+$ED25&gt;($ED$11*X$8),3,0))))</f>
        <v>0</v>
      </c>
      <c r="Y26" s="68">
        <f>IF(OR(SUMIF(Y$12:Y25,2,Y$12:Y25)=2,SUMIF(Y$12:Y25,1,Y$12:Y25)=1,SUM(Y$12:Y25)=1,SUM(Y$12:Y25)=2),0,IF($C26+$ED25&gt;($ED$11*Y$8),1,IF($C26+$D26+$E26+$F26+$ED25&gt;($ED$11*Y$8),2,IF($C26+$D26+$E26+$F26+$G26+$ED25&gt;($ED$11*Y$8),3,0))))</f>
        <v>0</v>
      </c>
      <c r="Z26" s="68">
        <f>IF(OR(SUMIF(Z$12:Z25,2,Z$12:Z25)=2,SUMIF(Z$12:Z25,1,Z$12:Z25)=1,SUM(Z$12:Z25)=1,SUM(Z$12:Z25)=2),0,IF($C26+$ED25&gt;($ED$11*Z$8),1,IF($C26+$D26+$E26+$F26+$ED25&gt;($ED$11*Z$8),2,IF($C26+$D26+$E26+$F26+$G26+$ED25&gt;($ED$11*Z$8),3,0))))</f>
        <v>0</v>
      </c>
      <c r="AA26" s="68">
        <f>IF(OR(SUMIF(AA$12:AA25,2,AA$12:AA25)=2,SUMIF(AA$12:AA25,1,AA$12:AA25)=1,SUM(AA$12:AA25)=1,SUM(AA$12:AA25)=2),0,IF($C26+$ED25&gt;($ED$11*AA$8),1,IF($C26+$D26+$E26+$F26+$ED25&gt;($ED$11*AA$8),2,IF($C26+$D26+$E26+$F26+$G26+$ED25&gt;($ED$11*AA$8),3,0))))</f>
        <v>0</v>
      </c>
      <c r="AB26" s="68">
        <f>IF(OR(SUMIF(AB$12:AB25,2,AB$12:AB25)=2,SUMIF(AB$12:AB25,1,AB$12:AB25)=1,SUM(AB$12:AB25)=1,SUM(AB$12:AB25)=2),0,IF($C26+$ED25&gt;($ED$11*AB$8),1,IF($C26+$D26+$E26+$F26+$ED25&gt;($ED$11*AB$8),2,IF($C26+$D26+$E26+$F26+$G26+$ED25&gt;($ED$11*AB$8),3,0))))</f>
        <v>0</v>
      </c>
      <c r="AC26" s="68">
        <f>IF(OR(SUMIF(AC$12:AC25,2,AC$12:AC25)=2,SUMIF(AC$12:AC25,1,AC$12:AC25)=1,SUM(AC$12:AC25)=1,SUM(AC$12:AC25)=2),0,IF($C26+$ED25&gt;($ED$11*AC$8),1,IF($C26+$D26+$E26+$F26+$ED25&gt;($ED$11*AC$8),2,IF($C26+$D26+$E26+$F26+$G26+$ED25&gt;($ED$11*AC$8),3,0))))</f>
        <v>0</v>
      </c>
      <c r="AD26" s="68">
        <f>IF(OR(SUMIF(AD$12:AD25,2,AD$12:AD25)=2,SUMIF(AD$12:AD25,1,AD$12:AD25)=1,SUM(AD$12:AD25)=1,SUM(AD$12:AD25)=2),0,IF($C26+$ED25&gt;($ED$11*AD$8),1,IF($C26+$D26+$E26+$F26+$ED25&gt;($ED$11*AD$8),2,IF($C26+$D26+$E26+$F26+$G26+$ED25&gt;($ED$11*AD$8),3,0))))</f>
        <v>0</v>
      </c>
      <c r="AE26" s="68">
        <f>IF(OR(SUMIF(AE$12:AE25,2,AE$12:AE25)=2,SUMIF(AE$12:AE25,1,AE$12:AE25)=1,SUM(AE$12:AE25)=1,SUM(AE$12:AE25)=2),0,IF($C26+$ED25&gt;($ED$11*AE$8),1,IF($C26+$D26+$E26+$F26+$ED25&gt;($ED$11*AE$8),2,IF($C26+$D26+$E26+$F26+$G26+$ED25&gt;($ED$11*AE$8),3,0))))</f>
        <v>0</v>
      </c>
      <c r="AF26" s="68">
        <f>IF(OR(SUMIF(AF$12:AF25,2,AF$12:AF25)=2,SUMIF(AF$12:AF25,1,AF$12:AF25)=1,SUM(AF$12:AF25)=1,SUM(AF$12:AF25)=2),0,IF($C26+$ED25&gt;($ED$11*AF$8),1,IF($C26+$D26+$E26+$F26+$ED25&gt;($ED$11*AF$8),2,IF($C26+$D26+$E26+$F26+$G26+$ED25&gt;($ED$11*AF$8),3,0))))</f>
        <v>0</v>
      </c>
      <c r="AG26" s="68">
        <f>IF(OR(SUMIF(AG$12:AG25,2,AG$12:AG25)=2,SUMIF(AG$12:AG25,1,AG$12:AG25)=1,SUM(AG$12:AG25)=1,SUM(AG$12:AG25)=2),0,IF($C26+$ED25&gt;($ED$11*AG$8),1,IF($C26+$D26+$E26+$F26+$ED25&gt;($ED$11*AG$8),2,IF($C26+$D26+$E26+$F26+$G26+$ED25&gt;($ED$11*AG$8),3,0))))</f>
        <v>0</v>
      </c>
      <c r="AH26" s="68">
        <f>IF(OR(SUMIF(AH$12:AH25,2,AH$12:AH25)=2,SUMIF(AH$12:AH25,1,AH$12:AH25)=1,SUM(AH$12:AH25)=1,SUM(AH$12:AH25)=2),0,IF($C26+$ED25&gt;($ED$11*AH$8),1,IF($C26+$D26+$E26+$F26+$ED25&gt;($ED$11*AH$8),2,IF($C26+$D26+$E26+$F26+$G26+$ED25&gt;($ED$11*AH$8),3,0))))</f>
        <v>0</v>
      </c>
      <c r="AI26" s="68">
        <f>IF(OR(SUMIF(AI$12:AI25,2,AI$12:AI25)=2,SUMIF(AI$12:AI25,1,AI$12:AI25)=1,SUM(AI$12:AI25)=1,SUM(AI$12:AI25)=2),0,IF($C26+$ED25&gt;($ED$11*AI$8),1,IF($C26+$D26+$E26+$F26+$ED25&gt;($ED$11*AI$8),2,IF($C26+$D26+$E26+$F26+$G26+$ED25&gt;($ED$11*AI$8),3,0))))</f>
        <v>0</v>
      </c>
      <c r="AJ26" s="68">
        <f>IF(OR(SUMIF(AJ$12:AJ25,2,AJ$12:AJ25)=2,SUMIF(AJ$12:AJ25,1,AJ$12:AJ25)=1,SUM(AJ$12:AJ25)=1,SUM(AJ$12:AJ25)=2),0,IF($C26+$ED25&gt;($ED$11*AJ$8),1,IF($C26+$D26+$E26+$F26+$ED25&gt;($ED$11*AJ$8),2,IF($C26+$D26+$E26+$F26+$G26+$ED25&gt;($ED$11*AJ$8),3,0))))</f>
        <v>0</v>
      </c>
      <c r="AK26" s="68">
        <f>IF(OR(SUMIF(AK$12:AK25,2,AK$12:AK25)=2,SUMIF(AK$12:AK25,1,AK$12:AK25)=1,SUM(AK$12:AK25)=1,SUM(AK$12:AK25)=2),0,IF($C26+$ED25&gt;($ED$11*AK$8),1,IF($C26+$D26+$E26+$F26+$ED25&gt;($ED$11*AK$8),2,IF($C26+$D26+$E26+$F26+$G26+$ED25&gt;($ED$11*AK$8),3,0))))</f>
        <v>0</v>
      </c>
      <c r="AL26" s="68">
        <f>IF(OR(SUMIF(AL$12:AL25,2,AL$12:AL25)=2,SUMIF(AL$12:AL25,1,AL$12:AL25)=1,SUM(AL$12:AL25)=1,SUM(AL$12:AL25)=2),0,IF($C26+$ED25&gt;($ED$11*AL$8),1,IF($C26+$D26+$E26+$F26+$ED25&gt;($ED$11*AL$8),2,IF($C26+$D26+$E26+$F26+$G26+$ED25&gt;($ED$11*AL$8),3,0))))</f>
        <v>0</v>
      </c>
      <c r="AM26" s="68">
        <f>IF(OR(SUMIF(AM$12:AM25,2,AM$12:AM25)=2,SUMIF(AM$12:AM25,1,AM$12:AM25)=1,SUM(AM$12:AM25)=1,SUM(AM$12:AM25)=2),0,IF($C26+$ED25&gt;($ED$11*AM$8),1,IF($C26+$D26+$E26+$F26+$ED25&gt;($ED$11*AM$8),2,IF($C26+$D26+$E26+$F26+$G26+$ED25&gt;($ED$11*AM$8),3,0))))</f>
        <v>0</v>
      </c>
      <c r="AN26" s="68">
        <f>IF(OR(SUMIF(AN$12:AN25,2,AN$12:AN25)=2,SUMIF(AN$12:AN25,1,AN$12:AN25)=1,SUM(AN$12:AN25)=1,SUM(AN$12:AN25)=2),0,IF($C26+$ED25&gt;($ED$11*AN$8),1,IF($C26+$D26+$E26+$F26+$ED25&gt;($ED$11*AN$8),2,IF($C26+$D26+$E26+$F26+$G26+$ED25&gt;($ED$11*AN$8),3,0))))</f>
        <v>0</v>
      </c>
      <c r="AO26" s="68">
        <f>IF(OR(SUMIF(AO$12:AO25,2,AO$12:AO25)=2,SUMIF(AO$12:AO25,1,AO$12:AO25)=1,SUM(AO$12:AO25)=1,SUM(AO$12:AO25)=2),0,IF($C26+$ED25&gt;($ED$11*AO$8),1,IF($C26+$D26+$E26+$F26+$ED25&gt;($ED$11*AO$8),2,IF($C26+$D26+$E26+$F26+$G26+$ED25&gt;($ED$11*AO$8),3,0))))</f>
        <v>0</v>
      </c>
      <c r="AP26" s="68">
        <f>IF(OR(SUMIF(AP$12:AP25,2,AP$12:AP25)=2,SUMIF(AP$12:AP25,1,AP$12:AP25)=1,SUM(AP$12:AP25)=1,SUM(AP$12:AP25)=2),0,IF($C26+$ED25&gt;($ED$11*AP$8),1,IF($C26+$D26+$E26+$F26+$ED25&gt;($ED$11*AP$8),2,IF($C26+$D26+$E26+$F26+$G26+$ED25&gt;($ED$11*AP$8),3,0))))</f>
        <v>0</v>
      </c>
      <c r="AQ26" s="68">
        <f>IF(OR(SUMIF(AQ$12:AQ25,2,AQ$12:AQ25)=2,SUMIF(AQ$12:AQ25,1,AQ$12:AQ25)=1,SUM(AQ$12:AQ25)=1,SUM(AQ$12:AQ25)=2),0,IF($C26+$ED25&gt;($ED$11*AQ$8),1,IF($C26+$D26+$E26+$F26+$ED25&gt;($ED$11*AQ$8),2,IF($C26+$D26+$E26+$F26+$G26+$ED25&gt;($ED$11*AQ$8),3,0))))</f>
        <v>0</v>
      </c>
      <c r="AR26" s="68">
        <f>IF(OR(SUMIF(AR$12:AR25,2,AR$12:AR25)=2,SUMIF(AR$12:AR25,1,AR$12:AR25)=1,SUM(AR$12:AR25)=1,SUM(AR$12:AR25)=2),0,IF($C26+$ED25&gt;($ED$11*AR$8),1,IF($C26+$D26+$E26+$F26+$ED25&gt;($ED$11*AR$8),2,IF($C26+$D26+$E26+$F26+$G26+$ED25&gt;($ED$11*AR$8),3,0))))</f>
        <v>0</v>
      </c>
      <c r="AS26" s="68">
        <f>IF(OR(SUMIF(AS$12:AS25,2,AS$12:AS25)=2,SUMIF(AS$12:AS25,1,AS$12:AS25)=1,SUM(AS$12:AS25)=1,SUM(AS$12:AS25)=2),0,IF($C26+$ED25&gt;($ED$11*AS$8),1,IF($C26+$D26+$E26+$F26+$ED25&gt;($ED$11*AS$8),2,IF($C26+$D26+$E26+$F26+$G26+$ED25&gt;($ED$11*AS$8),3,0))))</f>
        <v>0</v>
      </c>
      <c r="AT26" s="68">
        <f>IF(OR(SUMIF(AT$12:AT25,2,AT$12:AT25)=2,SUMIF(AT$12:AT25,1,AT$12:AT25)=1,SUM(AT$12:AT25)=1,SUM(AT$12:AT25)=2),0,IF($C26+$ED25&gt;($ED$11*AT$8),1,IF($C26+$D26+$E26+$F26+$ED25&gt;($ED$11*AT$8),2,IF($C26+$D26+$E26+$F26+$G26+$ED25&gt;($ED$11*AT$8),3,0))))</f>
        <v>0</v>
      </c>
      <c r="AU26" s="68">
        <f>IF(OR(SUMIF(AU$12:AU25,2,AU$12:AU25)=2,SUMIF(AU$12:AU25,1,AU$12:AU25)=1,SUM(AU$12:AU25)=1,SUM(AU$12:AU25)=2),0,IF($C26+$ED25&gt;($ED$11*AU$8),1,IF($C26+$D26+$E26+$F26+$ED25&gt;($ED$11*AU$8),2,IF($C26+$D26+$E26+$F26+$G26+$ED25&gt;($ED$11*AU$8),3,0))))</f>
        <v>0</v>
      </c>
      <c r="AV26" s="68">
        <f>IF(OR(SUMIF(AV$12:AV25,2,AV$12:AV25)=2,SUMIF(AV$12:AV25,1,AV$12:AV25)=1,SUM(AV$12:AV25)=1,SUM(AV$12:AV25)=2),0,IF($C26+$ED25&gt;($ED$11*AV$8),1,IF($C26+$D26+$E26+$F26+$ED25&gt;($ED$11*AV$8),2,IF($C26+$D26+$E26+$F26+$G26+$ED25&gt;($ED$11*AV$8),3,0))))</f>
        <v>0</v>
      </c>
      <c r="AW26" s="68">
        <f>IF(OR(SUMIF(AW$12:AW25,2,AW$12:AW25)=2,SUMIF(AW$12:AW25,1,AW$12:AW25)=1,SUM(AW$12:AW25)=1,SUM(AW$12:AW25)=2),0,IF($C26+$ED25&gt;($ED$11*AW$8),1,IF($C26+$D26+$E26+$F26+$ED25&gt;($ED$11*AW$8),2,IF($C26+$D26+$E26+$F26+$G26+$ED25&gt;($ED$11*AW$8),3,0))))</f>
        <v>0</v>
      </c>
      <c r="AX26" s="68">
        <f>IF(OR(SUMIF(AX$12:AX25,2,AX$12:AX25)=2,SUMIF(AX$12:AX25,1,AX$12:AX25)=1,SUM(AX$12:AX25)=1,SUM(AX$12:AX25)=2),0,IF($C26+$ED25&gt;($ED$11*AX$8),1,IF($C26+$D26+$E26+$F26+$ED25&gt;($ED$11*AX$8),2,IF($C26+$D26+$E26+$F26+$G26+$ED25&gt;($ED$11*AX$8),3,0))))</f>
        <v>0</v>
      </c>
      <c r="AY26" s="68">
        <f>IF(OR(SUMIF(AY$12:AY25,2,AY$12:AY25)=2,SUMIF(AY$12:AY25,1,AY$12:AY25)=1,SUM(AY$12:AY25)=1,SUM(AY$12:AY25)=2),0,IF($C26+$ED25&gt;($ED$11*AY$8),1,IF($C26+$D26+$E26+$F26+$ED25&gt;($ED$11*AY$8),2,IF($C26+$D26+$E26+$F26+$G26+$ED25&gt;($ED$11*AY$8),3,0))))</f>
        <v>0</v>
      </c>
      <c r="AZ26" s="68">
        <f>IF(OR(SUMIF(AZ$12:AZ25,2,AZ$12:AZ25)=2,SUMIF(AZ$12:AZ25,1,AZ$12:AZ25)=1,SUM(AZ$12:AZ25)=1,SUM(AZ$12:AZ25)=2),0,IF($C26+$ED25&gt;($ED$11*AZ$8),1,IF($C26+$D26+$E26+$F26+$ED25&gt;($ED$11*AZ$8),2,IF($C26+$D26+$E26+$F26+$G26+$ED25&gt;($ED$11*AZ$8),3,0))))</f>
        <v>0</v>
      </c>
      <c r="BA26" s="68">
        <f>IF(OR(SUMIF(BA$12:BA25,2,BA$12:BA25)=2,SUMIF(BA$12:BA25,1,BA$12:BA25)=1,SUM(BA$12:BA25)=1,SUM(BA$12:BA25)=2),0,IF($C26+$ED25&gt;($ED$11*BA$8),1,IF($C26+$D26+$E26+$F26+$ED25&gt;($ED$11*BA$8),2,IF($C26+$D26+$E26+$F26+$G26+$ED25&gt;($ED$11*BA$8),3,0))))</f>
        <v>0</v>
      </c>
      <c r="BB26" s="68">
        <f>IF(OR(SUMIF(BB$12:BB25,2,BB$12:BB25)=2,SUMIF(BB$12:BB25,1,BB$12:BB25)=1,SUM(BB$12:BB25)=1,SUM(BB$12:BB25)=2),0,IF($C26+$ED25&gt;($ED$11*BB$8),1,IF($C26+$D26+$E26+$F26+$ED25&gt;($ED$11*BB$8),2,IF($C26+$D26+$E26+$F26+$G26+$ED25&gt;($ED$11*BB$8),3,0))))</f>
        <v>0</v>
      </c>
      <c r="BC26" s="68">
        <f>IF(OR(SUMIF(BC$12:BC25,2,BC$12:BC25)=2,SUMIF(BC$12:BC25,1,BC$12:BC25)=1,SUM(BC$12:BC25)=1,SUM(BC$12:BC25)=2),0,IF($C26+$ED25&gt;($ED$11*BC$8),1,IF($C26+$D26+$E26+$F26+$ED25&gt;($ED$11*BC$8),2,IF($C26+$D26+$E26+$F26+$G26+$ED25&gt;($ED$11*BC$8),3,0))))</f>
        <v>0</v>
      </c>
      <c r="BD26" s="68">
        <f>IF(OR(SUMIF(BD$12:BD25,2,BD$12:BD25)=2,SUMIF(BD$12:BD25,1,BD$12:BD25)=1,SUM(BD$12:BD25)=1,SUM(BD$12:BD25)=2),0,IF($C26+$ED25&gt;($ED$11*BD$8),1,IF($C26+$D26+$E26+$F26+$ED25&gt;($ED$11*BD$8),2,IF($C26+$D26+$E26+$F26+$G26+$ED25&gt;($ED$11*BD$8),3,0))))</f>
        <v>0</v>
      </c>
      <c r="BE26" s="68">
        <f>IF(OR(SUMIF(BE$12:BE25,2,BE$12:BE25)=2,SUMIF(BE$12:BE25,1,BE$12:BE25)=1,SUM(BE$12:BE25)=1,SUM(BE$12:BE25)=2),0,IF($C26+$ED25&gt;($ED$11*BE$8),1,IF($C26+$D26+$E26+$F26+$ED25&gt;($ED$11*BE$8),2,IF($C26+$D26+$E26+$F26+$G26+$ED25&gt;($ED$11*BE$8),3,0))))</f>
        <v>0</v>
      </c>
      <c r="BF26" s="68">
        <f>IF(OR(SUMIF(BF$12:BF25,2,BF$12:BF25)=2,SUMIF(BF$12:BF25,1,BF$12:BF25)=1,SUM(BF$12:BF25)=1,SUM(BF$12:BF25)=2),0,IF($C26+$ED25&gt;($ED$11*BF$8),1,IF($C26+$D26+$E26+$F26+$ED25&gt;($ED$11*BF$8),2,IF($C26+$D26+$E26+$F26+$G26+$ED25&gt;($ED$11*BF$8),3,0))))</f>
        <v>0</v>
      </c>
      <c r="BG26" s="68">
        <f>IF(OR(SUMIF(BG$12:BG25,2,BG$12:BG25)=2,SUMIF(BG$12:BG25,1,BG$12:BG25)=1,SUM(BG$12:BG25)=1,SUM(BG$12:BG25)=2),0,IF($C26+$ED25&gt;($ED$11*BG$8),1,IF($C26+$D26+$E26+$F26+$ED25&gt;($ED$11*BG$8),2,IF($C26+$D26+$E26+$F26+$G26+$ED25&gt;($ED$11*BG$8),3,0))))</f>
        <v>0</v>
      </c>
      <c r="BH26" s="68">
        <f>IF(OR(SUMIF(BH$12:BH25,2,BH$12:BH25)=2,SUMIF(BH$12:BH25,1,BH$12:BH25)=1,SUM(BH$12:BH25)=1,SUM(BH$12:BH25)=2),0,IF($C26+$ED25&gt;($ED$11*BH$8),1,IF($C26+$D26+$E26+$F26+$ED25&gt;($ED$11*BH$8),2,IF($C26+$D26+$E26+$F26+$G26+$ED25&gt;($ED$11*BH$8),3,0))))</f>
        <v>0</v>
      </c>
      <c r="BI26" s="68">
        <f>IF(OR(SUMIF(BI$12:BI25,2,BI$12:BI25)=2,SUMIF(BI$12:BI25,1,BI$12:BI25)=1,SUM(BI$12:BI25)=1,SUM(BI$12:BI25)=2),0,IF($C26+$ED25&gt;($ED$11*BI$8),1,IF($C26+$D26+$E26+$F26+$ED25&gt;($ED$11*BI$8),2,IF($C26+$D26+$E26+$F26+$G26+$ED25&gt;($ED$11*BI$8),3,0))))</f>
        <v>0</v>
      </c>
      <c r="BJ26" s="68">
        <f>IF(OR(SUMIF(BJ$12:BJ25,2,BJ$12:BJ25)=2,SUMIF(BJ$12:BJ25,1,BJ$12:BJ25)=1,SUM(BJ$12:BJ25)=1,SUM(BJ$12:BJ25)=2),0,IF($C26+$ED25&gt;($ED$11*BJ$8),1,IF($C26+$D26+$E26+$F26+$ED25&gt;($ED$11*BJ$8),2,IF($C26+$D26+$E26+$F26+$G26+$ED25&gt;($ED$11*BJ$8),3,0))))</f>
        <v>0</v>
      </c>
      <c r="BK26" s="68">
        <f>IF(OR(SUMIF(BK$12:BK25,2,BK$12:BK25)=2,SUMIF(BK$12:BK25,1,BK$12:BK25)=1,SUM(BK$12:BK25)=1,SUM(BK$12:BK25)=2),0,IF($C26+$ED25&gt;($ED$11*BK$8),1,IF($C26+$D26+$E26+$F26+$ED25&gt;($ED$11*BK$8),2,IF($C26+$D26+$E26+$F26+$G26+$ED25&gt;($ED$11*BK$8),3,0))))</f>
        <v>0</v>
      </c>
      <c r="BL26" s="68">
        <f>IF(OR(SUMIF(BL$12:BL25,2,BL$12:BL25)=2,SUMIF(BL$12:BL25,1,BL$12:BL25)=1,SUM(BL$12:BL25)=1,SUM(BL$12:BL25)=2),0,IF($C26+$ED25&gt;($ED$11*BL$8),1,IF($C26+$D26+$E26+$F26+$ED25&gt;($ED$11*BL$8),2,IF($C26+$D26+$E26+$F26+$G26+$ED25&gt;($ED$11*BL$8),3,0))))</f>
        <v>0</v>
      </c>
      <c r="BM26" s="68">
        <f>IF(OR(SUMIF(BM$12:BM25,2,BM$12:BM25)=2,SUMIF(BM$12:BM25,1,BM$12:BM25)=1,SUM(BM$12:BM25)=1,SUM(BM$12:BM25)=2),0,IF($C26+$ED25&gt;($ED$11*BM$8),1,IF($C26+$D26+$E26+$F26+$ED25&gt;($ED$11*BM$8),2,IF($C26+$D26+$E26+$F26+$G26+$ED25&gt;($ED$11*BM$8),3,0))))</f>
        <v>0</v>
      </c>
      <c r="BN26" s="68">
        <f>IF(OR(SUMIF(BN$12:BN25,2,BN$12:BN25)=2,SUMIF(BN$12:BN25,1,BN$12:BN25)=1,SUM(BN$12:BN25)=1,SUM(BN$12:BN25)=2),0,IF($C26+$ED25&gt;($ED$11*BN$8),1,IF($C26+$D26+$E26+$F26+$ED25&gt;($ED$11*BN$8),2,IF($C26+$D26+$E26+$F26+$G26+$ED25&gt;($ED$11*BN$8),3,0))))</f>
        <v>0</v>
      </c>
      <c r="BO26" s="68">
        <f>IF(OR(SUMIF(BO$12:BO25,2,BO$12:BO25)=2,SUMIF(BO$12:BO25,1,BO$12:BO25)=1,SUM(BO$12:BO25)=1,SUM(BO$12:BO25)=2),0,IF($C26+$ED25&gt;($ED$11*BO$8),1,IF($C26+$D26+$E26+$F26+$ED25&gt;($ED$11*BO$8),2,IF($C26+$D26+$E26+$F26+$G26+$ED25&gt;($ED$11*BO$8),3,0))))</f>
        <v>0</v>
      </c>
      <c r="BP26" s="68">
        <f>IF(OR(SUMIF(BP$12:BP25,2,BP$12:BP25)=2,SUMIF(BP$12:BP25,1,BP$12:BP25)=1,SUM(BP$12:BP25)=1,SUM(BP$12:BP25)=2),0,IF($C26+$ED25&gt;($ED$11*BP$8),1,IF($C26+$D26+$E26+$F26+$ED25&gt;($ED$11*BP$8),2,IF($C26+$D26+$E26+$F26+$G26+$ED25&gt;($ED$11*BP$8),3,0))))</f>
        <v>0</v>
      </c>
      <c r="BQ26" s="68">
        <f>IF(OR(SUMIF(BQ$12:BQ25,2,BQ$12:BQ25)=2,SUMIF(BQ$12:BQ25,1,BQ$12:BQ25)=1,SUM(BQ$12:BQ25)=1,SUM(BQ$12:BQ25)=2),0,IF($C26+$ED25&gt;($ED$11*BQ$8),1,IF($C26+$D26+$E26+$F26+$ED25&gt;($ED$11*BQ$8),2,IF($C26+$D26+$E26+$F26+$G26+$ED25&gt;($ED$11*BQ$8),3,0))))</f>
        <v>0</v>
      </c>
      <c r="BR26" s="68">
        <f>IF(OR(SUMIF(BR$12:BR25,2,BR$12:BR25)=2,SUMIF(BR$12:BR25,1,BR$12:BR25)=1,SUM(BR$12:BR25)=1,SUM(BR$12:BR25)=2),0,IF($C26+$ED25&gt;($ED$11*BR$8),1,IF($C26+$D26+$E26+$F26+$ED25&gt;($ED$11*BR$8),2,IF($C26+$D26+$E26+$F26+$G26+$ED25&gt;($ED$11*BR$8),3,0))))</f>
        <v>0</v>
      </c>
      <c r="BS26" s="68">
        <f>IF(OR(SUMIF(BS$12:BS25,2,BS$12:BS25)=2,SUMIF(BS$12:BS25,1,BS$12:BS25)=1,SUM(BS$12:BS25)=1,SUM(BS$12:BS25)=2),0,IF($C26+$ED25&gt;($ED$11*BS$8),1,IF($C26+$D26+$E26+$F26+$ED25&gt;($ED$11*BS$8),2,IF($C26+$D26+$E26+$F26+$G26+$ED25&gt;($ED$11*BS$8),3,0))))</f>
        <v>0</v>
      </c>
      <c r="BT26" s="68">
        <f>IF(OR(SUMIF(BT$12:BT25,2,BT$12:BT25)=2,SUMIF(BT$12:BT25,1,BT$12:BT25)=1,SUM(BT$12:BT25)=1,SUM(BT$12:BT25)=2),0,IF($C26+$ED25&gt;($ED$11*BT$8),1,IF($C26+$D26+$E26+$F26+$ED25&gt;($ED$11*BT$8),2,IF($C26+$D26+$E26+$F26+$G26+$ED25&gt;($ED$11*BT$8),3,0))))</f>
        <v>0</v>
      </c>
      <c r="BU26" s="68">
        <f>IF(OR(SUMIF(BU$12:BU25,2,BU$12:BU25)=2,SUMIF(BU$12:BU25,1,BU$12:BU25)=1,SUM(BU$12:BU25)=1,SUM(BU$12:BU25)=2),0,IF($C26+$ED25&gt;($ED$11*BU$8),1,IF($C26+$D26+$E26+$F26+$ED25&gt;($ED$11*BU$8),2,IF($C26+$D26+$E26+$F26+$G26+$ED25&gt;($ED$11*BU$8),3,0))))</f>
        <v>0</v>
      </c>
      <c r="BV26" s="68">
        <f>IF(OR(SUMIF(BV$12:BV25,2,BV$12:BV25)=2,SUMIF(BV$12:BV25,1,BV$12:BV25)=1,SUM(BV$12:BV25)=1,SUM(BV$12:BV25)=2),0,IF($C26+$ED25&gt;($ED$11*BV$8),1,IF($C26+$D26+$E26+$F26+$ED25&gt;($ED$11*BV$8),2,IF($C26+$D26+$E26+$F26+$G26+$ED25&gt;($ED$11*BV$8),3,0))))</f>
        <v>0</v>
      </c>
      <c r="BW26" s="68">
        <f>IF(OR(SUMIF(BW$12:BW25,2,BW$12:BW25)=2,SUMIF(BW$12:BW25,1,BW$12:BW25)=1,SUM(BW$12:BW25)=1,SUM(BW$12:BW25)=2),0,IF($C26+$ED25&gt;($ED$11*BW$8),1,IF($C26+$D26+$E26+$F26+$ED25&gt;($ED$11*BW$8),2,IF($C26+$D26+$E26+$F26+$G26+$ED25&gt;($ED$11*BW$8),3,0))))</f>
        <v>0</v>
      </c>
      <c r="BX26" s="68">
        <f>IF(OR(SUMIF(BX$12:BX25,2,BX$12:BX25)=2,SUMIF(BX$12:BX25,1,BX$12:BX25)=1,SUM(BX$12:BX25)=1,SUM(BX$12:BX25)=2),0,IF($C26+$ED25&gt;($ED$11*BX$8),1,IF($C26+$D26+$E26+$F26+$ED25&gt;($ED$11*BX$8),2,IF($C26+$D26+$E26+$F26+$G26+$ED25&gt;($ED$11*BX$8),3,0))))</f>
        <v>0</v>
      </c>
      <c r="BY26" s="68">
        <f>IF(OR(SUMIF(BY$12:BY25,2,BY$12:BY25)=2,SUMIF(BY$12:BY25,1,BY$12:BY25)=1,SUM(BY$12:BY25)=1,SUM(BY$12:BY25)=2),0,IF($C26+$ED25&gt;($ED$11*BY$8),1,IF($C26+$D26+$E26+$F26+$ED25&gt;($ED$11*BY$8),2,IF($C26+$D26+$E26+$F26+$G26+$ED25&gt;($ED$11*BY$8),3,0))))</f>
        <v>0</v>
      </c>
      <c r="BZ26" s="68">
        <f>IF(OR(SUMIF(BZ$12:BZ25,2,BZ$12:BZ25)=2,SUMIF(BZ$12:BZ25,1,BZ$12:BZ25)=1,SUM(BZ$12:BZ25)=1,SUM(BZ$12:BZ25)=2),0,IF($C26+$ED25&gt;($ED$11*BZ$8),1,IF($C26+$D26+$E26+$F26+$ED25&gt;($ED$11*BZ$8),2,IF($C26+$D26+$E26+$F26+$G26+$ED25&gt;($ED$11*BZ$8),3,0))))</f>
        <v>0</v>
      </c>
      <c r="CA26" s="68">
        <f>IF(OR(SUMIF(CA$12:CA25,2,CA$12:CA25)=2,SUMIF(CA$12:CA25,1,CA$12:CA25)=1,SUM(CA$12:CA25)=1,SUM(CA$12:CA25)=2),0,IF($C26+$ED25&gt;($ED$11*CA$8),1,IF($C26+$D26+$E26+$F26+$ED25&gt;($ED$11*CA$8),2,IF($C26+$D26+$E26+$F26+$G26+$ED25&gt;($ED$11*CA$8),3,0))))</f>
        <v>0</v>
      </c>
      <c r="CB26" s="68">
        <f>IF(OR(SUMIF(CB$12:CB25,2,CB$12:CB25)=2,SUMIF(CB$12:CB25,1,CB$12:CB25)=1,SUM(CB$12:CB25)=1,SUM(CB$12:CB25)=2),0,IF($C26+$ED25&gt;($ED$11*CB$8),1,IF($C26+$D26+$E26+$F26+$ED25&gt;($ED$11*CB$8),2,IF($C26+$D26+$E26+$F26+$G26+$ED25&gt;($ED$11*CB$8),3,0))))</f>
        <v>0</v>
      </c>
      <c r="CC26" s="68">
        <f>IF(OR(SUMIF(CC$12:CC25,2,CC$12:CC25)=2,SUMIF(CC$12:CC25,1,CC$12:CC25)=1,SUM(CC$12:CC25)=1,SUM(CC$12:CC25)=2),0,IF($C26+$ED25&gt;($ED$11*CC$8),1,IF($C26+$D26+$E26+$F26+$ED25&gt;($ED$11*CC$8),2,IF($C26+$D26+$E26+$F26+$G26+$ED25&gt;($ED$11*CC$8),3,0))))</f>
        <v>0</v>
      </c>
      <c r="CD26" s="68">
        <f>IF(OR(SUMIF(CD$12:CD25,2,CD$12:CD25)=2,SUMIF(CD$12:CD25,1,CD$12:CD25)=1,SUM(CD$12:CD25)=1,SUM(CD$12:CD25)=2),0,IF($C26+$ED25&gt;($ED$11*CD$8),1,IF($C26+$D26+$E26+$F26+$ED25&gt;($ED$11*CD$8),2,IF($C26+$D26+$E26+$F26+$G26+$ED25&gt;($ED$11*CD$8),3,0))))</f>
        <v>0</v>
      </c>
      <c r="CE26" s="68">
        <f>IF(OR(SUMIF(CE$12:CE25,2,CE$12:CE25)=2,SUMIF(CE$12:CE25,1,CE$12:CE25)=1,SUM(CE$12:CE25)=1,SUM(CE$12:CE25)=2),0,IF($C26+$ED25&gt;($ED$11*CE$8),1,IF($C26+$D26+$E26+$F26+$ED25&gt;($ED$11*CE$8),2,IF($C26+$D26+$E26+$F26+$G26+$ED25&gt;($ED$11*CE$8),3,0))))</f>
        <v>0</v>
      </c>
      <c r="CF26" s="68">
        <f>IF(OR(SUMIF(CF$12:CF25,2,CF$12:CF25)=2,SUMIF(CF$12:CF25,1,CF$12:CF25)=1,SUM(CF$12:CF25)=1,SUM(CF$12:CF25)=2),0,IF($C26+$ED25&gt;($ED$11*CF$8),1,IF($C26+$D26+$E26+$F26+$ED25&gt;($ED$11*CF$8),2,IF($C26+$D26+$E26+$F26+$G26+$ED25&gt;($ED$11*CF$8),3,0))))</f>
        <v>0</v>
      </c>
      <c r="CG26" s="68">
        <f>IF(OR(SUMIF(CG$12:CG25,2,CG$12:CG25)=2,SUMIF(CG$12:CG25,1,CG$12:CG25)=1,SUM(CG$12:CG25)=1,SUM(CG$12:CG25)=2),0,IF($C26+$ED25&gt;($ED$11*CG$8),1,IF($C26+$D26+$E26+$F26+$ED25&gt;($ED$11*CG$8),2,IF($C26+$D26+$E26+$F26+$G26+$ED25&gt;($ED$11*CG$8),3,0))))</f>
        <v>0</v>
      </c>
      <c r="CH26" s="68">
        <f>IF(OR(SUMIF(CH$12:CH25,2,CH$12:CH25)=2,SUMIF(CH$12:CH25,1,CH$12:CH25)=1,SUM(CH$12:CH25)=1,SUM(CH$12:CH25)=2),0,IF($C26+$ED25&gt;($ED$11*CH$8),1,IF($C26+$D26+$E26+$F26+$ED25&gt;($ED$11*CH$8),2,IF($C26+$D26+$E26+$F26+$G26+$ED25&gt;($ED$11*CH$8),3,0))))</f>
        <v>0</v>
      </c>
      <c r="CI26" s="68">
        <f>IF(OR(SUMIF(CI$12:CI25,2,CI$12:CI25)=2,SUMIF(CI$12:CI25,1,CI$12:CI25)=1,SUM(CI$12:CI25)=1,SUM(CI$12:CI25)=2),0,IF($C26+$ED25&gt;($ED$11*CI$8),1,IF($C26+$D26+$E26+$F26+$ED25&gt;($ED$11*CI$8),2,IF($C26+$D26+$E26+$F26+$G26+$ED25&gt;($ED$11*CI$8),3,0))))</f>
        <v>0</v>
      </c>
      <c r="CJ26" s="68">
        <f>IF(OR(SUMIF(CJ$12:CJ25,2,CJ$12:CJ25)=2,SUMIF(CJ$12:CJ25,1,CJ$12:CJ25)=1,SUM(CJ$12:CJ25)=1,SUM(CJ$12:CJ25)=2),0,IF($C26+$ED25&gt;($ED$11*CJ$8),1,IF($C26+$D26+$E26+$F26+$ED25&gt;($ED$11*CJ$8),2,IF($C26+$D26+$E26+$F26+$G26+$ED25&gt;($ED$11*CJ$8),3,0))))</f>
        <v>0</v>
      </c>
      <c r="CK26" s="68">
        <f>IF(OR(SUMIF(CK$12:CK25,2,CK$12:CK25)=2,SUMIF(CK$12:CK25,1,CK$12:CK25)=1,SUM(CK$12:CK25)=1,SUM(CK$12:CK25)=2),0,IF($C26+$ED25&gt;($ED$11*CK$8),1,IF($C26+$D26+$E26+$F26+$ED25&gt;($ED$11*CK$8),2,IF($C26+$D26+$E26+$F26+$G26+$ED25&gt;($ED$11*CK$8),3,0))))</f>
        <v>0</v>
      </c>
      <c r="CL26" s="68">
        <f>IF(OR(SUMIF(CL$12:CL25,2,CL$12:CL25)=2,SUMIF(CL$12:CL25,1,CL$12:CL25)=1,SUM(CL$12:CL25)=1,SUM(CL$12:CL25)=2),0,IF($C26+$ED25&gt;($ED$11*CL$8),1,IF($C26+$D26+$E26+$F26+$ED25&gt;($ED$11*CL$8),2,IF($C26+$D26+$E26+$F26+$G26+$ED25&gt;($ED$11*CL$8),3,0))))</f>
        <v>0</v>
      </c>
      <c r="CM26" s="68">
        <f>IF(OR(SUMIF(CM$12:CM25,2,CM$12:CM25)=2,SUMIF(CM$12:CM25,1,CM$12:CM25)=1,SUM(CM$12:CM25)=1,SUM(CM$12:CM25)=2),0,IF($C26+$ED25&gt;($ED$11*CM$8),1,IF($C26+$D26+$E26+$F26+$ED25&gt;($ED$11*CM$8),2,IF($C26+$D26+$E26+$F26+$G26+$ED25&gt;($ED$11*CM$8),3,0))))</f>
        <v>0</v>
      </c>
      <c r="CN26" s="68">
        <f>IF(OR(SUMIF(CN$12:CN25,2,CN$12:CN25)=2,SUMIF(CN$12:CN25,1,CN$12:CN25)=1,SUM(CN$12:CN25)=1,SUM(CN$12:CN25)=2),0,IF($C26+$ED25&gt;($ED$11*CN$8),1,IF($C26+$D26+$E26+$F26+$ED25&gt;($ED$11*CN$8),2,IF($C26+$D26+$E26+$F26+$G26+$ED25&gt;($ED$11*CN$8),3,0))))</f>
        <v>0</v>
      </c>
      <c r="CO26" s="68">
        <f>IF(OR(SUMIF(CO$12:CO25,2,CO$12:CO25)=2,SUMIF(CO$12:CO25,1,CO$12:CO25)=1,SUM(CO$12:CO25)=1,SUM(CO$12:CO25)=2),0,IF($C26+$ED25&gt;($ED$11*CO$8),1,IF($C26+$D26+$E26+$F26+$ED25&gt;($ED$11*CO$8),2,IF($C26+$D26+$E26+$F26+$G26+$ED25&gt;($ED$11*CO$8),3,0))))</f>
        <v>0</v>
      </c>
      <c r="CP26" s="68">
        <f>IF(OR(SUMIF(CP$12:CP25,2,CP$12:CP25)=2,SUMIF(CP$12:CP25,1,CP$12:CP25)=1,SUM(CP$12:CP25)=1,SUM(CP$12:CP25)=2),0,IF($C26+$ED25&gt;($ED$11*CP$8),1,IF($C26+$D26+$E26+$F26+$ED25&gt;($ED$11*CP$8),2,IF($C26+$D26+$E26+$F26+$G26+$ED25&gt;($ED$11*CP$8),3,0))))</f>
        <v>0</v>
      </c>
      <c r="CQ26" s="68">
        <f>IF(OR(SUMIF(CQ$12:CQ25,2,CQ$12:CQ25)=2,SUMIF(CQ$12:CQ25,1,CQ$12:CQ25)=1,SUM(CQ$12:CQ25)=1,SUM(CQ$12:CQ25)=2),0,IF($C26+$ED25&gt;($ED$11*CQ$8),1,IF($C26+$D26+$E26+$F26+$ED25&gt;($ED$11*CQ$8),2,IF($C26+$D26+$E26+$F26+$G26+$ED25&gt;($ED$11*CQ$8),3,0))))</f>
        <v>0</v>
      </c>
      <c r="CR26" s="68">
        <f>IF(OR(SUMIF(CR$12:CR25,2,CR$12:CR25)=2,SUMIF(CR$12:CR25,1,CR$12:CR25)=1,SUM(CR$12:CR25)=1,SUM(CR$12:CR25)=2),0,IF($C26+$ED25&gt;($ED$11*CR$8),1,IF($C26+$D26+$E26+$F26+$ED25&gt;($ED$11*CR$8),2,IF($C26+$D26+$E26+$F26+$G26+$ED25&gt;($ED$11*CR$8),3,0))))</f>
        <v>0</v>
      </c>
      <c r="CS26" s="68">
        <f>IF(OR(SUMIF(CS$12:CS25,2,CS$12:CS25)=2,SUMIF(CS$12:CS25,1,CS$12:CS25)=1,SUM(CS$12:CS25)=1,SUM(CS$12:CS25)=2),0,IF($C26+$ED25&gt;($ED$11*CS$8),1,IF($C26+$D26+$E26+$F26+$ED25&gt;($ED$11*CS$8),2,IF($C26+$D26+$E26+$F26+$G26+$ED25&gt;($ED$11*CS$8),3,0))))</f>
        <v>0</v>
      </c>
      <c r="CT26" s="68">
        <f>IF(OR(SUMIF(CT$12:CT25,2,CT$12:CT25)=2,SUMIF(CT$12:CT25,1,CT$12:CT25)=1,SUM(CT$12:CT25)=1,SUM(CT$12:CT25)=2),0,IF($C26+$ED25&gt;($ED$11*CT$8),1,IF($C26+$D26+$E26+$F26+$ED25&gt;($ED$11*CT$8),2,IF($C26+$D26+$E26+$F26+$G26+$ED25&gt;($ED$11*CT$8),3,0))))</f>
        <v>0</v>
      </c>
      <c r="CU26" s="68">
        <f>IF(OR(SUMIF(CU$12:CU25,2,CU$12:CU25)=2,SUMIF(CU$12:CU25,1,CU$12:CU25)=1,SUM(CU$12:CU25)=1,SUM(CU$12:CU25)=2),0,IF($C26+$ED25&gt;($ED$11*CU$8),1,IF($C26+$D26+$E26+$F26+$ED25&gt;($ED$11*CU$8),2,IF($C26+$D26+$E26+$F26+$G26+$ED25&gt;($ED$11*CU$8),3,0))))</f>
        <v>0</v>
      </c>
      <c r="CV26" s="68">
        <f>IF(OR(SUMIF(CV$12:CV25,2,CV$12:CV25)=2,SUMIF(CV$12:CV25,1,CV$12:CV25)=1,SUM(CV$12:CV25)=1,SUM(CV$12:CV25)=2),0,IF($C26+$ED25&gt;($ED$11*CV$8),1,IF($C26+$D26+$E26+$F26+$ED25&gt;($ED$11*CV$8),2,IF($C26+$D26+$E26+$F26+$G26+$ED25&gt;($ED$11*CV$8),3,0))))</f>
        <v>0</v>
      </c>
      <c r="CW26" s="68">
        <f>IF(OR(SUMIF(CW$12:CW25,2,CW$12:CW25)=2,SUMIF(CW$12:CW25,1,CW$12:CW25)=1,SUM(CW$12:CW25)=1,SUM(CW$12:CW25)=2),0,IF($C26+$ED25&gt;($ED$11*CW$8),1,IF($C26+$D26+$E26+$F26+$ED25&gt;($ED$11*CW$8),2,IF($C26+$D26+$E26+$F26+$G26+$ED25&gt;($ED$11*CW$8),3,0))))</f>
        <v>0</v>
      </c>
      <c r="CX26" s="68">
        <f>IF(OR(SUMIF(CX$12:CX25,2,CX$12:CX25)=2,SUMIF(CX$12:CX25,1,CX$12:CX25)=1,SUM(CX$12:CX25)=1,SUM(CX$12:CX25)=2),0,IF($C26+$ED25&gt;($ED$11*CX$8),1,IF($C26+$D26+$E26+$F26+$ED25&gt;($ED$11*CX$8),2,IF($C26+$D26+$E26+$F26+$G26+$ED25&gt;($ED$11*CX$8),3,0))))</f>
        <v>0</v>
      </c>
      <c r="CY26" s="68">
        <f>IF(OR(SUMIF(CY$12:CY25,2,CY$12:CY25)=2,SUMIF(CY$12:CY25,1,CY$12:CY25)=1,SUM(CY$12:CY25)=1,SUM(CY$12:CY25)=2),0,IF($C26+$ED25&gt;($ED$11*CY$8),1,IF($C26+$D26+$E26+$F26+$ED25&gt;($ED$11*CY$8),2,IF($C26+$D26+$E26+$F26+$G26+$ED25&gt;($ED$11*CY$8),3,0))))</f>
        <v>0</v>
      </c>
      <c r="CZ26" s="68">
        <f>IF(OR(SUMIF(CZ$12:CZ25,2,CZ$12:CZ25)=2,SUMIF(CZ$12:CZ25,1,CZ$12:CZ25)=1,SUM(CZ$12:CZ25)=1,SUM(CZ$12:CZ25)=2),0,IF($C26+$ED25&gt;($ED$11*CZ$8),1,IF($C26+$D26+$E26+$F26+$ED25&gt;($ED$11*CZ$8),2,IF($C26+$D26+$E26+$F26+$G26+$ED25&gt;($ED$11*CZ$8),3,0))))</f>
        <v>0</v>
      </c>
      <c r="DA26" s="68">
        <f>IF(OR(SUMIF(DA$12:DA25,2,DA$12:DA25)=2,SUMIF(DA$12:DA25,1,DA$12:DA25)=1,SUM(DA$12:DA25)=1,SUM(DA$12:DA25)=2),0,IF($C26+$ED25&gt;($ED$11*DA$8),1,IF($C26+$D26+$E26+$F26+$ED25&gt;($ED$11*DA$8),2,IF($C26+$D26+$E26+$F26+$G26+$ED25&gt;($ED$11*DA$8),3,0))))</f>
        <v>0</v>
      </c>
      <c r="DB26" s="68">
        <f>IF(OR(SUMIF(DB$12:DB25,2,DB$12:DB25)=2,SUMIF(DB$12:DB25,1,DB$12:DB25)=1,SUM(DB$12:DB25)=1,SUM(DB$12:DB25)=2),0,IF($C26+$ED25&gt;($ED$11*DB$8),1,IF($C26+$D26+$E26+$F26+$ED25&gt;($ED$11*DB$8),2,IF($C26+$D26+$E26+$F26+$G26+$ED25&gt;($ED$11*DB$8),3,0))))</f>
        <v>0</v>
      </c>
      <c r="DC26" s="68">
        <f>IF(OR(SUMIF(DC$12:DC25,2,DC$12:DC25)=2,SUMIF(DC$12:DC25,1,DC$12:DC25)=1,SUM(DC$12:DC25)=1,SUM(DC$12:DC25)=2),0,IF($C26+$ED25&gt;($ED$11*DC$8),1,IF($C26+$D26+$E26+$F26+$ED25&gt;($ED$11*DC$8),2,IF($C26+$D26+$E26+$F26+$G26+$ED25&gt;($ED$11*DC$8),3,0))))</f>
        <v>0</v>
      </c>
      <c r="DD26" s="68">
        <f>IF(OR(SUMIF(DD$12:DD25,2,DD$12:DD25)=2,SUMIF(DD$12:DD25,1,DD$12:DD25)=1,SUM(DD$12:DD25)=1,SUM(DD$12:DD25)=2),0,IF($C26+$ED25&gt;($ED$11*DD$8),1,IF($C26+$D26+$E26+$F26+$ED25&gt;($ED$11*DD$8),2,IF($C26+$D26+$E26+$F26+$G26+$ED25&gt;($ED$11*DD$8),3,0))))</f>
        <v>0</v>
      </c>
      <c r="DE26" s="68">
        <f>IF(OR(SUMIF(DE$12:DE25,2,DE$12:DE25)=2,SUMIF(DE$12:DE25,1,DE$12:DE25)=1,SUM(DE$12:DE25)=1,SUM(DE$12:DE25)=2),0,IF($C26+$ED25&gt;($ED$11*DE$8),1,IF($C26+$D26+$E26+$F26+$ED25&gt;($ED$11*DE$8),2,IF($C26+$D26+$E26+$F26+$G26+$ED25&gt;($ED$11*DE$8),3,0))))</f>
        <v>0</v>
      </c>
      <c r="DF26" s="68">
        <f>IF(OR(SUMIF(DF$12:DF25,2,DF$12:DF25)=2,SUMIF(DF$12:DF25,1,DF$12:DF25)=1,SUM(DF$12:DF25)=1,SUM(DF$12:DF25)=2),0,IF($C26+$ED25&gt;($ED$11*DF$8),1,IF($C26+$D26+$E26+$F26+$ED25&gt;($ED$11*DF$8),2,IF($C26+$D26+$E26+$F26+$G26+$ED25&gt;($ED$11*DF$8),3,0))))</f>
        <v>0</v>
      </c>
      <c r="DG26" s="68">
        <f>IF(OR(SUMIF(DG$12:DG25,2,DG$12:DG25)=2,SUMIF(DG$12:DG25,1,DG$12:DG25)=1,SUM(DG$12:DG25)=1,SUM(DG$12:DG25)=2),0,IF($C26+$ED25&gt;($ED$11*DG$8),1,IF($C26+$D26+$E26+$F26+$ED25&gt;($ED$11*DG$8),2,IF($C26+$D26+$E26+$F26+$G26+$ED25&gt;($ED$11*DG$8),3,0))))</f>
        <v>0</v>
      </c>
      <c r="DH26" s="68">
        <f>IF(OR(SUMIF(DH$12:DH25,2,DH$12:DH25)=2,SUMIF(DH$12:DH25,1,DH$12:DH25)=1,SUM(DH$12:DH25)=1,SUM(DH$12:DH25)=2),0,IF($C26+$ED25&gt;($ED$11*DH$8),1,IF($C26+$D26+$E26+$F26+$ED25&gt;($ED$11*DH$8),2,IF($C26+$D26+$E26+$F26+$G26+$ED25&gt;($ED$11*DH$8),3,0))))</f>
        <v>0</v>
      </c>
      <c r="DI26" s="68">
        <f>IF(OR(SUMIF(DI$12:DI25,2,DI$12:DI25)=2,SUMIF(DI$12:DI25,1,DI$12:DI25)=1,SUM(DI$12:DI25)=1,SUM(DI$12:DI25)=2),0,IF($C26+$ED25&gt;($ED$11*DI$8),1,IF($C26+$D26+$E26+$F26+$ED25&gt;($ED$11*DI$8),2,IF($C26+$D26+$E26+$F26+$G26+$ED25&gt;($ED$11*DI$8),3,0))))</f>
        <v>0</v>
      </c>
      <c r="DJ26" s="68">
        <f>IF(OR(SUMIF(DJ$12:DJ25,2,DJ$12:DJ25)=2,SUMIF(DJ$12:DJ25,1,DJ$12:DJ25)=1,SUM(DJ$12:DJ25)=1,SUM(DJ$12:DJ25)=2),0,IF($C26+$ED25&gt;($ED$11*DJ$8),1,IF($C26+$D26+$E26+$F26+$ED25&gt;($ED$11*DJ$8),2,IF($C26+$D26+$E26+$F26+$G26+$ED25&gt;($ED$11*DJ$8),3,0))))</f>
        <v>0</v>
      </c>
      <c r="DK26" s="68">
        <f>IF(OR(SUMIF(DK$12:DK25,2,DK$12:DK25)=2,SUMIF(DK$12:DK25,1,DK$12:DK25)=1,SUM(DK$12:DK25)=1,SUM(DK$12:DK25)=2),0,IF($C26+$ED25&gt;($ED$11*DK$8),1,IF($C26+$D26+$E26+$F26+$ED25&gt;($ED$11*DK$8),2,IF($C26+$D26+$E26+$F26+$G26+$ED25&gt;($ED$11*DK$8),3,0))))</f>
        <v>0</v>
      </c>
      <c r="DL26" s="68">
        <f>IF(OR(SUMIF(DL$12:DL25,2,DL$12:DL25)=2,SUMIF(DL$12:DL25,1,DL$12:DL25)=1,SUM(DL$12:DL25)=1,SUM(DL$12:DL25)=2),0,IF($C26+$ED25&gt;($ED$11*DL$8),1,IF($C26+$D26+$E26+$F26+$ED25&gt;($ED$11*DL$8),2,IF($C26+$D26+$E26+$F26+$G26+$ED25&gt;($ED$11*DL$8),3,0))))</f>
        <v>0</v>
      </c>
      <c r="DM26" s="68">
        <f>IF(OR(SUMIF(DM$12:DM25,2,DM$12:DM25)=2,SUMIF(DM$12:DM25,1,DM$12:DM25)=1,SUM(DM$12:DM25)=1,SUM(DM$12:DM25)=2),0,IF($C26+$ED25&gt;($ED$11*DM$8),1,IF($C26+$D26+$E26+$F26+$ED25&gt;($ED$11*DM$8),2,IF($C26+$D26+$E26+$F26+$G26+$ED25&gt;($ED$11*DM$8),3,0))))</f>
        <v>0</v>
      </c>
      <c r="DN26" s="68">
        <f>IF(OR(SUMIF(DN$12:DN25,2,DN$12:DN25)=2,SUMIF(DN$12:DN25,1,DN$12:DN25)=1,SUM(DN$12:DN25)=1,SUM(DN$12:DN25)=2),0,IF($C26+$ED25&gt;($ED$11*DN$8),1,IF($C26+$D26+$E26+$F26+$ED25&gt;($ED$11*DN$8),2,IF($C26+$D26+$E26+$F26+$G26+$ED25&gt;($ED$11*DN$8),3,0))))</f>
        <v>0</v>
      </c>
      <c r="DO26" s="68">
        <f>IF(OR(SUMIF(DO$12:DO25,2,DO$12:DO25)=2,SUMIF(DO$12:DO25,1,DO$12:DO25)=1,SUM(DO$12:DO25)=1,SUM(DO$12:DO25)=2),0,IF($C26+$ED25&gt;($ED$11*DO$8),1,IF($C26+$D26+$E26+$F26+$ED25&gt;($ED$11*DO$8),2,IF($C26+$D26+$E26+$F26+$G26+$ED25&gt;($ED$11*DO$8),3,0))))</f>
        <v>0</v>
      </c>
      <c r="DP26" s="68">
        <f>IF(OR(SUMIF(DP$12:DP25,2,DP$12:DP25)=2,SUMIF(DP$12:DP25,1,DP$12:DP25)=1,SUM(DP$12:DP25)=1,SUM(DP$12:DP25)=2),0,IF($C26+$ED25&gt;($ED$11*DP$8),1,IF($C26+$D26+$E26+$F26+$ED25&gt;($ED$11*DP$8),2,IF($C26+$D26+$E26+$F26+$G26+$ED25&gt;($ED$11*DP$8),3,0))))</f>
        <v>0</v>
      </c>
      <c r="DQ26" s="68">
        <f>IF(OR(SUMIF(DQ$12:DQ25,2,DQ$12:DQ25)=2,SUMIF(DQ$12:DQ25,1,DQ$12:DQ25)=1,SUM(DQ$12:DQ25)=1,SUM(DQ$12:DQ25)=2),0,IF($C26+$ED25&gt;($ED$11*DQ$8),1,IF($C26+$D26+$E26+$F26+$ED25&gt;($ED$11*DQ$8),2,IF($C26+$D26+$E26+$F26+$G26+$ED25&gt;($ED$11*DQ$8),3,0))))</f>
        <v>0</v>
      </c>
      <c r="DR26" s="68">
        <f>IF(OR(SUMIF(DR$12:DR25,2,DR$12:DR25)=2,SUMIF(DR$12:DR25,1,DR$12:DR25)=1,SUM(DR$12:DR25)=1,SUM(DR$12:DR25)=2),0,IF($C26+$ED25&gt;($ED$11*DR$8),1,IF($C26+$D26+$E26+$F26+$ED25&gt;($ED$11*DR$8),2,IF($C26+$D26+$E26+$F26+$G26+$ED25&gt;($ED$11*DR$8),3,0))))</f>
        <v>0</v>
      </c>
      <c r="DS26" s="68">
        <f>IF(OR(SUMIF(DS$12:DS25,2,DS$12:DS25)=2,SUMIF(DS$12:DS25,1,DS$12:DS25)=1,SUM(DS$12:DS25)=1,SUM(DS$12:DS25)=2),0,IF($C26+$ED25&gt;($ED$11*DS$8),1,IF($C26+$D26+$E26+$F26+$ED25&gt;($ED$11*DS$8),2,IF($C26+$D26+$E26+$F26+$G26+$ED25&gt;($ED$11*DS$8),3,0))))</f>
        <v>0</v>
      </c>
      <c r="DT26" s="68">
        <f>IF(OR(SUMIF(DT$12:DT25,2,DT$12:DT25)=2,SUMIF(DT$12:DT25,1,DT$12:DT25)=1,SUM(DT$12:DT25)=1,SUM(DT$12:DT25)=2),0,IF($C26+$ED25&gt;($ED$11*DT$8),1,IF($C26+$D26+$E26+$F26+$ED25&gt;($ED$11*DT$8),2,IF($C26+$D26+$E26+$F26+$G26+$ED25&gt;($ED$11*DT$8),3,0))))</f>
        <v>0</v>
      </c>
      <c r="DU26" s="68">
        <f>IF(OR(SUMIF(DU$12:DU25,2,DU$12:DU25)=2,SUMIF(DU$12:DU25,1,DU$12:DU25)=1,SUM(DU$12:DU25)=1,SUM(DU$12:DU25)=2),0,IF($C26+$ED25&gt;($ED$11*DU$8),1,IF($C26+$D26+$E26+$F26+$ED25&gt;($ED$11*DU$8),2,IF($C26+$D26+$E26+$F26+$G26+$ED25&gt;($ED$11*DU$8),3,0))))</f>
        <v>0</v>
      </c>
      <c r="DV26" s="68">
        <f>IF(OR(SUMIF(DV$12:DV25,2,DV$12:DV25)=2,SUMIF(DV$12:DV25,1,DV$12:DV25)=1,SUM(DV$12:DV25)=1,SUM(DV$12:DV25)=2),0,IF($C26+$ED25&gt;($ED$11*DV$8),1,IF($C26+$D26+$E26+$F26+$ED25&gt;($ED$11*DV$8),2,IF($C26+$D26+$E26+$F26+$G26+$ED25&gt;($ED$11*DV$8),3,0))))</f>
        <v>0</v>
      </c>
      <c r="DW26" s="68">
        <f>IF(OR(SUMIF(DW$12:DW25,2,DW$12:DW25)=2,SUMIF(DW$12:DW25,1,DW$12:DW25)=1,SUM(DW$12:DW25)=1,SUM(DW$12:DW25)=2),0,IF($C26+$ED25&gt;($ED$11*DW$8),1,IF($C26+$D26+$E26+$F26+$ED25&gt;($ED$11*DW$8),2,IF($C26+$D26+$E26+$F26+$G26+$ED25&gt;($ED$11*DW$8),3,0))))</f>
        <v>0</v>
      </c>
      <c r="DX26" s="68">
        <f>IF(OR(SUMIF(DX$12:DX25,2,DX$12:DX25)=2,SUMIF(DX$12:DX25,1,DX$12:DX25)=1,SUM(DX$12:DX25)=1,SUM(DX$12:DX25)=2),0,IF($C26+$ED25&gt;($ED$11*DX$8),1,IF($C26+$D26+$E26+$F26+$ED25&gt;($ED$11*DX$8),2,IF($C26+$D26+$E26+$F26+$G26+$ED25&gt;($ED$11*DX$8),3,0))))</f>
        <v>0</v>
      </c>
      <c r="DY26" s="68">
        <f>IF(OR(SUMIF(DY$12:DY25,2,DY$12:DY25)=2,SUMIF(DY$12:DY25,1,DY$12:DY25)=1,SUM(DY$12:DY25)=1,SUM(DY$12:DY25)=2),0,IF($C26+$ED25&gt;($ED$11*DY$8),1,IF($C26+$D26+$E26+$F26+$ED25&gt;($ED$11*DY$8),2,IF($C26+$D26+$E26+$F26+$G26+$ED25&gt;($ED$11*DY$8),3,0))))</f>
        <v>0</v>
      </c>
      <c r="DZ26" s="68">
        <f>IF(OR(SUMIF(DZ$12:DZ25,2,DZ$12:DZ25)=2,SUMIF(DZ$12:DZ25,1,DZ$12:DZ25)=1,SUM(DZ$12:DZ25)=1,SUM(DZ$12:DZ25)=2),0,IF($C26+$ED25&gt;($ED$11*DZ$8),1,IF($C26+$D26+$E26+$F26+$ED25&gt;($ED$11*DZ$8),2,IF($C26+$D26+$E26+$F26+$G26+$ED25&gt;($ED$11*DZ$8),3,0))))</f>
        <v>0</v>
      </c>
      <c r="EA26" s="68">
        <f>IF(OR(SUMIF(EA$12:EA25,2,EA$12:EA25)=2,SUMIF(EA$12:EA25,1,EA$12:EA25)=1,SUM(EA$12:EA25)=1,SUM(EA$12:EA25)=2),0,IF($C26+$ED25&gt;($ED$11*EA$8),1,IF($C26+$D26+$E26+$F26+$ED25&gt;($ED$11*EA$8),2,IF($C26+$D26+$E26+$F26+$G26+$ED25&gt;($ED$11*EA$8),3,0))))</f>
        <v>0</v>
      </c>
      <c r="EB26" s="68">
        <f>IF(OR(SUMIF(EB$12:EB25,2,EB$12:EB25)=2,SUMIF(EB$12:EB25,1,EB$12:EB25)=1,SUM(EB$12:EB25)=1,SUM(EB$12:EB25)=2),0,IF($C26+$ED25&gt;($ED$11*EB$8),1,IF($C26+$D26+$E26+$F26+$ED25&gt;($ED$11*EB$8),2,IF($C26+$D26+$E26+$F26+$G26+$ED25&gt;($ED$11*EB$8),3,0))))</f>
        <v>0</v>
      </c>
      <c r="EC26" s="68">
        <f>IF(OR(SUMIF(EC$12:EC25,2,EC$12:EC25)=2,SUMIF(EC$12:EC25,1,EC$12:EC25)=1,SUM(EC$12:EC25)=1,SUM(EC$12:EC25)=2),0,IF($C26+$ED25&gt;($ED$11*EC$8),1,IF($C26+$D26+$E26+$F26+$ED25&gt;($ED$11*EC$8),2,IF($C26+$D26+$E26+$F26+$G26+$ED25&gt;($ED$11*EC$8),3,0))))</f>
        <v>0</v>
      </c>
      <c r="ED26" s="26">
        <f>SUM($C$12:$F26)</f>
        <v>0</v>
      </c>
    </row>
    <row r="27" spans="1:134" ht="14.1" customHeight="1">
      <c r="A27" s="66">
        <v>16</v>
      </c>
      <c r="B27" s="229"/>
      <c r="C27" s="229"/>
      <c r="D27" s="229"/>
      <c r="E27" s="229"/>
      <c r="F27" s="229"/>
      <c r="G27" s="229"/>
      <c r="H27" s="68">
        <f>IF(OR(SUMIF(H$12:H26,2,H$12:H26)=2,SUMIF(H$12:H26,1,H$12:H26)=1,SUM(H$12:H26)=1,SUM(H$12:H26)=2),0,IF($C27+$ED26&gt;($ED$11*H$8),1,IF($C27+$D27+$E27+$F27+$ED26&gt;($ED$11*H$8),2,IF($C27+$D27+$E27+$F27+$G27+$ED26&gt;($ED$11*H$8),3,0))))</f>
        <v>0</v>
      </c>
      <c r="I27" s="68">
        <f>IF(OR(SUMIF(I$12:I26,2,I$12:I26)=2,SUMIF(I$12:I26,1,I$12:I26)=1,SUM(I$12:I26)=1,SUM(I$12:I26)=2),0,IF($C27+$ED26&gt;($ED$11*I$8),1,IF($C27+$D27+$E27+$F27+$ED26&gt;($ED$11*I$8),2,IF($C27+$D27+$E27+$F27+$G27+$ED26&gt;($ED$11*I$8),3,0))))</f>
        <v>0</v>
      </c>
      <c r="J27" s="68">
        <f>IF(OR(SUMIF(J$12:J26,2,J$12:J26)=2,SUMIF(J$12:J26,1,J$12:J26)=1,SUM(J$12:J26)=1,SUM(J$12:J26)=2),0,IF($C27+$ED26&gt;($ED$11*J$8),1,IF($C27+$D27+$E27+$F27+$ED26&gt;($ED$11*J$8),2,IF($C27+$D27+$E27+$F27+$G27+$ED26&gt;($ED$11*J$8),3,0))))</f>
        <v>0</v>
      </c>
      <c r="K27" s="68">
        <f>IF(OR(SUMIF(K$12:K26,2,K$12:K26)=2,SUMIF(K$12:K26,1,K$12:K26)=1,SUM(K$12:K26)=1,SUM(K$12:K26)=2),0,IF($C27+$ED26&gt;($ED$11*K$8),1,IF($C27+$D27+$E27+$F27+$ED26&gt;($ED$11*K$8),2,IF($C27+$D27+$E27+$F27+$G27+$ED26&gt;($ED$11*K$8),3,0))))</f>
        <v>0</v>
      </c>
      <c r="L27" s="68">
        <f>IF(OR(SUMIF(L$12:L26,2,L$12:L26)=2,SUMIF(L$12:L26,1,L$12:L26)=1,SUM(L$12:L26)=1,SUM(L$12:L26)=2),0,IF($C27+$ED26&gt;($ED$11*L$8),1,IF($C27+$D27+$E27+$F27+$ED26&gt;($ED$11*L$8),2,IF($C27+$D27+$E27+$F27+$G27+$ED26&gt;($ED$11*L$8),3,0))))</f>
        <v>0</v>
      </c>
      <c r="M27" s="68">
        <f>IF(OR(SUMIF(M$12:M26,2,M$12:M26)=2,SUMIF(M$12:M26,1,M$12:M26)=1,SUM(M$12:M26)=1,SUM(M$12:M26)=2),0,IF($C27+$ED26&gt;($ED$11*M$8),1,IF($C27+$D27+$E27+$F27+$ED26&gt;($ED$11*M$8),2,IF($C27+$D27+$E27+$F27+$G27+$ED26&gt;($ED$11*M$8),3,0))))</f>
        <v>0</v>
      </c>
      <c r="N27" s="68">
        <f>IF(OR(SUMIF(N$12:N26,2,N$12:N26)=2,SUMIF(N$12:N26,1,N$12:N26)=1,SUM(N$12:N26)=1,SUM(N$12:N26)=2),0,IF($C27+$ED26&gt;($ED$11*N$8),1,IF($C27+$D27+$E27+$F27+$ED26&gt;($ED$11*N$8),2,IF($C27+$D27+$E27+$F27+$G27+$ED26&gt;($ED$11*N$8),3,0))))</f>
        <v>0</v>
      </c>
      <c r="O27" s="68">
        <f>IF(OR(SUMIF(O$12:O26,2,O$12:O26)=2,SUMIF(O$12:O26,1,O$12:O26)=1,SUM(O$12:O26)=1,SUM(O$12:O26)=2),0,IF($C27+$ED26&gt;($ED$11*O$8),1,IF($C27+$D27+$E27+$F27+$ED26&gt;($ED$11*O$8),2,IF($C27+$D27+$E27+$F27+$G27+$ED26&gt;($ED$11*O$8),3,0))))</f>
        <v>0</v>
      </c>
      <c r="P27" s="68">
        <f>IF(OR(SUMIF(P$12:P26,2,P$12:P26)=2,SUMIF(P$12:P26,1,P$12:P26)=1,SUM(P$12:P26)=1,SUM(P$12:P26)=2),0,IF($C27+$ED26&gt;($ED$11*P$8),1,IF($C27+$D27+$E27+$F27+$ED26&gt;($ED$11*P$8),2,IF($C27+$D27+$E27+$F27+$G27+$ED26&gt;($ED$11*P$8),3,0))))</f>
        <v>0</v>
      </c>
      <c r="Q27" s="68">
        <f>IF(OR(SUMIF(Q$12:Q26,2,Q$12:Q26)=2,SUMIF(Q$12:Q26,1,Q$12:Q26)=1,SUM(Q$12:Q26)=1,SUM(Q$12:Q26)=2),0,IF($C27+$ED26&gt;($ED$11*Q$8),1,IF($C27+$D27+$E27+$F27+$ED26&gt;($ED$11*Q$8),2,IF($C27+$D27+$E27+$F27+$G27+$ED26&gt;($ED$11*Q$8),3,0))))</f>
        <v>0</v>
      </c>
      <c r="R27" s="68">
        <f>IF(OR(SUMIF(R$12:R26,2,R$12:R26)=2,SUMIF(R$12:R26,1,R$12:R26)=1,SUM(R$12:R26)=1,SUM(R$12:R26)=2),0,IF($C27+$ED26&gt;($ED$11*R$8),1,IF($C27+$D27+$E27+$F27+$ED26&gt;($ED$11*R$8),2,IF($C27+$D27+$E27+$F27+$G27+$ED26&gt;($ED$11*R$8),3,0))))</f>
        <v>0</v>
      </c>
      <c r="S27" s="68">
        <f>IF(OR(SUMIF(S$12:S26,2,S$12:S26)=2,SUMIF(S$12:S26,1,S$12:S26)=1,SUM(S$12:S26)=1,SUM(S$12:S26)=2),0,IF($C27+$ED26&gt;($ED$11*S$8),1,IF($C27+$D27+$E27+$F27+$ED26&gt;($ED$11*S$8),2,IF($C27+$D27+$E27+$F27+$G27+$ED26&gt;($ED$11*S$8),3,0))))</f>
        <v>0</v>
      </c>
      <c r="T27" s="68">
        <f>IF(OR(SUMIF(T$12:T26,2,T$12:T26)=2,SUMIF(T$12:T26,1,T$12:T26)=1,SUM(T$12:T26)=1,SUM(T$12:T26)=2),0,IF($C27+$ED26&gt;($ED$11*T$8),1,IF($C27+$D27+$E27+$F27+$ED26&gt;($ED$11*T$8),2,IF($C27+$D27+$E27+$F27+$G27+$ED26&gt;($ED$11*T$8),3,0))))</f>
        <v>0</v>
      </c>
      <c r="U27" s="68">
        <f>IF(OR(SUMIF(U$12:U26,2,U$12:U26)=2,SUMIF(U$12:U26,1,U$12:U26)=1,SUM(U$12:U26)=1,SUM(U$12:U26)=2),0,IF($C27+$ED26&gt;($ED$11*U$8),1,IF($C27+$D27+$E27+$F27+$ED26&gt;($ED$11*U$8),2,IF($C27+$D27+$E27+$F27+$G27+$ED26&gt;($ED$11*U$8),3,0))))</f>
        <v>0</v>
      </c>
      <c r="V27" s="68">
        <f>IF(OR(SUMIF(V$12:V26,2,V$12:V26)=2,SUMIF(V$12:V26,1,V$12:V26)=1,SUM(V$12:V26)=1,SUM(V$12:V26)=2),0,IF($C27+$ED26&gt;($ED$11*V$8),1,IF($C27+$D27+$E27+$F27+$ED26&gt;($ED$11*V$8),2,IF($C27+$D27+$E27+$F27+$G27+$ED26&gt;($ED$11*V$8),3,0))))</f>
        <v>0</v>
      </c>
      <c r="W27" s="68">
        <f>IF(OR(SUMIF(W$12:W26,2,W$12:W26)=2,SUMIF(W$12:W26,1,W$12:W26)=1,SUM(W$12:W26)=1,SUM(W$12:W26)=2),0,IF($C27+$ED26&gt;($ED$11*W$8),1,IF($C27+$D27+$E27+$F27+$ED26&gt;($ED$11*W$8),2,IF($C27+$D27+$E27+$F27+$G27+$ED26&gt;($ED$11*W$8),3,0))))</f>
        <v>0</v>
      </c>
      <c r="X27" s="68">
        <f>IF(OR(SUMIF(X$12:X26,2,X$12:X26)=2,SUMIF(X$12:X26,1,X$12:X26)=1,SUM(X$12:X26)=1,SUM(X$12:X26)=2),0,IF($C27+$ED26&gt;($ED$11*X$8),1,IF($C27+$D27+$E27+$F27+$ED26&gt;($ED$11*X$8),2,IF($C27+$D27+$E27+$F27+$G27+$ED26&gt;($ED$11*X$8),3,0))))</f>
        <v>0</v>
      </c>
      <c r="Y27" s="68">
        <f>IF(OR(SUMIF(Y$12:Y26,2,Y$12:Y26)=2,SUMIF(Y$12:Y26,1,Y$12:Y26)=1,SUM(Y$12:Y26)=1,SUM(Y$12:Y26)=2),0,IF($C27+$ED26&gt;($ED$11*Y$8),1,IF($C27+$D27+$E27+$F27+$ED26&gt;($ED$11*Y$8),2,IF($C27+$D27+$E27+$F27+$G27+$ED26&gt;($ED$11*Y$8),3,0))))</f>
        <v>0</v>
      </c>
      <c r="Z27" s="68">
        <f>IF(OR(SUMIF(Z$12:Z26,2,Z$12:Z26)=2,SUMIF(Z$12:Z26,1,Z$12:Z26)=1,SUM(Z$12:Z26)=1,SUM(Z$12:Z26)=2),0,IF($C27+$ED26&gt;($ED$11*Z$8),1,IF($C27+$D27+$E27+$F27+$ED26&gt;($ED$11*Z$8),2,IF($C27+$D27+$E27+$F27+$G27+$ED26&gt;($ED$11*Z$8),3,0))))</f>
        <v>0</v>
      </c>
      <c r="AA27" s="68">
        <f>IF(OR(SUMIF(AA$12:AA26,2,AA$12:AA26)=2,SUMIF(AA$12:AA26,1,AA$12:AA26)=1,SUM(AA$12:AA26)=1,SUM(AA$12:AA26)=2),0,IF($C27+$ED26&gt;($ED$11*AA$8),1,IF($C27+$D27+$E27+$F27+$ED26&gt;($ED$11*AA$8),2,IF($C27+$D27+$E27+$F27+$G27+$ED26&gt;($ED$11*AA$8),3,0))))</f>
        <v>0</v>
      </c>
      <c r="AB27" s="68">
        <f>IF(OR(SUMIF(AB$12:AB26,2,AB$12:AB26)=2,SUMIF(AB$12:AB26,1,AB$12:AB26)=1,SUM(AB$12:AB26)=1,SUM(AB$12:AB26)=2),0,IF($C27+$ED26&gt;($ED$11*AB$8),1,IF($C27+$D27+$E27+$F27+$ED26&gt;($ED$11*AB$8),2,IF($C27+$D27+$E27+$F27+$G27+$ED26&gt;($ED$11*AB$8),3,0))))</f>
        <v>0</v>
      </c>
      <c r="AC27" s="68">
        <f>IF(OR(SUMIF(AC$12:AC26,2,AC$12:AC26)=2,SUMIF(AC$12:AC26,1,AC$12:AC26)=1,SUM(AC$12:AC26)=1,SUM(AC$12:AC26)=2),0,IF($C27+$ED26&gt;($ED$11*AC$8),1,IF($C27+$D27+$E27+$F27+$ED26&gt;($ED$11*AC$8),2,IF($C27+$D27+$E27+$F27+$G27+$ED26&gt;($ED$11*AC$8),3,0))))</f>
        <v>0</v>
      </c>
      <c r="AD27" s="68">
        <f>IF(OR(SUMIF(AD$12:AD26,2,AD$12:AD26)=2,SUMIF(AD$12:AD26,1,AD$12:AD26)=1,SUM(AD$12:AD26)=1,SUM(AD$12:AD26)=2),0,IF($C27+$ED26&gt;($ED$11*AD$8),1,IF($C27+$D27+$E27+$F27+$ED26&gt;($ED$11*AD$8),2,IF($C27+$D27+$E27+$F27+$G27+$ED26&gt;($ED$11*AD$8),3,0))))</f>
        <v>0</v>
      </c>
      <c r="AE27" s="68">
        <f>IF(OR(SUMIF(AE$12:AE26,2,AE$12:AE26)=2,SUMIF(AE$12:AE26,1,AE$12:AE26)=1,SUM(AE$12:AE26)=1,SUM(AE$12:AE26)=2),0,IF($C27+$ED26&gt;($ED$11*AE$8),1,IF($C27+$D27+$E27+$F27+$ED26&gt;($ED$11*AE$8),2,IF($C27+$D27+$E27+$F27+$G27+$ED26&gt;($ED$11*AE$8),3,0))))</f>
        <v>0</v>
      </c>
      <c r="AF27" s="68">
        <f>IF(OR(SUMIF(AF$12:AF26,2,AF$12:AF26)=2,SUMIF(AF$12:AF26,1,AF$12:AF26)=1,SUM(AF$12:AF26)=1,SUM(AF$12:AF26)=2),0,IF($C27+$ED26&gt;($ED$11*AF$8),1,IF($C27+$D27+$E27+$F27+$ED26&gt;($ED$11*AF$8),2,IF($C27+$D27+$E27+$F27+$G27+$ED26&gt;($ED$11*AF$8),3,0))))</f>
        <v>0</v>
      </c>
      <c r="AG27" s="68">
        <f>IF(OR(SUMIF(AG$12:AG26,2,AG$12:AG26)=2,SUMIF(AG$12:AG26,1,AG$12:AG26)=1,SUM(AG$12:AG26)=1,SUM(AG$12:AG26)=2),0,IF($C27+$ED26&gt;($ED$11*AG$8),1,IF($C27+$D27+$E27+$F27+$ED26&gt;($ED$11*AG$8),2,IF($C27+$D27+$E27+$F27+$G27+$ED26&gt;($ED$11*AG$8),3,0))))</f>
        <v>0</v>
      </c>
      <c r="AH27" s="68">
        <f>IF(OR(SUMIF(AH$12:AH26,2,AH$12:AH26)=2,SUMIF(AH$12:AH26,1,AH$12:AH26)=1,SUM(AH$12:AH26)=1,SUM(AH$12:AH26)=2),0,IF($C27+$ED26&gt;($ED$11*AH$8),1,IF($C27+$D27+$E27+$F27+$ED26&gt;($ED$11*AH$8),2,IF($C27+$D27+$E27+$F27+$G27+$ED26&gt;($ED$11*AH$8),3,0))))</f>
        <v>0</v>
      </c>
      <c r="AI27" s="68">
        <f>IF(OR(SUMIF(AI$12:AI26,2,AI$12:AI26)=2,SUMIF(AI$12:AI26,1,AI$12:AI26)=1,SUM(AI$12:AI26)=1,SUM(AI$12:AI26)=2),0,IF($C27+$ED26&gt;($ED$11*AI$8),1,IF($C27+$D27+$E27+$F27+$ED26&gt;($ED$11*AI$8),2,IF($C27+$D27+$E27+$F27+$G27+$ED26&gt;($ED$11*AI$8),3,0))))</f>
        <v>0</v>
      </c>
      <c r="AJ27" s="68">
        <f>IF(OR(SUMIF(AJ$12:AJ26,2,AJ$12:AJ26)=2,SUMIF(AJ$12:AJ26,1,AJ$12:AJ26)=1,SUM(AJ$12:AJ26)=1,SUM(AJ$12:AJ26)=2),0,IF($C27+$ED26&gt;($ED$11*AJ$8),1,IF($C27+$D27+$E27+$F27+$ED26&gt;($ED$11*AJ$8),2,IF($C27+$D27+$E27+$F27+$G27+$ED26&gt;($ED$11*AJ$8),3,0))))</f>
        <v>0</v>
      </c>
      <c r="AK27" s="68">
        <f>IF(OR(SUMIF(AK$12:AK26,2,AK$12:AK26)=2,SUMIF(AK$12:AK26,1,AK$12:AK26)=1,SUM(AK$12:AK26)=1,SUM(AK$12:AK26)=2),0,IF($C27+$ED26&gt;($ED$11*AK$8),1,IF($C27+$D27+$E27+$F27+$ED26&gt;($ED$11*AK$8),2,IF($C27+$D27+$E27+$F27+$G27+$ED26&gt;($ED$11*AK$8),3,0))))</f>
        <v>0</v>
      </c>
      <c r="AL27" s="68">
        <f>IF(OR(SUMIF(AL$12:AL26,2,AL$12:AL26)=2,SUMIF(AL$12:AL26,1,AL$12:AL26)=1,SUM(AL$12:AL26)=1,SUM(AL$12:AL26)=2),0,IF($C27+$ED26&gt;($ED$11*AL$8),1,IF($C27+$D27+$E27+$F27+$ED26&gt;($ED$11*AL$8),2,IF($C27+$D27+$E27+$F27+$G27+$ED26&gt;($ED$11*AL$8),3,0))))</f>
        <v>0</v>
      </c>
      <c r="AM27" s="68">
        <f>IF(OR(SUMIF(AM$12:AM26,2,AM$12:AM26)=2,SUMIF(AM$12:AM26,1,AM$12:AM26)=1,SUM(AM$12:AM26)=1,SUM(AM$12:AM26)=2),0,IF($C27+$ED26&gt;($ED$11*AM$8),1,IF($C27+$D27+$E27+$F27+$ED26&gt;($ED$11*AM$8),2,IF($C27+$D27+$E27+$F27+$G27+$ED26&gt;($ED$11*AM$8),3,0))))</f>
        <v>0</v>
      </c>
      <c r="AN27" s="68">
        <f>IF(OR(SUMIF(AN$12:AN26,2,AN$12:AN26)=2,SUMIF(AN$12:AN26,1,AN$12:AN26)=1,SUM(AN$12:AN26)=1,SUM(AN$12:AN26)=2),0,IF($C27+$ED26&gt;($ED$11*AN$8),1,IF($C27+$D27+$E27+$F27+$ED26&gt;($ED$11*AN$8),2,IF($C27+$D27+$E27+$F27+$G27+$ED26&gt;($ED$11*AN$8),3,0))))</f>
        <v>0</v>
      </c>
      <c r="AO27" s="68">
        <f>IF(OR(SUMIF(AO$12:AO26,2,AO$12:AO26)=2,SUMIF(AO$12:AO26,1,AO$12:AO26)=1,SUM(AO$12:AO26)=1,SUM(AO$12:AO26)=2),0,IF($C27+$ED26&gt;($ED$11*AO$8),1,IF($C27+$D27+$E27+$F27+$ED26&gt;($ED$11*AO$8),2,IF($C27+$D27+$E27+$F27+$G27+$ED26&gt;($ED$11*AO$8),3,0))))</f>
        <v>0</v>
      </c>
      <c r="AP27" s="68">
        <f>IF(OR(SUMIF(AP$12:AP26,2,AP$12:AP26)=2,SUMIF(AP$12:AP26,1,AP$12:AP26)=1,SUM(AP$12:AP26)=1,SUM(AP$12:AP26)=2),0,IF($C27+$ED26&gt;($ED$11*AP$8),1,IF($C27+$D27+$E27+$F27+$ED26&gt;($ED$11*AP$8),2,IF($C27+$D27+$E27+$F27+$G27+$ED26&gt;($ED$11*AP$8),3,0))))</f>
        <v>0</v>
      </c>
      <c r="AQ27" s="68">
        <f>IF(OR(SUMIF(AQ$12:AQ26,2,AQ$12:AQ26)=2,SUMIF(AQ$12:AQ26,1,AQ$12:AQ26)=1,SUM(AQ$12:AQ26)=1,SUM(AQ$12:AQ26)=2),0,IF($C27+$ED26&gt;($ED$11*AQ$8),1,IF($C27+$D27+$E27+$F27+$ED26&gt;($ED$11*AQ$8),2,IF($C27+$D27+$E27+$F27+$G27+$ED26&gt;($ED$11*AQ$8),3,0))))</f>
        <v>0</v>
      </c>
      <c r="AR27" s="68">
        <f>IF(OR(SUMIF(AR$12:AR26,2,AR$12:AR26)=2,SUMIF(AR$12:AR26,1,AR$12:AR26)=1,SUM(AR$12:AR26)=1,SUM(AR$12:AR26)=2),0,IF($C27+$ED26&gt;($ED$11*AR$8),1,IF($C27+$D27+$E27+$F27+$ED26&gt;($ED$11*AR$8),2,IF($C27+$D27+$E27+$F27+$G27+$ED26&gt;($ED$11*AR$8),3,0))))</f>
        <v>0</v>
      </c>
      <c r="AS27" s="68">
        <f>IF(OR(SUMIF(AS$12:AS26,2,AS$12:AS26)=2,SUMIF(AS$12:AS26,1,AS$12:AS26)=1,SUM(AS$12:AS26)=1,SUM(AS$12:AS26)=2),0,IF($C27+$ED26&gt;($ED$11*AS$8),1,IF($C27+$D27+$E27+$F27+$ED26&gt;($ED$11*AS$8),2,IF($C27+$D27+$E27+$F27+$G27+$ED26&gt;($ED$11*AS$8),3,0))))</f>
        <v>0</v>
      </c>
      <c r="AT27" s="68">
        <f>IF(OR(SUMIF(AT$12:AT26,2,AT$12:AT26)=2,SUMIF(AT$12:AT26,1,AT$12:AT26)=1,SUM(AT$12:AT26)=1,SUM(AT$12:AT26)=2),0,IF($C27+$ED26&gt;($ED$11*AT$8),1,IF($C27+$D27+$E27+$F27+$ED26&gt;($ED$11*AT$8),2,IF($C27+$D27+$E27+$F27+$G27+$ED26&gt;($ED$11*AT$8),3,0))))</f>
        <v>0</v>
      </c>
      <c r="AU27" s="68">
        <f>IF(OR(SUMIF(AU$12:AU26,2,AU$12:AU26)=2,SUMIF(AU$12:AU26,1,AU$12:AU26)=1,SUM(AU$12:AU26)=1,SUM(AU$12:AU26)=2),0,IF($C27+$ED26&gt;($ED$11*AU$8),1,IF($C27+$D27+$E27+$F27+$ED26&gt;($ED$11*AU$8),2,IF($C27+$D27+$E27+$F27+$G27+$ED26&gt;($ED$11*AU$8),3,0))))</f>
        <v>0</v>
      </c>
      <c r="AV27" s="68">
        <f>IF(OR(SUMIF(AV$12:AV26,2,AV$12:AV26)=2,SUMIF(AV$12:AV26,1,AV$12:AV26)=1,SUM(AV$12:AV26)=1,SUM(AV$12:AV26)=2),0,IF($C27+$ED26&gt;($ED$11*AV$8),1,IF($C27+$D27+$E27+$F27+$ED26&gt;($ED$11*AV$8),2,IF($C27+$D27+$E27+$F27+$G27+$ED26&gt;($ED$11*AV$8),3,0))))</f>
        <v>0</v>
      </c>
      <c r="AW27" s="68">
        <f>IF(OR(SUMIF(AW$12:AW26,2,AW$12:AW26)=2,SUMIF(AW$12:AW26,1,AW$12:AW26)=1,SUM(AW$12:AW26)=1,SUM(AW$12:AW26)=2),0,IF($C27+$ED26&gt;($ED$11*AW$8),1,IF($C27+$D27+$E27+$F27+$ED26&gt;($ED$11*AW$8),2,IF($C27+$D27+$E27+$F27+$G27+$ED26&gt;($ED$11*AW$8),3,0))))</f>
        <v>0</v>
      </c>
      <c r="AX27" s="68">
        <f>IF(OR(SUMIF(AX$12:AX26,2,AX$12:AX26)=2,SUMIF(AX$12:AX26,1,AX$12:AX26)=1,SUM(AX$12:AX26)=1,SUM(AX$12:AX26)=2),0,IF($C27+$ED26&gt;($ED$11*AX$8),1,IF($C27+$D27+$E27+$F27+$ED26&gt;($ED$11*AX$8),2,IF($C27+$D27+$E27+$F27+$G27+$ED26&gt;($ED$11*AX$8),3,0))))</f>
        <v>0</v>
      </c>
      <c r="AY27" s="68">
        <f>IF(OR(SUMIF(AY$12:AY26,2,AY$12:AY26)=2,SUMIF(AY$12:AY26,1,AY$12:AY26)=1,SUM(AY$12:AY26)=1,SUM(AY$12:AY26)=2),0,IF($C27+$ED26&gt;($ED$11*AY$8),1,IF($C27+$D27+$E27+$F27+$ED26&gt;($ED$11*AY$8),2,IF($C27+$D27+$E27+$F27+$G27+$ED26&gt;($ED$11*AY$8),3,0))))</f>
        <v>0</v>
      </c>
      <c r="AZ27" s="68">
        <f>IF(OR(SUMIF(AZ$12:AZ26,2,AZ$12:AZ26)=2,SUMIF(AZ$12:AZ26,1,AZ$12:AZ26)=1,SUM(AZ$12:AZ26)=1,SUM(AZ$12:AZ26)=2),0,IF($C27+$ED26&gt;($ED$11*AZ$8),1,IF($C27+$D27+$E27+$F27+$ED26&gt;($ED$11*AZ$8),2,IF($C27+$D27+$E27+$F27+$G27+$ED26&gt;($ED$11*AZ$8),3,0))))</f>
        <v>0</v>
      </c>
      <c r="BA27" s="68">
        <f>IF(OR(SUMIF(BA$12:BA26,2,BA$12:BA26)=2,SUMIF(BA$12:BA26,1,BA$12:BA26)=1,SUM(BA$12:BA26)=1,SUM(BA$12:BA26)=2),0,IF($C27+$ED26&gt;($ED$11*BA$8),1,IF($C27+$D27+$E27+$F27+$ED26&gt;($ED$11*BA$8),2,IF($C27+$D27+$E27+$F27+$G27+$ED26&gt;($ED$11*BA$8),3,0))))</f>
        <v>0</v>
      </c>
      <c r="BB27" s="68">
        <f>IF(OR(SUMIF(BB$12:BB26,2,BB$12:BB26)=2,SUMIF(BB$12:BB26,1,BB$12:BB26)=1,SUM(BB$12:BB26)=1,SUM(BB$12:BB26)=2),0,IF($C27+$ED26&gt;($ED$11*BB$8),1,IF($C27+$D27+$E27+$F27+$ED26&gt;($ED$11*BB$8),2,IF($C27+$D27+$E27+$F27+$G27+$ED26&gt;($ED$11*BB$8),3,0))))</f>
        <v>0</v>
      </c>
      <c r="BC27" s="68">
        <f>IF(OR(SUMIF(BC$12:BC26,2,BC$12:BC26)=2,SUMIF(BC$12:BC26,1,BC$12:BC26)=1,SUM(BC$12:BC26)=1,SUM(BC$12:BC26)=2),0,IF($C27+$ED26&gt;($ED$11*BC$8),1,IF($C27+$D27+$E27+$F27+$ED26&gt;($ED$11*BC$8),2,IF($C27+$D27+$E27+$F27+$G27+$ED26&gt;($ED$11*BC$8),3,0))))</f>
        <v>0</v>
      </c>
      <c r="BD27" s="68">
        <f>IF(OR(SUMIF(BD$12:BD26,2,BD$12:BD26)=2,SUMIF(BD$12:BD26,1,BD$12:BD26)=1,SUM(BD$12:BD26)=1,SUM(BD$12:BD26)=2),0,IF($C27+$ED26&gt;($ED$11*BD$8),1,IF($C27+$D27+$E27+$F27+$ED26&gt;($ED$11*BD$8),2,IF($C27+$D27+$E27+$F27+$G27+$ED26&gt;($ED$11*BD$8),3,0))))</f>
        <v>0</v>
      </c>
      <c r="BE27" s="68">
        <f>IF(OR(SUMIF(BE$12:BE26,2,BE$12:BE26)=2,SUMIF(BE$12:BE26,1,BE$12:BE26)=1,SUM(BE$12:BE26)=1,SUM(BE$12:BE26)=2),0,IF($C27+$ED26&gt;($ED$11*BE$8),1,IF($C27+$D27+$E27+$F27+$ED26&gt;($ED$11*BE$8),2,IF($C27+$D27+$E27+$F27+$G27+$ED26&gt;($ED$11*BE$8),3,0))))</f>
        <v>0</v>
      </c>
      <c r="BF27" s="68">
        <f>IF(OR(SUMIF(BF$12:BF26,2,BF$12:BF26)=2,SUMIF(BF$12:BF26,1,BF$12:BF26)=1,SUM(BF$12:BF26)=1,SUM(BF$12:BF26)=2),0,IF($C27+$ED26&gt;($ED$11*BF$8),1,IF($C27+$D27+$E27+$F27+$ED26&gt;($ED$11*BF$8),2,IF($C27+$D27+$E27+$F27+$G27+$ED26&gt;($ED$11*BF$8),3,0))))</f>
        <v>0</v>
      </c>
      <c r="BG27" s="68">
        <f>IF(OR(SUMIF(BG$12:BG26,2,BG$12:BG26)=2,SUMIF(BG$12:BG26,1,BG$12:BG26)=1,SUM(BG$12:BG26)=1,SUM(BG$12:BG26)=2),0,IF($C27+$ED26&gt;($ED$11*BG$8),1,IF($C27+$D27+$E27+$F27+$ED26&gt;($ED$11*BG$8),2,IF($C27+$D27+$E27+$F27+$G27+$ED26&gt;($ED$11*BG$8),3,0))))</f>
        <v>0</v>
      </c>
      <c r="BH27" s="68">
        <f>IF(OR(SUMIF(BH$12:BH26,2,BH$12:BH26)=2,SUMIF(BH$12:BH26,1,BH$12:BH26)=1,SUM(BH$12:BH26)=1,SUM(BH$12:BH26)=2),0,IF($C27+$ED26&gt;($ED$11*BH$8),1,IF($C27+$D27+$E27+$F27+$ED26&gt;($ED$11*BH$8),2,IF($C27+$D27+$E27+$F27+$G27+$ED26&gt;($ED$11*BH$8),3,0))))</f>
        <v>0</v>
      </c>
      <c r="BI27" s="68">
        <f>IF(OR(SUMIF(BI$12:BI26,2,BI$12:BI26)=2,SUMIF(BI$12:BI26,1,BI$12:BI26)=1,SUM(BI$12:BI26)=1,SUM(BI$12:BI26)=2),0,IF($C27+$ED26&gt;($ED$11*BI$8),1,IF($C27+$D27+$E27+$F27+$ED26&gt;($ED$11*BI$8),2,IF($C27+$D27+$E27+$F27+$G27+$ED26&gt;($ED$11*BI$8),3,0))))</f>
        <v>0</v>
      </c>
      <c r="BJ27" s="68">
        <f>IF(OR(SUMIF(BJ$12:BJ26,2,BJ$12:BJ26)=2,SUMIF(BJ$12:BJ26,1,BJ$12:BJ26)=1,SUM(BJ$12:BJ26)=1,SUM(BJ$12:BJ26)=2),0,IF($C27+$ED26&gt;($ED$11*BJ$8),1,IF($C27+$D27+$E27+$F27+$ED26&gt;($ED$11*BJ$8),2,IF($C27+$D27+$E27+$F27+$G27+$ED26&gt;($ED$11*BJ$8),3,0))))</f>
        <v>0</v>
      </c>
      <c r="BK27" s="68">
        <f>IF(OR(SUMIF(BK$12:BK26,2,BK$12:BK26)=2,SUMIF(BK$12:BK26,1,BK$12:BK26)=1,SUM(BK$12:BK26)=1,SUM(BK$12:BK26)=2),0,IF($C27+$ED26&gt;($ED$11*BK$8),1,IF($C27+$D27+$E27+$F27+$ED26&gt;($ED$11*BK$8),2,IF($C27+$D27+$E27+$F27+$G27+$ED26&gt;($ED$11*BK$8),3,0))))</f>
        <v>0</v>
      </c>
      <c r="BL27" s="68">
        <f>IF(OR(SUMIF(BL$12:BL26,2,BL$12:BL26)=2,SUMIF(BL$12:BL26,1,BL$12:BL26)=1,SUM(BL$12:BL26)=1,SUM(BL$12:BL26)=2),0,IF($C27+$ED26&gt;($ED$11*BL$8),1,IF($C27+$D27+$E27+$F27+$ED26&gt;($ED$11*BL$8),2,IF($C27+$D27+$E27+$F27+$G27+$ED26&gt;($ED$11*BL$8),3,0))))</f>
        <v>0</v>
      </c>
      <c r="BM27" s="68">
        <f>IF(OR(SUMIF(BM$12:BM26,2,BM$12:BM26)=2,SUMIF(BM$12:BM26,1,BM$12:BM26)=1,SUM(BM$12:BM26)=1,SUM(BM$12:BM26)=2),0,IF($C27+$ED26&gt;($ED$11*BM$8),1,IF($C27+$D27+$E27+$F27+$ED26&gt;($ED$11*BM$8),2,IF($C27+$D27+$E27+$F27+$G27+$ED26&gt;($ED$11*BM$8),3,0))))</f>
        <v>0</v>
      </c>
      <c r="BN27" s="68">
        <f>IF(OR(SUMIF(BN$12:BN26,2,BN$12:BN26)=2,SUMIF(BN$12:BN26,1,BN$12:BN26)=1,SUM(BN$12:BN26)=1,SUM(BN$12:BN26)=2),0,IF($C27+$ED26&gt;($ED$11*BN$8),1,IF($C27+$D27+$E27+$F27+$ED26&gt;($ED$11*BN$8),2,IF($C27+$D27+$E27+$F27+$G27+$ED26&gt;($ED$11*BN$8),3,0))))</f>
        <v>0</v>
      </c>
      <c r="BO27" s="68">
        <f>IF(OR(SUMIF(BO$12:BO26,2,BO$12:BO26)=2,SUMIF(BO$12:BO26,1,BO$12:BO26)=1,SUM(BO$12:BO26)=1,SUM(BO$12:BO26)=2),0,IF($C27+$ED26&gt;($ED$11*BO$8),1,IF($C27+$D27+$E27+$F27+$ED26&gt;($ED$11*BO$8),2,IF($C27+$D27+$E27+$F27+$G27+$ED26&gt;($ED$11*BO$8),3,0))))</f>
        <v>0</v>
      </c>
      <c r="BP27" s="68">
        <f>IF(OR(SUMIF(BP$12:BP26,2,BP$12:BP26)=2,SUMIF(BP$12:BP26,1,BP$12:BP26)=1,SUM(BP$12:BP26)=1,SUM(BP$12:BP26)=2),0,IF($C27+$ED26&gt;($ED$11*BP$8),1,IF($C27+$D27+$E27+$F27+$ED26&gt;($ED$11*BP$8),2,IF($C27+$D27+$E27+$F27+$G27+$ED26&gt;($ED$11*BP$8),3,0))))</f>
        <v>0</v>
      </c>
      <c r="BQ27" s="68">
        <f>IF(OR(SUMIF(BQ$12:BQ26,2,BQ$12:BQ26)=2,SUMIF(BQ$12:BQ26,1,BQ$12:BQ26)=1,SUM(BQ$12:BQ26)=1,SUM(BQ$12:BQ26)=2),0,IF($C27+$ED26&gt;($ED$11*BQ$8),1,IF($C27+$D27+$E27+$F27+$ED26&gt;($ED$11*BQ$8),2,IF($C27+$D27+$E27+$F27+$G27+$ED26&gt;($ED$11*BQ$8),3,0))))</f>
        <v>0</v>
      </c>
      <c r="BR27" s="68">
        <f>IF(OR(SUMIF(BR$12:BR26,2,BR$12:BR26)=2,SUMIF(BR$12:BR26,1,BR$12:BR26)=1,SUM(BR$12:BR26)=1,SUM(BR$12:BR26)=2),0,IF($C27+$ED26&gt;($ED$11*BR$8),1,IF($C27+$D27+$E27+$F27+$ED26&gt;($ED$11*BR$8),2,IF($C27+$D27+$E27+$F27+$G27+$ED26&gt;($ED$11*BR$8),3,0))))</f>
        <v>0</v>
      </c>
      <c r="BS27" s="68">
        <f>IF(OR(SUMIF(BS$12:BS26,2,BS$12:BS26)=2,SUMIF(BS$12:BS26,1,BS$12:BS26)=1,SUM(BS$12:BS26)=1,SUM(BS$12:BS26)=2),0,IF($C27+$ED26&gt;($ED$11*BS$8),1,IF($C27+$D27+$E27+$F27+$ED26&gt;($ED$11*BS$8),2,IF($C27+$D27+$E27+$F27+$G27+$ED26&gt;($ED$11*BS$8),3,0))))</f>
        <v>0</v>
      </c>
      <c r="BT27" s="68">
        <f>IF(OR(SUMIF(BT$12:BT26,2,BT$12:BT26)=2,SUMIF(BT$12:BT26,1,BT$12:BT26)=1,SUM(BT$12:BT26)=1,SUM(BT$12:BT26)=2),0,IF($C27+$ED26&gt;($ED$11*BT$8),1,IF($C27+$D27+$E27+$F27+$ED26&gt;($ED$11*BT$8),2,IF($C27+$D27+$E27+$F27+$G27+$ED26&gt;($ED$11*BT$8),3,0))))</f>
        <v>0</v>
      </c>
      <c r="BU27" s="68">
        <f>IF(OR(SUMIF(BU$12:BU26,2,BU$12:BU26)=2,SUMIF(BU$12:BU26,1,BU$12:BU26)=1,SUM(BU$12:BU26)=1,SUM(BU$12:BU26)=2),0,IF($C27+$ED26&gt;($ED$11*BU$8),1,IF($C27+$D27+$E27+$F27+$ED26&gt;($ED$11*BU$8),2,IF($C27+$D27+$E27+$F27+$G27+$ED26&gt;($ED$11*BU$8),3,0))))</f>
        <v>0</v>
      </c>
      <c r="BV27" s="68">
        <f>IF(OR(SUMIF(BV$12:BV26,2,BV$12:BV26)=2,SUMIF(BV$12:BV26,1,BV$12:BV26)=1,SUM(BV$12:BV26)=1,SUM(BV$12:BV26)=2),0,IF($C27+$ED26&gt;($ED$11*BV$8),1,IF($C27+$D27+$E27+$F27+$ED26&gt;($ED$11*BV$8),2,IF($C27+$D27+$E27+$F27+$G27+$ED26&gt;($ED$11*BV$8),3,0))))</f>
        <v>0</v>
      </c>
      <c r="BW27" s="68">
        <f>IF(OR(SUMIF(BW$12:BW26,2,BW$12:BW26)=2,SUMIF(BW$12:BW26,1,BW$12:BW26)=1,SUM(BW$12:BW26)=1,SUM(BW$12:BW26)=2),0,IF($C27+$ED26&gt;($ED$11*BW$8),1,IF($C27+$D27+$E27+$F27+$ED26&gt;($ED$11*BW$8),2,IF($C27+$D27+$E27+$F27+$G27+$ED26&gt;($ED$11*BW$8),3,0))))</f>
        <v>0</v>
      </c>
      <c r="BX27" s="68">
        <f>IF(OR(SUMIF(BX$12:BX26,2,BX$12:BX26)=2,SUMIF(BX$12:BX26,1,BX$12:BX26)=1,SUM(BX$12:BX26)=1,SUM(BX$12:BX26)=2),0,IF($C27+$ED26&gt;($ED$11*BX$8),1,IF($C27+$D27+$E27+$F27+$ED26&gt;($ED$11*BX$8),2,IF($C27+$D27+$E27+$F27+$G27+$ED26&gt;($ED$11*BX$8),3,0))))</f>
        <v>0</v>
      </c>
      <c r="BY27" s="68">
        <f>IF(OR(SUMIF(BY$12:BY26,2,BY$12:BY26)=2,SUMIF(BY$12:BY26,1,BY$12:BY26)=1,SUM(BY$12:BY26)=1,SUM(BY$12:BY26)=2),0,IF($C27+$ED26&gt;($ED$11*BY$8),1,IF($C27+$D27+$E27+$F27+$ED26&gt;($ED$11*BY$8),2,IF($C27+$D27+$E27+$F27+$G27+$ED26&gt;($ED$11*BY$8),3,0))))</f>
        <v>0</v>
      </c>
      <c r="BZ27" s="68">
        <f>IF(OR(SUMIF(BZ$12:BZ26,2,BZ$12:BZ26)=2,SUMIF(BZ$12:BZ26,1,BZ$12:BZ26)=1,SUM(BZ$12:BZ26)=1,SUM(BZ$12:BZ26)=2),0,IF($C27+$ED26&gt;($ED$11*BZ$8),1,IF($C27+$D27+$E27+$F27+$ED26&gt;($ED$11*BZ$8),2,IF($C27+$D27+$E27+$F27+$G27+$ED26&gt;($ED$11*BZ$8),3,0))))</f>
        <v>0</v>
      </c>
      <c r="CA27" s="68">
        <f>IF(OR(SUMIF(CA$12:CA26,2,CA$12:CA26)=2,SUMIF(CA$12:CA26,1,CA$12:CA26)=1,SUM(CA$12:CA26)=1,SUM(CA$12:CA26)=2),0,IF($C27+$ED26&gt;($ED$11*CA$8),1,IF($C27+$D27+$E27+$F27+$ED26&gt;($ED$11*CA$8),2,IF($C27+$D27+$E27+$F27+$G27+$ED26&gt;($ED$11*CA$8),3,0))))</f>
        <v>0</v>
      </c>
      <c r="CB27" s="68">
        <f>IF(OR(SUMIF(CB$12:CB26,2,CB$12:CB26)=2,SUMIF(CB$12:CB26,1,CB$12:CB26)=1,SUM(CB$12:CB26)=1,SUM(CB$12:CB26)=2),0,IF($C27+$ED26&gt;($ED$11*CB$8),1,IF($C27+$D27+$E27+$F27+$ED26&gt;($ED$11*CB$8),2,IF($C27+$D27+$E27+$F27+$G27+$ED26&gt;($ED$11*CB$8),3,0))))</f>
        <v>0</v>
      </c>
      <c r="CC27" s="68">
        <f>IF(OR(SUMIF(CC$12:CC26,2,CC$12:CC26)=2,SUMIF(CC$12:CC26,1,CC$12:CC26)=1,SUM(CC$12:CC26)=1,SUM(CC$12:CC26)=2),0,IF($C27+$ED26&gt;($ED$11*CC$8),1,IF($C27+$D27+$E27+$F27+$ED26&gt;($ED$11*CC$8),2,IF($C27+$D27+$E27+$F27+$G27+$ED26&gt;($ED$11*CC$8),3,0))))</f>
        <v>0</v>
      </c>
      <c r="CD27" s="68">
        <f>IF(OR(SUMIF(CD$12:CD26,2,CD$12:CD26)=2,SUMIF(CD$12:CD26,1,CD$12:CD26)=1,SUM(CD$12:CD26)=1,SUM(CD$12:CD26)=2),0,IF($C27+$ED26&gt;($ED$11*CD$8),1,IF($C27+$D27+$E27+$F27+$ED26&gt;($ED$11*CD$8),2,IF($C27+$D27+$E27+$F27+$G27+$ED26&gt;($ED$11*CD$8),3,0))))</f>
        <v>0</v>
      </c>
      <c r="CE27" s="68">
        <f>IF(OR(SUMIF(CE$12:CE26,2,CE$12:CE26)=2,SUMIF(CE$12:CE26,1,CE$12:CE26)=1,SUM(CE$12:CE26)=1,SUM(CE$12:CE26)=2),0,IF($C27+$ED26&gt;($ED$11*CE$8),1,IF($C27+$D27+$E27+$F27+$ED26&gt;($ED$11*CE$8),2,IF($C27+$D27+$E27+$F27+$G27+$ED26&gt;($ED$11*CE$8),3,0))))</f>
        <v>0</v>
      </c>
      <c r="CF27" s="68">
        <f>IF(OR(SUMIF(CF$12:CF26,2,CF$12:CF26)=2,SUMIF(CF$12:CF26,1,CF$12:CF26)=1,SUM(CF$12:CF26)=1,SUM(CF$12:CF26)=2),0,IF($C27+$ED26&gt;($ED$11*CF$8),1,IF($C27+$D27+$E27+$F27+$ED26&gt;($ED$11*CF$8),2,IF($C27+$D27+$E27+$F27+$G27+$ED26&gt;($ED$11*CF$8),3,0))))</f>
        <v>0</v>
      </c>
      <c r="CG27" s="68">
        <f>IF(OR(SUMIF(CG$12:CG26,2,CG$12:CG26)=2,SUMIF(CG$12:CG26,1,CG$12:CG26)=1,SUM(CG$12:CG26)=1,SUM(CG$12:CG26)=2),0,IF($C27+$ED26&gt;($ED$11*CG$8),1,IF($C27+$D27+$E27+$F27+$ED26&gt;($ED$11*CG$8),2,IF($C27+$D27+$E27+$F27+$G27+$ED26&gt;($ED$11*CG$8),3,0))))</f>
        <v>0</v>
      </c>
      <c r="CH27" s="68">
        <f>IF(OR(SUMIF(CH$12:CH26,2,CH$12:CH26)=2,SUMIF(CH$12:CH26,1,CH$12:CH26)=1,SUM(CH$12:CH26)=1,SUM(CH$12:CH26)=2),0,IF($C27+$ED26&gt;($ED$11*CH$8),1,IF($C27+$D27+$E27+$F27+$ED26&gt;($ED$11*CH$8),2,IF($C27+$D27+$E27+$F27+$G27+$ED26&gt;($ED$11*CH$8),3,0))))</f>
        <v>0</v>
      </c>
      <c r="CI27" s="68">
        <f>IF(OR(SUMIF(CI$12:CI26,2,CI$12:CI26)=2,SUMIF(CI$12:CI26,1,CI$12:CI26)=1,SUM(CI$12:CI26)=1,SUM(CI$12:CI26)=2),0,IF($C27+$ED26&gt;($ED$11*CI$8),1,IF($C27+$D27+$E27+$F27+$ED26&gt;($ED$11*CI$8),2,IF($C27+$D27+$E27+$F27+$G27+$ED26&gt;($ED$11*CI$8),3,0))))</f>
        <v>0</v>
      </c>
      <c r="CJ27" s="68">
        <f>IF(OR(SUMIF(CJ$12:CJ26,2,CJ$12:CJ26)=2,SUMIF(CJ$12:CJ26,1,CJ$12:CJ26)=1,SUM(CJ$12:CJ26)=1,SUM(CJ$12:CJ26)=2),0,IF($C27+$ED26&gt;($ED$11*CJ$8),1,IF($C27+$D27+$E27+$F27+$ED26&gt;($ED$11*CJ$8),2,IF($C27+$D27+$E27+$F27+$G27+$ED26&gt;($ED$11*CJ$8),3,0))))</f>
        <v>0</v>
      </c>
      <c r="CK27" s="68">
        <f>IF(OR(SUMIF(CK$12:CK26,2,CK$12:CK26)=2,SUMIF(CK$12:CK26,1,CK$12:CK26)=1,SUM(CK$12:CK26)=1,SUM(CK$12:CK26)=2),0,IF($C27+$ED26&gt;($ED$11*CK$8),1,IF($C27+$D27+$E27+$F27+$ED26&gt;($ED$11*CK$8),2,IF($C27+$D27+$E27+$F27+$G27+$ED26&gt;($ED$11*CK$8),3,0))))</f>
        <v>0</v>
      </c>
      <c r="CL27" s="68">
        <f>IF(OR(SUMIF(CL$12:CL26,2,CL$12:CL26)=2,SUMIF(CL$12:CL26,1,CL$12:CL26)=1,SUM(CL$12:CL26)=1,SUM(CL$12:CL26)=2),0,IF($C27+$ED26&gt;($ED$11*CL$8),1,IF($C27+$D27+$E27+$F27+$ED26&gt;($ED$11*CL$8),2,IF($C27+$D27+$E27+$F27+$G27+$ED26&gt;($ED$11*CL$8),3,0))))</f>
        <v>0</v>
      </c>
      <c r="CM27" s="68">
        <f>IF(OR(SUMIF(CM$12:CM26,2,CM$12:CM26)=2,SUMIF(CM$12:CM26,1,CM$12:CM26)=1,SUM(CM$12:CM26)=1,SUM(CM$12:CM26)=2),0,IF($C27+$ED26&gt;($ED$11*CM$8),1,IF($C27+$D27+$E27+$F27+$ED26&gt;($ED$11*CM$8),2,IF($C27+$D27+$E27+$F27+$G27+$ED26&gt;($ED$11*CM$8),3,0))))</f>
        <v>0</v>
      </c>
      <c r="CN27" s="68">
        <f>IF(OR(SUMIF(CN$12:CN26,2,CN$12:CN26)=2,SUMIF(CN$12:CN26,1,CN$12:CN26)=1,SUM(CN$12:CN26)=1,SUM(CN$12:CN26)=2),0,IF($C27+$ED26&gt;($ED$11*CN$8),1,IF($C27+$D27+$E27+$F27+$ED26&gt;($ED$11*CN$8),2,IF($C27+$D27+$E27+$F27+$G27+$ED26&gt;($ED$11*CN$8),3,0))))</f>
        <v>0</v>
      </c>
      <c r="CO27" s="68">
        <f>IF(OR(SUMIF(CO$12:CO26,2,CO$12:CO26)=2,SUMIF(CO$12:CO26,1,CO$12:CO26)=1,SUM(CO$12:CO26)=1,SUM(CO$12:CO26)=2),0,IF($C27+$ED26&gt;($ED$11*CO$8),1,IF($C27+$D27+$E27+$F27+$ED26&gt;($ED$11*CO$8),2,IF($C27+$D27+$E27+$F27+$G27+$ED26&gt;($ED$11*CO$8),3,0))))</f>
        <v>0</v>
      </c>
      <c r="CP27" s="68">
        <f>IF(OR(SUMIF(CP$12:CP26,2,CP$12:CP26)=2,SUMIF(CP$12:CP26,1,CP$12:CP26)=1,SUM(CP$12:CP26)=1,SUM(CP$12:CP26)=2),0,IF($C27+$ED26&gt;($ED$11*CP$8),1,IF($C27+$D27+$E27+$F27+$ED26&gt;($ED$11*CP$8),2,IF($C27+$D27+$E27+$F27+$G27+$ED26&gt;($ED$11*CP$8),3,0))))</f>
        <v>0</v>
      </c>
      <c r="CQ27" s="68">
        <f>IF(OR(SUMIF(CQ$12:CQ26,2,CQ$12:CQ26)=2,SUMIF(CQ$12:CQ26,1,CQ$12:CQ26)=1,SUM(CQ$12:CQ26)=1,SUM(CQ$12:CQ26)=2),0,IF($C27+$ED26&gt;($ED$11*CQ$8),1,IF($C27+$D27+$E27+$F27+$ED26&gt;($ED$11*CQ$8),2,IF($C27+$D27+$E27+$F27+$G27+$ED26&gt;($ED$11*CQ$8),3,0))))</f>
        <v>0</v>
      </c>
      <c r="CR27" s="68">
        <f>IF(OR(SUMIF(CR$12:CR26,2,CR$12:CR26)=2,SUMIF(CR$12:CR26,1,CR$12:CR26)=1,SUM(CR$12:CR26)=1,SUM(CR$12:CR26)=2),0,IF($C27+$ED26&gt;($ED$11*CR$8),1,IF($C27+$D27+$E27+$F27+$ED26&gt;($ED$11*CR$8),2,IF($C27+$D27+$E27+$F27+$G27+$ED26&gt;($ED$11*CR$8),3,0))))</f>
        <v>0</v>
      </c>
      <c r="CS27" s="68">
        <f>IF(OR(SUMIF(CS$12:CS26,2,CS$12:CS26)=2,SUMIF(CS$12:CS26,1,CS$12:CS26)=1,SUM(CS$12:CS26)=1,SUM(CS$12:CS26)=2),0,IF($C27+$ED26&gt;($ED$11*CS$8),1,IF($C27+$D27+$E27+$F27+$ED26&gt;($ED$11*CS$8),2,IF($C27+$D27+$E27+$F27+$G27+$ED26&gt;($ED$11*CS$8),3,0))))</f>
        <v>0</v>
      </c>
      <c r="CT27" s="68">
        <f>IF(OR(SUMIF(CT$12:CT26,2,CT$12:CT26)=2,SUMIF(CT$12:CT26,1,CT$12:CT26)=1,SUM(CT$12:CT26)=1,SUM(CT$12:CT26)=2),0,IF($C27+$ED26&gt;($ED$11*CT$8),1,IF($C27+$D27+$E27+$F27+$ED26&gt;($ED$11*CT$8),2,IF($C27+$D27+$E27+$F27+$G27+$ED26&gt;($ED$11*CT$8),3,0))))</f>
        <v>0</v>
      </c>
      <c r="CU27" s="68">
        <f>IF(OR(SUMIF(CU$12:CU26,2,CU$12:CU26)=2,SUMIF(CU$12:CU26,1,CU$12:CU26)=1,SUM(CU$12:CU26)=1,SUM(CU$12:CU26)=2),0,IF($C27+$ED26&gt;($ED$11*CU$8),1,IF($C27+$D27+$E27+$F27+$ED26&gt;($ED$11*CU$8),2,IF($C27+$D27+$E27+$F27+$G27+$ED26&gt;($ED$11*CU$8),3,0))))</f>
        <v>0</v>
      </c>
      <c r="CV27" s="68">
        <f>IF(OR(SUMIF(CV$12:CV26,2,CV$12:CV26)=2,SUMIF(CV$12:CV26,1,CV$12:CV26)=1,SUM(CV$12:CV26)=1,SUM(CV$12:CV26)=2),0,IF($C27+$ED26&gt;($ED$11*CV$8),1,IF($C27+$D27+$E27+$F27+$ED26&gt;($ED$11*CV$8),2,IF($C27+$D27+$E27+$F27+$G27+$ED26&gt;($ED$11*CV$8),3,0))))</f>
        <v>0</v>
      </c>
      <c r="CW27" s="68">
        <f>IF(OR(SUMIF(CW$12:CW26,2,CW$12:CW26)=2,SUMIF(CW$12:CW26,1,CW$12:CW26)=1,SUM(CW$12:CW26)=1,SUM(CW$12:CW26)=2),0,IF($C27+$ED26&gt;($ED$11*CW$8),1,IF($C27+$D27+$E27+$F27+$ED26&gt;($ED$11*CW$8),2,IF($C27+$D27+$E27+$F27+$G27+$ED26&gt;($ED$11*CW$8),3,0))))</f>
        <v>0</v>
      </c>
      <c r="CX27" s="68">
        <f>IF(OR(SUMIF(CX$12:CX26,2,CX$12:CX26)=2,SUMIF(CX$12:CX26,1,CX$12:CX26)=1,SUM(CX$12:CX26)=1,SUM(CX$12:CX26)=2),0,IF($C27+$ED26&gt;($ED$11*CX$8),1,IF($C27+$D27+$E27+$F27+$ED26&gt;($ED$11*CX$8),2,IF($C27+$D27+$E27+$F27+$G27+$ED26&gt;($ED$11*CX$8),3,0))))</f>
        <v>0</v>
      </c>
      <c r="CY27" s="68">
        <f>IF(OR(SUMIF(CY$12:CY26,2,CY$12:CY26)=2,SUMIF(CY$12:CY26,1,CY$12:CY26)=1,SUM(CY$12:CY26)=1,SUM(CY$12:CY26)=2),0,IF($C27+$ED26&gt;($ED$11*CY$8),1,IF($C27+$D27+$E27+$F27+$ED26&gt;($ED$11*CY$8),2,IF($C27+$D27+$E27+$F27+$G27+$ED26&gt;($ED$11*CY$8),3,0))))</f>
        <v>0</v>
      </c>
      <c r="CZ27" s="68">
        <f>IF(OR(SUMIF(CZ$12:CZ26,2,CZ$12:CZ26)=2,SUMIF(CZ$12:CZ26,1,CZ$12:CZ26)=1,SUM(CZ$12:CZ26)=1,SUM(CZ$12:CZ26)=2),0,IF($C27+$ED26&gt;($ED$11*CZ$8),1,IF($C27+$D27+$E27+$F27+$ED26&gt;($ED$11*CZ$8),2,IF($C27+$D27+$E27+$F27+$G27+$ED26&gt;($ED$11*CZ$8),3,0))))</f>
        <v>0</v>
      </c>
      <c r="DA27" s="68">
        <f>IF(OR(SUMIF(DA$12:DA26,2,DA$12:DA26)=2,SUMIF(DA$12:DA26,1,DA$12:DA26)=1,SUM(DA$12:DA26)=1,SUM(DA$12:DA26)=2),0,IF($C27+$ED26&gt;($ED$11*DA$8),1,IF($C27+$D27+$E27+$F27+$ED26&gt;($ED$11*DA$8),2,IF($C27+$D27+$E27+$F27+$G27+$ED26&gt;($ED$11*DA$8),3,0))))</f>
        <v>0</v>
      </c>
      <c r="DB27" s="68">
        <f>IF(OR(SUMIF(DB$12:DB26,2,DB$12:DB26)=2,SUMIF(DB$12:DB26,1,DB$12:DB26)=1,SUM(DB$12:DB26)=1,SUM(DB$12:DB26)=2),0,IF($C27+$ED26&gt;($ED$11*DB$8),1,IF($C27+$D27+$E27+$F27+$ED26&gt;($ED$11*DB$8),2,IF($C27+$D27+$E27+$F27+$G27+$ED26&gt;($ED$11*DB$8),3,0))))</f>
        <v>0</v>
      </c>
      <c r="DC27" s="68">
        <f>IF(OR(SUMIF(DC$12:DC26,2,DC$12:DC26)=2,SUMIF(DC$12:DC26,1,DC$12:DC26)=1,SUM(DC$12:DC26)=1,SUM(DC$12:DC26)=2),0,IF($C27+$ED26&gt;($ED$11*DC$8),1,IF($C27+$D27+$E27+$F27+$ED26&gt;($ED$11*DC$8),2,IF($C27+$D27+$E27+$F27+$G27+$ED26&gt;($ED$11*DC$8),3,0))))</f>
        <v>0</v>
      </c>
      <c r="DD27" s="68">
        <f>IF(OR(SUMIF(DD$12:DD26,2,DD$12:DD26)=2,SUMIF(DD$12:DD26,1,DD$12:DD26)=1,SUM(DD$12:DD26)=1,SUM(DD$12:DD26)=2),0,IF($C27+$ED26&gt;($ED$11*DD$8),1,IF($C27+$D27+$E27+$F27+$ED26&gt;($ED$11*DD$8),2,IF($C27+$D27+$E27+$F27+$G27+$ED26&gt;($ED$11*DD$8),3,0))))</f>
        <v>0</v>
      </c>
      <c r="DE27" s="68">
        <f>IF(OR(SUMIF(DE$12:DE26,2,DE$12:DE26)=2,SUMIF(DE$12:DE26,1,DE$12:DE26)=1,SUM(DE$12:DE26)=1,SUM(DE$12:DE26)=2),0,IF($C27+$ED26&gt;($ED$11*DE$8),1,IF($C27+$D27+$E27+$F27+$ED26&gt;($ED$11*DE$8),2,IF($C27+$D27+$E27+$F27+$G27+$ED26&gt;($ED$11*DE$8),3,0))))</f>
        <v>0</v>
      </c>
      <c r="DF27" s="68">
        <f>IF(OR(SUMIF(DF$12:DF26,2,DF$12:DF26)=2,SUMIF(DF$12:DF26,1,DF$12:DF26)=1,SUM(DF$12:DF26)=1,SUM(DF$12:DF26)=2),0,IF($C27+$ED26&gt;($ED$11*DF$8),1,IF($C27+$D27+$E27+$F27+$ED26&gt;($ED$11*DF$8),2,IF($C27+$D27+$E27+$F27+$G27+$ED26&gt;($ED$11*DF$8),3,0))))</f>
        <v>0</v>
      </c>
      <c r="DG27" s="68">
        <f>IF(OR(SUMIF(DG$12:DG26,2,DG$12:DG26)=2,SUMIF(DG$12:DG26,1,DG$12:DG26)=1,SUM(DG$12:DG26)=1,SUM(DG$12:DG26)=2),0,IF($C27+$ED26&gt;($ED$11*DG$8),1,IF($C27+$D27+$E27+$F27+$ED26&gt;($ED$11*DG$8),2,IF($C27+$D27+$E27+$F27+$G27+$ED26&gt;($ED$11*DG$8),3,0))))</f>
        <v>0</v>
      </c>
      <c r="DH27" s="68">
        <f>IF(OR(SUMIF(DH$12:DH26,2,DH$12:DH26)=2,SUMIF(DH$12:DH26,1,DH$12:DH26)=1,SUM(DH$12:DH26)=1,SUM(DH$12:DH26)=2),0,IF($C27+$ED26&gt;($ED$11*DH$8),1,IF($C27+$D27+$E27+$F27+$ED26&gt;($ED$11*DH$8),2,IF($C27+$D27+$E27+$F27+$G27+$ED26&gt;($ED$11*DH$8),3,0))))</f>
        <v>0</v>
      </c>
      <c r="DI27" s="68">
        <f>IF(OR(SUMIF(DI$12:DI26,2,DI$12:DI26)=2,SUMIF(DI$12:DI26,1,DI$12:DI26)=1,SUM(DI$12:DI26)=1,SUM(DI$12:DI26)=2),0,IF($C27+$ED26&gt;($ED$11*DI$8),1,IF($C27+$D27+$E27+$F27+$ED26&gt;($ED$11*DI$8),2,IF($C27+$D27+$E27+$F27+$G27+$ED26&gt;($ED$11*DI$8),3,0))))</f>
        <v>0</v>
      </c>
      <c r="DJ27" s="68">
        <f>IF(OR(SUMIF(DJ$12:DJ26,2,DJ$12:DJ26)=2,SUMIF(DJ$12:DJ26,1,DJ$12:DJ26)=1,SUM(DJ$12:DJ26)=1,SUM(DJ$12:DJ26)=2),0,IF($C27+$ED26&gt;($ED$11*DJ$8),1,IF($C27+$D27+$E27+$F27+$ED26&gt;($ED$11*DJ$8),2,IF($C27+$D27+$E27+$F27+$G27+$ED26&gt;($ED$11*DJ$8),3,0))))</f>
        <v>0</v>
      </c>
      <c r="DK27" s="68">
        <f>IF(OR(SUMIF(DK$12:DK26,2,DK$12:DK26)=2,SUMIF(DK$12:DK26,1,DK$12:DK26)=1,SUM(DK$12:DK26)=1,SUM(DK$12:DK26)=2),0,IF($C27+$ED26&gt;($ED$11*DK$8),1,IF($C27+$D27+$E27+$F27+$ED26&gt;($ED$11*DK$8),2,IF($C27+$D27+$E27+$F27+$G27+$ED26&gt;($ED$11*DK$8),3,0))))</f>
        <v>0</v>
      </c>
      <c r="DL27" s="68">
        <f>IF(OR(SUMIF(DL$12:DL26,2,DL$12:DL26)=2,SUMIF(DL$12:DL26,1,DL$12:DL26)=1,SUM(DL$12:DL26)=1,SUM(DL$12:DL26)=2),0,IF($C27+$ED26&gt;($ED$11*DL$8),1,IF($C27+$D27+$E27+$F27+$ED26&gt;($ED$11*DL$8),2,IF($C27+$D27+$E27+$F27+$G27+$ED26&gt;($ED$11*DL$8),3,0))))</f>
        <v>0</v>
      </c>
      <c r="DM27" s="68">
        <f>IF(OR(SUMIF(DM$12:DM26,2,DM$12:DM26)=2,SUMIF(DM$12:DM26,1,DM$12:DM26)=1,SUM(DM$12:DM26)=1,SUM(DM$12:DM26)=2),0,IF($C27+$ED26&gt;($ED$11*DM$8),1,IF($C27+$D27+$E27+$F27+$ED26&gt;($ED$11*DM$8),2,IF($C27+$D27+$E27+$F27+$G27+$ED26&gt;($ED$11*DM$8),3,0))))</f>
        <v>0</v>
      </c>
      <c r="DN27" s="68">
        <f>IF(OR(SUMIF(DN$12:DN26,2,DN$12:DN26)=2,SUMIF(DN$12:DN26,1,DN$12:DN26)=1,SUM(DN$12:DN26)=1,SUM(DN$12:DN26)=2),0,IF($C27+$ED26&gt;($ED$11*DN$8),1,IF($C27+$D27+$E27+$F27+$ED26&gt;($ED$11*DN$8),2,IF($C27+$D27+$E27+$F27+$G27+$ED26&gt;($ED$11*DN$8),3,0))))</f>
        <v>0</v>
      </c>
      <c r="DO27" s="68">
        <f>IF(OR(SUMIF(DO$12:DO26,2,DO$12:DO26)=2,SUMIF(DO$12:DO26,1,DO$12:DO26)=1,SUM(DO$12:DO26)=1,SUM(DO$12:DO26)=2),0,IF($C27+$ED26&gt;($ED$11*DO$8),1,IF($C27+$D27+$E27+$F27+$ED26&gt;($ED$11*DO$8),2,IF($C27+$D27+$E27+$F27+$G27+$ED26&gt;($ED$11*DO$8),3,0))))</f>
        <v>0</v>
      </c>
      <c r="DP27" s="68">
        <f>IF(OR(SUMIF(DP$12:DP26,2,DP$12:DP26)=2,SUMIF(DP$12:DP26,1,DP$12:DP26)=1,SUM(DP$12:DP26)=1,SUM(DP$12:DP26)=2),0,IF($C27+$ED26&gt;($ED$11*DP$8),1,IF($C27+$D27+$E27+$F27+$ED26&gt;($ED$11*DP$8),2,IF($C27+$D27+$E27+$F27+$G27+$ED26&gt;($ED$11*DP$8),3,0))))</f>
        <v>0</v>
      </c>
      <c r="DQ27" s="68">
        <f>IF(OR(SUMIF(DQ$12:DQ26,2,DQ$12:DQ26)=2,SUMIF(DQ$12:DQ26,1,DQ$12:DQ26)=1,SUM(DQ$12:DQ26)=1,SUM(DQ$12:DQ26)=2),0,IF($C27+$ED26&gt;($ED$11*DQ$8),1,IF($C27+$D27+$E27+$F27+$ED26&gt;($ED$11*DQ$8),2,IF($C27+$D27+$E27+$F27+$G27+$ED26&gt;($ED$11*DQ$8),3,0))))</f>
        <v>0</v>
      </c>
      <c r="DR27" s="68">
        <f>IF(OR(SUMIF(DR$12:DR26,2,DR$12:DR26)=2,SUMIF(DR$12:DR26,1,DR$12:DR26)=1,SUM(DR$12:DR26)=1,SUM(DR$12:DR26)=2),0,IF($C27+$ED26&gt;($ED$11*DR$8),1,IF($C27+$D27+$E27+$F27+$ED26&gt;($ED$11*DR$8),2,IF($C27+$D27+$E27+$F27+$G27+$ED26&gt;($ED$11*DR$8),3,0))))</f>
        <v>0</v>
      </c>
      <c r="DS27" s="68">
        <f>IF(OR(SUMIF(DS$12:DS26,2,DS$12:DS26)=2,SUMIF(DS$12:DS26,1,DS$12:DS26)=1,SUM(DS$12:DS26)=1,SUM(DS$12:DS26)=2),0,IF($C27+$ED26&gt;($ED$11*DS$8),1,IF($C27+$D27+$E27+$F27+$ED26&gt;($ED$11*DS$8),2,IF($C27+$D27+$E27+$F27+$G27+$ED26&gt;($ED$11*DS$8),3,0))))</f>
        <v>0</v>
      </c>
      <c r="DT27" s="68">
        <f>IF(OR(SUMIF(DT$12:DT26,2,DT$12:DT26)=2,SUMIF(DT$12:DT26,1,DT$12:DT26)=1,SUM(DT$12:DT26)=1,SUM(DT$12:DT26)=2),0,IF($C27+$ED26&gt;($ED$11*DT$8),1,IF($C27+$D27+$E27+$F27+$ED26&gt;($ED$11*DT$8),2,IF($C27+$D27+$E27+$F27+$G27+$ED26&gt;($ED$11*DT$8),3,0))))</f>
        <v>0</v>
      </c>
      <c r="DU27" s="68">
        <f>IF(OR(SUMIF(DU$12:DU26,2,DU$12:DU26)=2,SUMIF(DU$12:DU26,1,DU$12:DU26)=1,SUM(DU$12:DU26)=1,SUM(DU$12:DU26)=2),0,IF($C27+$ED26&gt;($ED$11*DU$8),1,IF($C27+$D27+$E27+$F27+$ED26&gt;($ED$11*DU$8),2,IF($C27+$D27+$E27+$F27+$G27+$ED26&gt;($ED$11*DU$8),3,0))))</f>
        <v>0</v>
      </c>
      <c r="DV27" s="68">
        <f>IF(OR(SUMIF(DV$12:DV26,2,DV$12:DV26)=2,SUMIF(DV$12:DV26,1,DV$12:DV26)=1,SUM(DV$12:DV26)=1,SUM(DV$12:DV26)=2),0,IF($C27+$ED26&gt;($ED$11*DV$8),1,IF($C27+$D27+$E27+$F27+$ED26&gt;($ED$11*DV$8),2,IF($C27+$D27+$E27+$F27+$G27+$ED26&gt;($ED$11*DV$8),3,0))))</f>
        <v>0</v>
      </c>
      <c r="DW27" s="68">
        <f>IF(OR(SUMIF(DW$12:DW26,2,DW$12:DW26)=2,SUMIF(DW$12:DW26,1,DW$12:DW26)=1,SUM(DW$12:DW26)=1,SUM(DW$12:DW26)=2),0,IF($C27+$ED26&gt;($ED$11*DW$8),1,IF($C27+$D27+$E27+$F27+$ED26&gt;($ED$11*DW$8),2,IF($C27+$D27+$E27+$F27+$G27+$ED26&gt;($ED$11*DW$8),3,0))))</f>
        <v>0</v>
      </c>
      <c r="DX27" s="68">
        <f>IF(OR(SUMIF(DX$12:DX26,2,DX$12:DX26)=2,SUMIF(DX$12:DX26,1,DX$12:DX26)=1,SUM(DX$12:DX26)=1,SUM(DX$12:DX26)=2),0,IF($C27+$ED26&gt;($ED$11*DX$8),1,IF($C27+$D27+$E27+$F27+$ED26&gt;($ED$11*DX$8),2,IF($C27+$D27+$E27+$F27+$G27+$ED26&gt;($ED$11*DX$8),3,0))))</f>
        <v>0</v>
      </c>
      <c r="DY27" s="68">
        <f>IF(OR(SUMIF(DY$12:DY26,2,DY$12:DY26)=2,SUMIF(DY$12:DY26,1,DY$12:DY26)=1,SUM(DY$12:DY26)=1,SUM(DY$12:DY26)=2),0,IF($C27+$ED26&gt;($ED$11*DY$8),1,IF($C27+$D27+$E27+$F27+$ED26&gt;($ED$11*DY$8),2,IF($C27+$D27+$E27+$F27+$G27+$ED26&gt;($ED$11*DY$8),3,0))))</f>
        <v>0</v>
      </c>
      <c r="DZ27" s="68">
        <f>IF(OR(SUMIF(DZ$12:DZ26,2,DZ$12:DZ26)=2,SUMIF(DZ$12:DZ26,1,DZ$12:DZ26)=1,SUM(DZ$12:DZ26)=1,SUM(DZ$12:DZ26)=2),0,IF($C27+$ED26&gt;($ED$11*DZ$8),1,IF($C27+$D27+$E27+$F27+$ED26&gt;($ED$11*DZ$8),2,IF($C27+$D27+$E27+$F27+$G27+$ED26&gt;($ED$11*DZ$8),3,0))))</f>
        <v>0</v>
      </c>
      <c r="EA27" s="68">
        <f>IF(OR(SUMIF(EA$12:EA26,2,EA$12:EA26)=2,SUMIF(EA$12:EA26,1,EA$12:EA26)=1,SUM(EA$12:EA26)=1,SUM(EA$12:EA26)=2),0,IF($C27+$ED26&gt;($ED$11*EA$8),1,IF($C27+$D27+$E27+$F27+$ED26&gt;($ED$11*EA$8),2,IF($C27+$D27+$E27+$F27+$G27+$ED26&gt;($ED$11*EA$8),3,0))))</f>
        <v>0</v>
      </c>
      <c r="EB27" s="68">
        <f>IF(OR(SUMIF(EB$12:EB26,2,EB$12:EB26)=2,SUMIF(EB$12:EB26,1,EB$12:EB26)=1,SUM(EB$12:EB26)=1,SUM(EB$12:EB26)=2),0,IF($C27+$ED26&gt;($ED$11*EB$8),1,IF($C27+$D27+$E27+$F27+$ED26&gt;($ED$11*EB$8),2,IF($C27+$D27+$E27+$F27+$G27+$ED26&gt;($ED$11*EB$8),3,0))))</f>
        <v>0</v>
      </c>
      <c r="EC27" s="68">
        <f>IF(OR(SUMIF(EC$12:EC26,2,EC$12:EC26)=2,SUMIF(EC$12:EC26,1,EC$12:EC26)=1,SUM(EC$12:EC26)=1,SUM(EC$12:EC26)=2),0,IF($C27+$ED26&gt;($ED$11*EC$8),1,IF($C27+$D27+$E27+$F27+$ED26&gt;($ED$11*EC$8),2,IF($C27+$D27+$E27+$F27+$G27+$ED26&gt;($ED$11*EC$8),3,0))))</f>
        <v>0</v>
      </c>
      <c r="ED27" s="26">
        <f>SUM($C$12:$F27)</f>
        <v>0</v>
      </c>
    </row>
    <row r="28" spans="1:134" ht="14.1" customHeight="1">
      <c r="A28" s="66">
        <v>17</v>
      </c>
      <c r="B28" s="229"/>
      <c r="C28" s="229"/>
      <c r="D28" s="229"/>
      <c r="E28" s="229"/>
      <c r="F28" s="229"/>
      <c r="G28" s="229"/>
      <c r="H28" s="68">
        <f>IF(OR(SUMIF(H$12:H27,2,H$12:H27)=2,SUMIF(H$12:H27,1,H$12:H27)=1,SUM(H$12:H27)=1,SUM(H$12:H27)=2),0,IF($C28+$ED27&gt;($ED$11*H$8),1,IF($C28+$D28+$E28+$F28+$ED27&gt;($ED$11*H$8),2,IF($C28+$D28+$E28+$F28+$G28+$ED27&gt;($ED$11*H$8),3,0))))</f>
        <v>0</v>
      </c>
      <c r="I28" s="68">
        <f>IF(OR(SUMIF(I$12:I27,2,I$12:I27)=2,SUMIF(I$12:I27,1,I$12:I27)=1,SUM(I$12:I27)=1,SUM(I$12:I27)=2),0,IF($C28+$ED27&gt;($ED$11*I$8),1,IF($C28+$D28+$E28+$F28+$ED27&gt;($ED$11*I$8),2,IF($C28+$D28+$E28+$F28+$G28+$ED27&gt;($ED$11*I$8),3,0))))</f>
        <v>0</v>
      </c>
      <c r="J28" s="68">
        <f>IF(OR(SUMIF(J$12:J27,2,J$12:J27)=2,SUMIF(J$12:J27,1,J$12:J27)=1,SUM(J$12:J27)=1,SUM(J$12:J27)=2),0,IF($C28+$ED27&gt;($ED$11*J$8),1,IF($C28+$D28+$E28+$F28+$ED27&gt;($ED$11*J$8),2,IF($C28+$D28+$E28+$F28+$G28+$ED27&gt;($ED$11*J$8),3,0))))</f>
        <v>0</v>
      </c>
      <c r="K28" s="68">
        <f>IF(OR(SUMIF(K$12:K27,2,K$12:K27)=2,SUMIF(K$12:K27,1,K$12:K27)=1,SUM(K$12:K27)=1,SUM(K$12:K27)=2),0,IF($C28+$ED27&gt;($ED$11*K$8),1,IF($C28+$D28+$E28+$F28+$ED27&gt;($ED$11*K$8),2,IF($C28+$D28+$E28+$F28+$G28+$ED27&gt;($ED$11*K$8),3,0))))</f>
        <v>0</v>
      </c>
      <c r="L28" s="68">
        <f>IF(OR(SUMIF(L$12:L27,2,L$12:L27)=2,SUMIF(L$12:L27,1,L$12:L27)=1,SUM(L$12:L27)=1,SUM(L$12:L27)=2),0,IF($C28+$ED27&gt;($ED$11*L$8),1,IF($C28+$D28+$E28+$F28+$ED27&gt;($ED$11*L$8),2,IF($C28+$D28+$E28+$F28+$G28+$ED27&gt;($ED$11*L$8),3,0))))</f>
        <v>0</v>
      </c>
      <c r="M28" s="68">
        <f>IF(OR(SUMIF(M$12:M27,2,M$12:M27)=2,SUMIF(M$12:M27,1,M$12:M27)=1,SUM(M$12:M27)=1,SUM(M$12:M27)=2),0,IF($C28+$ED27&gt;($ED$11*M$8),1,IF($C28+$D28+$E28+$F28+$ED27&gt;($ED$11*M$8),2,IF($C28+$D28+$E28+$F28+$G28+$ED27&gt;($ED$11*M$8),3,0))))</f>
        <v>0</v>
      </c>
      <c r="N28" s="68">
        <f>IF(OR(SUMIF(N$12:N27,2,N$12:N27)=2,SUMIF(N$12:N27,1,N$12:N27)=1,SUM(N$12:N27)=1,SUM(N$12:N27)=2),0,IF($C28+$ED27&gt;($ED$11*N$8),1,IF($C28+$D28+$E28+$F28+$ED27&gt;($ED$11*N$8),2,IF($C28+$D28+$E28+$F28+$G28+$ED27&gt;($ED$11*N$8),3,0))))</f>
        <v>0</v>
      </c>
      <c r="O28" s="68">
        <f>IF(OR(SUMIF(O$12:O27,2,O$12:O27)=2,SUMIF(O$12:O27,1,O$12:O27)=1,SUM(O$12:O27)=1,SUM(O$12:O27)=2),0,IF($C28+$ED27&gt;($ED$11*O$8),1,IF($C28+$D28+$E28+$F28+$ED27&gt;($ED$11*O$8),2,IF($C28+$D28+$E28+$F28+$G28+$ED27&gt;($ED$11*O$8),3,0))))</f>
        <v>0</v>
      </c>
      <c r="P28" s="68">
        <f>IF(OR(SUMIF(P$12:P27,2,P$12:P27)=2,SUMIF(P$12:P27,1,P$12:P27)=1,SUM(P$12:P27)=1,SUM(P$12:P27)=2),0,IF($C28+$ED27&gt;($ED$11*P$8),1,IF($C28+$D28+$E28+$F28+$ED27&gt;($ED$11*P$8),2,IF($C28+$D28+$E28+$F28+$G28+$ED27&gt;($ED$11*P$8),3,0))))</f>
        <v>0</v>
      </c>
      <c r="Q28" s="68">
        <f>IF(OR(SUMIF(Q$12:Q27,2,Q$12:Q27)=2,SUMIF(Q$12:Q27,1,Q$12:Q27)=1,SUM(Q$12:Q27)=1,SUM(Q$12:Q27)=2),0,IF($C28+$ED27&gt;($ED$11*Q$8),1,IF($C28+$D28+$E28+$F28+$ED27&gt;($ED$11*Q$8),2,IF($C28+$D28+$E28+$F28+$G28+$ED27&gt;($ED$11*Q$8),3,0))))</f>
        <v>0</v>
      </c>
      <c r="R28" s="68">
        <f>IF(OR(SUMIF(R$12:R27,2,R$12:R27)=2,SUMIF(R$12:R27,1,R$12:R27)=1,SUM(R$12:R27)=1,SUM(R$12:R27)=2),0,IF($C28+$ED27&gt;($ED$11*R$8),1,IF($C28+$D28+$E28+$F28+$ED27&gt;($ED$11*R$8),2,IF($C28+$D28+$E28+$F28+$G28+$ED27&gt;($ED$11*R$8),3,0))))</f>
        <v>0</v>
      </c>
      <c r="S28" s="68">
        <f>IF(OR(SUMIF(S$12:S27,2,S$12:S27)=2,SUMIF(S$12:S27,1,S$12:S27)=1,SUM(S$12:S27)=1,SUM(S$12:S27)=2),0,IF($C28+$ED27&gt;($ED$11*S$8),1,IF($C28+$D28+$E28+$F28+$ED27&gt;($ED$11*S$8),2,IF($C28+$D28+$E28+$F28+$G28+$ED27&gt;($ED$11*S$8),3,0))))</f>
        <v>0</v>
      </c>
      <c r="T28" s="68">
        <f>IF(OR(SUMIF(T$12:T27,2,T$12:T27)=2,SUMIF(T$12:T27,1,T$12:T27)=1,SUM(T$12:T27)=1,SUM(T$12:T27)=2),0,IF($C28+$ED27&gt;($ED$11*T$8),1,IF($C28+$D28+$E28+$F28+$ED27&gt;($ED$11*T$8),2,IF($C28+$D28+$E28+$F28+$G28+$ED27&gt;($ED$11*T$8),3,0))))</f>
        <v>0</v>
      </c>
      <c r="U28" s="68">
        <f>IF(OR(SUMIF(U$12:U27,2,U$12:U27)=2,SUMIF(U$12:U27,1,U$12:U27)=1,SUM(U$12:U27)=1,SUM(U$12:U27)=2),0,IF($C28+$ED27&gt;($ED$11*U$8),1,IF($C28+$D28+$E28+$F28+$ED27&gt;($ED$11*U$8),2,IF($C28+$D28+$E28+$F28+$G28+$ED27&gt;($ED$11*U$8),3,0))))</f>
        <v>0</v>
      </c>
      <c r="V28" s="68">
        <f>IF(OR(SUMIF(V$12:V27,2,V$12:V27)=2,SUMIF(V$12:V27,1,V$12:V27)=1,SUM(V$12:V27)=1,SUM(V$12:V27)=2),0,IF($C28+$ED27&gt;($ED$11*V$8),1,IF($C28+$D28+$E28+$F28+$ED27&gt;($ED$11*V$8),2,IF($C28+$D28+$E28+$F28+$G28+$ED27&gt;($ED$11*V$8),3,0))))</f>
        <v>0</v>
      </c>
      <c r="W28" s="68">
        <f>IF(OR(SUMIF(W$12:W27,2,W$12:W27)=2,SUMIF(W$12:W27,1,W$12:W27)=1,SUM(W$12:W27)=1,SUM(W$12:W27)=2),0,IF($C28+$ED27&gt;($ED$11*W$8),1,IF($C28+$D28+$E28+$F28+$ED27&gt;($ED$11*W$8),2,IF($C28+$D28+$E28+$F28+$G28+$ED27&gt;($ED$11*W$8),3,0))))</f>
        <v>0</v>
      </c>
      <c r="X28" s="68">
        <f>IF(OR(SUMIF(X$12:X27,2,X$12:X27)=2,SUMIF(X$12:X27,1,X$12:X27)=1,SUM(X$12:X27)=1,SUM(X$12:X27)=2),0,IF($C28+$ED27&gt;($ED$11*X$8),1,IF($C28+$D28+$E28+$F28+$ED27&gt;($ED$11*X$8),2,IF($C28+$D28+$E28+$F28+$G28+$ED27&gt;($ED$11*X$8),3,0))))</f>
        <v>0</v>
      </c>
      <c r="Y28" s="68">
        <f>IF(OR(SUMIF(Y$12:Y27,2,Y$12:Y27)=2,SUMIF(Y$12:Y27,1,Y$12:Y27)=1,SUM(Y$12:Y27)=1,SUM(Y$12:Y27)=2),0,IF($C28+$ED27&gt;($ED$11*Y$8),1,IF($C28+$D28+$E28+$F28+$ED27&gt;($ED$11*Y$8),2,IF($C28+$D28+$E28+$F28+$G28+$ED27&gt;($ED$11*Y$8),3,0))))</f>
        <v>0</v>
      </c>
      <c r="Z28" s="68">
        <f>IF(OR(SUMIF(Z$12:Z27,2,Z$12:Z27)=2,SUMIF(Z$12:Z27,1,Z$12:Z27)=1,SUM(Z$12:Z27)=1,SUM(Z$12:Z27)=2),0,IF($C28+$ED27&gt;($ED$11*Z$8),1,IF($C28+$D28+$E28+$F28+$ED27&gt;($ED$11*Z$8),2,IF($C28+$D28+$E28+$F28+$G28+$ED27&gt;($ED$11*Z$8),3,0))))</f>
        <v>0</v>
      </c>
      <c r="AA28" s="68">
        <f>IF(OR(SUMIF(AA$12:AA27,2,AA$12:AA27)=2,SUMIF(AA$12:AA27,1,AA$12:AA27)=1,SUM(AA$12:AA27)=1,SUM(AA$12:AA27)=2),0,IF($C28+$ED27&gt;($ED$11*AA$8),1,IF($C28+$D28+$E28+$F28+$ED27&gt;($ED$11*AA$8),2,IF($C28+$D28+$E28+$F28+$G28+$ED27&gt;($ED$11*AA$8),3,0))))</f>
        <v>0</v>
      </c>
      <c r="AB28" s="68">
        <f>IF(OR(SUMIF(AB$12:AB27,2,AB$12:AB27)=2,SUMIF(AB$12:AB27,1,AB$12:AB27)=1,SUM(AB$12:AB27)=1,SUM(AB$12:AB27)=2),0,IF($C28+$ED27&gt;($ED$11*AB$8),1,IF($C28+$D28+$E28+$F28+$ED27&gt;($ED$11*AB$8),2,IF($C28+$D28+$E28+$F28+$G28+$ED27&gt;($ED$11*AB$8),3,0))))</f>
        <v>0</v>
      </c>
      <c r="AC28" s="68">
        <f>IF(OR(SUMIF(AC$12:AC27,2,AC$12:AC27)=2,SUMIF(AC$12:AC27,1,AC$12:AC27)=1,SUM(AC$12:AC27)=1,SUM(AC$12:AC27)=2),0,IF($C28+$ED27&gt;($ED$11*AC$8),1,IF($C28+$D28+$E28+$F28+$ED27&gt;($ED$11*AC$8),2,IF($C28+$D28+$E28+$F28+$G28+$ED27&gt;($ED$11*AC$8),3,0))))</f>
        <v>0</v>
      </c>
      <c r="AD28" s="68">
        <f>IF(OR(SUMIF(AD$12:AD27,2,AD$12:AD27)=2,SUMIF(AD$12:AD27,1,AD$12:AD27)=1,SUM(AD$12:AD27)=1,SUM(AD$12:AD27)=2),0,IF($C28+$ED27&gt;($ED$11*AD$8),1,IF($C28+$D28+$E28+$F28+$ED27&gt;($ED$11*AD$8),2,IF($C28+$D28+$E28+$F28+$G28+$ED27&gt;($ED$11*AD$8),3,0))))</f>
        <v>0</v>
      </c>
      <c r="AE28" s="68">
        <f>IF(OR(SUMIF(AE$12:AE27,2,AE$12:AE27)=2,SUMIF(AE$12:AE27,1,AE$12:AE27)=1,SUM(AE$12:AE27)=1,SUM(AE$12:AE27)=2),0,IF($C28+$ED27&gt;($ED$11*AE$8),1,IF($C28+$D28+$E28+$F28+$ED27&gt;($ED$11*AE$8),2,IF($C28+$D28+$E28+$F28+$G28+$ED27&gt;($ED$11*AE$8),3,0))))</f>
        <v>0</v>
      </c>
      <c r="AF28" s="68">
        <f>IF(OR(SUMIF(AF$12:AF27,2,AF$12:AF27)=2,SUMIF(AF$12:AF27,1,AF$12:AF27)=1,SUM(AF$12:AF27)=1,SUM(AF$12:AF27)=2),0,IF($C28+$ED27&gt;($ED$11*AF$8),1,IF($C28+$D28+$E28+$F28+$ED27&gt;($ED$11*AF$8),2,IF($C28+$D28+$E28+$F28+$G28+$ED27&gt;($ED$11*AF$8),3,0))))</f>
        <v>0</v>
      </c>
      <c r="AG28" s="68">
        <f>IF(OR(SUMIF(AG$12:AG27,2,AG$12:AG27)=2,SUMIF(AG$12:AG27,1,AG$12:AG27)=1,SUM(AG$12:AG27)=1,SUM(AG$12:AG27)=2),0,IF($C28+$ED27&gt;($ED$11*AG$8),1,IF($C28+$D28+$E28+$F28+$ED27&gt;($ED$11*AG$8),2,IF($C28+$D28+$E28+$F28+$G28+$ED27&gt;($ED$11*AG$8),3,0))))</f>
        <v>0</v>
      </c>
      <c r="AH28" s="68">
        <f>IF(OR(SUMIF(AH$12:AH27,2,AH$12:AH27)=2,SUMIF(AH$12:AH27,1,AH$12:AH27)=1,SUM(AH$12:AH27)=1,SUM(AH$12:AH27)=2),0,IF($C28+$ED27&gt;($ED$11*AH$8),1,IF($C28+$D28+$E28+$F28+$ED27&gt;($ED$11*AH$8),2,IF($C28+$D28+$E28+$F28+$G28+$ED27&gt;($ED$11*AH$8),3,0))))</f>
        <v>0</v>
      </c>
      <c r="AI28" s="68">
        <f>IF(OR(SUMIF(AI$12:AI27,2,AI$12:AI27)=2,SUMIF(AI$12:AI27,1,AI$12:AI27)=1,SUM(AI$12:AI27)=1,SUM(AI$12:AI27)=2),0,IF($C28+$ED27&gt;($ED$11*AI$8),1,IF($C28+$D28+$E28+$F28+$ED27&gt;($ED$11*AI$8),2,IF($C28+$D28+$E28+$F28+$G28+$ED27&gt;($ED$11*AI$8),3,0))))</f>
        <v>0</v>
      </c>
      <c r="AJ28" s="68">
        <f>IF(OR(SUMIF(AJ$12:AJ27,2,AJ$12:AJ27)=2,SUMIF(AJ$12:AJ27,1,AJ$12:AJ27)=1,SUM(AJ$12:AJ27)=1,SUM(AJ$12:AJ27)=2),0,IF($C28+$ED27&gt;($ED$11*AJ$8),1,IF($C28+$D28+$E28+$F28+$ED27&gt;($ED$11*AJ$8),2,IF($C28+$D28+$E28+$F28+$G28+$ED27&gt;($ED$11*AJ$8),3,0))))</f>
        <v>0</v>
      </c>
      <c r="AK28" s="68">
        <f>IF(OR(SUMIF(AK$12:AK27,2,AK$12:AK27)=2,SUMIF(AK$12:AK27,1,AK$12:AK27)=1,SUM(AK$12:AK27)=1,SUM(AK$12:AK27)=2),0,IF($C28+$ED27&gt;($ED$11*AK$8),1,IF($C28+$D28+$E28+$F28+$ED27&gt;($ED$11*AK$8),2,IF($C28+$D28+$E28+$F28+$G28+$ED27&gt;($ED$11*AK$8),3,0))))</f>
        <v>0</v>
      </c>
      <c r="AL28" s="68">
        <f>IF(OR(SUMIF(AL$12:AL27,2,AL$12:AL27)=2,SUMIF(AL$12:AL27,1,AL$12:AL27)=1,SUM(AL$12:AL27)=1,SUM(AL$12:AL27)=2),0,IF($C28+$ED27&gt;($ED$11*AL$8),1,IF($C28+$D28+$E28+$F28+$ED27&gt;($ED$11*AL$8),2,IF($C28+$D28+$E28+$F28+$G28+$ED27&gt;($ED$11*AL$8),3,0))))</f>
        <v>0</v>
      </c>
      <c r="AM28" s="68">
        <f>IF(OR(SUMIF(AM$12:AM27,2,AM$12:AM27)=2,SUMIF(AM$12:AM27,1,AM$12:AM27)=1,SUM(AM$12:AM27)=1,SUM(AM$12:AM27)=2),0,IF($C28+$ED27&gt;($ED$11*AM$8),1,IF($C28+$D28+$E28+$F28+$ED27&gt;($ED$11*AM$8),2,IF($C28+$D28+$E28+$F28+$G28+$ED27&gt;($ED$11*AM$8),3,0))))</f>
        <v>0</v>
      </c>
      <c r="AN28" s="68">
        <f>IF(OR(SUMIF(AN$12:AN27,2,AN$12:AN27)=2,SUMIF(AN$12:AN27,1,AN$12:AN27)=1,SUM(AN$12:AN27)=1,SUM(AN$12:AN27)=2),0,IF($C28+$ED27&gt;($ED$11*AN$8),1,IF($C28+$D28+$E28+$F28+$ED27&gt;($ED$11*AN$8),2,IF($C28+$D28+$E28+$F28+$G28+$ED27&gt;($ED$11*AN$8),3,0))))</f>
        <v>0</v>
      </c>
      <c r="AO28" s="68">
        <f>IF(OR(SUMIF(AO$12:AO27,2,AO$12:AO27)=2,SUMIF(AO$12:AO27,1,AO$12:AO27)=1,SUM(AO$12:AO27)=1,SUM(AO$12:AO27)=2),0,IF($C28+$ED27&gt;($ED$11*AO$8),1,IF($C28+$D28+$E28+$F28+$ED27&gt;($ED$11*AO$8),2,IF($C28+$D28+$E28+$F28+$G28+$ED27&gt;($ED$11*AO$8),3,0))))</f>
        <v>0</v>
      </c>
      <c r="AP28" s="68">
        <f>IF(OR(SUMIF(AP$12:AP27,2,AP$12:AP27)=2,SUMIF(AP$12:AP27,1,AP$12:AP27)=1,SUM(AP$12:AP27)=1,SUM(AP$12:AP27)=2),0,IF($C28+$ED27&gt;($ED$11*AP$8),1,IF($C28+$D28+$E28+$F28+$ED27&gt;($ED$11*AP$8),2,IF($C28+$D28+$E28+$F28+$G28+$ED27&gt;($ED$11*AP$8),3,0))))</f>
        <v>0</v>
      </c>
      <c r="AQ28" s="68">
        <f>IF(OR(SUMIF(AQ$12:AQ27,2,AQ$12:AQ27)=2,SUMIF(AQ$12:AQ27,1,AQ$12:AQ27)=1,SUM(AQ$12:AQ27)=1,SUM(AQ$12:AQ27)=2),0,IF($C28+$ED27&gt;($ED$11*AQ$8),1,IF($C28+$D28+$E28+$F28+$ED27&gt;($ED$11*AQ$8),2,IF($C28+$D28+$E28+$F28+$G28+$ED27&gt;($ED$11*AQ$8),3,0))))</f>
        <v>0</v>
      </c>
      <c r="AR28" s="68">
        <f>IF(OR(SUMIF(AR$12:AR27,2,AR$12:AR27)=2,SUMIF(AR$12:AR27,1,AR$12:AR27)=1,SUM(AR$12:AR27)=1,SUM(AR$12:AR27)=2),0,IF($C28+$ED27&gt;($ED$11*AR$8),1,IF($C28+$D28+$E28+$F28+$ED27&gt;($ED$11*AR$8),2,IF($C28+$D28+$E28+$F28+$G28+$ED27&gt;($ED$11*AR$8),3,0))))</f>
        <v>0</v>
      </c>
      <c r="AS28" s="68">
        <f>IF(OR(SUMIF(AS$12:AS27,2,AS$12:AS27)=2,SUMIF(AS$12:AS27,1,AS$12:AS27)=1,SUM(AS$12:AS27)=1,SUM(AS$12:AS27)=2),0,IF($C28+$ED27&gt;($ED$11*AS$8),1,IF($C28+$D28+$E28+$F28+$ED27&gt;($ED$11*AS$8),2,IF($C28+$D28+$E28+$F28+$G28+$ED27&gt;($ED$11*AS$8),3,0))))</f>
        <v>0</v>
      </c>
      <c r="AT28" s="68">
        <f>IF(OR(SUMIF(AT$12:AT27,2,AT$12:AT27)=2,SUMIF(AT$12:AT27,1,AT$12:AT27)=1,SUM(AT$12:AT27)=1,SUM(AT$12:AT27)=2),0,IF($C28+$ED27&gt;($ED$11*AT$8),1,IF($C28+$D28+$E28+$F28+$ED27&gt;($ED$11*AT$8),2,IF($C28+$D28+$E28+$F28+$G28+$ED27&gt;($ED$11*AT$8),3,0))))</f>
        <v>0</v>
      </c>
      <c r="AU28" s="68">
        <f>IF(OR(SUMIF(AU$12:AU27,2,AU$12:AU27)=2,SUMIF(AU$12:AU27,1,AU$12:AU27)=1,SUM(AU$12:AU27)=1,SUM(AU$12:AU27)=2),0,IF($C28+$ED27&gt;($ED$11*AU$8),1,IF($C28+$D28+$E28+$F28+$ED27&gt;($ED$11*AU$8),2,IF($C28+$D28+$E28+$F28+$G28+$ED27&gt;($ED$11*AU$8),3,0))))</f>
        <v>0</v>
      </c>
      <c r="AV28" s="68">
        <f>IF(OR(SUMIF(AV$12:AV27,2,AV$12:AV27)=2,SUMIF(AV$12:AV27,1,AV$12:AV27)=1,SUM(AV$12:AV27)=1,SUM(AV$12:AV27)=2),0,IF($C28+$ED27&gt;($ED$11*AV$8),1,IF($C28+$D28+$E28+$F28+$ED27&gt;($ED$11*AV$8),2,IF($C28+$D28+$E28+$F28+$G28+$ED27&gt;($ED$11*AV$8),3,0))))</f>
        <v>0</v>
      </c>
      <c r="AW28" s="68">
        <f>IF(OR(SUMIF(AW$12:AW27,2,AW$12:AW27)=2,SUMIF(AW$12:AW27,1,AW$12:AW27)=1,SUM(AW$12:AW27)=1,SUM(AW$12:AW27)=2),0,IF($C28+$ED27&gt;($ED$11*AW$8),1,IF($C28+$D28+$E28+$F28+$ED27&gt;($ED$11*AW$8),2,IF($C28+$D28+$E28+$F28+$G28+$ED27&gt;($ED$11*AW$8),3,0))))</f>
        <v>0</v>
      </c>
      <c r="AX28" s="68">
        <f>IF(OR(SUMIF(AX$12:AX27,2,AX$12:AX27)=2,SUMIF(AX$12:AX27,1,AX$12:AX27)=1,SUM(AX$12:AX27)=1,SUM(AX$12:AX27)=2),0,IF($C28+$ED27&gt;($ED$11*AX$8),1,IF($C28+$D28+$E28+$F28+$ED27&gt;($ED$11*AX$8),2,IF($C28+$D28+$E28+$F28+$G28+$ED27&gt;($ED$11*AX$8),3,0))))</f>
        <v>0</v>
      </c>
      <c r="AY28" s="68">
        <f>IF(OR(SUMIF(AY$12:AY27,2,AY$12:AY27)=2,SUMIF(AY$12:AY27,1,AY$12:AY27)=1,SUM(AY$12:AY27)=1,SUM(AY$12:AY27)=2),0,IF($C28+$ED27&gt;($ED$11*AY$8),1,IF($C28+$D28+$E28+$F28+$ED27&gt;($ED$11*AY$8),2,IF($C28+$D28+$E28+$F28+$G28+$ED27&gt;($ED$11*AY$8),3,0))))</f>
        <v>0</v>
      </c>
      <c r="AZ28" s="68">
        <f>IF(OR(SUMIF(AZ$12:AZ27,2,AZ$12:AZ27)=2,SUMIF(AZ$12:AZ27,1,AZ$12:AZ27)=1,SUM(AZ$12:AZ27)=1,SUM(AZ$12:AZ27)=2),0,IF($C28+$ED27&gt;($ED$11*AZ$8),1,IF($C28+$D28+$E28+$F28+$ED27&gt;($ED$11*AZ$8),2,IF($C28+$D28+$E28+$F28+$G28+$ED27&gt;($ED$11*AZ$8),3,0))))</f>
        <v>0</v>
      </c>
      <c r="BA28" s="68">
        <f>IF(OR(SUMIF(BA$12:BA27,2,BA$12:BA27)=2,SUMIF(BA$12:BA27,1,BA$12:BA27)=1,SUM(BA$12:BA27)=1,SUM(BA$12:BA27)=2),0,IF($C28+$ED27&gt;($ED$11*BA$8),1,IF($C28+$D28+$E28+$F28+$ED27&gt;($ED$11*BA$8),2,IF($C28+$D28+$E28+$F28+$G28+$ED27&gt;($ED$11*BA$8),3,0))))</f>
        <v>0</v>
      </c>
      <c r="BB28" s="68">
        <f>IF(OR(SUMIF(BB$12:BB27,2,BB$12:BB27)=2,SUMIF(BB$12:BB27,1,BB$12:BB27)=1,SUM(BB$12:BB27)=1,SUM(BB$12:BB27)=2),0,IF($C28+$ED27&gt;($ED$11*BB$8),1,IF($C28+$D28+$E28+$F28+$ED27&gt;($ED$11*BB$8),2,IF($C28+$D28+$E28+$F28+$G28+$ED27&gt;($ED$11*BB$8),3,0))))</f>
        <v>0</v>
      </c>
      <c r="BC28" s="68">
        <f>IF(OR(SUMIF(BC$12:BC27,2,BC$12:BC27)=2,SUMIF(BC$12:BC27,1,BC$12:BC27)=1,SUM(BC$12:BC27)=1,SUM(BC$12:BC27)=2),0,IF($C28+$ED27&gt;($ED$11*BC$8),1,IF($C28+$D28+$E28+$F28+$ED27&gt;($ED$11*BC$8),2,IF($C28+$D28+$E28+$F28+$G28+$ED27&gt;($ED$11*BC$8),3,0))))</f>
        <v>0</v>
      </c>
      <c r="BD28" s="68">
        <f>IF(OR(SUMIF(BD$12:BD27,2,BD$12:BD27)=2,SUMIF(BD$12:BD27,1,BD$12:BD27)=1,SUM(BD$12:BD27)=1,SUM(BD$12:BD27)=2),0,IF($C28+$ED27&gt;($ED$11*BD$8),1,IF($C28+$D28+$E28+$F28+$ED27&gt;($ED$11*BD$8),2,IF($C28+$D28+$E28+$F28+$G28+$ED27&gt;($ED$11*BD$8),3,0))))</f>
        <v>0</v>
      </c>
      <c r="BE28" s="68">
        <f>IF(OR(SUMIF(BE$12:BE27,2,BE$12:BE27)=2,SUMIF(BE$12:BE27,1,BE$12:BE27)=1,SUM(BE$12:BE27)=1,SUM(BE$12:BE27)=2),0,IF($C28+$ED27&gt;($ED$11*BE$8),1,IF($C28+$D28+$E28+$F28+$ED27&gt;($ED$11*BE$8),2,IF($C28+$D28+$E28+$F28+$G28+$ED27&gt;($ED$11*BE$8),3,0))))</f>
        <v>0</v>
      </c>
      <c r="BF28" s="68">
        <f>IF(OR(SUMIF(BF$12:BF27,2,BF$12:BF27)=2,SUMIF(BF$12:BF27,1,BF$12:BF27)=1,SUM(BF$12:BF27)=1,SUM(BF$12:BF27)=2),0,IF($C28+$ED27&gt;($ED$11*BF$8),1,IF($C28+$D28+$E28+$F28+$ED27&gt;($ED$11*BF$8),2,IF($C28+$D28+$E28+$F28+$G28+$ED27&gt;($ED$11*BF$8),3,0))))</f>
        <v>0</v>
      </c>
      <c r="BG28" s="68">
        <f>IF(OR(SUMIF(BG$12:BG27,2,BG$12:BG27)=2,SUMIF(BG$12:BG27,1,BG$12:BG27)=1,SUM(BG$12:BG27)=1,SUM(BG$12:BG27)=2),0,IF($C28+$ED27&gt;($ED$11*BG$8),1,IF($C28+$D28+$E28+$F28+$ED27&gt;($ED$11*BG$8),2,IF($C28+$D28+$E28+$F28+$G28+$ED27&gt;($ED$11*BG$8),3,0))))</f>
        <v>0</v>
      </c>
      <c r="BH28" s="68">
        <f>IF(OR(SUMIF(BH$12:BH27,2,BH$12:BH27)=2,SUMIF(BH$12:BH27,1,BH$12:BH27)=1,SUM(BH$12:BH27)=1,SUM(BH$12:BH27)=2),0,IF($C28+$ED27&gt;($ED$11*BH$8),1,IF($C28+$D28+$E28+$F28+$ED27&gt;($ED$11*BH$8),2,IF($C28+$D28+$E28+$F28+$G28+$ED27&gt;($ED$11*BH$8),3,0))))</f>
        <v>0</v>
      </c>
      <c r="BI28" s="68">
        <f>IF(OR(SUMIF(BI$12:BI27,2,BI$12:BI27)=2,SUMIF(BI$12:BI27,1,BI$12:BI27)=1,SUM(BI$12:BI27)=1,SUM(BI$12:BI27)=2),0,IF($C28+$ED27&gt;($ED$11*BI$8),1,IF($C28+$D28+$E28+$F28+$ED27&gt;($ED$11*BI$8),2,IF($C28+$D28+$E28+$F28+$G28+$ED27&gt;($ED$11*BI$8),3,0))))</f>
        <v>0</v>
      </c>
      <c r="BJ28" s="68">
        <f>IF(OR(SUMIF(BJ$12:BJ27,2,BJ$12:BJ27)=2,SUMIF(BJ$12:BJ27,1,BJ$12:BJ27)=1,SUM(BJ$12:BJ27)=1,SUM(BJ$12:BJ27)=2),0,IF($C28+$ED27&gt;($ED$11*BJ$8),1,IF($C28+$D28+$E28+$F28+$ED27&gt;($ED$11*BJ$8),2,IF($C28+$D28+$E28+$F28+$G28+$ED27&gt;($ED$11*BJ$8),3,0))))</f>
        <v>0</v>
      </c>
      <c r="BK28" s="68">
        <f>IF(OR(SUMIF(BK$12:BK27,2,BK$12:BK27)=2,SUMIF(BK$12:BK27,1,BK$12:BK27)=1,SUM(BK$12:BK27)=1,SUM(BK$12:BK27)=2),0,IF($C28+$ED27&gt;($ED$11*BK$8),1,IF($C28+$D28+$E28+$F28+$ED27&gt;($ED$11*BK$8),2,IF($C28+$D28+$E28+$F28+$G28+$ED27&gt;($ED$11*BK$8),3,0))))</f>
        <v>0</v>
      </c>
      <c r="BL28" s="68">
        <f>IF(OR(SUMIF(BL$12:BL27,2,BL$12:BL27)=2,SUMIF(BL$12:BL27,1,BL$12:BL27)=1,SUM(BL$12:BL27)=1,SUM(BL$12:BL27)=2),0,IF($C28+$ED27&gt;($ED$11*BL$8),1,IF($C28+$D28+$E28+$F28+$ED27&gt;($ED$11*BL$8),2,IF($C28+$D28+$E28+$F28+$G28+$ED27&gt;($ED$11*BL$8),3,0))))</f>
        <v>0</v>
      </c>
      <c r="BM28" s="68">
        <f>IF(OR(SUMIF(BM$12:BM27,2,BM$12:BM27)=2,SUMIF(BM$12:BM27,1,BM$12:BM27)=1,SUM(BM$12:BM27)=1,SUM(BM$12:BM27)=2),0,IF($C28+$ED27&gt;($ED$11*BM$8),1,IF($C28+$D28+$E28+$F28+$ED27&gt;($ED$11*BM$8),2,IF($C28+$D28+$E28+$F28+$G28+$ED27&gt;($ED$11*BM$8),3,0))))</f>
        <v>0</v>
      </c>
      <c r="BN28" s="68">
        <f>IF(OR(SUMIF(BN$12:BN27,2,BN$12:BN27)=2,SUMIF(BN$12:BN27,1,BN$12:BN27)=1,SUM(BN$12:BN27)=1,SUM(BN$12:BN27)=2),0,IF($C28+$ED27&gt;($ED$11*BN$8),1,IF($C28+$D28+$E28+$F28+$ED27&gt;($ED$11*BN$8),2,IF($C28+$D28+$E28+$F28+$G28+$ED27&gt;($ED$11*BN$8),3,0))))</f>
        <v>0</v>
      </c>
      <c r="BO28" s="68">
        <f>IF(OR(SUMIF(BO$12:BO27,2,BO$12:BO27)=2,SUMIF(BO$12:BO27,1,BO$12:BO27)=1,SUM(BO$12:BO27)=1,SUM(BO$12:BO27)=2),0,IF($C28+$ED27&gt;($ED$11*BO$8),1,IF($C28+$D28+$E28+$F28+$ED27&gt;($ED$11*BO$8),2,IF($C28+$D28+$E28+$F28+$G28+$ED27&gt;($ED$11*BO$8),3,0))))</f>
        <v>0</v>
      </c>
      <c r="BP28" s="68">
        <f>IF(OR(SUMIF(BP$12:BP27,2,BP$12:BP27)=2,SUMIF(BP$12:BP27,1,BP$12:BP27)=1,SUM(BP$12:BP27)=1,SUM(BP$12:BP27)=2),0,IF($C28+$ED27&gt;($ED$11*BP$8),1,IF($C28+$D28+$E28+$F28+$ED27&gt;($ED$11*BP$8),2,IF($C28+$D28+$E28+$F28+$G28+$ED27&gt;($ED$11*BP$8),3,0))))</f>
        <v>0</v>
      </c>
      <c r="BQ28" s="68">
        <f>IF(OR(SUMIF(BQ$12:BQ27,2,BQ$12:BQ27)=2,SUMIF(BQ$12:BQ27,1,BQ$12:BQ27)=1,SUM(BQ$12:BQ27)=1,SUM(BQ$12:BQ27)=2),0,IF($C28+$ED27&gt;($ED$11*BQ$8),1,IF($C28+$D28+$E28+$F28+$ED27&gt;($ED$11*BQ$8),2,IF($C28+$D28+$E28+$F28+$G28+$ED27&gt;($ED$11*BQ$8),3,0))))</f>
        <v>0</v>
      </c>
      <c r="BR28" s="68">
        <f>IF(OR(SUMIF(BR$12:BR27,2,BR$12:BR27)=2,SUMIF(BR$12:BR27,1,BR$12:BR27)=1,SUM(BR$12:BR27)=1,SUM(BR$12:BR27)=2),0,IF($C28+$ED27&gt;($ED$11*BR$8),1,IF($C28+$D28+$E28+$F28+$ED27&gt;($ED$11*BR$8),2,IF($C28+$D28+$E28+$F28+$G28+$ED27&gt;($ED$11*BR$8),3,0))))</f>
        <v>0</v>
      </c>
      <c r="BS28" s="68">
        <f>IF(OR(SUMIF(BS$12:BS27,2,BS$12:BS27)=2,SUMIF(BS$12:BS27,1,BS$12:BS27)=1,SUM(BS$12:BS27)=1,SUM(BS$12:BS27)=2),0,IF($C28+$ED27&gt;($ED$11*BS$8),1,IF($C28+$D28+$E28+$F28+$ED27&gt;($ED$11*BS$8),2,IF($C28+$D28+$E28+$F28+$G28+$ED27&gt;($ED$11*BS$8),3,0))))</f>
        <v>0</v>
      </c>
      <c r="BT28" s="68">
        <f>IF(OR(SUMIF(BT$12:BT27,2,BT$12:BT27)=2,SUMIF(BT$12:BT27,1,BT$12:BT27)=1,SUM(BT$12:BT27)=1,SUM(BT$12:BT27)=2),0,IF($C28+$ED27&gt;($ED$11*BT$8),1,IF($C28+$D28+$E28+$F28+$ED27&gt;($ED$11*BT$8),2,IF($C28+$D28+$E28+$F28+$G28+$ED27&gt;($ED$11*BT$8),3,0))))</f>
        <v>0</v>
      </c>
      <c r="BU28" s="68">
        <f>IF(OR(SUMIF(BU$12:BU27,2,BU$12:BU27)=2,SUMIF(BU$12:BU27,1,BU$12:BU27)=1,SUM(BU$12:BU27)=1,SUM(BU$12:BU27)=2),0,IF($C28+$ED27&gt;($ED$11*BU$8),1,IF($C28+$D28+$E28+$F28+$ED27&gt;($ED$11*BU$8),2,IF($C28+$D28+$E28+$F28+$G28+$ED27&gt;($ED$11*BU$8),3,0))))</f>
        <v>0</v>
      </c>
      <c r="BV28" s="68">
        <f>IF(OR(SUMIF(BV$12:BV27,2,BV$12:BV27)=2,SUMIF(BV$12:BV27,1,BV$12:BV27)=1,SUM(BV$12:BV27)=1,SUM(BV$12:BV27)=2),0,IF($C28+$ED27&gt;($ED$11*BV$8),1,IF($C28+$D28+$E28+$F28+$ED27&gt;($ED$11*BV$8),2,IF($C28+$D28+$E28+$F28+$G28+$ED27&gt;($ED$11*BV$8),3,0))))</f>
        <v>0</v>
      </c>
      <c r="BW28" s="68">
        <f>IF(OR(SUMIF(BW$12:BW27,2,BW$12:BW27)=2,SUMIF(BW$12:BW27,1,BW$12:BW27)=1,SUM(BW$12:BW27)=1,SUM(BW$12:BW27)=2),0,IF($C28+$ED27&gt;($ED$11*BW$8),1,IF($C28+$D28+$E28+$F28+$ED27&gt;($ED$11*BW$8),2,IF($C28+$D28+$E28+$F28+$G28+$ED27&gt;($ED$11*BW$8),3,0))))</f>
        <v>0</v>
      </c>
      <c r="BX28" s="68">
        <f>IF(OR(SUMIF(BX$12:BX27,2,BX$12:BX27)=2,SUMIF(BX$12:BX27,1,BX$12:BX27)=1,SUM(BX$12:BX27)=1,SUM(BX$12:BX27)=2),0,IF($C28+$ED27&gt;($ED$11*BX$8),1,IF($C28+$D28+$E28+$F28+$ED27&gt;($ED$11*BX$8),2,IF($C28+$D28+$E28+$F28+$G28+$ED27&gt;($ED$11*BX$8),3,0))))</f>
        <v>0</v>
      </c>
      <c r="BY28" s="68">
        <f>IF(OR(SUMIF(BY$12:BY27,2,BY$12:BY27)=2,SUMIF(BY$12:BY27,1,BY$12:BY27)=1,SUM(BY$12:BY27)=1,SUM(BY$12:BY27)=2),0,IF($C28+$ED27&gt;($ED$11*BY$8),1,IF($C28+$D28+$E28+$F28+$ED27&gt;($ED$11*BY$8),2,IF($C28+$D28+$E28+$F28+$G28+$ED27&gt;($ED$11*BY$8),3,0))))</f>
        <v>0</v>
      </c>
      <c r="BZ28" s="68">
        <f>IF(OR(SUMIF(BZ$12:BZ27,2,BZ$12:BZ27)=2,SUMIF(BZ$12:BZ27,1,BZ$12:BZ27)=1,SUM(BZ$12:BZ27)=1,SUM(BZ$12:BZ27)=2),0,IF($C28+$ED27&gt;($ED$11*BZ$8),1,IF($C28+$D28+$E28+$F28+$ED27&gt;($ED$11*BZ$8),2,IF($C28+$D28+$E28+$F28+$G28+$ED27&gt;($ED$11*BZ$8),3,0))))</f>
        <v>0</v>
      </c>
      <c r="CA28" s="68">
        <f>IF(OR(SUMIF(CA$12:CA27,2,CA$12:CA27)=2,SUMIF(CA$12:CA27,1,CA$12:CA27)=1,SUM(CA$12:CA27)=1,SUM(CA$12:CA27)=2),0,IF($C28+$ED27&gt;($ED$11*CA$8),1,IF($C28+$D28+$E28+$F28+$ED27&gt;($ED$11*CA$8),2,IF($C28+$D28+$E28+$F28+$G28+$ED27&gt;($ED$11*CA$8),3,0))))</f>
        <v>0</v>
      </c>
      <c r="CB28" s="68">
        <f>IF(OR(SUMIF(CB$12:CB27,2,CB$12:CB27)=2,SUMIF(CB$12:CB27,1,CB$12:CB27)=1,SUM(CB$12:CB27)=1,SUM(CB$12:CB27)=2),0,IF($C28+$ED27&gt;($ED$11*CB$8),1,IF($C28+$D28+$E28+$F28+$ED27&gt;($ED$11*CB$8),2,IF($C28+$D28+$E28+$F28+$G28+$ED27&gt;($ED$11*CB$8),3,0))))</f>
        <v>0</v>
      </c>
      <c r="CC28" s="68">
        <f>IF(OR(SUMIF(CC$12:CC27,2,CC$12:CC27)=2,SUMIF(CC$12:CC27,1,CC$12:CC27)=1,SUM(CC$12:CC27)=1,SUM(CC$12:CC27)=2),0,IF($C28+$ED27&gt;($ED$11*CC$8),1,IF($C28+$D28+$E28+$F28+$ED27&gt;($ED$11*CC$8),2,IF($C28+$D28+$E28+$F28+$G28+$ED27&gt;($ED$11*CC$8),3,0))))</f>
        <v>0</v>
      </c>
      <c r="CD28" s="68">
        <f>IF(OR(SUMIF(CD$12:CD27,2,CD$12:CD27)=2,SUMIF(CD$12:CD27,1,CD$12:CD27)=1,SUM(CD$12:CD27)=1,SUM(CD$12:CD27)=2),0,IF($C28+$ED27&gt;($ED$11*CD$8),1,IF($C28+$D28+$E28+$F28+$ED27&gt;($ED$11*CD$8),2,IF($C28+$D28+$E28+$F28+$G28+$ED27&gt;($ED$11*CD$8),3,0))))</f>
        <v>0</v>
      </c>
      <c r="CE28" s="68">
        <f>IF(OR(SUMIF(CE$12:CE27,2,CE$12:CE27)=2,SUMIF(CE$12:CE27,1,CE$12:CE27)=1,SUM(CE$12:CE27)=1,SUM(CE$12:CE27)=2),0,IF($C28+$ED27&gt;($ED$11*CE$8),1,IF($C28+$D28+$E28+$F28+$ED27&gt;($ED$11*CE$8),2,IF($C28+$D28+$E28+$F28+$G28+$ED27&gt;($ED$11*CE$8),3,0))))</f>
        <v>0</v>
      </c>
      <c r="CF28" s="68">
        <f>IF(OR(SUMIF(CF$12:CF27,2,CF$12:CF27)=2,SUMIF(CF$12:CF27,1,CF$12:CF27)=1,SUM(CF$12:CF27)=1,SUM(CF$12:CF27)=2),0,IF($C28+$ED27&gt;($ED$11*CF$8),1,IF($C28+$D28+$E28+$F28+$ED27&gt;($ED$11*CF$8),2,IF($C28+$D28+$E28+$F28+$G28+$ED27&gt;($ED$11*CF$8),3,0))))</f>
        <v>0</v>
      </c>
      <c r="CG28" s="68">
        <f>IF(OR(SUMIF(CG$12:CG27,2,CG$12:CG27)=2,SUMIF(CG$12:CG27,1,CG$12:CG27)=1,SUM(CG$12:CG27)=1,SUM(CG$12:CG27)=2),0,IF($C28+$ED27&gt;($ED$11*CG$8),1,IF($C28+$D28+$E28+$F28+$ED27&gt;($ED$11*CG$8),2,IF($C28+$D28+$E28+$F28+$G28+$ED27&gt;($ED$11*CG$8),3,0))))</f>
        <v>0</v>
      </c>
      <c r="CH28" s="68">
        <f>IF(OR(SUMIF(CH$12:CH27,2,CH$12:CH27)=2,SUMIF(CH$12:CH27,1,CH$12:CH27)=1,SUM(CH$12:CH27)=1,SUM(CH$12:CH27)=2),0,IF($C28+$ED27&gt;($ED$11*CH$8),1,IF($C28+$D28+$E28+$F28+$ED27&gt;($ED$11*CH$8),2,IF($C28+$D28+$E28+$F28+$G28+$ED27&gt;($ED$11*CH$8),3,0))))</f>
        <v>0</v>
      </c>
      <c r="CI28" s="68">
        <f>IF(OR(SUMIF(CI$12:CI27,2,CI$12:CI27)=2,SUMIF(CI$12:CI27,1,CI$12:CI27)=1,SUM(CI$12:CI27)=1,SUM(CI$12:CI27)=2),0,IF($C28+$ED27&gt;($ED$11*CI$8),1,IF($C28+$D28+$E28+$F28+$ED27&gt;($ED$11*CI$8),2,IF($C28+$D28+$E28+$F28+$G28+$ED27&gt;($ED$11*CI$8),3,0))))</f>
        <v>0</v>
      </c>
      <c r="CJ28" s="68">
        <f>IF(OR(SUMIF(CJ$12:CJ27,2,CJ$12:CJ27)=2,SUMIF(CJ$12:CJ27,1,CJ$12:CJ27)=1,SUM(CJ$12:CJ27)=1,SUM(CJ$12:CJ27)=2),0,IF($C28+$ED27&gt;($ED$11*CJ$8),1,IF($C28+$D28+$E28+$F28+$ED27&gt;($ED$11*CJ$8),2,IF($C28+$D28+$E28+$F28+$G28+$ED27&gt;($ED$11*CJ$8),3,0))))</f>
        <v>0</v>
      </c>
      <c r="CK28" s="68">
        <f>IF(OR(SUMIF(CK$12:CK27,2,CK$12:CK27)=2,SUMIF(CK$12:CK27,1,CK$12:CK27)=1,SUM(CK$12:CK27)=1,SUM(CK$12:CK27)=2),0,IF($C28+$ED27&gt;($ED$11*CK$8),1,IF($C28+$D28+$E28+$F28+$ED27&gt;($ED$11*CK$8),2,IF($C28+$D28+$E28+$F28+$G28+$ED27&gt;($ED$11*CK$8),3,0))))</f>
        <v>0</v>
      </c>
      <c r="CL28" s="68">
        <f>IF(OR(SUMIF(CL$12:CL27,2,CL$12:CL27)=2,SUMIF(CL$12:CL27,1,CL$12:CL27)=1,SUM(CL$12:CL27)=1,SUM(CL$12:CL27)=2),0,IF($C28+$ED27&gt;($ED$11*CL$8),1,IF($C28+$D28+$E28+$F28+$ED27&gt;($ED$11*CL$8),2,IF($C28+$D28+$E28+$F28+$G28+$ED27&gt;($ED$11*CL$8),3,0))))</f>
        <v>0</v>
      </c>
      <c r="CM28" s="68">
        <f>IF(OR(SUMIF(CM$12:CM27,2,CM$12:CM27)=2,SUMIF(CM$12:CM27,1,CM$12:CM27)=1,SUM(CM$12:CM27)=1,SUM(CM$12:CM27)=2),0,IF($C28+$ED27&gt;($ED$11*CM$8),1,IF($C28+$D28+$E28+$F28+$ED27&gt;($ED$11*CM$8),2,IF($C28+$D28+$E28+$F28+$G28+$ED27&gt;($ED$11*CM$8),3,0))))</f>
        <v>0</v>
      </c>
      <c r="CN28" s="68">
        <f>IF(OR(SUMIF(CN$12:CN27,2,CN$12:CN27)=2,SUMIF(CN$12:CN27,1,CN$12:CN27)=1,SUM(CN$12:CN27)=1,SUM(CN$12:CN27)=2),0,IF($C28+$ED27&gt;($ED$11*CN$8),1,IF($C28+$D28+$E28+$F28+$ED27&gt;($ED$11*CN$8),2,IF($C28+$D28+$E28+$F28+$G28+$ED27&gt;($ED$11*CN$8),3,0))))</f>
        <v>0</v>
      </c>
      <c r="CO28" s="68">
        <f>IF(OR(SUMIF(CO$12:CO27,2,CO$12:CO27)=2,SUMIF(CO$12:CO27,1,CO$12:CO27)=1,SUM(CO$12:CO27)=1,SUM(CO$12:CO27)=2),0,IF($C28+$ED27&gt;($ED$11*CO$8),1,IF($C28+$D28+$E28+$F28+$ED27&gt;($ED$11*CO$8),2,IF($C28+$D28+$E28+$F28+$G28+$ED27&gt;($ED$11*CO$8),3,0))))</f>
        <v>0</v>
      </c>
      <c r="CP28" s="68">
        <f>IF(OR(SUMIF(CP$12:CP27,2,CP$12:CP27)=2,SUMIF(CP$12:CP27,1,CP$12:CP27)=1,SUM(CP$12:CP27)=1,SUM(CP$12:CP27)=2),0,IF($C28+$ED27&gt;($ED$11*CP$8),1,IF($C28+$D28+$E28+$F28+$ED27&gt;($ED$11*CP$8),2,IF($C28+$D28+$E28+$F28+$G28+$ED27&gt;($ED$11*CP$8),3,0))))</f>
        <v>0</v>
      </c>
      <c r="CQ28" s="68">
        <f>IF(OR(SUMIF(CQ$12:CQ27,2,CQ$12:CQ27)=2,SUMIF(CQ$12:CQ27,1,CQ$12:CQ27)=1,SUM(CQ$12:CQ27)=1,SUM(CQ$12:CQ27)=2),0,IF($C28+$ED27&gt;($ED$11*CQ$8),1,IF($C28+$D28+$E28+$F28+$ED27&gt;($ED$11*CQ$8),2,IF($C28+$D28+$E28+$F28+$G28+$ED27&gt;($ED$11*CQ$8),3,0))))</f>
        <v>0</v>
      </c>
      <c r="CR28" s="68">
        <f>IF(OR(SUMIF(CR$12:CR27,2,CR$12:CR27)=2,SUMIF(CR$12:CR27,1,CR$12:CR27)=1,SUM(CR$12:CR27)=1,SUM(CR$12:CR27)=2),0,IF($C28+$ED27&gt;($ED$11*CR$8),1,IF($C28+$D28+$E28+$F28+$ED27&gt;($ED$11*CR$8),2,IF($C28+$D28+$E28+$F28+$G28+$ED27&gt;($ED$11*CR$8),3,0))))</f>
        <v>0</v>
      </c>
      <c r="CS28" s="68">
        <f>IF(OR(SUMIF(CS$12:CS27,2,CS$12:CS27)=2,SUMIF(CS$12:CS27,1,CS$12:CS27)=1,SUM(CS$12:CS27)=1,SUM(CS$12:CS27)=2),0,IF($C28+$ED27&gt;($ED$11*CS$8),1,IF($C28+$D28+$E28+$F28+$ED27&gt;($ED$11*CS$8),2,IF($C28+$D28+$E28+$F28+$G28+$ED27&gt;($ED$11*CS$8),3,0))))</f>
        <v>0</v>
      </c>
      <c r="CT28" s="68">
        <f>IF(OR(SUMIF(CT$12:CT27,2,CT$12:CT27)=2,SUMIF(CT$12:CT27,1,CT$12:CT27)=1,SUM(CT$12:CT27)=1,SUM(CT$12:CT27)=2),0,IF($C28+$ED27&gt;($ED$11*CT$8),1,IF($C28+$D28+$E28+$F28+$ED27&gt;($ED$11*CT$8),2,IF($C28+$D28+$E28+$F28+$G28+$ED27&gt;($ED$11*CT$8),3,0))))</f>
        <v>0</v>
      </c>
      <c r="CU28" s="68">
        <f>IF(OR(SUMIF(CU$12:CU27,2,CU$12:CU27)=2,SUMIF(CU$12:CU27,1,CU$12:CU27)=1,SUM(CU$12:CU27)=1,SUM(CU$12:CU27)=2),0,IF($C28+$ED27&gt;($ED$11*CU$8),1,IF($C28+$D28+$E28+$F28+$ED27&gt;($ED$11*CU$8),2,IF($C28+$D28+$E28+$F28+$G28+$ED27&gt;($ED$11*CU$8),3,0))))</f>
        <v>0</v>
      </c>
      <c r="CV28" s="68">
        <f>IF(OR(SUMIF(CV$12:CV27,2,CV$12:CV27)=2,SUMIF(CV$12:CV27,1,CV$12:CV27)=1,SUM(CV$12:CV27)=1,SUM(CV$12:CV27)=2),0,IF($C28+$ED27&gt;($ED$11*CV$8),1,IF($C28+$D28+$E28+$F28+$ED27&gt;($ED$11*CV$8),2,IF($C28+$D28+$E28+$F28+$G28+$ED27&gt;($ED$11*CV$8),3,0))))</f>
        <v>0</v>
      </c>
      <c r="CW28" s="68">
        <f>IF(OR(SUMIF(CW$12:CW27,2,CW$12:CW27)=2,SUMIF(CW$12:CW27,1,CW$12:CW27)=1,SUM(CW$12:CW27)=1,SUM(CW$12:CW27)=2),0,IF($C28+$ED27&gt;($ED$11*CW$8),1,IF($C28+$D28+$E28+$F28+$ED27&gt;($ED$11*CW$8),2,IF($C28+$D28+$E28+$F28+$G28+$ED27&gt;($ED$11*CW$8),3,0))))</f>
        <v>0</v>
      </c>
      <c r="CX28" s="68">
        <f>IF(OR(SUMIF(CX$12:CX27,2,CX$12:CX27)=2,SUMIF(CX$12:CX27,1,CX$12:CX27)=1,SUM(CX$12:CX27)=1,SUM(CX$12:CX27)=2),0,IF($C28+$ED27&gt;($ED$11*CX$8),1,IF($C28+$D28+$E28+$F28+$ED27&gt;($ED$11*CX$8),2,IF($C28+$D28+$E28+$F28+$G28+$ED27&gt;($ED$11*CX$8),3,0))))</f>
        <v>0</v>
      </c>
      <c r="CY28" s="68">
        <f>IF(OR(SUMIF(CY$12:CY27,2,CY$12:CY27)=2,SUMIF(CY$12:CY27,1,CY$12:CY27)=1,SUM(CY$12:CY27)=1,SUM(CY$12:CY27)=2),0,IF($C28+$ED27&gt;($ED$11*CY$8),1,IF($C28+$D28+$E28+$F28+$ED27&gt;($ED$11*CY$8),2,IF($C28+$D28+$E28+$F28+$G28+$ED27&gt;($ED$11*CY$8),3,0))))</f>
        <v>0</v>
      </c>
      <c r="CZ28" s="68">
        <f>IF(OR(SUMIF(CZ$12:CZ27,2,CZ$12:CZ27)=2,SUMIF(CZ$12:CZ27,1,CZ$12:CZ27)=1,SUM(CZ$12:CZ27)=1,SUM(CZ$12:CZ27)=2),0,IF($C28+$ED27&gt;($ED$11*CZ$8),1,IF($C28+$D28+$E28+$F28+$ED27&gt;($ED$11*CZ$8),2,IF($C28+$D28+$E28+$F28+$G28+$ED27&gt;($ED$11*CZ$8),3,0))))</f>
        <v>0</v>
      </c>
      <c r="DA28" s="68">
        <f>IF(OR(SUMIF(DA$12:DA27,2,DA$12:DA27)=2,SUMIF(DA$12:DA27,1,DA$12:DA27)=1,SUM(DA$12:DA27)=1,SUM(DA$12:DA27)=2),0,IF($C28+$ED27&gt;($ED$11*DA$8),1,IF($C28+$D28+$E28+$F28+$ED27&gt;($ED$11*DA$8),2,IF($C28+$D28+$E28+$F28+$G28+$ED27&gt;($ED$11*DA$8),3,0))))</f>
        <v>0</v>
      </c>
      <c r="DB28" s="68">
        <f>IF(OR(SUMIF(DB$12:DB27,2,DB$12:DB27)=2,SUMIF(DB$12:DB27,1,DB$12:DB27)=1,SUM(DB$12:DB27)=1,SUM(DB$12:DB27)=2),0,IF($C28+$ED27&gt;($ED$11*DB$8),1,IF($C28+$D28+$E28+$F28+$ED27&gt;($ED$11*DB$8),2,IF($C28+$D28+$E28+$F28+$G28+$ED27&gt;($ED$11*DB$8),3,0))))</f>
        <v>0</v>
      </c>
      <c r="DC28" s="68">
        <f>IF(OR(SUMIF(DC$12:DC27,2,DC$12:DC27)=2,SUMIF(DC$12:DC27,1,DC$12:DC27)=1,SUM(DC$12:DC27)=1,SUM(DC$12:DC27)=2),0,IF($C28+$ED27&gt;($ED$11*DC$8),1,IF($C28+$D28+$E28+$F28+$ED27&gt;($ED$11*DC$8),2,IF($C28+$D28+$E28+$F28+$G28+$ED27&gt;($ED$11*DC$8),3,0))))</f>
        <v>0</v>
      </c>
      <c r="DD28" s="68">
        <f>IF(OR(SUMIF(DD$12:DD27,2,DD$12:DD27)=2,SUMIF(DD$12:DD27,1,DD$12:DD27)=1,SUM(DD$12:DD27)=1,SUM(DD$12:DD27)=2),0,IF($C28+$ED27&gt;($ED$11*DD$8),1,IF($C28+$D28+$E28+$F28+$ED27&gt;($ED$11*DD$8),2,IF($C28+$D28+$E28+$F28+$G28+$ED27&gt;($ED$11*DD$8),3,0))))</f>
        <v>0</v>
      </c>
      <c r="DE28" s="68">
        <f>IF(OR(SUMIF(DE$12:DE27,2,DE$12:DE27)=2,SUMIF(DE$12:DE27,1,DE$12:DE27)=1,SUM(DE$12:DE27)=1,SUM(DE$12:DE27)=2),0,IF($C28+$ED27&gt;($ED$11*DE$8),1,IF($C28+$D28+$E28+$F28+$ED27&gt;($ED$11*DE$8),2,IF($C28+$D28+$E28+$F28+$G28+$ED27&gt;($ED$11*DE$8),3,0))))</f>
        <v>0</v>
      </c>
      <c r="DF28" s="68">
        <f>IF(OR(SUMIF(DF$12:DF27,2,DF$12:DF27)=2,SUMIF(DF$12:DF27,1,DF$12:DF27)=1,SUM(DF$12:DF27)=1,SUM(DF$12:DF27)=2),0,IF($C28+$ED27&gt;($ED$11*DF$8),1,IF($C28+$D28+$E28+$F28+$ED27&gt;($ED$11*DF$8),2,IF($C28+$D28+$E28+$F28+$G28+$ED27&gt;($ED$11*DF$8),3,0))))</f>
        <v>0</v>
      </c>
      <c r="DG28" s="68">
        <f>IF(OR(SUMIF(DG$12:DG27,2,DG$12:DG27)=2,SUMIF(DG$12:DG27,1,DG$12:DG27)=1,SUM(DG$12:DG27)=1,SUM(DG$12:DG27)=2),0,IF($C28+$ED27&gt;($ED$11*DG$8),1,IF($C28+$D28+$E28+$F28+$ED27&gt;($ED$11*DG$8),2,IF($C28+$D28+$E28+$F28+$G28+$ED27&gt;($ED$11*DG$8),3,0))))</f>
        <v>0</v>
      </c>
      <c r="DH28" s="68">
        <f>IF(OR(SUMIF(DH$12:DH27,2,DH$12:DH27)=2,SUMIF(DH$12:DH27,1,DH$12:DH27)=1,SUM(DH$12:DH27)=1,SUM(DH$12:DH27)=2),0,IF($C28+$ED27&gt;($ED$11*DH$8),1,IF($C28+$D28+$E28+$F28+$ED27&gt;($ED$11*DH$8),2,IF($C28+$D28+$E28+$F28+$G28+$ED27&gt;($ED$11*DH$8),3,0))))</f>
        <v>0</v>
      </c>
      <c r="DI28" s="68">
        <f>IF(OR(SUMIF(DI$12:DI27,2,DI$12:DI27)=2,SUMIF(DI$12:DI27,1,DI$12:DI27)=1,SUM(DI$12:DI27)=1,SUM(DI$12:DI27)=2),0,IF($C28+$ED27&gt;($ED$11*DI$8),1,IF($C28+$D28+$E28+$F28+$ED27&gt;($ED$11*DI$8),2,IF($C28+$D28+$E28+$F28+$G28+$ED27&gt;($ED$11*DI$8),3,0))))</f>
        <v>0</v>
      </c>
      <c r="DJ28" s="68">
        <f>IF(OR(SUMIF(DJ$12:DJ27,2,DJ$12:DJ27)=2,SUMIF(DJ$12:DJ27,1,DJ$12:DJ27)=1,SUM(DJ$12:DJ27)=1,SUM(DJ$12:DJ27)=2),0,IF($C28+$ED27&gt;($ED$11*DJ$8),1,IF($C28+$D28+$E28+$F28+$ED27&gt;($ED$11*DJ$8),2,IF($C28+$D28+$E28+$F28+$G28+$ED27&gt;($ED$11*DJ$8),3,0))))</f>
        <v>0</v>
      </c>
      <c r="DK28" s="68">
        <f>IF(OR(SUMIF(DK$12:DK27,2,DK$12:DK27)=2,SUMIF(DK$12:DK27,1,DK$12:DK27)=1,SUM(DK$12:DK27)=1,SUM(DK$12:DK27)=2),0,IF($C28+$ED27&gt;($ED$11*DK$8),1,IF($C28+$D28+$E28+$F28+$ED27&gt;($ED$11*DK$8),2,IF($C28+$D28+$E28+$F28+$G28+$ED27&gt;($ED$11*DK$8),3,0))))</f>
        <v>0</v>
      </c>
      <c r="DL28" s="68">
        <f>IF(OR(SUMIF(DL$12:DL27,2,DL$12:DL27)=2,SUMIF(DL$12:DL27,1,DL$12:DL27)=1,SUM(DL$12:DL27)=1,SUM(DL$12:DL27)=2),0,IF($C28+$ED27&gt;($ED$11*DL$8),1,IF($C28+$D28+$E28+$F28+$ED27&gt;($ED$11*DL$8),2,IF($C28+$D28+$E28+$F28+$G28+$ED27&gt;($ED$11*DL$8),3,0))))</f>
        <v>0</v>
      </c>
      <c r="DM28" s="68">
        <f>IF(OR(SUMIF(DM$12:DM27,2,DM$12:DM27)=2,SUMIF(DM$12:DM27,1,DM$12:DM27)=1,SUM(DM$12:DM27)=1,SUM(DM$12:DM27)=2),0,IF($C28+$ED27&gt;($ED$11*DM$8),1,IF($C28+$D28+$E28+$F28+$ED27&gt;($ED$11*DM$8),2,IF($C28+$D28+$E28+$F28+$G28+$ED27&gt;($ED$11*DM$8),3,0))))</f>
        <v>0</v>
      </c>
      <c r="DN28" s="68">
        <f>IF(OR(SUMIF(DN$12:DN27,2,DN$12:DN27)=2,SUMIF(DN$12:DN27,1,DN$12:DN27)=1,SUM(DN$12:DN27)=1,SUM(DN$12:DN27)=2),0,IF($C28+$ED27&gt;($ED$11*DN$8),1,IF($C28+$D28+$E28+$F28+$ED27&gt;($ED$11*DN$8),2,IF($C28+$D28+$E28+$F28+$G28+$ED27&gt;($ED$11*DN$8),3,0))))</f>
        <v>0</v>
      </c>
      <c r="DO28" s="68">
        <f>IF(OR(SUMIF(DO$12:DO27,2,DO$12:DO27)=2,SUMIF(DO$12:DO27,1,DO$12:DO27)=1,SUM(DO$12:DO27)=1,SUM(DO$12:DO27)=2),0,IF($C28+$ED27&gt;($ED$11*DO$8),1,IF($C28+$D28+$E28+$F28+$ED27&gt;($ED$11*DO$8),2,IF($C28+$D28+$E28+$F28+$G28+$ED27&gt;($ED$11*DO$8),3,0))))</f>
        <v>0</v>
      </c>
      <c r="DP28" s="68">
        <f>IF(OR(SUMIF(DP$12:DP27,2,DP$12:DP27)=2,SUMIF(DP$12:DP27,1,DP$12:DP27)=1,SUM(DP$12:DP27)=1,SUM(DP$12:DP27)=2),0,IF($C28+$ED27&gt;($ED$11*DP$8),1,IF($C28+$D28+$E28+$F28+$ED27&gt;($ED$11*DP$8),2,IF($C28+$D28+$E28+$F28+$G28+$ED27&gt;($ED$11*DP$8),3,0))))</f>
        <v>0</v>
      </c>
      <c r="DQ28" s="68">
        <f>IF(OR(SUMIF(DQ$12:DQ27,2,DQ$12:DQ27)=2,SUMIF(DQ$12:DQ27,1,DQ$12:DQ27)=1,SUM(DQ$12:DQ27)=1,SUM(DQ$12:DQ27)=2),0,IF($C28+$ED27&gt;($ED$11*DQ$8),1,IF($C28+$D28+$E28+$F28+$ED27&gt;($ED$11*DQ$8),2,IF($C28+$D28+$E28+$F28+$G28+$ED27&gt;($ED$11*DQ$8),3,0))))</f>
        <v>0</v>
      </c>
      <c r="DR28" s="68">
        <f>IF(OR(SUMIF(DR$12:DR27,2,DR$12:DR27)=2,SUMIF(DR$12:DR27,1,DR$12:DR27)=1,SUM(DR$12:DR27)=1,SUM(DR$12:DR27)=2),0,IF($C28+$ED27&gt;($ED$11*DR$8),1,IF($C28+$D28+$E28+$F28+$ED27&gt;($ED$11*DR$8),2,IF($C28+$D28+$E28+$F28+$G28+$ED27&gt;($ED$11*DR$8),3,0))))</f>
        <v>0</v>
      </c>
      <c r="DS28" s="68">
        <f>IF(OR(SUMIF(DS$12:DS27,2,DS$12:DS27)=2,SUMIF(DS$12:DS27,1,DS$12:DS27)=1,SUM(DS$12:DS27)=1,SUM(DS$12:DS27)=2),0,IF($C28+$ED27&gt;($ED$11*DS$8),1,IF($C28+$D28+$E28+$F28+$ED27&gt;($ED$11*DS$8),2,IF($C28+$D28+$E28+$F28+$G28+$ED27&gt;($ED$11*DS$8),3,0))))</f>
        <v>0</v>
      </c>
      <c r="DT28" s="68">
        <f>IF(OR(SUMIF(DT$12:DT27,2,DT$12:DT27)=2,SUMIF(DT$12:DT27,1,DT$12:DT27)=1,SUM(DT$12:DT27)=1,SUM(DT$12:DT27)=2),0,IF($C28+$ED27&gt;($ED$11*DT$8),1,IF($C28+$D28+$E28+$F28+$ED27&gt;($ED$11*DT$8),2,IF($C28+$D28+$E28+$F28+$G28+$ED27&gt;($ED$11*DT$8),3,0))))</f>
        <v>0</v>
      </c>
      <c r="DU28" s="68">
        <f>IF(OR(SUMIF(DU$12:DU27,2,DU$12:DU27)=2,SUMIF(DU$12:DU27,1,DU$12:DU27)=1,SUM(DU$12:DU27)=1,SUM(DU$12:DU27)=2),0,IF($C28+$ED27&gt;($ED$11*DU$8),1,IF($C28+$D28+$E28+$F28+$ED27&gt;($ED$11*DU$8),2,IF($C28+$D28+$E28+$F28+$G28+$ED27&gt;($ED$11*DU$8),3,0))))</f>
        <v>0</v>
      </c>
      <c r="DV28" s="68">
        <f>IF(OR(SUMIF(DV$12:DV27,2,DV$12:DV27)=2,SUMIF(DV$12:DV27,1,DV$12:DV27)=1,SUM(DV$12:DV27)=1,SUM(DV$12:DV27)=2),0,IF($C28+$ED27&gt;($ED$11*DV$8),1,IF($C28+$D28+$E28+$F28+$ED27&gt;($ED$11*DV$8),2,IF($C28+$D28+$E28+$F28+$G28+$ED27&gt;($ED$11*DV$8),3,0))))</f>
        <v>0</v>
      </c>
      <c r="DW28" s="68">
        <f>IF(OR(SUMIF(DW$12:DW27,2,DW$12:DW27)=2,SUMIF(DW$12:DW27,1,DW$12:DW27)=1,SUM(DW$12:DW27)=1,SUM(DW$12:DW27)=2),0,IF($C28+$ED27&gt;($ED$11*DW$8),1,IF($C28+$D28+$E28+$F28+$ED27&gt;($ED$11*DW$8),2,IF($C28+$D28+$E28+$F28+$G28+$ED27&gt;($ED$11*DW$8),3,0))))</f>
        <v>0</v>
      </c>
      <c r="DX28" s="68">
        <f>IF(OR(SUMIF(DX$12:DX27,2,DX$12:DX27)=2,SUMIF(DX$12:DX27,1,DX$12:DX27)=1,SUM(DX$12:DX27)=1,SUM(DX$12:DX27)=2),0,IF($C28+$ED27&gt;($ED$11*DX$8),1,IF($C28+$D28+$E28+$F28+$ED27&gt;($ED$11*DX$8),2,IF($C28+$D28+$E28+$F28+$G28+$ED27&gt;($ED$11*DX$8),3,0))))</f>
        <v>0</v>
      </c>
      <c r="DY28" s="68">
        <f>IF(OR(SUMIF(DY$12:DY27,2,DY$12:DY27)=2,SUMIF(DY$12:DY27,1,DY$12:DY27)=1,SUM(DY$12:DY27)=1,SUM(DY$12:DY27)=2),0,IF($C28+$ED27&gt;($ED$11*DY$8),1,IF($C28+$D28+$E28+$F28+$ED27&gt;($ED$11*DY$8),2,IF($C28+$D28+$E28+$F28+$G28+$ED27&gt;($ED$11*DY$8),3,0))))</f>
        <v>0</v>
      </c>
      <c r="DZ28" s="68">
        <f>IF(OR(SUMIF(DZ$12:DZ27,2,DZ$12:DZ27)=2,SUMIF(DZ$12:DZ27,1,DZ$12:DZ27)=1,SUM(DZ$12:DZ27)=1,SUM(DZ$12:DZ27)=2),0,IF($C28+$ED27&gt;($ED$11*DZ$8),1,IF($C28+$D28+$E28+$F28+$ED27&gt;($ED$11*DZ$8),2,IF($C28+$D28+$E28+$F28+$G28+$ED27&gt;($ED$11*DZ$8),3,0))))</f>
        <v>0</v>
      </c>
      <c r="EA28" s="68">
        <f>IF(OR(SUMIF(EA$12:EA27,2,EA$12:EA27)=2,SUMIF(EA$12:EA27,1,EA$12:EA27)=1,SUM(EA$12:EA27)=1,SUM(EA$12:EA27)=2),0,IF($C28+$ED27&gt;($ED$11*EA$8),1,IF($C28+$D28+$E28+$F28+$ED27&gt;($ED$11*EA$8),2,IF($C28+$D28+$E28+$F28+$G28+$ED27&gt;($ED$11*EA$8),3,0))))</f>
        <v>0</v>
      </c>
      <c r="EB28" s="68">
        <f>IF(OR(SUMIF(EB$12:EB27,2,EB$12:EB27)=2,SUMIF(EB$12:EB27,1,EB$12:EB27)=1,SUM(EB$12:EB27)=1,SUM(EB$12:EB27)=2),0,IF($C28+$ED27&gt;($ED$11*EB$8),1,IF($C28+$D28+$E28+$F28+$ED27&gt;($ED$11*EB$8),2,IF($C28+$D28+$E28+$F28+$G28+$ED27&gt;($ED$11*EB$8),3,0))))</f>
        <v>0</v>
      </c>
      <c r="EC28" s="68">
        <f>IF(OR(SUMIF(EC$12:EC27,2,EC$12:EC27)=2,SUMIF(EC$12:EC27,1,EC$12:EC27)=1,SUM(EC$12:EC27)=1,SUM(EC$12:EC27)=2),0,IF($C28+$ED27&gt;($ED$11*EC$8),1,IF($C28+$D28+$E28+$F28+$ED27&gt;($ED$11*EC$8),2,IF($C28+$D28+$E28+$F28+$G28+$ED27&gt;($ED$11*EC$8),3,0))))</f>
        <v>0</v>
      </c>
      <c r="ED28" s="26">
        <f>SUM($C$12:$F28)</f>
        <v>0</v>
      </c>
    </row>
    <row r="29" spans="1:134" ht="14.1" customHeight="1">
      <c r="A29" s="66">
        <v>18</v>
      </c>
      <c r="B29" s="229"/>
      <c r="C29" s="229"/>
      <c r="D29" s="229"/>
      <c r="E29" s="229"/>
      <c r="F29" s="229"/>
      <c r="G29" s="229"/>
      <c r="H29" s="68">
        <f>IF(OR(SUMIF(H$12:H28,2,H$12:H28)=2,SUMIF(H$12:H28,1,H$12:H28)=1,SUM(H$12:H28)=1,SUM(H$12:H28)=2),0,IF($C29+$ED28&gt;($ED$11*H$8),1,IF($C29+$D29+$E29+$F29+$ED28&gt;($ED$11*H$8),2,IF($C29+$D29+$E29+$F29+$G29+$ED28&gt;($ED$11*H$8),3,0))))</f>
        <v>0</v>
      </c>
      <c r="I29" s="68">
        <f>IF(OR(SUMIF(I$12:I28,2,I$12:I28)=2,SUMIF(I$12:I28,1,I$12:I28)=1,SUM(I$12:I28)=1,SUM(I$12:I28)=2),0,IF($C29+$ED28&gt;($ED$11*I$8),1,IF($C29+$D29+$E29+$F29+$ED28&gt;($ED$11*I$8),2,IF($C29+$D29+$E29+$F29+$G29+$ED28&gt;($ED$11*I$8),3,0))))</f>
        <v>0</v>
      </c>
      <c r="J29" s="68">
        <f>IF(OR(SUMIF(J$12:J28,2,J$12:J28)=2,SUMIF(J$12:J28,1,J$12:J28)=1,SUM(J$12:J28)=1,SUM(J$12:J28)=2),0,IF($C29+$ED28&gt;($ED$11*J$8),1,IF($C29+$D29+$E29+$F29+$ED28&gt;($ED$11*J$8),2,IF($C29+$D29+$E29+$F29+$G29+$ED28&gt;($ED$11*J$8),3,0))))</f>
        <v>0</v>
      </c>
      <c r="K29" s="68">
        <f>IF(OR(SUMIF(K$12:K28,2,K$12:K28)=2,SUMIF(K$12:K28,1,K$12:K28)=1,SUM(K$12:K28)=1,SUM(K$12:K28)=2),0,IF($C29+$ED28&gt;($ED$11*K$8),1,IF($C29+$D29+$E29+$F29+$ED28&gt;($ED$11*K$8),2,IF($C29+$D29+$E29+$F29+$G29+$ED28&gt;($ED$11*K$8),3,0))))</f>
        <v>0</v>
      </c>
      <c r="L29" s="68">
        <f>IF(OR(SUMIF(L$12:L28,2,L$12:L28)=2,SUMIF(L$12:L28,1,L$12:L28)=1,SUM(L$12:L28)=1,SUM(L$12:L28)=2),0,IF($C29+$ED28&gt;($ED$11*L$8),1,IF($C29+$D29+$E29+$F29+$ED28&gt;($ED$11*L$8),2,IF($C29+$D29+$E29+$F29+$G29+$ED28&gt;($ED$11*L$8),3,0))))</f>
        <v>0</v>
      </c>
      <c r="M29" s="68">
        <f>IF(OR(SUMIF(M$12:M28,2,M$12:M28)=2,SUMIF(M$12:M28,1,M$12:M28)=1,SUM(M$12:M28)=1,SUM(M$12:M28)=2),0,IF($C29+$ED28&gt;($ED$11*M$8),1,IF($C29+$D29+$E29+$F29+$ED28&gt;($ED$11*M$8),2,IF($C29+$D29+$E29+$F29+$G29+$ED28&gt;($ED$11*M$8),3,0))))</f>
        <v>0</v>
      </c>
      <c r="N29" s="68">
        <f>IF(OR(SUMIF(N$12:N28,2,N$12:N28)=2,SUMIF(N$12:N28,1,N$12:N28)=1,SUM(N$12:N28)=1,SUM(N$12:N28)=2),0,IF($C29+$ED28&gt;($ED$11*N$8),1,IF($C29+$D29+$E29+$F29+$ED28&gt;($ED$11*N$8),2,IF($C29+$D29+$E29+$F29+$G29+$ED28&gt;($ED$11*N$8),3,0))))</f>
        <v>0</v>
      </c>
      <c r="O29" s="68">
        <f>IF(OR(SUMIF(O$12:O28,2,O$12:O28)=2,SUMIF(O$12:O28,1,O$12:O28)=1,SUM(O$12:O28)=1,SUM(O$12:O28)=2),0,IF($C29+$ED28&gt;($ED$11*O$8),1,IF($C29+$D29+$E29+$F29+$ED28&gt;($ED$11*O$8),2,IF($C29+$D29+$E29+$F29+$G29+$ED28&gt;($ED$11*O$8),3,0))))</f>
        <v>0</v>
      </c>
      <c r="P29" s="68">
        <f>IF(OR(SUMIF(P$12:P28,2,P$12:P28)=2,SUMIF(P$12:P28,1,P$12:P28)=1,SUM(P$12:P28)=1,SUM(P$12:P28)=2),0,IF($C29+$ED28&gt;($ED$11*P$8),1,IF($C29+$D29+$E29+$F29+$ED28&gt;($ED$11*P$8),2,IF($C29+$D29+$E29+$F29+$G29+$ED28&gt;($ED$11*P$8),3,0))))</f>
        <v>0</v>
      </c>
      <c r="Q29" s="68">
        <f>IF(OR(SUMIF(Q$12:Q28,2,Q$12:Q28)=2,SUMIF(Q$12:Q28,1,Q$12:Q28)=1,SUM(Q$12:Q28)=1,SUM(Q$12:Q28)=2),0,IF($C29+$ED28&gt;($ED$11*Q$8),1,IF($C29+$D29+$E29+$F29+$ED28&gt;($ED$11*Q$8),2,IF($C29+$D29+$E29+$F29+$G29+$ED28&gt;($ED$11*Q$8),3,0))))</f>
        <v>0</v>
      </c>
      <c r="R29" s="68">
        <f>IF(OR(SUMIF(R$12:R28,2,R$12:R28)=2,SUMIF(R$12:R28,1,R$12:R28)=1,SUM(R$12:R28)=1,SUM(R$12:R28)=2),0,IF($C29+$ED28&gt;($ED$11*R$8),1,IF($C29+$D29+$E29+$F29+$ED28&gt;($ED$11*R$8),2,IF($C29+$D29+$E29+$F29+$G29+$ED28&gt;($ED$11*R$8),3,0))))</f>
        <v>0</v>
      </c>
      <c r="S29" s="68">
        <f>IF(OR(SUMIF(S$12:S28,2,S$12:S28)=2,SUMIF(S$12:S28,1,S$12:S28)=1,SUM(S$12:S28)=1,SUM(S$12:S28)=2),0,IF($C29+$ED28&gt;($ED$11*S$8),1,IF($C29+$D29+$E29+$F29+$ED28&gt;($ED$11*S$8),2,IF($C29+$D29+$E29+$F29+$G29+$ED28&gt;($ED$11*S$8),3,0))))</f>
        <v>0</v>
      </c>
      <c r="T29" s="68">
        <f>IF(OR(SUMIF(T$12:T28,2,T$12:T28)=2,SUMIF(T$12:T28,1,T$12:T28)=1,SUM(T$12:T28)=1,SUM(T$12:T28)=2),0,IF($C29+$ED28&gt;($ED$11*T$8),1,IF($C29+$D29+$E29+$F29+$ED28&gt;($ED$11*T$8),2,IF($C29+$D29+$E29+$F29+$G29+$ED28&gt;($ED$11*T$8),3,0))))</f>
        <v>0</v>
      </c>
      <c r="U29" s="68">
        <f>IF(OR(SUMIF(U$12:U28,2,U$12:U28)=2,SUMIF(U$12:U28,1,U$12:U28)=1,SUM(U$12:U28)=1,SUM(U$12:U28)=2),0,IF($C29+$ED28&gt;($ED$11*U$8),1,IF($C29+$D29+$E29+$F29+$ED28&gt;($ED$11*U$8),2,IF($C29+$D29+$E29+$F29+$G29+$ED28&gt;($ED$11*U$8),3,0))))</f>
        <v>0</v>
      </c>
      <c r="V29" s="68">
        <f>IF(OR(SUMIF(V$12:V28,2,V$12:V28)=2,SUMIF(V$12:V28,1,V$12:V28)=1,SUM(V$12:V28)=1,SUM(V$12:V28)=2),0,IF($C29+$ED28&gt;($ED$11*V$8),1,IF($C29+$D29+$E29+$F29+$ED28&gt;($ED$11*V$8),2,IF($C29+$D29+$E29+$F29+$G29+$ED28&gt;($ED$11*V$8),3,0))))</f>
        <v>0</v>
      </c>
      <c r="W29" s="68">
        <f>IF(OR(SUMIF(W$12:W28,2,W$12:W28)=2,SUMIF(W$12:W28,1,W$12:W28)=1,SUM(W$12:W28)=1,SUM(W$12:W28)=2),0,IF($C29+$ED28&gt;($ED$11*W$8),1,IF($C29+$D29+$E29+$F29+$ED28&gt;($ED$11*W$8),2,IF($C29+$D29+$E29+$F29+$G29+$ED28&gt;($ED$11*W$8),3,0))))</f>
        <v>0</v>
      </c>
      <c r="X29" s="68">
        <f>IF(OR(SUMIF(X$12:X28,2,X$12:X28)=2,SUMIF(X$12:X28,1,X$12:X28)=1,SUM(X$12:X28)=1,SUM(X$12:X28)=2),0,IF($C29+$ED28&gt;($ED$11*X$8),1,IF($C29+$D29+$E29+$F29+$ED28&gt;($ED$11*X$8),2,IF($C29+$D29+$E29+$F29+$G29+$ED28&gt;($ED$11*X$8),3,0))))</f>
        <v>0</v>
      </c>
      <c r="Y29" s="68">
        <f>IF(OR(SUMIF(Y$12:Y28,2,Y$12:Y28)=2,SUMIF(Y$12:Y28,1,Y$12:Y28)=1,SUM(Y$12:Y28)=1,SUM(Y$12:Y28)=2),0,IF($C29+$ED28&gt;($ED$11*Y$8),1,IF($C29+$D29+$E29+$F29+$ED28&gt;($ED$11*Y$8),2,IF($C29+$D29+$E29+$F29+$G29+$ED28&gt;($ED$11*Y$8),3,0))))</f>
        <v>0</v>
      </c>
      <c r="Z29" s="68">
        <f>IF(OR(SUMIF(Z$12:Z28,2,Z$12:Z28)=2,SUMIF(Z$12:Z28,1,Z$12:Z28)=1,SUM(Z$12:Z28)=1,SUM(Z$12:Z28)=2),0,IF($C29+$ED28&gt;($ED$11*Z$8),1,IF($C29+$D29+$E29+$F29+$ED28&gt;($ED$11*Z$8),2,IF($C29+$D29+$E29+$F29+$G29+$ED28&gt;($ED$11*Z$8),3,0))))</f>
        <v>0</v>
      </c>
      <c r="AA29" s="68">
        <f>IF(OR(SUMIF(AA$12:AA28,2,AA$12:AA28)=2,SUMIF(AA$12:AA28,1,AA$12:AA28)=1,SUM(AA$12:AA28)=1,SUM(AA$12:AA28)=2),0,IF($C29+$ED28&gt;($ED$11*AA$8),1,IF($C29+$D29+$E29+$F29+$ED28&gt;($ED$11*AA$8),2,IF($C29+$D29+$E29+$F29+$G29+$ED28&gt;($ED$11*AA$8),3,0))))</f>
        <v>0</v>
      </c>
      <c r="AB29" s="68">
        <f>IF(OR(SUMIF(AB$12:AB28,2,AB$12:AB28)=2,SUMIF(AB$12:AB28,1,AB$12:AB28)=1,SUM(AB$12:AB28)=1,SUM(AB$12:AB28)=2),0,IF($C29+$ED28&gt;($ED$11*AB$8),1,IF($C29+$D29+$E29+$F29+$ED28&gt;($ED$11*AB$8),2,IF($C29+$D29+$E29+$F29+$G29+$ED28&gt;($ED$11*AB$8),3,0))))</f>
        <v>0</v>
      </c>
      <c r="AC29" s="68">
        <f>IF(OR(SUMIF(AC$12:AC28,2,AC$12:AC28)=2,SUMIF(AC$12:AC28,1,AC$12:AC28)=1,SUM(AC$12:AC28)=1,SUM(AC$12:AC28)=2),0,IF($C29+$ED28&gt;($ED$11*AC$8),1,IF($C29+$D29+$E29+$F29+$ED28&gt;($ED$11*AC$8),2,IF($C29+$D29+$E29+$F29+$G29+$ED28&gt;($ED$11*AC$8),3,0))))</f>
        <v>0</v>
      </c>
      <c r="AD29" s="68">
        <f>IF(OR(SUMIF(AD$12:AD28,2,AD$12:AD28)=2,SUMIF(AD$12:AD28,1,AD$12:AD28)=1,SUM(AD$12:AD28)=1,SUM(AD$12:AD28)=2),0,IF($C29+$ED28&gt;($ED$11*AD$8),1,IF($C29+$D29+$E29+$F29+$ED28&gt;($ED$11*AD$8),2,IF($C29+$D29+$E29+$F29+$G29+$ED28&gt;($ED$11*AD$8),3,0))))</f>
        <v>0</v>
      </c>
      <c r="AE29" s="68">
        <f>IF(OR(SUMIF(AE$12:AE28,2,AE$12:AE28)=2,SUMIF(AE$12:AE28,1,AE$12:AE28)=1,SUM(AE$12:AE28)=1,SUM(AE$12:AE28)=2),0,IF($C29+$ED28&gt;($ED$11*AE$8),1,IF($C29+$D29+$E29+$F29+$ED28&gt;($ED$11*AE$8),2,IF($C29+$D29+$E29+$F29+$G29+$ED28&gt;($ED$11*AE$8),3,0))))</f>
        <v>0</v>
      </c>
      <c r="AF29" s="68">
        <f>IF(OR(SUMIF(AF$12:AF28,2,AF$12:AF28)=2,SUMIF(AF$12:AF28,1,AF$12:AF28)=1,SUM(AF$12:AF28)=1,SUM(AF$12:AF28)=2),0,IF($C29+$ED28&gt;($ED$11*AF$8),1,IF($C29+$D29+$E29+$F29+$ED28&gt;($ED$11*AF$8),2,IF($C29+$D29+$E29+$F29+$G29+$ED28&gt;($ED$11*AF$8),3,0))))</f>
        <v>0</v>
      </c>
      <c r="AG29" s="68">
        <f>IF(OR(SUMIF(AG$12:AG28,2,AG$12:AG28)=2,SUMIF(AG$12:AG28,1,AG$12:AG28)=1,SUM(AG$12:AG28)=1,SUM(AG$12:AG28)=2),0,IF($C29+$ED28&gt;($ED$11*AG$8),1,IF($C29+$D29+$E29+$F29+$ED28&gt;($ED$11*AG$8),2,IF($C29+$D29+$E29+$F29+$G29+$ED28&gt;($ED$11*AG$8),3,0))))</f>
        <v>0</v>
      </c>
      <c r="AH29" s="68">
        <f>IF(OR(SUMIF(AH$12:AH28,2,AH$12:AH28)=2,SUMIF(AH$12:AH28,1,AH$12:AH28)=1,SUM(AH$12:AH28)=1,SUM(AH$12:AH28)=2),0,IF($C29+$ED28&gt;($ED$11*AH$8),1,IF($C29+$D29+$E29+$F29+$ED28&gt;($ED$11*AH$8),2,IF($C29+$D29+$E29+$F29+$G29+$ED28&gt;($ED$11*AH$8),3,0))))</f>
        <v>0</v>
      </c>
      <c r="AI29" s="68">
        <f>IF(OR(SUMIF(AI$12:AI28,2,AI$12:AI28)=2,SUMIF(AI$12:AI28,1,AI$12:AI28)=1,SUM(AI$12:AI28)=1,SUM(AI$12:AI28)=2),0,IF($C29+$ED28&gt;($ED$11*AI$8),1,IF($C29+$D29+$E29+$F29+$ED28&gt;($ED$11*AI$8),2,IF($C29+$D29+$E29+$F29+$G29+$ED28&gt;($ED$11*AI$8),3,0))))</f>
        <v>0</v>
      </c>
      <c r="AJ29" s="68">
        <f>IF(OR(SUMIF(AJ$12:AJ28,2,AJ$12:AJ28)=2,SUMIF(AJ$12:AJ28,1,AJ$12:AJ28)=1,SUM(AJ$12:AJ28)=1,SUM(AJ$12:AJ28)=2),0,IF($C29+$ED28&gt;($ED$11*AJ$8),1,IF($C29+$D29+$E29+$F29+$ED28&gt;($ED$11*AJ$8),2,IF($C29+$D29+$E29+$F29+$G29+$ED28&gt;($ED$11*AJ$8),3,0))))</f>
        <v>0</v>
      </c>
      <c r="AK29" s="68">
        <f>IF(OR(SUMIF(AK$12:AK28,2,AK$12:AK28)=2,SUMIF(AK$12:AK28,1,AK$12:AK28)=1,SUM(AK$12:AK28)=1,SUM(AK$12:AK28)=2),0,IF($C29+$ED28&gt;($ED$11*AK$8),1,IF($C29+$D29+$E29+$F29+$ED28&gt;($ED$11*AK$8),2,IF($C29+$D29+$E29+$F29+$G29+$ED28&gt;($ED$11*AK$8),3,0))))</f>
        <v>0</v>
      </c>
      <c r="AL29" s="68">
        <f>IF(OR(SUMIF(AL$12:AL28,2,AL$12:AL28)=2,SUMIF(AL$12:AL28,1,AL$12:AL28)=1,SUM(AL$12:AL28)=1,SUM(AL$12:AL28)=2),0,IF($C29+$ED28&gt;($ED$11*AL$8),1,IF($C29+$D29+$E29+$F29+$ED28&gt;($ED$11*AL$8),2,IF($C29+$D29+$E29+$F29+$G29+$ED28&gt;($ED$11*AL$8),3,0))))</f>
        <v>0</v>
      </c>
      <c r="AM29" s="68">
        <f>IF(OR(SUMIF(AM$12:AM28,2,AM$12:AM28)=2,SUMIF(AM$12:AM28,1,AM$12:AM28)=1,SUM(AM$12:AM28)=1,SUM(AM$12:AM28)=2),0,IF($C29+$ED28&gt;($ED$11*AM$8),1,IF($C29+$D29+$E29+$F29+$ED28&gt;($ED$11*AM$8),2,IF($C29+$D29+$E29+$F29+$G29+$ED28&gt;($ED$11*AM$8),3,0))))</f>
        <v>0</v>
      </c>
      <c r="AN29" s="68">
        <f>IF(OR(SUMIF(AN$12:AN28,2,AN$12:AN28)=2,SUMIF(AN$12:AN28,1,AN$12:AN28)=1,SUM(AN$12:AN28)=1,SUM(AN$12:AN28)=2),0,IF($C29+$ED28&gt;($ED$11*AN$8),1,IF($C29+$D29+$E29+$F29+$ED28&gt;($ED$11*AN$8),2,IF($C29+$D29+$E29+$F29+$G29+$ED28&gt;($ED$11*AN$8),3,0))))</f>
        <v>0</v>
      </c>
      <c r="AO29" s="68">
        <f>IF(OR(SUMIF(AO$12:AO28,2,AO$12:AO28)=2,SUMIF(AO$12:AO28,1,AO$12:AO28)=1,SUM(AO$12:AO28)=1,SUM(AO$12:AO28)=2),0,IF($C29+$ED28&gt;($ED$11*AO$8),1,IF($C29+$D29+$E29+$F29+$ED28&gt;($ED$11*AO$8),2,IF($C29+$D29+$E29+$F29+$G29+$ED28&gt;($ED$11*AO$8),3,0))))</f>
        <v>0</v>
      </c>
      <c r="AP29" s="68">
        <f>IF(OR(SUMIF(AP$12:AP28,2,AP$12:AP28)=2,SUMIF(AP$12:AP28,1,AP$12:AP28)=1,SUM(AP$12:AP28)=1,SUM(AP$12:AP28)=2),0,IF($C29+$ED28&gt;($ED$11*AP$8),1,IF($C29+$D29+$E29+$F29+$ED28&gt;($ED$11*AP$8),2,IF($C29+$D29+$E29+$F29+$G29+$ED28&gt;($ED$11*AP$8),3,0))))</f>
        <v>0</v>
      </c>
      <c r="AQ29" s="68">
        <f>IF(OR(SUMIF(AQ$12:AQ28,2,AQ$12:AQ28)=2,SUMIF(AQ$12:AQ28,1,AQ$12:AQ28)=1,SUM(AQ$12:AQ28)=1,SUM(AQ$12:AQ28)=2),0,IF($C29+$ED28&gt;($ED$11*AQ$8),1,IF($C29+$D29+$E29+$F29+$ED28&gt;($ED$11*AQ$8),2,IF($C29+$D29+$E29+$F29+$G29+$ED28&gt;($ED$11*AQ$8),3,0))))</f>
        <v>0</v>
      </c>
      <c r="AR29" s="68">
        <f>IF(OR(SUMIF(AR$12:AR28,2,AR$12:AR28)=2,SUMIF(AR$12:AR28,1,AR$12:AR28)=1,SUM(AR$12:AR28)=1,SUM(AR$12:AR28)=2),0,IF($C29+$ED28&gt;($ED$11*AR$8),1,IF($C29+$D29+$E29+$F29+$ED28&gt;($ED$11*AR$8),2,IF($C29+$D29+$E29+$F29+$G29+$ED28&gt;($ED$11*AR$8),3,0))))</f>
        <v>0</v>
      </c>
      <c r="AS29" s="68">
        <f>IF(OR(SUMIF(AS$12:AS28,2,AS$12:AS28)=2,SUMIF(AS$12:AS28,1,AS$12:AS28)=1,SUM(AS$12:AS28)=1,SUM(AS$12:AS28)=2),0,IF($C29+$ED28&gt;($ED$11*AS$8),1,IF($C29+$D29+$E29+$F29+$ED28&gt;($ED$11*AS$8),2,IF($C29+$D29+$E29+$F29+$G29+$ED28&gt;($ED$11*AS$8),3,0))))</f>
        <v>0</v>
      </c>
      <c r="AT29" s="68">
        <f>IF(OR(SUMIF(AT$12:AT28,2,AT$12:AT28)=2,SUMIF(AT$12:AT28,1,AT$12:AT28)=1,SUM(AT$12:AT28)=1,SUM(AT$12:AT28)=2),0,IF($C29+$ED28&gt;($ED$11*AT$8),1,IF($C29+$D29+$E29+$F29+$ED28&gt;($ED$11*AT$8),2,IF($C29+$D29+$E29+$F29+$G29+$ED28&gt;($ED$11*AT$8),3,0))))</f>
        <v>0</v>
      </c>
      <c r="AU29" s="68">
        <f>IF(OR(SUMIF(AU$12:AU28,2,AU$12:AU28)=2,SUMIF(AU$12:AU28,1,AU$12:AU28)=1,SUM(AU$12:AU28)=1,SUM(AU$12:AU28)=2),0,IF($C29+$ED28&gt;($ED$11*AU$8),1,IF($C29+$D29+$E29+$F29+$ED28&gt;($ED$11*AU$8),2,IF($C29+$D29+$E29+$F29+$G29+$ED28&gt;($ED$11*AU$8),3,0))))</f>
        <v>0</v>
      </c>
      <c r="AV29" s="68">
        <f>IF(OR(SUMIF(AV$12:AV28,2,AV$12:AV28)=2,SUMIF(AV$12:AV28,1,AV$12:AV28)=1,SUM(AV$12:AV28)=1,SUM(AV$12:AV28)=2),0,IF($C29+$ED28&gt;($ED$11*AV$8),1,IF($C29+$D29+$E29+$F29+$ED28&gt;($ED$11*AV$8),2,IF($C29+$D29+$E29+$F29+$G29+$ED28&gt;($ED$11*AV$8),3,0))))</f>
        <v>0</v>
      </c>
      <c r="AW29" s="68">
        <f>IF(OR(SUMIF(AW$12:AW28,2,AW$12:AW28)=2,SUMIF(AW$12:AW28,1,AW$12:AW28)=1,SUM(AW$12:AW28)=1,SUM(AW$12:AW28)=2),0,IF($C29+$ED28&gt;($ED$11*AW$8),1,IF($C29+$D29+$E29+$F29+$ED28&gt;($ED$11*AW$8),2,IF($C29+$D29+$E29+$F29+$G29+$ED28&gt;($ED$11*AW$8),3,0))))</f>
        <v>0</v>
      </c>
      <c r="AX29" s="68">
        <f>IF(OR(SUMIF(AX$12:AX28,2,AX$12:AX28)=2,SUMIF(AX$12:AX28,1,AX$12:AX28)=1,SUM(AX$12:AX28)=1,SUM(AX$12:AX28)=2),0,IF($C29+$ED28&gt;($ED$11*AX$8),1,IF($C29+$D29+$E29+$F29+$ED28&gt;($ED$11*AX$8),2,IF($C29+$D29+$E29+$F29+$G29+$ED28&gt;($ED$11*AX$8),3,0))))</f>
        <v>0</v>
      </c>
      <c r="AY29" s="68">
        <f>IF(OR(SUMIF(AY$12:AY28,2,AY$12:AY28)=2,SUMIF(AY$12:AY28,1,AY$12:AY28)=1,SUM(AY$12:AY28)=1,SUM(AY$12:AY28)=2),0,IF($C29+$ED28&gt;($ED$11*AY$8),1,IF($C29+$D29+$E29+$F29+$ED28&gt;($ED$11*AY$8),2,IF($C29+$D29+$E29+$F29+$G29+$ED28&gt;($ED$11*AY$8),3,0))))</f>
        <v>0</v>
      </c>
      <c r="AZ29" s="68">
        <f>IF(OR(SUMIF(AZ$12:AZ28,2,AZ$12:AZ28)=2,SUMIF(AZ$12:AZ28,1,AZ$12:AZ28)=1,SUM(AZ$12:AZ28)=1,SUM(AZ$12:AZ28)=2),0,IF($C29+$ED28&gt;($ED$11*AZ$8),1,IF($C29+$D29+$E29+$F29+$ED28&gt;($ED$11*AZ$8),2,IF($C29+$D29+$E29+$F29+$G29+$ED28&gt;($ED$11*AZ$8),3,0))))</f>
        <v>0</v>
      </c>
      <c r="BA29" s="68">
        <f>IF(OR(SUMIF(BA$12:BA28,2,BA$12:BA28)=2,SUMIF(BA$12:BA28,1,BA$12:BA28)=1,SUM(BA$12:BA28)=1,SUM(BA$12:BA28)=2),0,IF($C29+$ED28&gt;($ED$11*BA$8),1,IF($C29+$D29+$E29+$F29+$ED28&gt;($ED$11*BA$8),2,IF($C29+$D29+$E29+$F29+$G29+$ED28&gt;($ED$11*BA$8),3,0))))</f>
        <v>0</v>
      </c>
      <c r="BB29" s="68">
        <f>IF(OR(SUMIF(BB$12:BB28,2,BB$12:BB28)=2,SUMIF(BB$12:BB28,1,BB$12:BB28)=1,SUM(BB$12:BB28)=1,SUM(BB$12:BB28)=2),0,IF($C29+$ED28&gt;($ED$11*BB$8),1,IF($C29+$D29+$E29+$F29+$ED28&gt;($ED$11*BB$8),2,IF($C29+$D29+$E29+$F29+$G29+$ED28&gt;($ED$11*BB$8),3,0))))</f>
        <v>0</v>
      </c>
      <c r="BC29" s="68">
        <f>IF(OR(SUMIF(BC$12:BC28,2,BC$12:BC28)=2,SUMIF(BC$12:BC28,1,BC$12:BC28)=1,SUM(BC$12:BC28)=1,SUM(BC$12:BC28)=2),0,IF($C29+$ED28&gt;($ED$11*BC$8),1,IF($C29+$D29+$E29+$F29+$ED28&gt;($ED$11*BC$8),2,IF($C29+$D29+$E29+$F29+$G29+$ED28&gt;($ED$11*BC$8),3,0))))</f>
        <v>0</v>
      </c>
      <c r="BD29" s="68">
        <f>IF(OR(SUMIF(BD$12:BD28,2,BD$12:BD28)=2,SUMIF(BD$12:BD28,1,BD$12:BD28)=1,SUM(BD$12:BD28)=1,SUM(BD$12:BD28)=2),0,IF($C29+$ED28&gt;($ED$11*BD$8),1,IF($C29+$D29+$E29+$F29+$ED28&gt;($ED$11*BD$8),2,IF($C29+$D29+$E29+$F29+$G29+$ED28&gt;($ED$11*BD$8),3,0))))</f>
        <v>0</v>
      </c>
      <c r="BE29" s="68">
        <f>IF(OR(SUMIF(BE$12:BE28,2,BE$12:BE28)=2,SUMIF(BE$12:BE28,1,BE$12:BE28)=1,SUM(BE$12:BE28)=1,SUM(BE$12:BE28)=2),0,IF($C29+$ED28&gt;($ED$11*BE$8),1,IF($C29+$D29+$E29+$F29+$ED28&gt;($ED$11*BE$8),2,IF($C29+$D29+$E29+$F29+$G29+$ED28&gt;($ED$11*BE$8),3,0))))</f>
        <v>0</v>
      </c>
      <c r="BF29" s="68">
        <f>IF(OR(SUMIF(BF$12:BF28,2,BF$12:BF28)=2,SUMIF(BF$12:BF28,1,BF$12:BF28)=1,SUM(BF$12:BF28)=1,SUM(BF$12:BF28)=2),0,IF($C29+$ED28&gt;($ED$11*BF$8),1,IF($C29+$D29+$E29+$F29+$ED28&gt;($ED$11*BF$8),2,IF($C29+$D29+$E29+$F29+$G29+$ED28&gt;($ED$11*BF$8),3,0))))</f>
        <v>0</v>
      </c>
      <c r="BG29" s="68">
        <f>IF(OR(SUMIF(BG$12:BG28,2,BG$12:BG28)=2,SUMIF(BG$12:BG28,1,BG$12:BG28)=1,SUM(BG$12:BG28)=1,SUM(BG$12:BG28)=2),0,IF($C29+$ED28&gt;($ED$11*BG$8),1,IF($C29+$D29+$E29+$F29+$ED28&gt;($ED$11*BG$8),2,IF($C29+$D29+$E29+$F29+$G29+$ED28&gt;($ED$11*BG$8),3,0))))</f>
        <v>0</v>
      </c>
      <c r="BH29" s="68">
        <f>IF(OR(SUMIF(BH$12:BH28,2,BH$12:BH28)=2,SUMIF(BH$12:BH28,1,BH$12:BH28)=1,SUM(BH$12:BH28)=1,SUM(BH$12:BH28)=2),0,IF($C29+$ED28&gt;($ED$11*BH$8),1,IF($C29+$D29+$E29+$F29+$ED28&gt;($ED$11*BH$8),2,IF($C29+$D29+$E29+$F29+$G29+$ED28&gt;($ED$11*BH$8),3,0))))</f>
        <v>0</v>
      </c>
      <c r="BI29" s="68">
        <f>IF(OR(SUMIF(BI$12:BI28,2,BI$12:BI28)=2,SUMIF(BI$12:BI28,1,BI$12:BI28)=1,SUM(BI$12:BI28)=1,SUM(BI$12:BI28)=2),0,IF($C29+$ED28&gt;($ED$11*BI$8),1,IF($C29+$D29+$E29+$F29+$ED28&gt;($ED$11*BI$8),2,IF($C29+$D29+$E29+$F29+$G29+$ED28&gt;($ED$11*BI$8),3,0))))</f>
        <v>0</v>
      </c>
      <c r="BJ29" s="68">
        <f>IF(OR(SUMIF(BJ$12:BJ28,2,BJ$12:BJ28)=2,SUMIF(BJ$12:BJ28,1,BJ$12:BJ28)=1,SUM(BJ$12:BJ28)=1,SUM(BJ$12:BJ28)=2),0,IF($C29+$ED28&gt;($ED$11*BJ$8),1,IF($C29+$D29+$E29+$F29+$ED28&gt;($ED$11*BJ$8),2,IF($C29+$D29+$E29+$F29+$G29+$ED28&gt;($ED$11*BJ$8),3,0))))</f>
        <v>0</v>
      </c>
      <c r="BK29" s="68">
        <f>IF(OR(SUMIF(BK$12:BK28,2,BK$12:BK28)=2,SUMIF(BK$12:BK28,1,BK$12:BK28)=1,SUM(BK$12:BK28)=1,SUM(BK$12:BK28)=2),0,IF($C29+$ED28&gt;($ED$11*BK$8),1,IF($C29+$D29+$E29+$F29+$ED28&gt;($ED$11*BK$8),2,IF($C29+$D29+$E29+$F29+$G29+$ED28&gt;($ED$11*BK$8),3,0))))</f>
        <v>0</v>
      </c>
      <c r="BL29" s="68">
        <f>IF(OR(SUMIF(BL$12:BL28,2,BL$12:BL28)=2,SUMIF(BL$12:BL28,1,BL$12:BL28)=1,SUM(BL$12:BL28)=1,SUM(BL$12:BL28)=2),0,IF($C29+$ED28&gt;($ED$11*BL$8),1,IF($C29+$D29+$E29+$F29+$ED28&gt;($ED$11*BL$8),2,IF($C29+$D29+$E29+$F29+$G29+$ED28&gt;($ED$11*BL$8),3,0))))</f>
        <v>0</v>
      </c>
      <c r="BM29" s="68">
        <f>IF(OR(SUMIF(BM$12:BM28,2,BM$12:BM28)=2,SUMIF(BM$12:BM28,1,BM$12:BM28)=1,SUM(BM$12:BM28)=1,SUM(BM$12:BM28)=2),0,IF($C29+$ED28&gt;($ED$11*BM$8),1,IF($C29+$D29+$E29+$F29+$ED28&gt;($ED$11*BM$8),2,IF($C29+$D29+$E29+$F29+$G29+$ED28&gt;($ED$11*BM$8),3,0))))</f>
        <v>0</v>
      </c>
      <c r="BN29" s="68">
        <f>IF(OR(SUMIF(BN$12:BN28,2,BN$12:BN28)=2,SUMIF(BN$12:BN28,1,BN$12:BN28)=1,SUM(BN$12:BN28)=1,SUM(BN$12:BN28)=2),0,IF($C29+$ED28&gt;($ED$11*BN$8),1,IF($C29+$D29+$E29+$F29+$ED28&gt;($ED$11*BN$8),2,IF($C29+$D29+$E29+$F29+$G29+$ED28&gt;($ED$11*BN$8),3,0))))</f>
        <v>0</v>
      </c>
      <c r="BO29" s="68">
        <f>IF(OR(SUMIF(BO$12:BO28,2,BO$12:BO28)=2,SUMIF(BO$12:BO28,1,BO$12:BO28)=1,SUM(BO$12:BO28)=1,SUM(BO$12:BO28)=2),0,IF($C29+$ED28&gt;($ED$11*BO$8),1,IF($C29+$D29+$E29+$F29+$ED28&gt;($ED$11*BO$8),2,IF($C29+$D29+$E29+$F29+$G29+$ED28&gt;($ED$11*BO$8),3,0))))</f>
        <v>0</v>
      </c>
      <c r="BP29" s="68">
        <f>IF(OR(SUMIF(BP$12:BP28,2,BP$12:BP28)=2,SUMIF(BP$12:BP28,1,BP$12:BP28)=1,SUM(BP$12:BP28)=1,SUM(BP$12:BP28)=2),0,IF($C29+$ED28&gt;($ED$11*BP$8),1,IF($C29+$D29+$E29+$F29+$ED28&gt;($ED$11*BP$8),2,IF($C29+$D29+$E29+$F29+$G29+$ED28&gt;($ED$11*BP$8),3,0))))</f>
        <v>0</v>
      </c>
      <c r="BQ29" s="68">
        <f>IF(OR(SUMIF(BQ$12:BQ28,2,BQ$12:BQ28)=2,SUMIF(BQ$12:BQ28,1,BQ$12:BQ28)=1,SUM(BQ$12:BQ28)=1,SUM(BQ$12:BQ28)=2),0,IF($C29+$ED28&gt;($ED$11*BQ$8),1,IF($C29+$D29+$E29+$F29+$ED28&gt;($ED$11*BQ$8),2,IF($C29+$D29+$E29+$F29+$G29+$ED28&gt;($ED$11*BQ$8),3,0))))</f>
        <v>0</v>
      </c>
      <c r="BR29" s="68">
        <f>IF(OR(SUMIF(BR$12:BR28,2,BR$12:BR28)=2,SUMIF(BR$12:BR28,1,BR$12:BR28)=1,SUM(BR$12:BR28)=1,SUM(BR$12:BR28)=2),0,IF($C29+$ED28&gt;($ED$11*BR$8),1,IF($C29+$D29+$E29+$F29+$ED28&gt;($ED$11*BR$8),2,IF($C29+$D29+$E29+$F29+$G29+$ED28&gt;($ED$11*BR$8),3,0))))</f>
        <v>0</v>
      </c>
      <c r="BS29" s="68">
        <f>IF(OR(SUMIF(BS$12:BS28,2,BS$12:BS28)=2,SUMIF(BS$12:BS28,1,BS$12:BS28)=1,SUM(BS$12:BS28)=1,SUM(BS$12:BS28)=2),0,IF($C29+$ED28&gt;($ED$11*BS$8),1,IF($C29+$D29+$E29+$F29+$ED28&gt;($ED$11*BS$8),2,IF($C29+$D29+$E29+$F29+$G29+$ED28&gt;($ED$11*BS$8),3,0))))</f>
        <v>0</v>
      </c>
      <c r="BT29" s="68">
        <f>IF(OR(SUMIF(BT$12:BT28,2,BT$12:BT28)=2,SUMIF(BT$12:BT28,1,BT$12:BT28)=1,SUM(BT$12:BT28)=1,SUM(BT$12:BT28)=2),0,IF($C29+$ED28&gt;($ED$11*BT$8),1,IF($C29+$D29+$E29+$F29+$ED28&gt;($ED$11*BT$8),2,IF($C29+$D29+$E29+$F29+$G29+$ED28&gt;($ED$11*BT$8),3,0))))</f>
        <v>0</v>
      </c>
      <c r="BU29" s="68">
        <f>IF(OR(SUMIF(BU$12:BU28,2,BU$12:BU28)=2,SUMIF(BU$12:BU28,1,BU$12:BU28)=1,SUM(BU$12:BU28)=1,SUM(BU$12:BU28)=2),0,IF($C29+$ED28&gt;($ED$11*BU$8),1,IF($C29+$D29+$E29+$F29+$ED28&gt;($ED$11*BU$8),2,IF($C29+$D29+$E29+$F29+$G29+$ED28&gt;($ED$11*BU$8),3,0))))</f>
        <v>0</v>
      </c>
      <c r="BV29" s="68">
        <f>IF(OR(SUMIF(BV$12:BV28,2,BV$12:BV28)=2,SUMIF(BV$12:BV28,1,BV$12:BV28)=1,SUM(BV$12:BV28)=1,SUM(BV$12:BV28)=2),0,IF($C29+$ED28&gt;($ED$11*BV$8),1,IF($C29+$D29+$E29+$F29+$ED28&gt;($ED$11*BV$8),2,IF($C29+$D29+$E29+$F29+$G29+$ED28&gt;($ED$11*BV$8),3,0))))</f>
        <v>0</v>
      </c>
      <c r="BW29" s="68">
        <f>IF(OR(SUMIF(BW$12:BW28,2,BW$12:BW28)=2,SUMIF(BW$12:BW28,1,BW$12:BW28)=1,SUM(BW$12:BW28)=1,SUM(BW$12:BW28)=2),0,IF($C29+$ED28&gt;($ED$11*BW$8),1,IF($C29+$D29+$E29+$F29+$ED28&gt;($ED$11*BW$8),2,IF($C29+$D29+$E29+$F29+$G29+$ED28&gt;($ED$11*BW$8),3,0))))</f>
        <v>0</v>
      </c>
      <c r="BX29" s="68">
        <f>IF(OR(SUMIF(BX$12:BX28,2,BX$12:BX28)=2,SUMIF(BX$12:BX28,1,BX$12:BX28)=1,SUM(BX$12:BX28)=1,SUM(BX$12:BX28)=2),0,IF($C29+$ED28&gt;($ED$11*BX$8),1,IF($C29+$D29+$E29+$F29+$ED28&gt;($ED$11*BX$8),2,IF($C29+$D29+$E29+$F29+$G29+$ED28&gt;($ED$11*BX$8),3,0))))</f>
        <v>0</v>
      </c>
      <c r="BY29" s="68">
        <f>IF(OR(SUMIF(BY$12:BY28,2,BY$12:BY28)=2,SUMIF(BY$12:BY28,1,BY$12:BY28)=1,SUM(BY$12:BY28)=1,SUM(BY$12:BY28)=2),0,IF($C29+$ED28&gt;($ED$11*BY$8),1,IF($C29+$D29+$E29+$F29+$ED28&gt;($ED$11*BY$8),2,IF($C29+$D29+$E29+$F29+$G29+$ED28&gt;($ED$11*BY$8),3,0))))</f>
        <v>0</v>
      </c>
      <c r="BZ29" s="68">
        <f>IF(OR(SUMIF(BZ$12:BZ28,2,BZ$12:BZ28)=2,SUMIF(BZ$12:BZ28,1,BZ$12:BZ28)=1,SUM(BZ$12:BZ28)=1,SUM(BZ$12:BZ28)=2),0,IF($C29+$ED28&gt;($ED$11*BZ$8),1,IF($C29+$D29+$E29+$F29+$ED28&gt;($ED$11*BZ$8),2,IF($C29+$D29+$E29+$F29+$G29+$ED28&gt;($ED$11*BZ$8),3,0))))</f>
        <v>0</v>
      </c>
      <c r="CA29" s="68">
        <f>IF(OR(SUMIF(CA$12:CA28,2,CA$12:CA28)=2,SUMIF(CA$12:CA28,1,CA$12:CA28)=1,SUM(CA$12:CA28)=1,SUM(CA$12:CA28)=2),0,IF($C29+$ED28&gt;($ED$11*CA$8),1,IF($C29+$D29+$E29+$F29+$ED28&gt;($ED$11*CA$8),2,IF($C29+$D29+$E29+$F29+$G29+$ED28&gt;($ED$11*CA$8),3,0))))</f>
        <v>0</v>
      </c>
      <c r="CB29" s="68">
        <f>IF(OR(SUMIF(CB$12:CB28,2,CB$12:CB28)=2,SUMIF(CB$12:CB28,1,CB$12:CB28)=1,SUM(CB$12:CB28)=1,SUM(CB$12:CB28)=2),0,IF($C29+$ED28&gt;($ED$11*CB$8),1,IF($C29+$D29+$E29+$F29+$ED28&gt;($ED$11*CB$8),2,IF($C29+$D29+$E29+$F29+$G29+$ED28&gt;($ED$11*CB$8),3,0))))</f>
        <v>0</v>
      </c>
      <c r="CC29" s="68">
        <f>IF(OR(SUMIF(CC$12:CC28,2,CC$12:CC28)=2,SUMIF(CC$12:CC28,1,CC$12:CC28)=1,SUM(CC$12:CC28)=1,SUM(CC$12:CC28)=2),0,IF($C29+$ED28&gt;($ED$11*CC$8),1,IF($C29+$D29+$E29+$F29+$ED28&gt;($ED$11*CC$8),2,IF($C29+$D29+$E29+$F29+$G29+$ED28&gt;($ED$11*CC$8),3,0))))</f>
        <v>0</v>
      </c>
      <c r="CD29" s="68">
        <f>IF(OR(SUMIF(CD$12:CD28,2,CD$12:CD28)=2,SUMIF(CD$12:CD28,1,CD$12:CD28)=1,SUM(CD$12:CD28)=1,SUM(CD$12:CD28)=2),0,IF($C29+$ED28&gt;($ED$11*CD$8),1,IF($C29+$D29+$E29+$F29+$ED28&gt;($ED$11*CD$8),2,IF($C29+$D29+$E29+$F29+$G29+$ED28&gt;($ED$11*CD$8),3,0))))</f>
        <v>0</v>
      </c>
      <c r="CE29" s="68">
        <f>IF(OR(SUMIF(CE$12:CE28,2,CE$12:CE28)=2,SUMIF(CE$12:CE28,1,CE$12:CE28)=1,SUM(CE$12:CE28)=1,SUM(CE$12:CE28)=2),0,IF($C29+$ED28&gt;($ED$11*CE$8),1,IF($C29+$D29+$E29+$F29+$ED28&gt;($ED$11*CE$8),2,IF($C29+$D29+$E29+$F29+$G29+$ED28&gt;($ED$11*CE$8),3,0))))</f>
        <v>0</v>
      </c>
      <c r="CF29" s="68">
        <f>IF(OR(SUMIF(CF$12:CF28,2,CF$12:CF28)=2,SUMIF(CF$12:CF28,1,CF$12:CF28)=1,SUM(CF$12:CF28)=1,SUM(CF$12:CF28)=2),0,IF($C29+$ED28&gt;($ED$11*CF$8),1,IF($C29+$D29+$E29+$F29+$ED28&gt;($ED$11*CF$8),2,IF($C29+$D29+$E29+$F29+$G29+$ED28&gt;($ED$11*CF$8),3,0))))</f>
        <v>0</v>
      </c>
      <c r="CG29" s="68">
        <f>IF(OR(SUMIF(CG$12:CG28,2,CG$12:CG28)=2,SUMIF(CG$12:CG28,1,CG$12:CG28)=1,SUM(CG$12:CG28)=1,SUM(CG$12:CG28)=2),0,IF($C29+$ED28&gt;($ED$11*CG$8),1,IF($C29+$D29+$E29+$F29+$ED28&gt;($ED$11*CG$8),2,IF($C29+$D29+$E29+$F29+$G29+$ED28&gt;($ED$11*CG$8),3,0))))</f>
        <v>0</v>
      </c>
      <c r="CH29" s="68">
        <f>IF(OR(SUMIF(CH$12:CH28,2,CH$12:CH28)=2,SUMIF(CH$12:CH28,1,CH$12:CH28)=1,SUM(CH$12:CH28)=1,SUM(CH$12:CH28)=2),0,IF($C29+$ED28&gt;($ED$11*CH$8),1,IF($C29+$D29+$E29+$F29+$ED28&gt;($ED$11*CH$8),2,IF($C29+$D29+$E29+$F29+$G29+$ED28&gt;($ED$11*CH$8),3,0))))</f>
        <v>0</v>
      </c>
      <c r="CI29" s="68">
        <f>IF(OR(SUMIF(CI$12:CI28,2,CI$12:CI28)=2,SUMIF(CI$12:CI28,1,CI$12:CI28)=1,SUM(CI$12:CI28)=1,SUM(CI$12:CI28)=2),0,IF($C29+$ED28&gt;($ED$11*CI$8),1,IF($C29+$D29+$E29+$F29+$ED28&gt;($ED$11*CI$8),2,IF($C29+$D29+$E29+$F29+$G29+$ED28&gt;($ED$11*CI$8),3,0))))</f>
        <v>0</v>
      </c>
      <c r="CJ29" s="68">
        <f>IF(OR(SUMIF(CJ$12:CJ28,2,CJ$12:CJ28)=2,SUMIF(CJ$12:CJ28,1,CJ$12:CJ28)=1,SUM(CJ$12:CJ28)=1,SUM(CJ$12:CJ28)=2),0,IF($C29+$ED28&gt;($ED$11*CJ$8),1,IF($C29+$D29+$E29+$F29+$ED28&gt;($ED$11*CJ$8),2,IF($C29+$D29+$E29+$F29+$G29+$ED28&gt;($ED$11*CJ$8),3,0))))</f>
        <v>0</v>
      </c>
      <c r="CK29" s="68">
        <f>IF(OR(SUMIF(CK$12:CK28,2,CK$12:CK28)=2,SUMIF(CK$12:CK28,1,CK$12:CK28)=1,SUM(CK$12:CK28)=1,SUM(CK$12:CK28)=2),0,IF($C29+$ED28&gt;($ED$11*CK$8),1,IF($C29+$D29+$E29+$F29+$ED28&gt;($ED$11*CK$8),2,IF($C29+$D29+$E29+$F29+$G29+$ED28&gt;($ED$11*CK$8),3,0))))</f>
        <v>0</v>
      </c>
      <c r="CL29" s="68">
        <f>IF(OR(SUMIF(CL$12:CL28,2,CL$12:CL28)=2,SUMIF(CL$12:CL28,1,CL$12:CL28)=1,SUM(CL$12:CL28)=1,SUM(CL$12:CL28)=2),0,IF($C29+$ED28&gt;($ED$11*CL$8),1,IF($C29+$D29+$E29+$F29+$ED28&gt;($ED$11*CL$8),2,IF($C29+$D29+$E29+$F29+$G29+$ED28&gt;($ED$11*CL$8),3,0))))</f>
        <v>0</v>
      </c>
      <c r="CM29" s="68">
        <f>IF(OR(SUMIF(CM$12:CM28,2,CM$12:CM28)=2,SUMIF(CM$12:CM28,1,CM$12:CM28)=1,SUM(CM$12:CM28)=1,SUM(CM$12:CM28)=2),0,IF($C29+$ED28&gt;($ED$11*CM$8),1,IF($C29+$D29+$E29+$F29+$ED28&gt;($ED$11*CM$8),2,IF($C29+$D29+$E29+$F29+$G29+$ED28&gt;($ED$11*CM$8),3,0))))</f>
        <v>0</v>
      </c>
      <c r="CN29" s="68">
        <f>IF(OR(SUMIF(CN$12:CN28,2,CN$12:CN28)=2,SUMIF(CN$12:CN28,1,CN$12:CN28)=1,SUM(CN$12:CN28)=1,SUM(CN$12:CN28)=2),0,IF($C29+$ED28&gt;($ED$11*CN$8),1,IF($C29+$D29+$E29+$F29+$ED28&gt;($ED$11*CN$8),2,IF($C29+$D29+$E29+$F29+$G29+$ED28&gt;($ED$11*CN$8),3,0))))</f>
        <v>0</v>
      </c>
      <c r="CO29" s="68">
        <f>IF(OR(SUMIF(CO$12:CO28,2,CO$12:CO28)=2,SUMIF(CO$12:CO28,1,CO$12:CO28)=1,SUM(CO$12:CO28)=1,SUM(CO$12:CO28)=2),0,IF($C29+$ED28&gt;($ED$11*CO$8),1,IF($C29+$D29+$E29+$F29+$ED28&gt;($ED$11*CO$8),2,IF($C29+$D29+$E29+$F29+$G29+$ED28&gt;($ED$11*CO$8),3,0))))</f>
        <v>0</v>
      </c>
      <c r="CP29" s="68">
        <f>IF(OR(SUMIF(CP$12:CP28,2,CP$12:CP28)=2,SUMIF(CP$12:CP28,1,CP$12:CP28)=1,SUM(CP$12:CP28)=1,SUM(CP$12:CP28)=2),0,IF($C29+$ED28&gt;($ED$11*CP$8),1,IF($C29+$D29+$E29+$F29+$ED28&gt;($ED$11*CP$8),2,IF($C29+$D29+$E29+$F29+$G29+$ED28&gt;($ED$11*CP$8),3,0))))</f>
        <v>0</v>
      </c>
      <c r="CQ29" s="68">
        <f>IF(OR(SUMIF(CQ$12:CQ28,2,CQ$12:CQ28)=2,SUMIF(CQ$12:CQ28,1,CQ$12:CQ28)=1,SUM(CQ$12:CQ28)=1,SUM(CQ$12:CQ28)=2),0,IF($C29+$ED28&gt;($ED$11*CQ$8),1,IF($C29+$D29+$E29+$F29+$ED28&gt;($ED$11*CQ$8),2,IF($C29+$D29+$E29+$F29+$G29+$ED28&gt;($ED$11*CQ$8),3,0))))</f>
        <v>0</v>
      </c>
      <c r="CR29" s="68">
        <f>IF(OR(SUMIF(CR$12:CR28,2,CR$12:CR28)=2,SUMIF(CR$12:CR28,1,CR$12:CR28)=1,SUM(CR$12:CR28)=1,SUM(CR$12:CR28)=2),0,IF($C29+$ED28&gt;($ED$11*CR$8),1,IF($C29+$D29+$E29+$F29+$ED28&gt;($ED$11*CR$8),2,IF($C29+$D29+$E29+$F29+$G29+$ED28&gt;($ED$11*CR$8),3,0))))</f>
        <v>0</v>
      </c>
      <c r="CS29" s="68">
        <f>IF(OR(SUMIF(CS$12:CS28,2,CS$12:CS28)=2,SUMIF(CS$12:CS28,1,CS$12:CS28)=1,SUM(CS$12:CS28)=1,SUM(CS$12:CS28)=2),0,IF($C29+$ED28&gt;($ED$11*CS$8),1,IF($C29+$D29+$E29+$F29+$ED28&gt;($ED$11*CS$8),2,IF($C29+$D29+$E29+$F29+$G29+$ED28&gt;($ED$11*CS$8),3,0))))</f>
        <v>0</v>
      </c>
      <c r="CT29" s="68">
        <f>IF(OR(SUMIF(CT$12:CT28,2,CT$12:CT28)=2,SUMIF(CT$12:CT28,1,CT$12:CT28)=1,SUM(CT$12:CT28)=1,SUM(CT$12:CT28)=2),0,IF($C29+$ED28&gt;($ED$11*CT$8),1,IF($C29+$D29+$E29+$F29+$ED28&gt;($ED$11*CT$8),2,IF($C29+$D29+$E29+$F29+$G29+$ED28&gt;($ED$11*CT$8),3,0))))</f>
        <v>0</v>
      </c>
      <c r="CU29" s="68">
        <f>IF(OR(SUMIF(CU$12:CU28,2,CU$12:CU28)=2,SUMIF(CU$12:CU28,1,CU$12:CU28)=1,SUM(CU$12:CU28)=1,SUM(CU$12:CU28)=2),0,IF($C29+$ED28&gt;($ED$11*CU$8),1,IF($C29+$D29+$E29+$F29+$ED28&gt;($ED$11*CU$8),2,IF($C29+$D29+$E29+$F29+$G29+$ED28&gt;($ED$11*CU$8),3,0))))</f>
        <v>0</v>
      </c>
      <c r="CV29" s="68">
        <f>IF(OR(SUMIF(CV$12:CV28,2,CV$12:CV28)=2,SUMIF(CV$12:CV28,1,CV$12:CV28)=1,SUM(CV$12:CV28)=1,SUM(CV$12:CV28)=2),0,IF($C29+$ED28&gt;($ED$11*CV$8),1,IF($C29+$D29+$E29+$F29+$ED28&gt;($ED$11*CV$8),2,IF($C29+$D29+$E29+$F29+$G29+$ED28&gt;($ED$11*CV$8),3,0))))</f>
        <v>0</v>
      </c>
      <c r="CW29" s="68">
        <f>IF(OR(SUMIF(CW$12:CW28,2,CW$12:CW28)=2,SUMIF(CW$12:CW28,1,CW$12:CW28)=1,SUM(CW$12:CW28)=1,SUM(CW$12:CW28)=2),0,IF($C29+$ED28&gt;($ED$11*CW$8),1,IF($C29+$D29+$E29+$F29+$ED28&gt;($ED$11*CW$8),2,IF($C29+$D29+$E29+$F29+$G29+$ED28&gt;($ED$11*CW$8),3,0))))</f>
        <v>0</v>
      </c>
      <c r="CX29" s="68">
        <f>IF(OR(SUMIF(CX$12:CX28,2,CX$12:CX28)=2,SUMIF(CX$12:CX28,1,CX$12:CX28)=1,SUM(CX$12:CX28)=1,SUM(CX$12:CX28)=2),0,IF($C29+$ED28&gt;($ED$11*CX$8),1,IF($C29+$D29+$E29+$F29+$ED28&gt;($ED$11*CX$8),2,IF($C29+$D29+$E29+$F29+$G29+$ED28&gt;($ED$11*CX$8),3,0))))</f>
        <v>0</v>
      </c>
      <c r="CY29" s="68">
        <f>IF(OR(SUMIF(CY$12:CY28,2,CY$12:CY28)=2,SUMIF(CY$12:CY28,1,CY$12:CY28)=1,SUM(CY$12:CY28)=1,SUM(CY$12:CY28)=2),0,IF($C29+$ED28&gt;($ED$11*CY$8),1,IF($C29+$D29+$E29+$F29+$ED28&gt;($ED$11*CY$8),2,IF($C29+$D29+$E29+$F29+$G29+$ED28&gt;($ED$11*CY$8),3,0))))</f>
        <v>0</v>
      </c>
      <c r="CZ29" s="68">
        <f>IF(OR(SUMIF(CZ$12:CZ28,2,CZ$12:CZ28)=2,SUMIF(CZ$12:CZ28,1,CZ$12:CZ28)=1,SUM(CZ$12:CZ28)=1,SUM(CZ$12:CZ28)=2),0,IF($C29+$ED28&gt;($ED$11*CZ$8),1,IF($C29+$D29+$E29+$F29+$ED28&gt;($ED$11*CZ$8),2,IF($C29+$D29+$E29+$F29+$G29+$ED28&gt;($ED$11*CZ$8),3,0))))</f>
        <v>0</v>
      </c>
      <c r="DA29" s="68">
        <f>IF(OR(SUMIF(DA$12:DA28,2,DA$12:DA28)=2,SUMIF(DA$12:DA28,1,DA$12:DA28)=1,SUM(DA$12:DA28)=1,SUM(DA$12:DA28)=2),0,IF($C29+$ED28&gt;($ED$11*DA$8),1,IF($C29+$D29+$E29+$F29+$ED28&gt;($ED$11*DA$8),2,IF($C29+$D29+$E29+$F29+$G29+$ED28&gt;($ED$11*DA$8),3,0))))</f>
        <v>0</v>
      </c>
      <c r="DB29" s="68">
        <f>IF(OR(SUMIF(DB$12:DB28,2,DB$12:DB28)=2,SUMIF(DB$12:DB28,1,DB$12:DB28)=1,SUM(DB$12:DB28)=1,SUM(DB$12:DB28)=2),0,IF($C29+$ED28&gt;($ED$11*DB$8),1,IF($C29+$D29+$E29+$F29+$ED28&gt;($ED$11*DB$8),2,IF($C29+$D29+$E29+$F29+$G29+$ED28&gt;($ED$11*DB$8),3,0))))</f>
        <v>0</v>
      </c>
      <c r="DC29" s="68">
        <f>IF(OR(SUMIF(DC$12:DC28,2,DC$12:DC28)=2,SUMIF(DC$12:DC28,1,DC$12:DC28)=1,SUM(DC$12:DC28)=1,SUM(DC$12:DC28)=2),0,IF($C29+$ED28&gt;($ED$11*DC$8),1,IF($C29+$D29+$E29+$F29+$ED28&gt;($ED$11*DC$8),2,IF($C29+$D29+$E29+$F29+$G29+$ED28&gt;($ED$11*DC$8),3,0))))</f>
        <v>0</v>
      </c>
      <c r="DD29" s="68">
        <f>IF(OR(SUMIF(DD$12:DD28,2,DD$12:DD28)=2,SUMIF(DD$12:DD28,1,DD$12:DD28)=1,SUM(DD$12:DD28)=1,SUM(DD$12:DD28)=2),0,IF($C29+$ED28&gt;($ED$11*DD$8),1,IF($C29+$D29+$E29+$F29+$ED28&gt;($ED$11*DD$8),2,IF($C29+$D29+$E29+$F29+$G29+$ED28&gt;($ED$11*DD$8),3,0))))</f>
        <v>0</v>
      </c>
      <c r="DE29" s="68">
        <f>IF(OR(SUMIF(DE$12:DE28,2,DE$12:DE28)=2,SUMIF(DE$12:DE28,1,DE$12:DE28)=1,SUM(DE$12:DE28)=1,SUM(DE$12:DE28)=2),0,IF($C29+$ED28&gt;($ED$11*DE$8),1,IF($C29+$D29+$E29+$F29+$ED28&gt;($ED$11*DE$8),2,IF($C29+$D29+$E29+$F29+$G29+$ED28&gt;($ED$11*DE$8),3,0))))</f>
        <v>0</v>
      </c>
      <c r="DF29" s="68">
        <f>IF(OR(SUMIF(DF$12:DF28,2,DF$12:DF28)=2,SUMIF(DF$12:DF28,1,DF$12:DF28)=1,SUM(DF$12:DF28)=1,SUM(DF$12:DF28)=2),0,IF($C29+$ED28&gt;($ED$11*DF$8),1,IF($C29+$D29+$E29+$F29+$ED28&gt;($ED$11*DF$8),2,IF($C29+$D29+$E29+$F29+$G29+$ED28&gt;($ED$11*DF$8),3,0))))</f>
        <v>0</v>
      </c>
      <c r="DG29" s="68">
        <f>IF(OR(SUMIF(DG$12:DG28,2,DG$12:DG28)=2,SUMIF(DG$12:DG28,1,DG$12:DG28)=1,SUM(DG$12:DG28)=1,SUM(DG$12:DG28)=2),0,IF($C29+$ED28&gt;($ED$11*DG$8),1,IF($C29+$D29+$E29+$F29+$ED28&gt;($ED$11*DG$8),2,IF($C29+$D29+$E29+$F29+$G29+$ED28&gt;($ED$11*DG$8),3,0))))</f>
        <v>0</v>
      </c>
      <c r="DH29" s="68">
        <f>IF(OR(SUMIF(DH$12:DH28,2,DH$12:DH28)=2,SUMIF(DH$12:DH28,1,DH$12:DH28)=1,SUM(DH$12:DH28)=1,SUM(DH$12:DH28)=2),0,IF($C29+$ED28&gt;($ED$11*DH$8),1,IF($C29+$D29+$E29+$F29+$ED28&gt;($ED$11*DH$8),2,IF($C29+$D29+$E29+$F29+$G29+$ED28&gt;($ED$11*DH$8),3,0))))</f>
        <v>0</v>
      </c>
      <c r="DI29" s="68">
        <f>IF(OR(SUMIF(DI$12:DI28,2,DI$12:DI28)=2,SUMIF(DI$12:DI28,1,DI$12:DI28)=1,SUM(DI$12:DI28)=1,SUM(DI$12:DI28)=2),0,IF($C29+$ED28&gt;($ED$11*DI$8),1,IF($C29+$D29+$E29+$F29+$ED28&gt;($ED$11*DI$8),2,IF($C29+$D29+$E29+$F29+$G29+$ED28&gt;($ED$11*DI$8),3,0))))</f>
        <v>0</v>
      </c>
      <c r="DJ29" s="68">
        <f>IF(OR(SUMIF(DJ$12:DJ28,2,DJ$12:DJ28)=2,SUMIF(DJ$12:DJ28,1,DJ$12:DJ28)=1,SUM(DJ$12:DJ28)=1,SUM(DJ$12:DJ28)=2),0,IF($C29+$ED28&gt;($ED$11*DJ$8),1,IF($C29+$D29+$E29+$F29+$ED28&gt;($ED$11*DJ$8),2,IF($C29+$D29+$E29+$F29+$G29+$ED28&gt;($ED$11*DJ$8),3,0))))</f>
        <v>0</v>
      </c>
      <c r="DK29" s="68">
        <f>IF(OR(SUMIF(DK$12:DK28,2,DK$12:DK28)=2,SUMIF(DK$12:DK28,1,DK$12:DK28)=1,SUM(DK$12:DK28)=1,SUM(DK$12:DK28)=2),0,IF($C29+$ED28&gt;($ED$11*DK$8),1,IF($C29+$D29+$E29+$F29+$ED28&gt;($ED$11*DK$8),2,IF($C29+$D29+$E29+$F29+$G29+$ED28&gt;($ED$11*DK$8),3,0))))</f>
        <v>0</v>
      </c>
      <c r="DL29" s="68">
        <f>IF(OR(SUMIF(DL$12:DL28,2,DL$12:DL28)=2,SUMIF(DL$12:DL28,1,DL$12:DL28)=1,SUM(DL$12:DL28)=1,SUM(DL$12:DL28)=2),0,IF($C29+$ED28&gt;($ED$11*DL$8),1,IF($C29+$D29+$E29+$F29+$ED28&gt;($ED$11*DL$8),2,IF($C29+$D29+$E29+$F29+$G29+$ED28&gt;($ED$11*DL$8),3,0))))</f>
        <v>0</v>
      </c>
      <c r="DM29" s="68">
        <f>IF(OR(SUMIF(DM$12:DM28,2,DM$12:DM28)=2,SUMIF(DM$12:DM28,1,DM$12:DM28)=1,SUM(DM$12:DM28)=1,SUM(DM$12:DM28)=2),0,IF($C29+$ED28&gt;($ED$11*DM$8),1,IF($C29+$D29+$E29+$F29+$ED28&gt;($ED$11*DM$8),2,IF($C29+$D29+$E29+$F29+$G29+$ED28&gt;($ED$11*DM$8),3,0))))</f>
        <v>0</v>
      </c>
      <c r="DN29" s="68">
        <f>IF(OR(SUMIF(DN$12:DN28,2,DN$12:DN28)=2,SUMIF(DN$12:DN28,1,DN$12:DN28)=1,SUM(DN$12:DN28)=1,SUM(DN$12:DN28)=2),0,IF($C29+$ED28&gt;($ED$11*DN$8),1,IF($C29+$D29+$E29+$F29+$ED28&gt;($ED$11*DN$8),2,IF($C29+$D29+$E29+$F29+$G29+$ED28&gt;($ED$11*DN$8),3,0))))</f>
        <v>0</v>
      </c>
      <c r="DO29" s="68">
        <f>IF(OR(SUMIF(DO$12:DO28,2,DO$12:DO28)=2,SUMIF(DO$12:DO28,1,DO$12:DO28)=1,SUM(DO$12:DO28)=1,SUM(DO$12:DO28)=2),0,IF($C29+$ED28&gt;($ED$11*DO$8),1,IF($C29+$D29+$E29+$F29+$ED28&gt;($ED$11*DO$8),2,IF($C29+$D29+$E29+$F29+$G29+$ED28&gt;($ED$11*DO$8),3,0))))</f>
        <v>0</v>
      </c>
      <c r="DP29" s="68">
        <f>IF(OR(SUMIF(DP$12:DP28,2,DP$12:DP28)=2,SUMIF(DP$12:DP28,1,DP$12:DP28)=1,SUM(DP$12:DP28)=1,SUM(DP$12:DP28)=2),0,IF($C29+$ED28&gt;($ED$11*DP$8),1,IF($C29+$D29+$E29+$F29+$ED28&gt;($ED$11*DP$8),2,IF($C29+$D29+$E29+$F29+$G29+$ED28&gt;($ED$11*DP$8),3,0))))</f>
        <v>0</v>
      </c>
      <c r="DQ29" s="68">
        <f>IF(OR(SUMIF(DQ$12:DQ28,2,DQ$12:DQ28)=2,SUMIF(DQ$12:DQ28,1,DQ$12:DQ28)=1,SUM(DQ$12:DQ28)=1,SUM(DQ$12:DQ28)=2),0,IF($C29+$ED28&gt;($ED$11*DQ$8),1,IF($C29+$D29+$E29+$F29+$ED28&gt;($ED$11*DQ$8),2,IF($C29+$D29+$E29+$F29+$G29+$ED28&gt;($ED$11*DQ$8),3,0))))</f>
        <v>0</v>
      </c>
      <c r="DR29" s="68">
        <f>IF(OR(SUMIF(DR$12:DR28,2,DR$12:DR28)=2,SUMIF(DR$12:DR28,1,DR$12:DR28)=1,SUM(DR$12:DR28)=1,SUM(DR$12:DR28)=2),0,IF($C29+$ED28&gt;($ED$11*DR$8),1,IF($C29+$D29+$E29+$F29+$ED28&gt;($ED$11*DR$8),2,IF($C29+$D29+$E29+$F29+$G29+$ED28&gt;($ED$11*DR$8),3,0))))</f>
        <v>0</v>
      </c>
      <c r="DS29" s="68">
        <f>IF(OR(SUMIF(DS$12:DS28,2,DS$12:DS28)=2,SUMIF(DS$12:DS28,1,DS$12:DS28)=1,SUM(DS$12:DS28)=1,SUM(DS$12:DS28)=2),0,IF($C29+$ED28&gt;($ED$11*DS$8),1,IF($C29+$D29+$E29+$F29+$ED28&gt;($ED$11*DS$8),2,IF($C29+$D29+$E29+$F29+$G29+$ED28&gt;($ED$11*DS$8),3,0))))</f>
        <v>0</v>
      </c>
      <c r="DT29" s="68">
        <f>IF(OR(SUMIF(DT$12:DT28,2,DT$12:DT28)=2,SUMIF(DT$12:DT28,1,DT$12:DT28)=1,SUM(DT$12:DT28)=1,SUM(DT$12:DT28)=2),0,IF($C29+$ED28&gt;($ED$11*DT$8),1,IF($C29+$D29+$E29+$F29+$ED28&gt;($ED$11*DT$8),2,IF($C29+$D29+$E29+$F29+$G29+$ED28&gt;($ED$11*DT$8),3,0))))</f>
        <v>0</v>
      </c>
      <c r="DU29" s="68">
        <f>IF(OR(SUMIF(DU$12:DU28,2,DU$12:DU28)=2,SUMIF(DU$12:DU28,1,DU$12:DU28)=1,SUM(DU$12:DU28)=1,SUM(DU$12:DU28)=2),0,IF($C29+$ED28&gt;($ED$11*DU$8),1,IF($C29+$D29+$E29+$F29+$ED28&gt;($ED$11*DU$8),2,IF($C29+$D29+$E29+$F29+$G29+$ED28&gt;($ED$11*DU$8),3,0))))</f>
        <v>0</v>
      </c>
      <c r="DV29" s="68">
        <f>IF(OR(SUMIF(DV$12:DV28,2,DV$12:DV28)=2,SUMIF(DV$12:DV28,1,DV$12:DV28)=1,SUM(DV$12:DV28)=1,SUM(DV$12:DV28)=2),0,IF($C29+$ED28&gt;($ED$11*DV$8),1,IF($C29+$D29+$E29+$F29+$ED28&gt;($ED$11*DV$8),2,IF($C29+$D29+$E29+$F29+$G29+$ED28&gt;($ED$11*DV$8),3,0))))</f>
        <v>0</v>
      </c>
      <c r="DW29" s="68">
        <f>IF(OR(SUMIF(DW$12:DW28,2,DW$12:DW28)=2,SUMIF(DW$12:DW28,1,DW$12:DW28)=1,SUM(DW$12:DW28)=1,SUM(DW$12:DW28)=2),0,IF($C29+$ED28&gt;($ED$11*DW$8),1,IF($C29+$D29+$E29+$F29+$ED28&gt;($ED$11*DW$8),2,IF($C29+$D29+$E29+$F29+$G29+$ED28&gt;($ED$11*DW$8),3,0))))</f>
        <v>0</v>
      </c>
      <c r="DX29" s="68">
        <f>IF(OR(SUMIF(DX$12:DX28,2,DX$12:DX28)=2,SUMIF(DX$12:DX28,1,DX$12:DX28)=1,SUM(DX$12:DX28)=1,SUM(DX$12:DX28)=2),0,IF($C29+$ED28&gt;($ED$11*DX$8),1,IF($C29+$D29+$E29+$F29+$ED28&gt;($ED$11*DX$8),2,IF($C29+$D29+$E29+$F29+$G29+$ED28&gt;($ED$11*DX$8),3,0))))</f>
        <v>0</v>
      </c>
      <c r="DY29" s="68">
        <f>IF(OR(SUMIF(DY$12:DY28,2,DY$12:DY28)=2,SUMIF(DY$12:DY28,1,DY$12:DY28)=1,SUM(DY$12:DY28)=1,SUM(DY$12:DY28)=2),0,IF($C29+$ED28&gt;($ED$11*DY$8),1,IF($C29+$D29+$E29+$F29+$ED28&gt;($ED$11*DY$8),2,IF($C29+$D29+$E29+$F29+$G29+$ED28&gt;($ED$11*DY$8),3,0))))</f>
        <v>0</v>
      </c>
      <c r="DZ29" s="68">
        <f>IF(OR(SUMIF(DZ$12:DZ28,2,DZ$12:DZ28)=2,SUMIF(DZ$12:DZ28,1,DZ$12:DZ28)=1,SUM(DZ$12:DZ28)=1,SUM(DZ$12:DZ28)=2),0,IF($C29+$ED28&gt;($ED$11*DZ$8),1,IF($C29+$D29+$E29+$F29+$ED28&gt;($ED$11*DZ$8),2,IF($C29+$D29+$E29+$F29+$G29+$ED28&gt;($ED$11*DZ$8),3,0))))</f>
        <v>0</v>
      </c>
      <c r="EA29" s="68">
        <f>IF(OR(SUMIF(EA$12:EA28,2,EA$12:EA28)=2,SUMIF(EA$12:EA28,1,EA$12:EA28)=1,SUM(EA$12:EA28)=1,SUM(EA$12:EA28)=2),0,IF($C29+$ED28&gt;($ED$11*EA$8),1,IF($C29+$D29+$E29+$F29+$ED28&gt;($ED$11*EA$8),2,IF($C29+$D29+$E29+$F29+$G29+$ED28&gt;($ED$11*EA$8),3,0))))</f>
        <v>0</v>
      </c>
      <c r="EB29" s="68">
        <f>IF(OR(SUMIF(EB$12:EB28,2,EB$12:EB28)=2,SUMIF(EB$12:EB28,1,EB$12:EB28)=1,SUM(EB$12:EB28)=1,SUM(EB$12:EB28)=2),0,IF($C29+$ED28&gt;($ED$11*EB$8),1,IF($C29+$D29+$E29+$F29+$ED28&gt;($ED$11*EB$8),2,IF($C29+$D29+$E29+$F29+$G29+$ED28&gt;($ED$11*EB$8),3,0))))</f>
        <v>0</v>
      </c>
      <c r="EC29" s="68">
        <f>IF(OR(SUMIF(EC$12:EC28,2,EC$12:EC28)=2,SUMIF(EC$12:EC28,1,EC$12:EC28)=1,SUM(EC$12:EC28)=1,SUM(EC$12:EC28)=2),0,IF($C29+$ED28&gt;($ED$11*EC$8),1,IF($C29+$D29+$E29+$F29+$ED28&gt;($ED$11*EC$8),2,IF($C29+$D29+$E29+$F29+$G29+$ED28&gt;($ED$11*EC$8),3,0))))</f>
        <v>0</v>
      </c>
      <c r="ED29" s="26">
        <f>SUM($C$12:$F29)</f>
        <v>0</v>
      </c>
    </row>
    <row r="30" spans="1:134" ht="14.1" customHeight="1">
      <c r="A30" s="66">
        <v>19</v>
      </c>
      <c r="B30" s="35"/>
      <c r="C30" s="35"/>
      <c r="D30" s="35"/>
      <c r="E30" s="35"/>
      <c r="F30" s="35"/>
      <c r="G30" s="35"/>
      <c r="H30" s="68">
        <f>IF(OR(SUMIF(H$12:H29,2,H$12:H29)=2,SUMIF(H$12:H29,1,H$12:H29)=1,SUM(H$12:H29)=1,SUM(H$12:H29)=2),0,IF($C30+$ED29&gt;($ED$11*H$8),1,IF($C30+$D30+$E30+$F30+$ED29&gt;($ED$11*H$8),2,IF($C30+$D30+$E30+$F30+$G30+$ED29&gt;($ED$11*H$8),3,0))))</f>
        <v>0</v>
      </c>
      <c r="I30" s="68">
        <f>IF(OR(SUMIF(I$12:I29,2,I$12:I29)=2,SUMIF(I$12:I29,1,I$12:I29)=1,SUM(I$12:I29)=1,SUM(I$12:I29)=2),0,IF($C30+$ED29&gt;($ED$11*I$8),1,IF($C30+$D30+$E30+$F30+$ED29&gt;($ED$11*I$8),2,IF($C30+$D30+$E30+$F30+$G30+$ED29&gt;($ED$11*I$8),3,0))))</f>
        <v>0</v>
      </c>
      <c r="J30" s="68">
        <f>IF(OR(SUMIF(J$12:J29,2,J$12:J29)=2,SUMIF(J$12:J29,1,J$12:J29)=1,SUM(J$12:J29)=1,SUM(J$12:J29)=2),0,IF($C30+$ED29&gt;($ED$11*J$8),1,IF($C30+$D30+$E30+$F30+$ED29&gt;($ED$11*J$8),2,IF($C30+$D30+$E30+$F30+$G30+$ED29&gt;($ED$11*J$8),3,0))))</f>
        <v>0</v>
      </c>
      <c r="K30" s="68">
        <f>IF(OR(SUMIF(K$12:K29,2,K$12:K29)=2,SUMIF(K$12:K29,1,K$12:K29)=1,SUM(K$12:K29)=1,SUM(K$12:K29)=2),0,IF($C30+$ED29&gt;($ED$11*K$8),1,IF($C30+$D30+$E30+$F30+$ED29&gt;($ED$11*K$8),2,IF($C30+$D30+$E30+$F30+$G30+$ED29&gt;($ED$11*K$8),3,0))))</f>
        <v>0</v>
      </c>
      <c r="L30" s="68">
        <f>IF(OR(SUMIF(L$12:L29,2,L$12:L29)=2,SUMIF(L$12:L29,1,L$12:L29)=1,SUM(L$12:L29)=1,SUM(L$12:L29)=2),0,IF($C30+$ED29&gt;($ED$11*L$8),1,IF($C30+$D30+$E30+$F30+$ED29&gt;($ED$11*L$8),2,IF($C30+$D30+$E30+$F30+$G30+$ED29&gt;($ED$11*L$8),3,0))))</f>
        <v>0</v>
      </c>
      <c r="M30" s="68">
        <f>IF(OR(SUMIF(M$12:M29,2,M$12:M29)=2,SUMIF(M$12:M29,1,M$12:M29)=1,SUM(M$12:M29)=1,SUM(M$12:M29)=2),0,IF($C30+$ED29&gt;($ED$11*M$8),1,IF($C30+$D30+$E30+$F30+$ED29&gt;($ED$11*M$8),2,IF($C30+$D30+$E30+$F30+$G30+$ED29&gt;($ED$11*M$8),3,0))))</f>
        <v>0</v>
      </c>
      <c r="N30" s="68">
        <f>IF(OR(SUMIF(N$12:N29,2,N$12:N29)=2,SUMIF(N$12:N29,1,N$12:N29)=1,SUM(N$12:N29)=1,SUM(N$12:N29)=2),0,IF($C30+$ED29&gt;($ED$11*N$8),1,IF($C30+$D30+$E30+$F30+$ED29&gt;($ED$11*N$8),2,IF($C30+$D30+$E30+$F30+$G30+$ED29&gt;($ED$11*N$8),3,0))))</f>
        <v>0</v>
      </c>
      <c r="O30" s="68">
        <f>IF(OR(SUMIF(O$12:O29,2,O$12:O29)=2,SUMIF(O$12:O29,1,O$12:O29)=1,SUM(O$12:O29)=1,SUM(O$12:O29)=2),0,IF($C30+$ED29&gt;($ED$11*O$8),1,IF($C30+$D30+$E30+$F30+$ED29&gt;($ED$11*O$8),2,IF($C30+$D30+$E30+$F30+$G30+$ED29&gt;($ED$11*O$8),3,0))))</f>
        <v>0</v>
      </c>
      <c r="P30" s="68">
        <f>IF(OR(SUMIF(P$12:P29,2,P$12:P29)=2,SUMIF(P$12:P29,1,P$12:P29)=1,SUM(P$12:P29)=1,SUM(P$12:P29)=2),0,IF($C30+$ED29&gt;($ED$11*P$8),1,IF($C30+$D30+$E30+$F30+$ED29&gt;($ED$11*P$8),2,IF($C30+$D30+$E30+$F30+$G30+$ED29&gt;($ED$11*P$8),3,0))))</f>
        <v>0</v>
      </c>
      <c r="Q30" s="68">
        <f>IF(OR(SUMIF(Q$12:Q29,2,Q$12:Q29)=2,SUMIF(Q$12:Q29,1,Q$12:Q29)=1,SUM(Q$12:Q29)=1,SUM(Q$12:Q29)=2),0,IF($C30+$ED29&gt;($ED$11*Q$8),1,IF($C30+$D30+$E30+$F30+$ED29&gt;($ED$11*Q$8),2,IF($C30+$D30+$E30+$F30+$G30+$ED29&gt;($ED$11*Q$8),3,0))))</f>
        <v>0</v>
      </c>
      <c r="R30" s="68">
        <f>IF(OR(SUMIF(R$12:R29,2,R$12:R29)=2,SUMIF(R$12:R29,1,R$12:R29)=1,SUM(R$12:R29)=1,SUM(R$12:R29)=2),0,IF($C30+$ED29&gt;($ED$11*R$8),1,IF($C30+$D30+$E30+$F30+$ED29&gt;($ED$11*R$8),2,IF($C30+$D30+$E30+$F30+$G30+$ED29&gt;($ED$11*R$8),3,0))))</f>
        <v>0</v>
      </c>
      <c r="S30" s="68">
        <f>IF(OR(SUMIF(S$12:S29,2,S$12:S29)=2,SUMIF(S$12:S29,1,S$12:S29)=1,SUM(S$12:S29)=1,SUM(S$12:S29)=2),0,IF($C30+$ED29&gt;($ED$11*S$8),1,IF($C30+$D30+$E30+$F30+$ED29&gt;($ED$11*S$8),2,IF($C30+$D30+$E30+$F30+$G30+$ED29&gt;($ED$11*S$8),3,0))))</f>
        <v>0</v>
      </c>
      <c r="T30" s="68">
        <f>IF(OR(SUMIF(T$12:T29,2,T$12:T29)=2,SUMIF(T$12:T29,1,T$12:T29)=1,SUM(T$12:T29)=1,SUM(T$12:T29)=2),0,IF($C30+$ED29&gt;($ED$11*T$8),1,IF($C30+$D30+$E30+$F30+$ED29&gt;($ED$11*T$8),2,IF($C30+$D30+$E30+$F30+$G30+$ED29&gt;($ED$11*T$8),3,0))))</f>
        <v>0</v>
      </c>
      <c r="U30" s="68">
        <f>IF(OR(SUMIF(U$12:U29,2,U$12:U29)=2,SUMIF(U$12:U29,1,U$12:U29)=1,SUM(U$12:U29)=1,SUM(U$12:U29)=2),0,IF($C30+$ED29&gt;($ED$11*U$8),1,IF($C30+$D30+$E30+$F30+$ED29&gt;($ED$11*U$8),2,IF($C30+$D30+$E30+$F30+$G30+$ED29&gt;($ED$11*U$8),3,0))))</f>
        <v>0</v>
      </c>
      <c r="V30" s="68">
        <f>IF(OR(SUMIF(V$12:V29,2,V$12:V29)=2,SUMIF(V$12:V29,1,V$12:V29)=1,SUM(V$12:V29)=1,SUM(V$12:V29)=2),0,IF($C30+$ED29&gt;($ED$11*V$8),1,IF($C30+$D30+$E30+$F30+$ED29&gt;($ED$11*V$8),2,IF($C30+$D30+$E30+$F30+$G30+$ED29&gt;($ED$11*V$8),3,0))))</f>
        <v>0</v>
      </c>
      <c r="W30" s="68">
        <f>IF(OR(SUMIF(W$12:W29,2,W$12:W29)=2,SUMIF(W$12:W29,1,W$12:W29)=1,SUM(W$12:W29)=1,SUM(W$12:W29)=2),0,IF($C30+$ED29&gt;($ED$11*W$8),1,IF($C30+$D30+$E30+$F30+$ED29&gt;($ED$11*W$8),2,IF($C30+$D30+$E30+$F30+$G30+$ED29&gt;($ED$11*W$8),3,0))))</f>
        <v>0</v>
      </c>
      <c r="X30" s="68">
        <f>IF(OR(SUMIF(X$12:X29,2,X$12:X29)=2,SUMIF(X$12:X29,1,X$12:X29)=1,SUM(X$12:X29)=1,SUM(X$12:X29)=2),0,IF($C30+$ED29&gt;($ED$11*X$8),1,IF($C30+$D30+$E30+$F30+$ED29&gt;($ED$11*X$8),2,IF($C30+$D30+$E30+$F30+$G30+$ED29&gt;($ED$11*X$8),3,0))))</f>
        <v>0</v>
      </c>
      <c r="Y30" s="68">
        <f>IF(OR(SUMIF(Y$12:Y29,2,Y$12:Y29)=2,SUMIF(Y$12:Y29,1,Y$12:Y29)=1,SUM(Y$12:Y29)=1,SUM(Y$12:Y29)=2),0,IF($C30+$ED29&gt;($ED$11*Y$8),1,IF($C30+$D30+$E30+$F30+$ED29&gt;($ED$11*Y$8),2,IF($C30+$D30+$E30+$F30+$G30+$ED29&gt;($ED$11*Y$8),3,0))))</f>
        <v>0</v>
      </c>
      <c r="Z30" s="68">
        <f>IF(OR(SUMIF(Z$12:Z29,2,Z$12:Z29)=2,SUMIF(Z$12:Z29,1,Z$12:Z29)=1,SUM(Z$12:Z29)=1,SUM(Z$12:Z29)=2),0,IF($C30+$ED29&gt;($ED$11*Z$8),1,IF($C30+$D30+$E30+$F30+$ED29&gt;($ED$11*Z$8),2,IF($C30+$D30+$E30+$F30+$G30+$ED29&gt;($ED$11*Z$8),3,0))))</f>
        <v>0</v>
      </c>
      <c r="AA30" s="68">
        <f>IF(OR(SUMIF(AA$12:AA29,2,AA$12:AA29)=2,SUMIF(AA$12:AA29,1,AA$12:AA29)=1,SUM(AA$12:AA29)=1,SUM(AA$12:AA29)=2),0,IF($C30+$ED29&gt;($ED$11*AA$8),1,IF($C30+$D30+$E30+$F30+$ED29&gt;($ED$11*AA$8),2,IF($C30+$D30+$E30+$F30+$G30+$ED29&gt;($ED$11*AA$8),3,0))))</f>
        <v>0</v>
      </c>
      <c r="AB30" s="68">
        <f>IF(OR(SUMIF(AB$12:AB29,2,AB$12:AB29)=2,SUMIF(AB$12:AB29,1,AB$12:AB29)=1,SUM(AB$12:AB29)=1,SUM(AB$12:AB29)=2),0,IF($C30+$ED29&gt;($ED$11*AB$8),1,IF($C30+$D30+$E30+$F30+$ED29&gt;($ED$11*AB$8),2,IF($C30+$D30+$E30+$F30+$G30+$ED29&gt;($ED$11*AB$8),3,0))))</f>
        <v>0</v>
      </c>
      <c r="AC30" s="68">
        <f>IF(OR(SUMIF(AC$12:AC29,2,AC$12:AC29)=2,SUMIF(AC$12:AC29,1,AC$12:AC29)=1,SUM(AC$12:AC29)=1,SUM(AC$12:AC29)=2),0,IF($C30+$ED29&gt;($ED$11*AC$8),1,IF($C30+$D30+$E30+$F30+$ED29&gt;($ED$11*AC$8),2,IF($C30+$D30+$E30+$F30+$G30+$ED29&gt;($ED$11*AC$8),3,0))))</f>
        <v>0</v>
      </c>
      <c r="AD30" s="68">
        <f>IF(OR(SUMIF(AD$12:AD29,2,AD$12:AD29)=2,SUMIF(AD$12:AD29,1,AD$12:AD29)=1,SUM(AD$12:AD29)=1,SUM(AD$12:AD29)=2),0,IF($C30+$ED29&gt;($ED$11*AD$8),1,IF($C30+$D30+$E30+$F30+$ED29&gt;($ED$11*AD$8),2,IF($C30+$D30+$E30+$F30+$G30+$ED29&gt;($ED$11*AD$8),3,0))))</f>
        <v>0</v>
      </c>
      <c r="AE30" s="68">
        <f>IF(OR(SUMIF(AE$12:AE29,2,AE$12:AE29)=2,SUMIF(AE$12:AE29,1,AE$12:AE29)=1,SUM(AE$12:AE29)=1,SUM(AE$12:AE29)=2),0,IF($C30+$ED29&gt;($ED$11*AE$8),1,IF($C30+$D30+$E30+$F30+$ED29&gt;($ED$11*AE$8),2,IF($C30+$D30+$E30+$F30+$G30+$ED29&gt;($ED$11*AE$8),3,0))))</f>
        <v>0</v>
      </c>
      <c r="AF30" s="68">
        <f>IF(OR(SUMIF(AF$12:AF29,2,AF$12:AF29)=2,SUMIF(AF$12:AF29,1,AF$12:AF29)=1,SUM(AF$12:AF29)=1,SUM(AF$12:AF29)=2),0,IF($C30+$ED29&gt;($ED$11*AF$8),1,IF($C30+$D30+$E30+$F30+$ED29&gt;($ED$11*AF$8),2,IF($C30+$D30+$E30+$F30+$G30+$ED29&gt;($ED$11*AF$8),3,0))))</f>
        <v>0</v>
      </c>
      <c r="AG30" s="68">
        <f>IF(OR(SUMIF(AG$12:AG29,2,AG$12:AG29)=2,SUMIF(AG$12:AG29,1,AG$12:AG29)=1,SUM(AG$12:AG29)=1,SUM(AG$12:AG29)=2),0,IF($C30+$ED29&gt;($ED$11*AG$8),1,IF($C30+$D30+$E30+$F30+$ED29&gt;($ED$11*AG$8),2,IF($C30+$D30+$E30+$F30+$G30+$ED29&gt;($ED$11*AG$8),3,0))))</f>
        <v>0</v>
      </c>
      <c r="AH30" s="68">
        <f>IF(OR(SUMIF(AH$12:AH29,2,AH$12:AH29)=2,SUMIF(AH$12:AH29,1,AH$12:AH29)=1,SUM(AH$12:AH29)=1,SUM(AH$12:AH29)=2),0,IF($C30+$ED29&gt;($ED$11*AH$8),1,IF($C30+$D30+$E30+$F30+$ED29&gt;($ED$11*AH$8),2,IF($C30+$D30+$E30+$F30+$G30+$ED29&gt;($ED$11*AH$8),3,0))))</f>
        <v>0</v>
      </c>
      <c r="AI30" s="68">
        <f>IF(OR(SUMIF(AI$12:AI29,2,AI$12:AI29)=2,SUMIF(AI$12:AI29,1,AI$12:AI29)=1,SUM(AI$12:AI29)=1,SUM(AI$12:AI29)=2),0,IF($C30+$ED29&gt;($ED$11*AI$8),1,IF($C30+$D30+$E30+$F30+$ED29&gt;($ED$11*AI$8),2,IF($C30+$D30+$E30+$F30+$G30+$ED29&gt;($ED$11*AI$8),3,0))))</f>
        <v>0</v>
      </c>
      <c r="AJ30" s="68">
        <f>IF(OR(SUMIF(AJ$12:AJ29,2,AJ$12:AJ29)=2,SUMIF(AJ$12:AJ29,1,AJ$12:AJ29)=1,SUM(AJ$12:AJ29)=1,SUM(AJ$12:AJ29)=2),0,IF($C30+$ED29&gt;($ED$11*AJ$8),1,IF($C30+$D30+$E30+$F30+$ED29&gt;($ED$11*AJ$8),2,IF($C30+$D30+$E30+$F30+$G30+$ED29&gt;($ED$11*AJ$8),3,0))))</f>
        <v>0</v>
      </c>
      <c r="AK30" s="68">
        <f>IF(OR(SUMIF(AK$12:AK29,2,AK$12:AK29)=2,SUMIF(AK$12:AK29,1,AK$12:AK29)=1,SUM(AK$12:AK29)=1,SUM(AK$12:AK29)=2),0,IF($C30+$ED29&gt;($ED$11*AK$8),1,IF($C30+$D30+$E30+$F30+$ED29&gt;($ED$11*AK$8),2,IF($C30+$D30+$E30+$F30+$G30+$ED29&gt;($ED$11*AK$8),3,0))))</f>
        <v>0</v>
      </c>
      <c r="AL30" s="68">
        <f>IF(OR(SUMIF(AL$12:AL29,2,AL$12:AL29)=2,SUMIF(AL$12:AL29,1,AL$12:AL29)=1,SUM(AL$12:AL29)=1,SUM(AL$12:AL29)=2),0,IF($C30+$ED29&gt;($ED$11*AL$8),1,IF($C30+$D30+$E30+$F30+$ED29&gt;($ED$11*AL$8),2,IF($C30+$D30+$E30+$F30+$G30+$ED29&gt;($ED$11*AL$8),3,0))))</f>
        <v>0</v>
      </c>
      <c r="AM30" s="68">
        <f>IF(OR(SUMIF(AM$12:AM29,2,AM$12:AM29)=2,SUMIF(AM$12:AM29,1,AM$12:AM29)=1,SUM(AM$12:AM29)=1,SUM(AM$12:AM29)=2),0,IF($C30+$ED29&gt;($ED$11*AM$8),1,IF($C30+$D30+$E30+$F30+$ED29&gt;($ED$11*AM$8),2,IF($C30+$D30+$E30+$F30+$G30+$ED29&gt;($ED$11*AM$8),3,0))))</f>
        <v>0</v>
      </c>
      <c r="AN30" s="68">
        <f>IF(OR(SUMIF(AN$12:AN29,2,AN$12:AN29)=2,SUMIF(AN$12:AN29,1,AN$12:AN29)=1,SUM(AN$12:AN29)=1,SUM(AN$12:AN29)=2),0,IF($C30+$ED29&gt;($ED$11*AN$8),1,IF($C30+$D30+$E30+$F30+$ED29&gt;($ED$11*AN$8),2,IF($C30+$D30+$E30+$F30+$G30+$ED29&gt;($ED$11*AN$8),3,0))))</f>
        <v>0</v>
      </c>
      <c r="AO30" s="68">
        <f>IF(OR(SUMIF(AO$12:AO29,2,AO$12:AO29)=2,SUMIF(AO$12:AO29,1,AO$12:AO29)=1,SUM(AO$12:AO29)=1,SUM(AO$12:AO29)=2),0,IF($C30+$ED29&gt;($ED$11*AO$8),1,IF($C30+$D30+$E30+$F30+$ED29&gt;($ED$11*AO$8),2,IF($C30+$D30+$E30+$F30+$G30+$ED29&gt;($ED$11*AO$8),3,0))))</f>
        <v>0</v>
      </c>
      <c r="AP30" s="68">
        <f>IF(OR(SUMIF(AP$12:AP29,2,AP$12:AP29)=2,SUMIF(AP$12:AP29,1,AP$12:AP29)=1,SUM(AP$12:AP29)=1,SUM(AP$12:AP29)=2),0,IF($C30+$ED29&gt;($ED$11*AP$8),1,IF($C30+$D30+$E30+$F30+$ED29&gt;($ED$11*AP$8),2,IF($C30+$D30+$E30+$F30+$G30+$ED29&gt;($ED$11*AP$8),3,0))))</f>
        <v>0</v>
      </c>
      <c r="AQ30" s="68">
        <f>IF(OR(SUMIF(AQ$12:AQ29,2,AQ$12:AQ29)=2,SUMIF(AQ$12:AQ29,1,AQ$12:AQ29)=1,SUM(AQ$12:AQ29)=1,SUM(AQ$12:AQ29)=2),0,IF($C30+$ED29&gt;($ED$11*AQ$8),1,IF($C30+$D30+$E30+$F30+$ED29&gt;($ED$11*AQ$8),2,IF($C30+$D30+$E30+$F30+$G30+$ED29&gt;($ED$11*AQ$8),3,0))))</f>
        <v>0</v>
      </c>
      <c r="AR30" s="68">
        <f>IF(OR(SUMIF(AR$12:AR29,2,AR$12:AR29)=2,SUMIF(AR$12:AR29,1,AR$12:AR29)=1,SUM(AR$12:AR29)=1,SUM(AR$12:AR29)=2),0,IF($C30+$ED29&gt;($ED$11*AR$8),1,IF($C30+$D30+$E30+$F30+$ED29&gt;($ED$11*AR$8),2,IF($C30+$D30+$E30+$F30+$G30+$ED29&gt;($ED$11*AR$8),3,0))))</f>
        <v>0</v>
      </c>
      <c r="AS30" s="68">
        <f>IF(OR(SUMIF(AS$12:AS29,2,AS$12:AS29)=2,SUMIF(AS$12:AS29,1,AS$12:AS29)=1,SUM(AS$12:AS29)=1,SUM(AS$12:AS29)=2),0,IF($C30+$ED29&gt;($ED$11*AS$8),1,IF($C30+$D30+$E30+$F30+$ED29&gt;($ED$11*AS$8),2,IF($C30+$D30+$E30+$F30+$G30+$ED29&gt;($ED$11*AS$8),3,0))))</f>
        <v>0</v>
      </c>
      <c r="AT30" s="68">
        <f>IF(OR(SUMIF(AT$12:AT29,2,AT$12:AT29)=2,SUMIF(AT$12:AT29,1,AT$12:AT29)=1,SUM(AT$12:AT29)=1,SUM(AT$12:AT29)=2),0,IF($C30+$ED29&gt;($ED$11*AT$8),1,IF($C30+$D30+$E30+$F30+$ED29&gt;($ED$11*AT$8),2,IF($C30+$D30+$E30+$F30+$G30+$ED29&gt;($ED$11*AT$8),3,0))))</f>
        <v>0</v>
      </c>
      <c r="AU30" s="68">
        <f>IF(OR(SUMIF(AU$12:AU29,2,AU$12:AU29)=2,SUMIF(AU$12:AU29,1,AU$12:AU29)=1,SUM(AU$12:AU29)=1,SUM(AU$12:AU29)=2),0,IF($C30+$ED29&gt;($ED$11*AU$8),1,IF($C30+$D30+$E30+$F30+$ED29&gt;($ED$11*AU$8),2,IF($C30+$D30+$E30+$F30+$G30+$ED29&gt;($ED$11*AU$8),3,0))))</f>
        <v>0</v>
      </c>
      <c r="AV30" s="68">
        <f>IF(OR(SUMIF(AV$12:AV29,2,AV$12:AV29)=2,SUMIF(AV$12:AV29,1,AV$12:AV29)=1,SUM(AV$12:AV29)=1,SUM(AV$12:AV29)=2),0,IF($C30+$ED29&gt;($ED$11*AV$8),1,IF($C30+$D30+$E30+$F30+$ED29&gt;($ED$11*AV$8),2,IF($C30+$D30+$E30+$F30+$G30+$ED29&gt;($ED$11*AV$8),3,0))))</f>
        <v>0</v>
      </c>
      <c r="AW30" s="68">
        <f>IF(OR(SUMIF(AW$12:AW29,2,AW$12:AW29)=2,SUMIF(AW$12:AW29,1,AW$12:AW29)=1,SUM(AW$12:AW29)=1,SUM(AW$12:AW29)=2),0,IF($C30+$ED29&gt;($ED$11*AW$8),1,IF($C30+$D30+$E30+$F30+$ED29&gt;($ED$11*AW$8),2,IF($C30+$D30+$E30+$F30+$G30+$ED29&gt;($ED$11*AW$8),3,0))))</f>
        <v>0</v>
      </c>
      <c r="AX30" s="68">
        <f>IF(OR(SUMIF(AX$12:AX29,2,AX$12:AX29)=2,SUMIF(AX$12:AX29,1,AX$12:AX29)=1,SUM(AX$12:AX29)=1,SUM(AX$12:AX29)=2),0,IF($C30+$ED29&gt;($ED$11*AX$8),1,IF($C30+$D30+$E30+$F30+$ED29&gt;($ED$11*AX$8),2,IF($C30+$D30+$E30+$F30+$G30+$ED29&gt;($ED$11*AX$8),3,0))))</f>
        <v>0</v>
      </c>
      <c r="AY30" s="68">
        <f>IF(OR(SUMIF(AY$12:AY29,2,AY$12:AY29)=2,SUMIF(AY$12:AY29,1,AY$12:AY29)=1,SUM(AY$12:AY29)=1,SUM(AY$12:AY29)=2),0,IF($C30+$ED29&gt;($ED$11*AY$8),1,IF($C30+$D30+$E30+$F30+$ED29&gt;($ED$11*AY$8),2,IF($C30+$D30+$E30+$F30+$G30+$ED29&gt;($ED$11*AY$8),3,0))))</f>
        <v>0</v>
      </c>
      <c r="AZ30" s="68">
        <f>IF(OR(SUMIF(AZ$12:AZ29,2,AZ$12:AZ29)=2,SUMIF(AZ$12:AZ29,1,AZ$12:AZ29)=1,SUM(AZ$12:AZ29)=1,SUM(AZ$12:AZ29)=2),0,IF($C30+$ED29&gt;($ED$11*AZ$8),1,IF($C30+$D30+$E30+$F30+$ED29&gt;($ED$11*AZ$8),2,IF($C30+$D30+$E30+$F30+$G30+$ED29&gt;($ED$11*AZ$8),3,0))))</f>
        <v>0</v>
      </c>
      <c r="BA30" s="68">
        <f>IF(OR(SUMIF(BA$12:BA29,2,BA$12:BA29)=2,SUMIF(BA$12:BA29,1,BA$12:BA29)=1,SUM(BA$12:BA29)=1,SUM(BA$12:BA29)=2),0,IF($C30+$ED29&gt;($ED$11*BA$8),1,IF($C30+$D30+$E30+$F30+$ED29&gt;($ED$11*BA$8),2,IF($C30+$D30+$E30+$F30+$G30+$ED29&gt;($ED$11*BA$8),3,0))))</f>
        <v>0</v>
      </c>
      <c r="BB30" s="68">
        <f>IF(OR(SUMIF(BB$12:BB29,2,BB$12:BB29)=2,SUMIF(BB$12:BB29,1,BB$12:BB29)=1,SUM(BB$12:BB29)=1,SUM(BB$12:BB29)=2),0,IF($C30+$ED29&gt;($ED$11*BB$8),1,IF($C30+$D30+$E30+$F30+$ED29&gt;($ED$11*BB$8),2,IF($C30+$D30+$E30+$F30+$G30+$ED29&gt;($ED$11*BB$8),3,0))))</f>
        <v>0</v>
      </c>
      <c r="BC30" s="68">
        <f>IF(OR(SUMIF(BC$12:BC29,2,BC$12:BC29)=2,SUMIF(BC$12:BC29,1,BC$12:BC29)=1,SUM(BC$12:BC29)=1,SUM(BC$12:BC29)=2),0,IF($C30+$ED29&gt;($ED$11*BC$8),1,IF($C30+$D30+$E30+$F30+$ED29&gt;($ED$11*BC$8),2,IF($C30+$D30+$E30+$F30+$G30+$ED29&gt;($ED$11*BC$8),3,0))))</f>
        <v>0</v>
      </c>
      <c r="BD30" s="68">
        <f>IF(OR(SUMIF(BD$12:BD29,2,BD$12:BD29)=2,SUMIF(BD$12:BD29,1,BD$12:BD29)=1,SUM(BD$12:BD29)=1,SUM(BD$12:BD29)=2),0,IF($C30+$ED29&gt;($ED$11*BD$8),1,IF($C30+$D30+$E30+$F30+$ED29&gt;($ED$11*BD$8),2,IF($C30+$D30+$E30+$F30+$G30+$ED29&gt;($ED$11*BD$8),3,0))))</f>
        <v>0</v>
      </c>
      <c r="BE30" s="68">
        <f>IF(OR(SUMIF(BE$12:BE29,2,BE$12:BE29)=2,SUMIF(BE$12:BE29,1,BE$12:BE29)=1,SUM(BE$12:BE29)=1,SUM(BE$12:BE29)=2),0,IF($C30+$ED29&gt;($ED$11*BE$8),1,IF($C30+$D30+$E30+$F30+$ED29&gt;($ED$11*BE$8),2,IF($C30+$D30+$E30+$F30+$G30+$ED29&gt;($ED$11*BE$8),3,0))))</f>
        <v>0</v>
      </c>
      <c r="BF30" s="68">
        <f>IF(OR(SUMIF(BF$12:BF29,2,BF$12:BF29)=2,SUMIF(BF$12:BF29,1,BF$12:BF29)=1,SUM(BF$12:BF29)=1,SUM(BF$12:BF29)=2),0,IF($C30+$ED29&gt;($ED$11*BF$8),1,IF($C30+$D30+$E30+$F30+$ED29&gt;($ED$11*BF$8),2,IF($C30+$D30+$E30+$F30+$G30+$ED29&gt;($ED$11*BF$8),3,0))))</f>
        <v>0</v>
      </c>
      <c r="BG30" s="68">
        <f>IF(OR(SUMIF(BG$12:BG29,2,BG$12:BG29)=2,SUMIF(BG$12:BG29,1,BG$12:BG29)=1,SUM(BG$12:BG29)=1,SUM(BG$12:BG29)=2),0,IF($C30+$ED29&gt;($ED$11*BG$8),1,IF($C30+$D30+$E30+$F30+$ED29&gt;($ED$11*BG$8),2,IF($C30+$D30+$E30+$F30+$G30+$ED29&gt;($ED$11*BG$8),3,0))))</f>
        <v>0</v>
      </c>
      <c r="BH30" s="68">
        <f>IF(OR(SUMIF(BH$12:BH29,2,BH$12:BH29)=2,SUMIF(BH$12:BH29,1,BH$12:BH29)=1,SUM(BH$12:BH29)=1,SUM(BH$12:BH29)=2),0,IF($C30+$ED29&gt;($ED$11*BH$8),1,IF($C30+$D30+$E30+$F30+$ED29&gt;($ED$11*BH$8),2,IF($C30+$D30+$E30+$F30+$G30+$ED29&gt;($ED$11*BH$8),3,0))))</f>
        <v>0</v>
      </c>
      <c r="BI30" s="68">
        <f>IF(OR(SUMIF(BI$12:BI29,2,BI$12:BI29)=2,SUMIF(BI$12:BI29,1,BI$12:BI29)=1,SUM(BI$12:BI29)=1,SUM(BI$12:BI29)=2),0,IF($C30+$ED29&gt;($ED$11*BI$8),1,IF($C30+$D30+$E30+$F30+$ED29&gt;($ED$11*BI$8),2,IF($C30+$D30+$E30+$F30+$G30+$ED29&gt;($ED$11*BI$8),3,0))))</f>
        <v>0</v>
      </c>
      <c r="BJ30" s="68">
        <f>IF(OR(SUMIF(BJ$12:BJ29,2,BJ$12:BJ29)=2,SUMIF(BJ$12:BJ29,1,BJ$12:BJ29)=1,SUM(BJ$12:BJ29)=1,SUM(BJ$12:BJ29)=2),0,IF($C30+$ED29&gt;($ED$11*BJ$8),1,IF($C30+$D30+$E30+$F30+$ED29&gt;($ED$11*BJ$8),2,IF($C30+$D30+$E30+$F30+$G30+$ED29&gt;($ED$11*BJ$8),3,0))))</f>
        <v>0</v>
      </c>
      <c r="BK30" s="68">
        <f>IF(OR(SUMIF(BK$12:BK29,2,BK$12:BK29)=2,SUMIF(BK$12:BK29,1,BK$12:BK29)=1,SUM(BK$12:BK29)=1,SUM(BK$12:BK29)=2),0,IF($C30+$ED29&gt;($ED$11*BK$8),1,IF($C30+$D30+$E30+$F30+$ED29&gt;($ED$11*BK$8),2,IF($C30+$D30+$E30+$F30+$G30+$ED29&gt;($ED$11*BK$8),3,0))))</f>
        <v>0</v>
      </c>
      <c r="BL30" s="68">
        <f>IF(OR(SUMIF(BL$12:BL29,2,BL$12:BL29)=2,SUMIF(BL$12:BL29,1,BL$12:BL29)=1,SUM(BL$12:BL29)=1,SUM(BL$12:BL29)=2),0,IF($C30+$ED29&gt;($ED$11*BL$8),1,IF($C30+$D30+$E30+$F30+$ED29&gt;($ED$11*BL$8),2,IF($C30+$D30+$E30+$F30+$G30+$ED29&gt;($ED$11*BL$8),3,0))))</f>
        <v>0</v>
      </c>
      <c r="BM30" s="68">
        <f>IF(OR(SUMIF(BM$12:BM29,2,BM$12:BM29)=2,SUMIF(BM$12:BM29,1,BM$12:BM29)=1,SUM(BM$12:BM29)=1,SUM(BM$12:BM29)=2),0,IF($C30+$ED29&gt;($ED$11*BM$8),1,IF($C30+$D30+$E30+$F30+$ED29&gt;($ED$11*BM$8),2,IF($C30+$D30+$E30+$F30+$G30+$ED29&gt;($ED$11*BM$8),3,0))))</f>
        <v>0</v>
      </c>
      <c r="BN30" s="68">
        <f>IF(OR(SUMIF(BN$12:BN29,2,BN$12:BN29)=2,SUMIF(BN$12:BN29,1,BN$12:BN29)=1,SUM(BN$12:BN29)=1,SUM(BN$12:BN29)=2),0,IF($C30+$ED29&gt;($ED$11*BN$8),1,IF($C30+$D30+$E30+$F30+$ED29&gt;($ED$11*BN$8),2,IF($C30+$D30+$E30+$F30+$G30+$ED29&gt;($ED$11*BN$8),3,0))))</f>
        <v>0</v>
      </c>
      <c r="BO30" s="68">
        <f>IF(OR(SUMIF(BO$12:BO29,2,BO$12:BO29)=2,SUMIF(BO$12:BO29,1,BO$12:BO29)=1,SUM(BO$12:BO29)=1,SUM(BO$12:BO29)=2),0,IF($C30+$ED29&gt;($ED$11*BO$8),1,IF($C30+$D30+$E30+$F30+$ED29&gt;($ED$11*BO$8),2,IF($C30+$D30+$E30+$F30+$G30+$ED29&gt;($ED$11*BO$8),3,0))))</f>
        <v>0</v>
      </c>
      <c r="BP30" s="68">
        <f>IF(OR(SUMIF(BP$12:BP29,2,BP$12:BP29)=2,SUMIF(BP$12:BP29,1,BP$12:BP29)=1,SUM(BP$12:BP29)=1,SUM(BP$12:BP29)=2),0,IF($C30+$ED29&gt;($ED$11*BP$8),1,IF($C30+$D30+$E30+$F30+$ED29&gt;($ED$11*BP$8),2,IF($C30+$D30+$E30+$F30+$G30+$ED29&gt;($ED$11*BP$8),3,0))))</f>
        <v>0</v>
      </c>
      <c r="BQ30" s="68">
        <f>IF(OR(SUMIF(BQ$12:BQ29,2,BQ$12:BQ29)=2,SUMIF(BQ$12:BQ29,1,BQ$12:BQ29)=1,SUM(BQ$12:BQ29)=1,SUM(BQ$12:BQ29)=2),0,IF($C30+$ED29&gt;($ED$11*BQ$8),1,IF($C30+$D30+$E30+$F30+$ED29&gt;($ED$11*BQ$8),2,IF($C30+$D30+$E30+$F30+$G30+$ED29&gt;($ED$11*BQ$8),3,0))))</f>
        <v>0</v>
      </c>
      <c r="BR30" s="68">
        <f>IF(OR(SUMIF(BR$12:BR29,2,BR$12:BR29)=2,SUMIF(BR$12:BR29,1,BR$12:BR29)=1,SUM(BR$12:BR29)=1,SUM(BR$12:BR29)=2),0,IF($C30+$ED29&gt;($ED$11*BR$8),1,IF($C30+$D30+$E30+$F30+$ED29&gt;($ED$11*BR$8),2,IF($C30+$D30+$E30+$F30+$G30+$ED29&gt;($ED$11*BR$8),3,0))))</f>
        <v>0</v>
      </c>
      <c r="BS30" s="68">
        <f>IF(OR(SUMIF(BS$12:BS29,2,BS$12:BS29)=2,SUMIF(BS$12:BS29,1,BS$12:BS29)=1,SUM(BS$12:BS29)=1,SUM(BS$12:BS29)=2),0,IF($C30+$ED29&gt;($ED$11*BS$8),1,IF($C30+$D30+$E30+$F30+$ED29&gt;($ED$11*BS$8),2,IF($C30+$D30+$E30+$F30+$G30+$ED29&gt;($ED$11*BS$8),3,0))))</f>
        <v>0</v>
      </c>
      <c r="BT30" s="68">
        <f>IF(OR(SUMIF(BT$12:BT29,2,BT$12:BT29)=2,SUMIF(BT$12:BT29,1,BT$12:BT29)=1,SUM(BT$12:BT29)=1,SUM(BT$12:BT29)=2),0,IF($C30+$ED29&gt;($ED$11*BT$8),1,IF($C30+$D30+$E30+$F30+$ED29&gt;($ED$11*BT$8),2,IF($C30+$D30+$E30+$F30+$G30+$ED29&gt;($ED$11*BT$8),3,0))))</f>
        <v>0</v>
      </c>
      <c r="BU30" s="68">
        <f>IF(OR(SUMIF(BU$12:BU29,2,BU$12:BU29)=2,SUMIF(BU$12:BU29,1,BU$12:BU29)=1,SUM(BU$12:BU29)=1,SUM(BU$12:BU29)=2),0,IF($C30+$ED29&gt;($ED$11*BU$8),1,IF($C30+$D30+$E30+$F30+$ED29&gt;($ED$11*BU$8),2,IF($C30+$D30+$E30+$F30+$G30+$ED29&gt;($ED$11*BU$8),3,0))))</f>
        <v>0</v>
      </c>
      <c r="BV30" s="68">
        <f>IF(OR(SUMIF(BV$12:BV29,2,BV$12:BV29)=2,SUMIF(BV$12:BV29,1,BV$12:BV29)=1,SUM(BV$12:BV29)=1,SUM(BV$12:BV29)=2),0,IF($C30+$ED29&gt;($ED$11*BV$8),1,IF($C30+$D30+$E30+$F30+$ED29&gt;($ED$11*BV$8),2,IF($C30+$D30+$E30+$F30+$G30+$ED29&gt;($ED$11*BV$8),3,0))))</f>
        <v>0</v>
      </c>
      <c r="BW30" s="68">
        <f>IF(OR(SUMIF(BW$12:BW29,2,BW$12:BW29)=2,SUMIF(BW$12:BW29,1,BW$12:BW29)=1,SUM(BW$12:BW29)=1,SUM(BW$12:BW29)=2),0,IF($C30+$ED29&gt;($ED$11*BW$8),1,IF($C30+$D30+$E30+$F30+$ED29&gt;($ED$11*BW$8),2,IF($C30+$D30+$E30+$F30+$G30+$ED29&gt;($ED$11*BW$8),3,0))))</f>
        <v>0</v>
      </c>
      <c r="BX30" s="68">
        <f>IF(OR(SUMIF(BX$12:BX29,2,BX$12:BX29)=2,SUMIF(BX$12:BX29,1,BX$12:BX29)=1,SUM(BX$12:BX29)=1,SUM(BX$12:BX29)=2),0,IF($C30+$ED29&gt;($ED$11*BX$8),1,IF($C30+$D30+$E30+$F30+$ED29&gt;($ED$11*BX$8),2,IF($C30+$D30+$E30+$F30+$G30+$ED29&gt;($ED$11*BX$8),3,0))))</f>
        <v>0</v>
      </c>
      <c r="BY30" s="68">
        <f>IF(OR(SUMIF(BY$12:BY29,2,BY$12:BY29)=2,SUMIF(BY$12:BY29,1,BY$12:BY29)=1,SUM(BY$12:BY29)=1,SUM(BY$12:BY29)=2),0,IF($C30+$ED29&gt;($ED$11*BY$8),1,IF($C30+$D30+$E30+$F30+$ED29&gt;($ED$11*BY$8),2,IF($C30+$D30+$E30+$F30+$G30+$ED29&gt;($ED$11*BY$8),3,0))))</f>
        <v>0</v>
      </c>
      <c r="BZ30" s="68">
        <f>IF(OR(SUMIF(BZ$12:BZ29,2,BZ$12:BZ29)=2,SUMIF(BZ$12:BZ29,1,BZ$12:BZ29)=1,SUM(BZ$12:BZ29)=1,SUM(BZ$12:BZ29)=2),0,IF($C30+$ED29&gt;($ED$11*BZ$8),1,IF($C30+$D30+$E30+$F30+$ED29&gt;($ED$11*BZ$8),2,IF($C30+$D30+$E30+$F30+$G30+$ED29&gt;($ED$11*BZ$8),3,0))))</f>
        <v>0</v>
      </c>
      <c r="CA30" s="68">
        <f>IF(OR(SUMIF(CA$12:CA29,2,CA$12:CA29)=2,SUMIF(CA$12:CA29,1,CA$12:CA29)=1,SUM(CA$12:CA29)=1,SUM(CA$12:CA29)=2),0,IF($C30+$ED29&gt;($ED$11*CA$8),1,IF($C30+$D30+$E30+$F30+$ED29&gt;($ED$11*CA$8),2,IF($C30+$D30+$E30+$F30+$G30+$ED29&gt;($ED$11*CA$8),3,0))))</f>
        <v>0</v>
      </c>
      <c r="CB30" s="68">
        <f>IF(OR(SUMIF(CB$12:CB29,2,CB$12:CB29)=2,SUMIF(CB$12:CB29,1,CB$12:CB29)=1,SUM(CB$12:CB29)=1,SUM(CB$12:CB29)=2),0,IF($C30+$ED29&gt;($ED$11*CB$8),1,IF($C30+$D30+$E30+$F30+$ED29&gt;($ED$11*CB$8),2,IF($C30+$D30+$E30+$F30+$G30+$ED29&gt;($ED$11*CB$8),3,0))))</f>
        <v>0</v>
      </c>
      <c r="CC30" s="68">
        <f>IF(OR(SUMIF(CC$12:CC29,2,CC$12:CC29)=2,SUMIF(CC$12:CC29,1,CC$12:CC29)=1,SUM(CC$12:CC29)=1,SUM(CC$12:CC29)=2),0,IF($C30+$ED29&gt;($ED$11*CC$8),1,IF($C30+$D30+$E30+$F30+$ED29&gt;($ED$11*CC$8),2,IF($C30+$D30+$E30+$F30+$G30+$ED29&gt;($ED$11*CC$8),3,0))))</f>
        <v>0</v>
      </c>
      <c r="CD30" s="68">
        <f>IF(OR(SUMIF(CD$12:CD29,2,CD$12:CD29)=2,SUMIF(CD$12:CD29,1,CD$12:CD29)=1,SUM(CD$12:CD29)=1,SUM(CD$12:CD29)=2),0,IF($C30+$ED29&gt;($ED$11*CD$8),1,IF($C30+$D30+$E30+$F30+$ED29&gt;($ED$11*CD$8),2,IF($C30+$D30+$E30+$F30+$G30+$ED29&gt;($ED$11*CD$8),3,0))))</f>
        <v>0</v>
      </c>
      <c r="CE30" s="68">
        <f>IF(OR(SUMIF(CE$12:CE29,2,CE$12:CE29)=2,SUMIF(CE$12:CE29,1,CE$12:CE29)=1,SUM(CE$12:CE29)=1,SUM(CE$12:CE29)=2),0,IF($C30+$ED29&gt;($ED$11*CE$8),1,IF($C30+$D30+$E30+$F30+$ED29&gt;($ED$11*CE$8),2,IF($C30+$D30+$E30+$F30+$G30+$ED29&gt;($ED$11*CE$8),3,0))))</f>
        <v>0</v>
      </c>
      <c r="CF30" s="68">
        <f>IF(OR(SUMIF(CF$12:CF29,2,CF$12:CF29)=2,SUMIF(CF$12:CF29,1,CF$12:CF29)=1,SUM(CF$12:CF29)=1,SUM(CF$12:CF29)=2),0,IF($C30+$ED29&gt;($ED$11*CF$8),1,IF($C30+$D30+$E30+$F30+$ED29&gt;($ED$11*CF$8),2,IF($C30+$D30+$E30+$F30+$G30+$ED29&gt;($ED$11*CF$8),3,0))))</f>
        <v>0</v>
      </c>
      <c r="CG30" s="68">
        <f>IF(OR(SUMIF(CG$12:CG29,2,CG$12:CG29)=2,SUMIF(CG$12:CG29,1,CG$12:CG29)=1,SUM(CG$12:CG29)=1,SUM(CG$12:CG29)=2),0,IF($C30+$ED29&gt;($ED$11*CG$8),1,IF($C30+$D30+$E30+$F30+$ED29&gt;($ED$11*CG$8),2,IF($C30+$D30+$E30+$F30+$G30+$ED29&gt;($ED$11*CG$8),3,0))))</f>
        <v>0</v>
      </c>
      <c r="CH30" s="68">
        <f>IF(OR(SUMIF(CH$12:CH29,2,CH$12:CH29)=2,SUMIF(CH$12:CH29,1,CH$12:CH29)=1,SUM(CH$12:CH29)=1,SUM(CH$12:CH29)=2),0,IF($C30+$ED29&gt;($ED$11*CH$8),1,IF($C30+$D30+$E30+$F30+$ED29&gt;($ED$11*CH$8),2,IF($C30+$D30+$E30+$F30+$G30+$ED29&gt;($ED$11*CH$8),3,0))))</f>
        <v>0</v>
      </c>
      <c r="CI30" s="68">
        <f>IF(OR(SUMIF(CI$12:CI29,2,CI$12:CI29)=2,SUMIF(CI$12:CI29,1,CI$12:CI29)=1,SUM(CI$12:CI29)=1,SUM(CI$12:CI29)=2),0,IF($C30+$ED29&gt;($ED$11*CI$8),1,IF($C30+$D30+$E30+$F30+$ED29&gt;($ED$11*CI$8),2,IF($C30+$D30+$E30+$F30+$G30+$ED29&gt;($ED$11*CI$8),3,0))))</f>
        <v>0</v>
      </c>
      <c r="CJ30" s="68">
        <f>IF(OR(SUMIF(CJ$12:CJ29,2,CJ$12:CJ29)=2,SUMIF(CJ$12:CJ29,1,CJ$12:CJ29)=1,SUM(CJ$12:CJ29)=1,SUM(CJ$12:CJ29)=2),0,IF($C30+$ED29&gt;($ED$11*CJ$8),1,IF($C30+$D30+$E30+$F30+$ED29&gt;($ED$11*CJ$8),2,IF($C30+$D30+$E30+$F30+$G30+$ED29&gt;($ED$11*CJ$8),3,0))))</f>
        <v>0</v>
      </c>
      <c r="CK30" s="68">
        <f>IF(OR(SUMIF(CK$12:CK29,2,CK$12:CK29)=2,SUMIF(CK$12:CK29,1,CK$12:CK29)=1,SUM(CK$12:CK29)=1,SUM(CK$12:CK29)=2),0,IF($C30+$ED29&gt;($ED$11*CK$8),1,IF($C30+$D30+$E30+$F30+$ED29&gt;($ED$11*CK$8),2,IF($C30+$D30+$E30+$F30+$G30+$ED29&gt;($ED$11*CK$8),3,0))))</f>
        <v>0</v>
      </c>
      <c r="CL30" s="68">
        <f>IF(OR(SUMIF(CL$12:CL29,2,CL$12:CL29)=2,SUMIF(CL$12:CL29,1,CL$12:CL29)=1,SUM(CL$12:CL29)=1,SUM(CL$12:CL29)=2),0,IF($C30+$ED29&gt;($ED$11*CL$8),1,IF($C30+$D30+$E30+$F30+$ED29&gt;($ED$11*CL$8),2,IF($C30+$D30+$E30+$F30+$G30+$ED29&gt;($ED$11*CL$8),3,0))))</f>
        <v>0</v>
      </c>
      <c r="CM30" s="68">
        <f>IF(OR(SUMIF(CM$12:CM29,2,CM$12:CM29)=2,SUMIF(CM$12:CM29,1,CM$12:CM29)=1,SUM(CM$12:CM29)=1,SUM(CM$12:CM29)=2),0,IF($C30+$ED29&gt;($ED$11*CM$8),1,IF($C30+$D30+$E30+$F30+$ED29&gt;($ED$11*CM$8),2,IF($C30+$D30+$E30+$F30+$G30+$ED29&gt;($ED$11*CM$8),3,0))))</f>
        <v>0</v>
      </c>
      <c r="CN30" s="68">
        <f>IF(OR(SUMIF(CN$12:CN29,2,CN$12:CN29)=2,SUMIF(CN$12:CN29,1,CN$12:CN29)=1,SUM(CN$12:CN29)=1,SUM(CN$12:CN29)=2),0,IF($C30+$ED29&gt;($ED$11*CN$8),1,IF($C30+$D30+$E30+$F30+$ED29&gt;($ED$11*CN$8),2,IF($C30+$D30+$E30+$F30+$G30+$ED29&gt;($ED$11*CN$8),3,0))))</f>
        <v>0</v>
      </c>
      <c r="CO30" s="68">
        <f>IF(OR(SUMIF(CO$12:CO29,2,CO$12:CO29)=2,SUMIF(CO$12:CO29,1,CO$12:CO29)=1,SUM(CO$12:CO29)=1,SUM(CO$12:CO29)=2),0,IF($C30+$ED29&gt;($ED$11*CO$8),1,IF($C30+$D30+$E30+$F30+$ED29&gt;($ED$11*CO$8),2,IF($C30+$D30+$E30+$F30+$G30+$ED29&gt;($ED$11*CO$8),3,0))))</f>
        <v>0</v>
      </c>
      <c r="CP30" s="68">
        <f>IF(OR(SUMIF(CP$12:CP29,2,CP$12:CP29)=2,SUMIF(CP$12:CP29,1,CP$12:CP29)=1,SUM(CP$12:CP29)=1,SUM(CP$12:CP29)=2),0,IF($C30+$ED29&gt;($ED$11*CP$8),1,IF($C30+$D30+$E30+$F30+$ED29&gt;($ED$11*CP$8),2,IF($C30+$D30+$E30+$F30+$G30+$ED29&gt;($ED$11*CP$8),3,0))))</f>
        <v>0</v>
      </c>
      <c r="CQ30" s="68">
        <f>IF(OR(SUMIF(CQ$12:CQ29,2,CQ$12:CQ29)=2,SUMIF(CQ$12:CQ29,1,CQ$12:CQ29)=1,SUM(CQ$12:CQ29)=1,SUM(CQ$12:CQ29)=2),0,IF($C30+$ED29&gt;($ED$11*CQ$8),1,IF($C30+$D30+$E30+$F30+$ED29&gt;($ED$11*CQ$8),2,IF($C30+$D30+$E30+$F30+$G30+$ED29&gt;($ED$11*CQ$8),3,0))))</f>
        <v>0</v>
      </c>
      <c r="CR30" s="68">
        <f>IF(OR(SUMIF(CR$12:CR29,2,CR$12:CR29)=2,SUMIF(CR$12:CR29,1,CR$12:CR29)=1,SUM(CR$12:CR29)=1,SUM(CR$12:CR29)=2),0,IF($C30+$ED29&gt;($ED$11*CR$8),1,IF($C30+$D30+$E30+$F30+$ED29&gt;($ED$11*CR$8),2,IF($C30+$D30+$E30+$F30+$G30+$ED29&gt;($ED$11*CR$8),3,0))))</f>
        <v>0</v>
      </c>
      <c r="CS30" s="68">
        <f>IF(OR(SUMIF(CS$12:CS29,2,CS$12:CS29)=2,SUMIF(CS$12:CS29,1,CS$12:CS29)=1,SUM(CS$12:CS29)=1,SUM(CS$12:CS29)=2),0,IF($C30+$ED29&gt;($ED$11*CS$8),1,IF($C30+$D30+$E30+$F30+$ED29&gt;($ED$11*CS$8),2,IF($C30+$D30+$E30+$F30+$G30+$ED29&gt;($ED$11*CS$8),3,0))))</f>
        <v>0</v>
      </c>
      <c r="CT30" s="68">
        <f>IF(OR(SUMIF(CT$12:CT29,2,CT$12:CT29)=2,SUMIF(CT$12:CT29,1,CT$12:CT29)=1,SUM(CT$12:CT29)=1,SUM(CT$12:CT29)=2),0,IF($C30+$ED29&gt;($ED$11*CT$8),1,IF($C30+$D30+$E30+$F30+$ED29&gt;($ED$11*CT$8),2,IF($C30+$D30+$E30+$F30+$G30+$ED29&gt;($ED$11*CT$8),3,0))))</f>
        <v>0</v>
      </c>
      <c r="CU30" s="68">
        <f>IF(OR(SUMIF(CU$12:CU29,2,CU$12:CU29)=2,SUMIF(CU$12:CU29,1,CU$12:CU29)=1,SUM(CU$12:CU29)=1,SUM(CU$12:CU29)=2),0,IF($C30+$ED29&gt;($ED$11*CU$8),1,IF($C30+$D30+$E30+$F30+$ED29&gt;($ED$11*CU$8),2,IF($C30+$D30+$E30+$F30+$G30+$ED29&gt;($ED$11*CU$8),3,0))))</f>
        <v>0</v>
      </c>
      <c r="CV30" s="68">
        <f>IF(OR(SUMIF(CV$12:CV29,2,CV$12:CV29)=2,SUMIF(CV$12:CV29,1,CV$12:CV29)=1,SUM(CV$12:CV29)=1,SUM(CV$12:CV29)=2),0,IF($C30+$ED29&gt;($ED$11*CV$8),1,IF($C30+$D30+$E30+$F30+$ED29&gt;($ED$11*CV$8),2,IF($C30+$D30+$E30+$F30+$G30+$ED29&gt;($ED$11*CV$8),3,0))))</f>
        <v>0</v>
      </c>
      <c r="CW30" s="68">
        <f>IF(OR(SUMIF(CW$12:CW29,2,CW$12:CW29)=2,SUMIF(CW$12:CW29,1,CW$12:CW29)=1,SUM(CW$12:CW29)=1,SUM(CW$12:CW29)=2),0,IF($C30+$ED29&gt;($ED$11*CW$8),1,IF($C30+$D30+$E30+$F30+$ED29&gt;($ED$11*CW$8),2,IF($C30+$D30+$E30+$F30+$G30+$ED29&gt;($ED$11*CW$8),3,0))))</f>
        <v>0</v>
      </c>
      <c r="CX30" s="68">
        <f>IF(OR(SUMIF(CX$12:CX29,2,CX$12:CX29)=2,SUMIF(CX$12:CX29,1,CX$12:CX29)=1,SUM(CX$12:CX29)=1,SUM(CX$12:CX29)=2),0,IF($C30+$ED29&gt;($ED$11*CX$8),1,IF($C30+$D30+$E30+$F30+$ED29&gt;($ED$11*CX$8),2,IF($C30+$D30+$E30+$F30+$G30+$ED29&gt;($ED$11*CX$8),3,0))))</f>
        <v>0</v>
      </c>
      <c r="CY30" s="68">
        <f>IF(OR(SUMIF(CY$12:CY29,2,CY$12:CY29)=2,SUMIF(CY$12:CY29,1,CY$12:CY29)=1,SUM(CY$12:CY29)=1,SUM(CY$12:CY29)=2),0,IF($C30+$ED29&gt;($ED$11*CY$8),1,IF($C30+$D30+$E30+$F30+$ED29&gt;($ED$11*CY$8),2,IF($C30+$D30+$E30+$F30+$G30+$ED29&gt;($ED$11*CY$8),3,0))))</f>
        <v>0</v>
      </c>
      <c r="CZ30" s="68">
        <f>IF(OR(SUMIF(CZ$12:CZ29,2,CZ$12:CZ29)=2,SUMIF(CZ$12:CZ29,1,CZ$12:CZ29)=1,SUM(CZ$12:CZ29)=1,SUM(CZ$12:CZ29)=2),0,IF($C30+$ED29&gt;($ED$11*CZ$8),1,IF($C30+$D30+$E30+$F30+$ED29&gt;($ED$11*CZ$8),2,IF($C30+$D30+$E30+$F30+$G30+$ED29&gt;($ED$11*CZ$8),3,0))))</f>
        <v>0</v>
      </c>
      <c r="DA30" s="68">
        <f>IF(OR(SUMIF(DA$12:DA29,2,DA$12:DA29)=2,SUMIF(DA$12:DA29,1,DA$12:DA29)=1,SUM(DA$12:DA29)=1,SUM(DA$12:DA29)=2),0,IF($C30+$ED29&gt;($ED$11*DA$8),1,IF($C30+$D30+$E30+$F30+$ED29&gt;($ED$11*DA$8),2,IF($C30+$D30+$E30+$F30+$G30+$ED29&gt;($ED$11*DA$8),3,0))))</f>
        <v>0</v>
      </c>
      <c r="DB30" s="68">
        <f>IF(OR(SUMIF(DB$12:DB29,2,DB$12:DB29)=2,SUMIF(DB$12:DB29,1,DB$12:DB29)=1,SUM(DB$12:DB29)=1,SUM(DB$12:DB29)=2),0,IF($C30+$ED29&gt;($ED$11*DB$8),1,IF($C30+$D30+$E30+$F30+$ED29&gt;($ED$11*DB$8),2,IF($C30+$D30+$E30+$F30+$G30+$ED29&gt;($ED$11*DB$8),3,0))))</f>
        <v>0</v>
      </c>
      <c r="DC30" s="68">
        <f>IF(OR(SUMIF(DC$12:DC29,2,DC$12:DC29)=2,SUMIF(DC$12:DC29,1,DC$12:DC29)=1,SUM(DC$12:DC29)=1,SUM(DC$12:DC29)=2),0,IF($C30+$ED29&gt;($ED$11*DC$8),1,IF($C30+$D30+$E30+$F30+$ED29&gt;($ED$11*DC$8),2,IF($C30+$D30+$E30+$F30+$G30+$ED29&gt;($ED$11*DC$8),3,0))))</f>
        <v>0</v>
      </c>
      <c r="DD30" s="68">
        <f>IF(OR(SUMIF(DD$12:DD29,2,DD$12:DD29)=2,SUMIF(DD$12:DD29,1,DD$12:DD29)=1,SUM(DD$12:DD29)=1,SUM(DD$12:DD29)=2),0,IF($C30+$ED29&gt;($ED$11*DD$8),1,IF($C30+$D30+$E30+$F30+$ED29&gt;($ED$11*DD$8),2,IF($C30+$D30+$E30+$F30+$G30+$ED29&gt;($ED$11*DD$8),3,0))))</f>
        <v>0</v>
      </c>
      <c r="DE30" s="68">
        <f>IF(OR(SUMIF(DE$12:DE29,2,DE$12:DE29)=2,SUMIF(DE$12:DE29,1,DE$12:DE29)=1,SUM(DE$12:DE29)=1,SUM(DE$12:DE29)=2),0,IF($C30+$ED29&gt;($ED$11*DE$8),1,IF($C30+$D30+$E30+$F30+$ED29&gt;($ED$11*DE$8),2,IF($C30+$D30+$E30+$F30+$G30+$ED29&gt;($ED$11*DE$8),3,0))))</f>
        <v>0</v>
      </c>
      <c r="DF30" s="68">
        <f>IF(OR(SUMIF(DF$12:DF29,2,DF$12:DF29)=2,SUMIF(DF$12:DF29,1,DF$12:DF29)=1,SUM(DF$12:DF29)=1,SUM(DF$12:DF29)=2),0,IF($C30+$ED29&gt;($ED$11*DF$8),1,IF($C30+$D30+$E30+$F30+$ED29&gt;($ED$11*DF$8),2,IF($C30+$D30+$E30+$F30+$G30+$ED29&gt;($ED$11*DF$8),3,0))))</f>
        <v>0</v>
      </c>
      <c r="DG30" s="68">
        <f>IF(OR(SUMIF(DG$12:DG29,2,DG$12:DG29)=2,SUMIF(DG$12:DG29,1,DG$12:DG29)=1,SUM(DG$12:DG29)=1,SUM(DG$12:DG29)=2),0,IF($C30+$ED29&gt;($ED$11*DG$8),1,IF($C30+$D30+$E30+$F30+$ED29&gt;($ED$11*DG$8),2,IF($C30+$D30+$E30+$F30+$G30+$ED29&gt;($ED$11*DG$8),3,0))))</f>
        <v>0</v>
      </c>
      <c r="DH30" s="68">
        <f>IF(OR(SUMIF(DH$12:DH29,2,DH$12:DH29)=2,SUMIF(DH$12:DH29,1,DH$12:DH29)=1,SUM(DH$12:DH29)=1,SUM(DH$12:DH29)=2),0,IF($C30+$ED29&gt;($ED$11*DH$8),1,IF($C30+$D30+$E30+$F30+$ED29&gt;($ED$11*DH$8),2,IF($C30+$D30+$E30+$F30+$G30+$ED29&gt;($ED$11*DH$8),3,0))))</f>
        <v>0</v>
      </c>
      <c r="DI30" s="68">
        <f>IF(OR(SUMIF(DI$12:DI29,2,DI$12:DI29)=2,SUMIF(DI$12:DI29,1,DI$12:DI29)=1,SUM(DI$12:DI29)=1,SUM(DI$12:DI29)=2),0,IF($C30+$ED29&gt;($ED$11*DI$8),1,IF($C30+$D30+$E30+$F30+$ED29&gt;($ED$11*DI$8),2,IF($C30+$D30+$E30+$F30+$G30+$ED29&gt;($ED$11*DI$8),3,0))))</f>
        <v>0</v>
      </c>
      <c r="DJ30" s="68">
        <f>IF(OR(SUMIF(DJ$12:DJ29,2,DJ$12:DJ29)=2,SUMIF(DJ$12:DJ29,1,DJ$12:DJ29)=1,SUM(DJ$12:DJ29)=1,SUM(DJ$12:DJ29)=2),0,IF($C30+$ED29&gt;($ED$11*DJ$8),1,IF($C30+$D30+$E30+$F30+$ED29&gt;($ED$11*DJ$8),2,IF($C30+$D30+$E30+$F30+$G30+$ED29&gt;($ED$11*DJ$8),3,0))))</f>
        <v>0</v>
      </c>
      <c r="DK30" s="68">
        <f>IF(OR(SUMIF(DK$12:DK29,2,DK$12:DK29)=2,SUMIF(DK$12:DK29,1,DK$12:DK29)=1,SUM(DK$12:DK29)=1,SUM(DK$12:DK29)=2),0,IF($C30+$ED29&gt;($ED$11*DK$8),1,IF($C30+$D30+$E30+$F30+$ED29&gt;($ED$11*DK$8),2,IF($C30+$D30+$E30+$F30+$G30+$ED29&gt;($ED$11*DK$8),3,0))))</f>
        <v>0</v>
      </c>
      <c r="DL30" s="68">
        <f>IF(OR(SUMIF(DL$12:DL29,2,DL$12:DL29)=2,SUMIF(DL$12:DL29,1,DL$12:DL29)=1,SUM(DL$12:DL29)=1,SUM(DL$12:DL29)=2),0,IF($C30+$ED29&gt;($ED$11*DL$8),1,IF($C30+$D30+$E30+$F30+$ED29&gt;($ED$11*DL$8),2,IF($C30+$D30+$E30+$F30+$G30+$ED29&gt;($ED$11*DL$8),3,0))))</f>
        <v>0</v>
      </c>
      <c r="DM30" s="68">
        <f>IF(OR(SUMIF(DM$12:DM29,2,DM$12:DM29)=2,SUMIF(DM$12:DM29,1,DM$12:DM29)=1,SUM(DM$12:DM29)=1,SUM(DM$12:DM29)=2),0,IF($C30+$ED29&gt;($ED$11*DM$8),1,IF($C30+$D30+$E30+$F30+$ED29&gt;($ED$11*DM$8),2,IF($C30+$D30+$E30+$F30+$G30+$ED29&gt;($ED$11*DM$8),3,0))))</f>
        <v>0</v>
      </c>
      <c r="DN30" s="68">
        <f>IF(OR(SUMIF(DN$12:DN29,2,DN$12:DN29)=2,SUMIF(DN$12:DN29,1,DN$12:DN29)=1,SUM(DN$12:DN29)=1,SUM(DN$12:DN29)=2),0,IF($C30+$ED29&gt;($ED$11*DN$8),1,IF($C30+$D30+$E30+$F30+$ED29&gt;($ED$11*DN$8),2,IF($C30+$D30+$E30+$F30+$G30+$ED29&gt;($ED$11*DN$8),3,0))))</f>
        <v>0</v>
      </c>
      <c r="DO30" s="68">
        <f>IF(OR(SUMIF(DO$12:DO29,2,DO$12:DO29)=2,SUMIF(DO$12:DO29,1,DO$12:DO29)=1,SUM(DO$12:DO29)=1,SUM(DO$12:DO29)=2),0,IF($C30+$ED29&gt;($ED$11*DO$8),1,IF($C30+$D30+$E30+$F30+$ED29&gt;($ED$11*DO$8),2,IF($C30+$D30+$E30+$F30+$G30+$ED29&gt;($ED$11*DO$8),3,0))))</f>
        <v>0</v>
      </c>
      <c r="DP30" s="68">
        <f>IF(OR(SUMIF(DP$12:DP29,2,DP$12:DP29)=2,SUMIF(DP$12:DP29,1,DP$12:DP29)=1,SUM(DP$12:DP29)=1,SUM(DP$12:DP29)=2),0,IF($C30+$ED29&gt;($ED$11*DP$8),1,IF($C30+$D30+$E30+$F30+$ED29&gt;($ED$11*DP$8),2,IF($C30+$D30+$E30+$F30+$G30+$ED29&gt;($ED$11*DP$8),3,0))))</f>
        <v>0</v>
      </c>
      <c r="DQ30" s="68">
        <f>IF(OR(SUMIF(DQ$12:DQ29,2,DQ$12:DQ29)=2,SUMIF(DQ$12:DQ29,1,DQ$12:DQ29)=1,SUM(DQ$12:DQ29)=1,SUM(DQ$12:DQ29)=2),0,IF($C30+$ED29&gt;($ED$11*DQ$8),1,IF($C30+$D30+$E30+$F30+$ED29&gt;($ED$11*DQ$8),2,IF($C30+$D30+$E30+$F30+$G30+$ED29&gt;($ED$11*DQ$8),3,0))))</f>
        <v>0</v>
      </c>
      <c r="DR30" s="68">
        <f>IF(OR(SUMIF(DR$12:DR29,2,DR$12:DR29)=2,SUMIF(DR$12:DR29,1,DR$12:DR29)=1,SUM(DR$12:DR29)=1,SUM(DR$12:DR29)=2),0,IF($C30+$ED29&gt;($ED$11*DR$8),1,IF($C30+$D30+$E30+$F30+$ED29&gt;($ED$11*DR$8),2,IF($C30+$D30+$E30+$F30+$G30+$ED29&gt;($ED$11*DR$8),3,0))))</f>
        <v>0</v>
      </c>
      <c r="DS30" s="68">
        <f>IF(OR(SUMIF(DS$12:DS29,2,DS$12:DS29)=2,SUMIF(DS$12:DS29,1,DS$12:DS29)=1,SUM(DS$12:DS29)=1,SUM(DS$12:DS29)=2),0,IF($C30+$ED29&gt;($ED$11*DS$8),1,IF($C30+$D30+$E30+$F30+$ED29&gt;($ED$11*DS$8),2,IF($C30+$D30+$E30+$F30+$G30+$ED29&gt;($ED$11*DS$8),3,0))))</f>
        <v>0</v>
      </c>
      <c r="DT30" s="68">
        <f>IF(OR(SUMIF(DT$12:DT29,2,DT$12:DT29)=2,SUMIF(DT$12:DT29,1,DT$12:DT29)=1,SUM(DT$12:DT29)=1,SUM(DT$12:DT29)=2),0,IF($C30+$ED29&gt;($ED$11*DT$8),1,IF($C30+$D30+$E30+$F30+$ED29&gt;($ED$11*DT$8),2,IF($C30+$D30+$E30+$F30+$G30+$ED29&gt;($ED$11*DT$8),3,0))))</f>
        <v>0</v>
      </c>
      <c r="DU30" s="68">
        <f>IF(OR(SUMIF(DU$12:DU29,2,DU$12:DU29)=2,SUMIF(DU$12:DU29,1,DU$12:DU29)=1,SUM(DU$12:DU29)=1,SUM(DU$12:DU29)=2),0,IF($C30+$ED29&gt;($ED$11*DU$8),1,IF($C30+$D30+$E30+$F30+$ED29&gt;($ED$11*DU$8),2,IF($C30+$D30+$E30+$F30+$G30+$ED29&gt;($ED$11*DU$8),3,0))))</f>
        <v>0</v>
      </c>
      <c r="DV30" s="68">
        <f>IF(OR(SUMIF(DV$12:DV29,2,DV$12:DV29)=2,SUMIF(DV$12:DV29,1,DV$12:DV29)=1,SUM(DV$12:DV29)=1,SUM(DV$12:DV29)=2),0,IF($C30+$ED29&gt;($ED$11*DV$8),1,IF($C30+$D30+$E30+$F30+$ED29&gt;($ED$11*DV$8),2,IF($C30+$D30+$E30+$F30+$G30+$ED29&gt;($ED$11*DV$8),3,0))))</f>
        <v>0</v>
      </c>
      <c r="DW30" s="68">
        <f>IF(OR(SUMIF(DW$12:DW29,2,DW$12:DW29)=2,SUMIF(DW$12:DW29,1,DW$12:DW29)=1,SUM(DW$12:DW29)=1,SUM(DW$12:DW29)=2),0,IF($C30+$ED29&gt;($ED$11*DW$8),1,IF($C30+$D30+$E30+$F30+$ED29&gt;($ED$11*DW$8),2,IF($C30+$D30+$E30+$F30+$G30+$ED29&gt;($ED$11*DW$8),3,0))))</f>
        <v>0</v>
      </c>
      <c r="DX30" s="68">
        <f>IF(OR(SUMIF(DX$12:DX29,2,DX$12:DX29)=2,SUMIF(DX$12:DX29,1,DX$12:DX29)=1,SUM(DX$12:DX29)=1,SUM(DX$12:DX29)=2),0,IF($C30+$ED29&gt;($ED$11*DX$8),1,IF($C30+$D30+$E30+$F30+$ED29&gt;($ED$11*DX$8),2,IF($C30+$D30+$E30+$F30+$G30+$ED29&gt;($ED$11*DX$8),3,0))))</f>
        <v>0</v>
      </c>
      <c r="DY30" s="68">
        <f>IF(OR(SUMIF(DY$12:DY29,2,DY$12:DY29)=2,SUMIF(DY$12:DY29,1,DY$12:DY29)=1,SUM(DY$12:DY29)=1,SUM(DY$12:DY29)=2),0,IF($C30+$ED29&gt;($ED$11*DY$8),1,IF($C30+$D30+$E30+$F30+$ED29&gt;($ED$11*DY$8),2,IF($C30+$D30+$E30+$F30+$G30+$ED29&gt;($ED$11*DY$8),3,0))))</f>
        <v>0</v>
      </c>
      <c r="DZ30" s="68">
        <f>IF(OR(SUMIF(DZ$12:DZ29,2,DZ$12:DZ29)=2,SUMIF(DZ$12:DZ29,1,DZ$12:DZ29)=1,SUM(DZ$12:DZ29)=1,SUM(DZ$12:DZ29)=2),0,IF($C30+$ED29&gt;($ED$11*DZ$8),1,IF($C30+$D30+$E30+$F30+$ED29&gt;($ED$11*DZ$8),2,IF($C30+$D30+$E30+$F30+$G30+$ED29&gt;($ED$11*DZ$8),3,0))))</f>
        <v>0</v>
      </c>
      <c r="EA30" s="68">
        <f>IF(OR(SUMIF(EA$12:EA29,2,EA$12:EA29)=2,SUMIF(EA$12:EA29,1,EA$12:EA29)=1,SUM(EA$12:EA29)=1,SUM(EA$12:EA29)=2),0,IF($C30+$ED29&gt;($ED$11*EA$8),1,IF($C30+$D30+$E30+$F30+$ED29&gt;($ED$11*EA$8),2,IF($C30+$D30+$E30+$F30+$G30+$ED29&gt;($ED$11*EA$8),3,0))))</f>
        <v>0</v>
      </c>
      <c r="EB30" s="68">
        <f>IF(OR(SUMIF(EB$12:EB29,2,EB$12:EB29)=2,SUMIF(EB$12:EB29,1,EB$12:EB29)=1,SUM(EB$12:EB29)=1,SUM(EB$12:EB29)=2),0,IF($C30+$ED29&gt;($ED$11*EB$8),1,IF($C30+$D30+$E30+$F30+$ED29&gt;($ED$11*EB$8),2,IF($C30+$D30+$E30+$F30+$G30+$ED29&gt;($ED$11*EB$8),3,0))))</f>
        <v>0</v>
      </c>
      <c r="EC30" s="68">
        <f>IF(OR(SUMIF(EC$12:EC29,2,EC$12:EC29)=2,SUMIF(EC$12:EC29,1,EC$12:EC29)=1,SUM(EC$12:EC29)=1,SUM(EC$12:EC29)=2),0,IF($C30+$ED29&gt;($ED$11*EC$8),1,IF($C30+$D30+$E30+$F30+$ED29&gt;($ED$11*EC$8),2,IF($C30+$D30+$E30+$F30+$G30+$ED29&gt;($ED$11*EC$8),3,0))))</f>
        <v>0</v>
      </c>
      <c r="ED30" s="26">
        <f>SUM($C$12:$F30)</f>
        <v>0</v>
      </c>
    </row>
    <row r="31" spans="1:134" ht="14.1" customHeight="1">
      <c r="A31" s="66">
        <v>20</v>
      </c>
      <c r="B31" s="35"/>
      <c r="C31" s="35"/>
      <c r="D31" s="35"/>
      <c r="E31" s="35"/>
      <c r="F31" s="35"/>
      <c r="G31" s="35"/>
      <c r="H31" s="68">
        <f>IF(OR(SUMIF(H$12:H30,2,H$12:H30)=2,SUMIF(H$12:H30,1,H$12:H30)=1,SUM(H$12:H30)=1,SUM(H$12:H30)=2),0,IF($C31+$ED30&gt;($ED$11*H$8),1,IF($C31+$D31+$E31+$F31+$ED30&gt;($ED$11*H$8),2,IF($C31+$D31+$E31+$F31+$G31+$ED30&gt;($ED$11*H$8),3,0))))</f>
        <v>0</v>
      </c>
      <c r="I31" s="68">
        <f>IF(OR(SUMIF(I$12:I30,2,I$12:I30)=2,SUMIF(I$12:I30,1,I$12:I30)=1,SUM(I$12:I30)=1,SUM(I$12:I30)=2),0,IF($C31+$ED30&gt;($ED$11*I$8),1,IF($C31+$D31+$E31+$F31+$ED30&gt;($ED$11*I$8),2,IF($C31+$D31+$E31+$F31+$G31+$ED30&gt;($ED$11*I$8),3,0))))</f>
        <v>0</v>
      </c>
      <c r="J31" s="68">
        <f>IF(OR(SUMIF(J$12:J30,2,J$12:J30)=2,SUMIF(J$12:J30,1,J$12:J30)=1,SUM(J$12:J30)=1,SUM(J$12:J30)=2),0,IF($C31+$ED30&gt;($ED$11*J$8),1,IF($C31+$D31+$E31+$F31+$ED30&gt;($ED$11*J$8),2,IF($C31+$D31+$E31+$F31+$G31+$ED30&gt;($ED$11*J$8),3,0))))</f>
        <v>0</v>
      </c>
      <c r="K31" s="68">
        <f>IF(OR(SUMIF(K$12:K30,2,K$12:K30)=2,SUMIF(K$12:K30,1,K$12:K30)=1,SUM(K$12:K30)=1,SUM(K$12:K30)=2),0,IF($C31+$ED30&gt;($ED$11*K$8),1,IF($C31+$D31+$E31+$F31+$ED30&gt;($ED$11*K$8),2,IF($C31+$D31+$E31+$F31+$G31+$ED30&gt;($ED$11*K$8),3,0))))</f>
        <v>0</v>
      </c>
      <c r="L31" s="68">
        <f>IF(OR(SUMIF(L$12:L30,2,L$12:L30)=2,SUMIF(L$12:L30,1,L$12:L30)=1,SUM(L$12:L30)=1,SUM(L$12:L30)=2),0,IF($C31+$ED30&gt;($ED$11*L$8),1,IF($C31+$D31+$E31+$F31+$ED30&gt;($ED$11*L$8),2,IF($C31+$D31+$E31+$F31+$G31+$ED30&gt;($ED$11*L$8),3,0))))</f>
        <v>0</v>
      </c>
      <c r="M31" s="68">
        <f>IF(OR(SUMIF(M$12:M30,2,M$12:M30)=2,SUMIF(M$12:M30,1,M$12:M30)=1,SUM(M$12:M30)=1,SUM(M$12:M30)=2),0,IF($C31+$ED30&gt;($ED$11*M$8),1,IF($C31+$D31+$E31+$F31+$ED30&gt;($ED$11*M$8),2,IF($C31+$D31+$E31+$F31+$G31+$ED30&gt;($ED$11*M$8),3,0))))</f>
        <v>0</v>
      </c>
      <c r="N31" s="68">
        <f>IF(OR(SUMIF(N$12:N30,2,N$12:N30)=2,SUMIF(N$12:N30,1,N$12:N30)=1,SUM(N$12:N30)=1,SUM(N$12:N30)=2),0,IF($C31+$ED30&gt;($ED$11*N$8),1,IF($C31+$D31+$E31+$F31+$ED30&gt;($ED$11*N$8),2,IF($C31+$D31+$E31+$F31+$G31+$ED30&gt;($ED$11*N$8),3,0))))</f>
        <v>0</v>
      </c>
      <c r="O31" s="68">
        <f>IF(OR(SUMIF(O$12:O30,2,O$12:O30)=2,SUMIF(O$12:O30,1,O$12:O30)=1,SUM(O$12:O30)=1,SUM(O$12:O30)=2),0,IF($C31+$ED30&gt;($ED$11*O$8),1,IF($C31+$D31+$E31+$F31+$ED30&gt;($ED$11*O$8),2,IF($C31+$D31+$E31+$F31+$G31+$ED30&gt;($ED$11*O$8),3,0))))</f>
        <v>0</v>
      </c>
      <c r="P31" s="68">
        <f>IF(OR(SUMIF(P$12:P30,2,P$12:P30)=2,SUMIF(P$12:P30,1,P$12:P30)=1,SUM(P$12:P30)=1,SUM(P$12:P30)=2),0,IF($C31+$ED30&gt;($ED$11*P$8),1,IF($C31+$D31+$E31+$F31+$ED30&gt;($ED$11*P$8),2,IF($C31+$D31+$E31+$F31+$G31+$ED30&gt;($ED$11*P$8),3,0))))</f>
        <v>0</v>
      </c>
      <c r="Q31" s="68">
        <f>IF(OR(SUMIF(Q$12:Q30,2,Q$12:Q30)=2,SUMIF(Q$12:Q30,1,Q$12:Q30)=1,SUM(Q$12:Q30)=1,SUM(Q$12:Q30)=2),0,IF($C31+$ED30&gt;($ED$11*Q$8),1,IF($C31+$D31+$E31+$F31+$ED30&gt;($ED$11*Q$8),2,IF($C31+$D31+$E31+$F31+$G31+$ED30&gt;($ED$11*Q$8),3,0))))</f>
        <v>0</v>
      </c>
      <c r="R31" s="68">
        <f>IF(OR(SUMIF(R$12:R30,2,R$12:R30)=2,SUMIF(R$12:R30,1,R$12:R30)=1,SUM(R$12:R30)=1,SUM(R$12:R30)=2),0,IF($C31+$ED30&gt;($ED$11*R$8),1,IF($C31+$D31+$E31+$F31+$ED30&gt;($ED$11*R$8),2,IF($C31+$D31+$E31+$F31+$G31+$ED30&gt;($ED$11*R$8),3,0))))</f>
        <v>0</v>
      </c>
      <c r="S31" s="68">
        <f>IF(OR(SUMIF(S$12:S30,2,S$12:S30)=2,SUMIF(S$12:S30,1,S$12:S30)=1,SUM(S$12:S30)=1,SUM(S$12:S30)=2),0,IF($C31+$ED30&gt;($ED$11*S$8),1,IF($C31+$D31+$E31+$F31+$ED30&gt;($ED$11*S$8),2,IF($C31+$D31+$E31+$F31+$G31+$ED30&gt;($ED$11*S$8),3,0))))</f>
        <v>0</v>
      </c>
      <c r="T31" s="68">
        <f>IF(OR(SUMIF(T$12:T30,2,T$12:T30)=2,SUMIF(T$12:T30,1,T$12:T30)=1,SUM(T$12:T30)=1,SUM(T$12:T30)=2),0,IF($C31+$ED30&gt;($ED$11*T$8),1,IF($C31+$D31+$E31+$F31+$ED30&gt;($ED$11*T$8),2,IF($C31+$D31+$E31+$F31+$G31+$ED30&gt;($ED$11*T$8),3,0))))</f>
        <v>0</v>
      </c>
      <c r="U31" s="68">
        <f>IF(OR(SUMIF(U$12:U30,2,U$12:U30)=2,SUMIF(U$12:U30,1,U$12:U30)=1,SUM(U$12:U30)=1,SUM(U$12:U30)=2),0,IF($C31+$ED30&gt;($ED$11*U$8),1,IF($C31+$D31+$E31+$F31+$ED30&gt;($ED$11*U$8),2,IF($C31+$D31+$E31+$F31+$G31+$ED30&gt;($ED$11*U$8),3,0))))</f>
        <v>0</v>
      </c>
      <c r="V31" s="68">
        <f>IF(OR(SUMIF(V$12:V30,2,V$12:V30)=2,SUMIF(V$12:V30,1,V$12:V30)=1,SUM(V$12:V30)=1,SUM(V$12:V30)=2),0,IF($C31+$ED30&gt;($ED$11*V$8),1,IF($C31+$D31+$E31+$F31+$ED30&gt;($ED$11*V$8),2,IF($C31+$D31+$E31+$F31+$G31+$ED30&gt;($ED$11*V$8),3,0))))</f>
        <v>0</v>
      </c>
      <c r="W31" s="68">
        <f>IF(OR(SUMIF(W$12:W30,2,W$12:W30)=2,SUMIF(W$12:W30,1,W$12:W30)=1,SUM(W$12:W30)=1,SUM(W$12:W30)=2),0,IF($C31+$ED30&gt;($ED$11*W$8),1,IF($C31+$D31+$E31+$F31+$ED30&gt;($ED$11*W$8),2,IF($C31+$D31+$E31+$F31+$G31+$ED30&gt;($ED$11*W$8),3,0))))</f>
        <v>0</v>
      </c>
      <c r="X31" s="68">
        <f>IF(OR(SUMIF(X$12:X30,2,X$12:X30)=2,SUMIF(X$12:X30,1,X$12:X30)=1,SUM(X$12:X30)=1,SUM(X$12:X30)=2),0,IF($C31+$ED30&gt;($ED$11*X$8),1,IF($C31+$D31+$E31+$F31+$ED30&gt;($ED$11*X$8),2,IF($C31+$D31+$E31+$F31+$G31+$ED30&gt;($ED$11*X$8),3,0))))</f>
        <v>0</v>
      </c>
      <c r="Y31" s="68">
        <f>IF(OR(SUMIF(Y$12:Y30,2,Y$12:Y30)=2,SUMIF(Y$12:Y30,1,Y$12:Y30)=1,SUM(Y$12:Y30)=1,SUM(Y$12:Y30)=2),0,IF($C31+$ED30&gt;($ED$11*Y$8),1,IF($C31+$D31+$E31+$F31+$ED30&gt;($ED$11*Y$8),2,IF($C31+$D31+$E31+$F31+$G31+$ED30&gt;($ED$11*Y$8),3,0))))</f>
        <v>0</v>
      </c>
      <c r="Z31" s="68">
        <f>IF(OR(SUMIF(Z$12:Z30,2,Z$12:Z30)=2,SUMIF(Z$12:Z30,1,Z$12:Z30)=1,SUM(Z$12:Z30)=1,SUM(Z$12:Z30)=2),0,IF($C31+$ED30&gt;($ED$11*Z$8),1,IF($C31+$D31+$E31+$F31+$ED30&gt;($ED$11*Z$8),2,IF($C31+$D31+$E31+$F31+$G31+$ED30&gt;($ED$11*Z$8),3,0))))</f>
        <v>0</v>
      </c>
      <c r="AA31" s="68">
        <f>IF(OR(SUMIF(AA$12:AA30,2,AA$12:AA30)=2,SUMIF(AA$12:AA30,1,AA$12:AA30)=1,SUM(AA$12:AA30)=1,SUM(AA$12:AA30)=2),0,IF($C31+$ED30&gt;($ED$11*AA$8),1,IF($C31+$D31+$E31+$F31+$ED30&gt;($ED$11*AA$8),2,IF($C31+$D31+$E31+$F31+$G31+$ED30&gt;($ED$11*AA$8),3,0))))</f>
        <v>0</v>
      </c>
      <c r="AB31" s="68">
        <f>IF(OR(SUMIF(AB$12:AB30,2,AB$12:AB30)=2,SUMIF(AB$12:AB30,1,AB$12:AB30)=1,SUM(AB$12:AB30)=1,SUM(AB$12:AB30)=2),0,IF($C31+$ED30&gt;($ED$11*AB$8),1,IF($C31+$D31+$E31+$F31+$ED30&gt;($ED$11*AB$8),2,IF($C31+$D31+$E31+$F31+$G31+$ED30&gt;($ED$11*AB$8),3,0))))</f>
        <v>0</v>
      </c>
      <c r="AC31" s="68">
        <f>IF(OR(SUMIF(AC$12:AC30,2,AC$12:AC30)=2,SUMIF(AC$12:AC30,1,AC$12:AC30)=1,SUM(AC$12:AC30)=1,SUM(AC$12:AC30)=2),0,IF($C31+$ED30&gt;($ED$11*AC$8),1,IF($C31+$D31+$E31+$F31+$ED30&gt;($ED$11*AC$8),2,IF($C31+$D31+$E31+$F31+$G31+$ED30&gt;($ED$11*AC$8),3,0))))</f>
        <v>0</v>
      </c>
      <c r="AD31" s="68">
        <f>IF(OR(SUMIF(AD$12:AD30,2,AD$12:AD30)=2,SUMIF(AD$12:AD30,1,AD$12:AD30)=1,SUM(AD$12:AD30)=1,SUM(AD$12:AD30)=2),0,IF($C31+$ED30&gt;($ED$11*AD$8),1,IF($C31+$D31+$E31+$F31+$ED30&gt;($ED$11*AD$8),2,IF($C31+$D31+$E31+$F31+$G31+$ED30&gt;($ED$11*AD$8),3,0))))</f>
        <v>0</v>
      </c>
      <c r="AE31" s="68">
        <f>IF(OR(SUMIF(AE$12:AE30,2,AE$12:AE30)=2,SUMIF(AE$12:AE30,1,AE$12:AE30)=1,SUM(AE$12:AE30)=1,SUM(AE$12:AE30)=2),0,IF($C31+$ED30&gt;($ED$11*AE$8),1,IF($C31+$D31+$E31+$F31+$ED30&gt;($ED$11*AE$8),2,IF($C31+$D31+$E31+$F31+$G31+$ED30&gt;($ED$11*AE$8),3,0))))</f>
        <v>0</v>
      </c>
      <c r="AF31" s="68">
        <f>IF(OR(SUMIF(AF$12:AF30,2,AF$12:AF30)=2,SUMIF(AF$12:AF30,1,AF$12:AF30)=1,SUM(AF$12:AF30)=1,SUM(AF$12:AF30)=2),0,IF($C31+$ED30&gt;($ED$11*AF$8),1,IF($C31+$D31+$E31+$F31+$ED30&gt;($ED$11*AF$8),2,IF($C31+$D31+$E31+$F31+$G31+$ED30&gt;($ED$11*AF$8),3,0))))</f>
        <v>0</v>
      </c>
      <c r="AG31" s="68">
        <f>IF(OR(SUMIF(AG$12:AG30,2,AG$12:AG30)=2,SUMIF(AG$12:AG30,1,AG$12:AG30)=1,SUM(AG$12:AG30)=1,SUM(AG$12:AG30)=2),0,IF($C31+$ED30&gt;($ED$11*AG$8),1,IF($C31+$D31+$E31+$F31+$ED30&gt;($ED$11*AG$8),2,IF($C31+$D31+$E31+$F31+$G31+$ED30&gt;($ED$11*AG$8),3,0))))</f>
        <v>0</v>
      </c>
      <c r="AH31" s="68">
        <f>IF(OR(SUMIF(AH$12:AH30,2,AH$12:AH30)=2,SUMIF(AH$12:AH30,1,AH$12:AH30)=1,SUM(AH$12:AH30)=1,SUM(AH$12:AH30)=2),0,IF($C31+$ED30&gt;($ED$11*AH$8),1,IF($C31+$D31+$E31+$F31+$ED30&gt;($ED$11*AH$8),2,IF($C31+$D31+$E31+$F31+$G31+$ED30&gt;($ED$11*AH$8),3,0))))</f>
        <v>0</v>
      </c>
      <c r="AI31" s="68">
        <f>IF(OR(SUMIF(AI$12:AI30,2,AI$12:AI30)=2,SUMIF(AI$12:AI30,1,AI$12:AI30)=1,SUM(AI$12:AI30)=1,SUM(AI$12:AI30)=2),0,IF($C31+$ED30&gt;($ED$11*AI$8),1,IF($C31+$D31+$E31+$F31+$ED30&gt;($ED$11*AI$8),2,IF($C31+$D31+$E31+$F31+$G31+$ED30&gt;($ED$11*AI$8),3,0))))</f>
        <v>0</v>
      </c>
      <c r="AJ31" s="68">
        <f>IF(OR(SUMIF(AJ$12:AJ30,2,AJ$12:AJ30)=2,SUMIF(AJ$12:AJ30,1,AJ$12:AJ30)=1,SUM(AJ$12:AJ30)=1,SUM(AJ$12:AJ30)=2),0,IF($C31+$ED30&gt;($ED$11*AJ$8),1,IF($C31+$D31+$E31+$F31+$ED30&gt;($ED$11*AJ$8),2,IF($C31+$D31+$E31+$F31+$G31+$ED30&gt;($ED$11*AJ$8),3,0))))</f>
        <v>0</v>
      </c>
      <c r="AK31" s="68">
        <f>IF(OR(SUMIF(AK$12:AK30,2,AK$12:AK30)=2,SUMIF(AK$12:AK30,1,AK$12:AK30)=1,SUM(AK$12:AK30)=1,SUM(AK$12:AK30)=2),0,IF($C31+$ED30&gt;($ED$11*AK$8),1,IF($C31+$D31+$E31+$F31+$ED30&gt;($ED$11*AK$8),2,IF($C31+$D31+$E31+$F31+$G31+$ED30&gt;($ED$11*AK$8),3,0))))</f>
        <v>0</v>
      </c>
      <c r="AL31" s="68">
        <f>IF(OR(SUMIF(AL$12:AL30,2,AL$12:AL30)=2,SUMIF(AL$12:AL30,1,AL$12:AL30)=1,SUM(AL$12:AL30)=1,SUM(AL$12:AL30)=2),0,IF($C31+$ED30&gt;($ED$11*AL$8),1,IF($C31+$D31+$E31+$F31+$ED30&gt;($ED$11*AL$8),2,IF($C31+$D31+$E31+$F31+$G31+$ED30&gt;($ED$11*AL$8),3,0))))</f>
        <v>0</v>
      </c>
      <c r="AM31" s="68">
        <f>IF(OR(SUMIF(AM$12:AM30,2,AM$12:AM30)=2,SUMIF(AM$12:AM30,1,AM$12:AM30)=1,SUM(AM$12:AM30)=1,SUM(AM$12:AM30)=2),0,IF($C31+$ED30&gt;($ED$11*AM$8),1,IF($C31+$D31+$E31+$F31+$ED30&gt;($ED$11*AM$8),2,IF($C31+$D31+$E31+$F31+$G31+$ED30&gt;($ED$11*AM$8),3,0))))</f>
        <v>0</v>
      </c>
      <c r="AN31" s="68">
        <f>IF(OR(SUMIF(AN$12:AN30,2,AN$12:AN30)=2,SUMIF(AN$12:AN30,1,AN$12:AN30)=1,SUM(AN$12:AN30)=1,SUM(AN$12:AN30)=2),0,IF($C31+$ED30&gt;($ED$11*AN$8),1,IF($C31+$D31+$E31+$F31+$ED30&gt;($ED$11*AN$8),2,IF($C31+$D31+$E31+$F31+$G31+$ED30&gt;($ED$11*AN$8),3,0))))</f>
        <v>0</v>
      </c>
      <c r="AO31" s="68">
        <f>IF(OR(SUMIF(AO$12:AO30,2,AO$12:AO30)=2,SUMIF(AO$12:AO30,1,AO$12:AO30)=1,SUM(AO$12:AO30)=1,SUM(AO$12:AO30)=2),0,IF($C31+$ED30&gt;($ED$11*AO$8),1,IF($C31+$D31+$E31+$F31+$ED30&gt;($ED$11*AO$8),2,IF($C31+$D31+$E31+$F31+$G31+$ED30&gt;($ED$11*AO$8),3,0))))</f>
        <v>0</v>
      </c>
      <c r="AP31" s="68">
        <f>IF(OR(SUMIF(AP$12:AP30,2,AP$12:AP30)=2,SUMIF(AP$12:AP30,1,AP$12:AP30)=1,SUM(AP$12:AP30)=1,SUM(AP$12:AP30)=2),0,IF($C31+$ED30&gt;($ED$11*AP$8),1,IF($C31+$D31+$E31+$F31+$ED30&gt;($ED$11*AP$8),2,IF($C31+$D31+$E31+$F31+$G31+$ED30&gt;($ED$11*AP$8),3,0))))</f>
        <v>0</v>
      </c>
      <c r="AQ31" s="68">
        <f>IF(OR(SUMIF(AQ$12:AQ30,2,AQ$12:AQ30)=2,SUMIF(AQ$12:AQ30,1,AQ$12:AQ30)=1,SUM(AQ$12:AQ30)=1,SUM(AQ$12:AQ30)=2),0,IF($C31+$ED30&gt;($ED$11*AQ$8),1,IF($C31+$D31+$E31+$F31+$ED30&gt;($ED$11*AQ$8),2,IF($C31+$D31+$E31+$F31+$G31+$ED30&gt;($ED$11*AQ$8),3,0))))</f>
        <v>0</v>
      </c>
      <c r="AR31" s="68">
        <f>IF(OR(SUMIF(AR$12:AR30,2,AR$12:AR30)=2,SUMIF(AR$12:AR30,1,AR$12:AR30)=1,SUM(AR$12:AR30)=1,SUM(AR$12:AR30)=2),0,IF($C31+$ED30&gt;($ED$11*AR$8),1,IF($C31+$D31+$E31+$F31+$ED30&gt;($ED$11*AR$8),2,IF($C31+$D31+$E31+$F31+$G31+$ED30&gt;($ED$11*AR$8),3,0))))</f>
        <v>0</v>
      </c>
      <c r="AS31" s="68">
        <f>IF(OR(SUMIF(AS$12:AS30,2,AS$12:AS30)=2,SUMIF(AS$12:AS30,1,AS$12:AS30)=1,SUM(AS$12:AS30)=1,SUM(AS$12:AS30)=2),0,IF($C31+$ED30&gt;($ED$11*AS$8),1,IF($C31+$D31+$E31+$F31+$ED30&gt;($ED$11*AS$8),2,IF($C31+$D31+$E31+$F31+$G31+$ED30&gt;($ED$11*AS$8),3,0))))</f>
        <v>0</v>
      </c>
      <c r="AT31" s="68">
        <f>IF(OR(SUMIF(AT$12:AT30,2,AT$12:AT30)=2,SUMIF(AT$12:AT30,1,AT$12:AT30)=1,SUM(AT$12:AT30)=1,SUM(AT$12:AT30)=2),0,IF($C31+$ED30&gt;($ED$11*AT$8),1,IF($C31+$D31+$E31+$F31+$ED30&gt;($ED$11*AT$8),2,IF($C31+$D31+$E31+$F31+$G31+$ED30&gt;($ED$11*AT$8),3,0))))</f>
        <v>0</v>
      </c>
      <c r="AU31" s="68">
        <f>IF(OR(SUMIF(AU$12:AU30,2,AU$12:AU30)=2,SUMIF(AU$12:AU30,1,AU$12:AU30)=1,SUM(AU$12:AU30)=1,SUM(AU$12:AU30)=2),0,IF($C31+$ED30&gt;($ED$11*AU$8),1,IF($C31+$D31+$E31+$F31+$ED30&gt;($ED$11*AU$8),2,IF($C31+$D31+$E31+$F31+$G31+$ED30&gt;($ED$11*AU$8),3,0))))</f>
        <v>0</v>
      </c>
      <c r="AV31" s="68">
        <f>IF(OR(SUMIF(AV$12:AV30,2,AV$12:AV30)=2,SUMIF(AV$12:AV30,1,AV$12:AV30)=1,SUM(AV$12:AV30)=1,SUM(AV$12:AV30)=2),0,IF($C31+$ED30&gt;($ED$11*AV$8),1,IF($C31+$D31+$E31+$F31+$ED30&gt;($ED$11*AV$8),2,IF($C31+$D31+$E31+$F31+$G31+$ED30&gt;($ED$11*AV$8),3,0))))</f>
        <v>0</v>
      </c>
      <c r="AW31" s="68">
        <f>IF(OR(SUMIF(AW$12:AW30,2,AW$12:AW30)=2,SUMIF(AW$12:AW30,1,AW$12:AW30)=1,SUM(AW$12:AW30)=1,SUM(AW$12:AW30)=2),0,IF($C31+$ED30&gt;($ED$11*AW$8),1,IF($C31+$D31+$E31+$F31+$ED30&gt;($ED$11*AW$8),2,IF($C31+$D31+$E31+$F31+$G31+$ED30&gt;($ED$11*AW$8),3,0))))</f>
        <v>0</v>
      </c>
      <c r="AX31" s="68">
        <f>IF(OR(SUMIF(AX$12:AX30,2,AX$12:AX30)=2,SUMIF(AX$12:AX30,1,AX$12:AX30)=1,SUM(AX$12:AX30)=1,SUM(AX$12:AX30)=2),0,IF($C31+$ED30&gt;($ED$11*AX$8),1,IF($C31+$D31+$E31+$F31+$ED30&gt;($ED$11*AX$8),2,IF($C31+$D31+$E31+$F31+$G31+$ED30&gt;($ED$11*AX$8),3,0))))</f>
        <v>0</v>
      </c>
      <c r="AY31" s="68">
        <f>IF(OR(SUMIF(AY$12:AY30,2,AY$12:AY30)=2,SUMIF(AY$12:AY30,1,AY$12:AY30)=1,SUM(AY$12:AY30)=1,SUM(AY$12:AY30)=2),0,IF($C31+$ED30&gt;($ED$11*AY$8),1,IF($C31+$D31+$E31+$F31+$ED30&gt;($ED$11*AY$8),2,IF($C31+$D31+$E31+$F31+$G31+$ED30&gt;($ED$11*AY$8),3,0))))</f>
        <v>0</v>
      </c>
      <c r="AZ31" s="68">
        <f>IF(OR(SUMIF(AZ$12:AZ30,2,AZ$12:AZ30)=2,SUMIF(AZ$12:AZ30,1,AZ$12:AZ30)=1,SUM(AZ$12:AZ30)=1,SUM(AZ$12:AZ30)=2),0,IF($C31+$ED30&gt;($ED$11*AZ$8),1,IF($C31+$D31+$E31+$F31+$ED30&gt;($ED$11*AZ$8),2,IF($C31+$D31+$E31+$F31+$G31+$ED30&gt;($ED$11*AZ$8),3,0))))</f>
        <v>0</v>
      </c>
      <c r="BA31" s="68">
        <f>IF(OR(SUMIF(BA$12:BA30,2,BA$12:BA30)=2,SUMIF(BA$12:BA30,1,BA$12:BA30)=1,SUM(BA$12:BA30)=1,SUM(BA$12:BA30)=2),0,IF($C31+$ED30&gt;($ED$11*BA$8),1,IF($C31+$D31+$E31+$F31+$ED30&gt;($ED$11*BA$8),2,IF($C31+$D31+$E31+$F31+$G31+$ED30&gt;($ED$11*BA$8),3,0))))</f>
        <v>0</v>
      </c>
      <c r="BB31" s="68">
        <f>IF(OR(SUMIF(BB$12:BB30,2,BB$12:BB30)=2,SUMIF(BB$12:BB30,1,BB$12:BB30)=1,SUM(BB$12:BB30)=1,SUM(BB$12:BB30)=2),0,IF($C31+$ED30&gt;($ED$11*BB$8),1,IF($C31+$D31+$E31+$F31+$ED30&gt;($ED$11*BB$8),2,IF($C31+$D31+$E31+$F31+$G31+$ED30&gt;($ED$11*BB$8),3,0))))</f>
        <v>0</v>
      </c>
      <c r="BC31" s="68">
        <f>IF(OR(SUMIF(BC$12:BC30,2,BC$12:BC30)=2,SUMIF(BC$12:BC30,1,BC$12:BC30)=1,SUM(BC$12:BC30)=1,SUM(BC$12:BC30)=2),0,IF($C31+$ED30&gt;($ED$11*BC$8),1,IF($C31+$D31+$E31+$F31+$ED30&gt;($ED$11*BC$8),2,IF($C31+$D31+$E31+$F31+$G31+$ED30&gt;($ED$11*BC$8),3,0))))</f>
        <v>0</v>
      </c>
      <c r="BD31" s="68">
        <f>IF(OR(SUMIF(BD$12:BD30,2,BD$12:BD30)=2,SUMIF(BD$12:BD30,1,BD$12:BD30)=1,SUM(BD$12:BD30)=1,SUM(BD$12:BD30)=2),0,IF($C31+$ED30&gt;($ED$11*BD$8),1,IF($C31+$D31+$E31+$F31+$ED30&gt;($ED$11*BD$8),2,IF($C31+$D31+$E31+$F31+$G31+$ED30&gt;($ED$11*BD$8),3,0))))</f>
        <v>0</v>
      </c>
      <c r="BE31" s="68">
        <f>IF(OR(SUMIF(BE$12:BE30,2,BE$12:BE30)=2,SUMIF(BE$12:BE30,1,BE$12:BE30)=1,SUM(BE$12:BE30)=1,SUM(BE$12:BE30)=2),0,IF($C31+$ED30&gt;($ED$11*BE$8),1,IF($C31+$D31+$E31+$F31+$ED30&gt;($ED$11*BE$8),2,IF($C31+$D31+$E31+$F31+$G31+$ED30&gt;($ED$11*BE$8),3,0))))</f>
        <v>0</v>
      </c>
      <c r="BF31" s="68">
        <f>IF(OR(SUMIF(BF$12:BF30,2,BF$12:BF30)=2,SUMIF(BF$12:BF30,1,BF$12:BF30)=1,SUM(BF$12:BF30)=1,SUM(BF$12:BF30)=2),0,IF($C31+$ED30&gt;($ED$11*BF$8),1,IF($C31+$D31+$E31+$F31+$ED30&gt;($ED$11*BF$8),2,IF($C31+$D31+$E31+$F31+$G31+$ED30&gt;($ED$11*BF$8),3,0))))</f>
        <v>0</v>
      </c>
      <c r="BG31" s="68">
        <f>IF(OR(SUMIF(BG$12:BG30,2,BG$12:BG30)=2,SUMIF(BG$12:BG30,1,BG$12:BG30)=1,SUM(BG$12:BG30)=1,SUM(BG$12:BG30)=2),0,IF($C31+$ED30&gt;($ED$11*BG$8),1,IF($C31+$D31+$E31+$F31+$ED30&gt;($ED$11*BG$8),2,IF($C31+$D31+$E31+$F31+$G31+$ED30&gt;($ED$11*BG$8),3,0))))</f>
        <v>0</v>
      </c>
      <c r="BH31" s="68">
        <f>IF(OR(SUMIF(BH$12:BH30,2,BH$12:BH30)=2,SUMIF(BH$12:BH30,1,BH$12:BH30)=1,SUM(BH$12:BH30)=1,SUM(BH$12:BH30)=2),0,IF($C31+$ED30&gt;($ED$11*BH$8),1,IF($C31+$D31+$E31+$F31+$ED30&gt;($ED$11*BH$8),2,IF($C31+$D31+$E31+$F31+$G31+$ED30&gt;($ED$11*BH$8),3,0))))</f>
        <v>0</v>
      </c>
      <c r="BI31" s="68">
        <f>IF(OR(SUMIF(BI$12:BI30,2,BI$12:BI30)=2,SUMIF(BI$12:BI30,1,BI$12:BI30)=1,SUM(BI$12:BI30)=1,SUM(BI$12:BI30)=2),0,IF($C31+$ED30&gt;($ED$11*BI$8),1,IF($C31+$D31+$E31+$F31+$ED30&gt;($ED$11*BI$8),2,IF($C31+$D31+$E31+$F31+$G31+$ED30&gt;($ED$11*BI$8),3,0))))</f>
        <v>0</v>
      </c>
      <c r="BJ31" s="68">
        <f>IF(OR(SUMIF(BJ$12:BJ30,2,BJ$12:BJ30)=2,SUMIF(BJ$12:BJ30,1,BJ$12:BJ30)=1,SUM(BJ$12:BJ30)=1,SUM(BJ$12:BJ30)=2),0,IF($C31+$ED30&gt;($ED$11*BJ$8),1,IF($C31+$D31+$E31+$F31+$ED30&gt;($ED$11*BJ$8),2,IF($C31+$D31+$E31+$F31+$G31+$ED30&gt;($ED$11*BJ$8),3,0))))</f>
        <v>0</v>
      </c>
      <c r="BK31" s="68">
        <f>IF(OR(SUMIF(BK$12:BK30,2,BK$12:BK30)=2,SUMIF(BK$12:BK30,1,BK$12:BK30)=1,SUM(BK$12:BK30)=1,SUM(BK$12:BK30)=2),0,IF($C31+$ED30&gt;($ED$11*BK$8),1,IF($C31+$D31+$E31+$F31+$ED30&gt;($ED$11*BK$8),2,IF($C31+$D31+$E31+$F31+$G31+$ED30&gt;($ED$11*BK$8),3,0))))</f>
        <v>0</v>
      </c>
      <c r="BL31" s="68">
        <f>IF(OR(SUMIF(BL$12:BL30,2,BL$12:BL30)=2,SUMIF(BL$12:BL30,1,BL$12:BL30)=1,SUM(BL$12:BL30)=1,SUM(BL$12:BL30)=2),0,IF($C31+$ED30&gt;($ED$11*BL$8),1,IF($C31+$D31+$E31+$F31+$ED30&gt;($ED$11*BL$8),2,IF($C31+$D31+$E31+$F31+$G31+$ED30&gt;($ED$11*BL$8),3,0))))</f>
        <v>0</v>
      </c>
      <c r="BM31" s="68">
        <f>IF(OR(SUMIF(BM$12:BM30,2,BM$12:BM30)=2,SUMIF(BM$12:BM30,1,BM$12:BM30)=1,SUM(BM$12:BM30)=1,SUM(BM$12:BM30)=2),0,IF($C31+$ED30&gt;($ED$11*BM$8),1,IF($C31+$D31+$E31+$F31+$ED30&gt;($ED$11*BM$8),2,IF($C31+$D31+$E31+$F31+$G31+$ED30&gt;($ED$11*BM$8),3,0))))</f>
        <v>0</v>
      </c>
      <c r="BN31" s="68">
        <f>IF(OR(SUMIF(BN$12:BN30,2,BN$12:BN30)=2,SUMIF(BN$12:BN30,1,BN$12:BN30)=1,SUM(BN$12:BN30)=1,SUM(BN$12:BN30)=2),0,IF($C31+$ED30&gt;($ED$11*BN$8),1,IF($C31+$D31+$E31+$F31+$ED30&gt;($ED$11*BN$8),2,IF($C31+$D31+$E31+$F31+$G31+$ED30&gt;($ED$11*BN$8),3,0))))</f>
        <v>0</v>
      </c>
      <c r="BO31" s="68">
        <f>IF(OR(SUMIF(BO$12:BO30,2,BO$12:BO30)=2,SUMIF(BO$12:BO30,1,BO$12:BO30)=1,SUM(BO$12:BO30)=1,SUM(BO$12:BO30)=2),0,IF($C31+$ED30&gt;($ED$11*BO$8),1,IF($C31+$D31+$E31+$F31+$ED30&gt;($ED$11*BO$8),2,IF($C31+$D31+$E31+$F31+$G31+$ED30&gt;($ED$11*BO$8),3,0))))</f>
        <v>0</v>
      </c>
      <c r="BP31" s="68">
        <f>IF(OR(SUMIF(BP$12:BP30,2,BP$12:BP30)=2,SUMIF(BP$12:BP30,1,BP$12:BP30)=1,SUM(BP$12:BP30)=1,SUM(BP$12:BP30)=2),0,IF($C31+$ED30&gt;($ED$11*BP$8),1,IF($C31+$D31+$E31+$F31+$ED30&gt;($ED$11*BP$8),2,IF($C31+$D31+$E31+$F31+$G31+$ED30&gt;($ED$11*BP$8),3,0))))</f>
        <v>0</v>
      </c>
      <c r="BQ31" s="68">
        <f>IF(OR(SUMIF(BQ$12:BQ30,2,BQ$12:BQ30)=2,SUMIF(BQ$12:BQ30,1,BQ$12:BQ30)=1,SUM(BQ$12:BQ30)=1,SUM(BQ$12:BQ30)=2),0,IF($C31+$ED30&gt;($ED$11*BQ$8),1,IF($C31+$D31+$E31+$F31+$ED30&gt;($ED$11*BQ$8),2,IF($C31+$D31+$E31+$F31+$G31+$ED30&gt;($ED$11*BQ$8),3,0))))</f>
        <v>0</v>
      </c>
      <c r="BR31" s="68">
        <f>IF(OR(SUMIF(BR$12:BR30,2,BR$12:BR30)=2,SUMIF(BR$12:BR30,1,BR$12:BR30)=1,SUM(BR$12:BR30)=1,SUM(BR$12:BR30)=2),0,IF($C31+$ED30&gt;($ED$11*BR$8),1,IF($C31+$D31+$E31+$F31+$ED30&gt;($ED$11*BR$8),2,IF($C31+$D31+$E31+$F31+$G31+$ED30&gt;($ED$11*BR$8),3,0))))</f>
        <v>0</v>
      </c>
      <c r="BS31" s="68">
        <f>IF(OR(SUMIF(BS$12:BS30,2,BS$12:BS30)=2,SUMIF(BS$12:BS30,1,BS$12:BS30)=1,SUM(BS$12:BS30)=1,SUM(BS$12:BS30)=2),0,IF($C31+$ED30&gt;($ED$11*BS$8),1,IF($C31+$D31+$E31+$F31+$ED30&gt;($ED$11*BS$8),2,IF($C31+$D31+$E31+$F31+$G31+$ED30&gt;($ED$11*BS$8),3,0))))</f>
        <v>0</v>
      </c>
      <c r="BT31" s="68">
        <f>IF(OR(SUMIF(BT$12:BT30,2,BT$12:BT30)=2,SUMIF(BT$12:BT30,1,BT$12:BT30)=1,SUM(BT$12:BT30)=1,SUM(BT$12:BT30)=2),0,IF($C31+$ED30&gt;($ED$11*BT$8),1,IF($C31+$D31+$E31+$F31+$ED30&gt;($ED$11*BT$8),2,IF($C31+$D31+$E31+$F31+$G31+$ED30&gt;($ED$11*BT$8),3,0))))</f>
        <v>0</v>
      </c>
      <c r="BU31" s="68">
        <f>IF(OR(SUMIF(BU$12:BU30,2,BU$12:BU30)=2,SUMIF(BU$12:BU30,1,BU$12:BU30)=1,SUM(BU$12:BU30)=1,SUM(BU$12:BU30)=2),0,IF($C31+$ED30&gt;($ED$11*BU$8),1,IF($C31+$D31+$E31+$F31+$ED30&gt;($ED$11*BU$8),2,IF($C31+$D31+$E31+$F31+$G31+$ED30&gt;($ED$11*BU$8),3,0))))</f>
        <v>0</v>
      </c>
      <c r="BV31" s="68">
        <f>IF(OR(SUMIF(BV$12:BV30,2,BV$12:BV30)=2,SUMIF(BV$12:BV30,1,BV$12:BV30)=1,SUM(BV$12:BV30)=1,SUM(BV$12:BV30)=2),0,IF($C31+$ED30&gt;($ED$11*BV$8),1,IF($C31+$D31+$E31+$F31+$ED30&gt;($ED$11*BV$8),2,IF($C31+$D31+$E31+$F31+$G31+$ED30&gt;($ED$11*BV$8),3,0))))</f>
        <v>0</v>
      </c>
      <c r="BW31" s="68">
        <f>IF(OR(SUMIF(BW$12:BW30,2,BW$12:BW30)=2,SUMIF(BW$12:BW30,1,BW$12:BW30)=1,SUM(BW$12:BW30)=1,SUM(BW$12:BW30)=2),0,IF($C31+$ED30&gt;($ED$11*BW$8),1,IF($C31+$D31+$E31+$F31+$ED30&gt;($ED$11*BW$8),2,IF($C31+$D31+$E31+$F31+$G31+$ED30&gt;($ED$11*BW$8),3,0))))</f>
        <v>0</v>
      </c>
      <c r="BX31" s="68">
        <f>IF(OR(SUMIF(BX$12:BX30,2,BX$12:BX30)=2,SUMIF(BX$12:BX30,1,BX$12:BX30)=1,SUM(BX$12:BX30)=1,SUM(BX$12:BX30)=2),0,IF($C31+$ED30&gt;($ED$11*BX$8),1,IF($C31+$D31+$E31+$F31+$ED30&gt;($ED$11*BX$8),2,IF($C31+$D31+$E31+$F31+$G31+$ED30&gt;($ED$11*BX$8),3,0))))</f>
        <v>0</v>
      </c>
      <c r="BY31" s="68">
        <f>IF(OR(SUMIF(BY$12:BY30,2,BY$12:BY30)=2,SUMIF(BY$12:BY30,1,BY$12:BY30)=1,SUM(BY$12:BY30)=1,SUM(BY$12:BY30)=2),0,IF($C31+$ED30&gt;($ED$11*BY$8),1,IF($C31+$D31+$E31+$F31+$ED30&gt;($ED$11*BY$8),2,IF($C31+$D31+$E31+$F31+$G31+$ED30&gt;($ED$11*BY$8),3,0))))</f>
        <v>0</v>
      </c>
      <c r="BZ31" s="68">
        <f>IF(OR(SUMIF(BZ$12:BZ30,2,BZ$12:BZ30)=2,SUMIF(BZ$12:BZ30,1,BZ$12:BZ30)=1,SUM(BZ$12:BZ30)=1,SUM(BZ$12:BZ30)=2),0,IF($C31+$ED30&gt;($ED$11*BZ$8),1,IF($C31+$D31+$E31+$F31+$ED30&gt;($ED$11*BZ$8),2,IF($C31+$D31+$E31+$F31+$G31+$ED30&gt;($ED$11*BZ$8),3,0))))</f>
        <v>0</v>
      </c>
      <c r="CA31" s="68">
        <f>IF(OR(SUMIF(CA$12:CA30,2,CA$12:CA30)=2,SUMIF(CA$12:CA30,1,CA$12:CA30)=1,SUM(CA$12:CA30)=1,SUM(CA$12:CA30)=2),0,IF($C31+$ED30&gt;($ED$11*CA$8),1,IF($C31+$D31+$E31+$F31+$ED30&gt;($ED$11*CA$8),2,IF($C31+$D31+$E31+$F31+$G31+$ED30&gt;($ED$11*CA$8),3,0))))</f>
        <v>0</v>
      </c>
      <c r="CB31" s="68">
        <f>IF(OR(SUMIF(CB$12:CB30,2,CB$12:CB30)=2,SUMIF(CB$12:CB30,1,CB$12:CB30)=1,SUM(CB$12:CB30)=1,SUM(CB$12:CB30)=2),0,IF($C31+$ED30&gt;($ED$11*CB$8),1,IF($C31+$D31+$E31+$F31+$ED30&gt;($ED$11*CB$8),2,IF($C31+$D31+$E31+$F31+$G31+$ED30&gt;($ED$11*CB$8),3,0))))</f>
        <v>0</v>
      </c>
      <c r="CC31" s="68">
        <f>IF(OR(SUMIF(CC$12:CC30,2,CC$12:CC30)=2,SUMIF(CC$12:CC30,1,CC$12:CC30)=1,SUM(CC$12:CC30)=1,SUM(CC$12:CC30)=2),0,IF($C31+$ED30&gt;($ED$11*CC$8),1,IF($C31+$D31+$E31+$F31+$ED30&gt;($ED$11*CC$8),2,IF($C31+$D31+$E31+$F31+$G31+$ED30&gt;($ED$11*CC$8),3,0))))</f>
        <v>0</v>
      </c>
      <c r="CD31" s="68">
        <f>IF(OR(SUMIF(CD$12:CD30,2,CD$12:CD30)=2,SUMIF(CD$12:CD30,1,CD$12:CD30)=1,SUM(CD$12:CD30)=1,SUM(CD$12:CD30)=2),0,IF($C31+$ED30&gt;($ED$11*CD$8),1,IF($C31+$D31+$E31+$F31+$ED30&gt;($ED$11*CD$8),2,IF($C31+$D31+$E31+$F31+$G31+$ED30&gt;($ED$11*CD$8),3,0))))</f>
        <v>0</v>
      </c>
      <c r="CE31" s="68">
        <f>IF(OR(SUMIF(CE$12:CE30,2,CE$12:CE30)=2,SUMIF(CE$12:CE30,1,CE$12:CE30)=1,SUM(CE$12:CE30)=1,SUM(CE$12:CE30)=2),0,IF($C31+$ED30&gt;($ED$11*CE$8),1,IF($C31+$D31+$E31+$F31+$ED30&gt;($ED$11*CE$8),2,IF($C31+$D31+$E31+$F31+$G31+$ED30&gt;($ED$11*CE$8),3,0))))</f>
        <v>0</v>
      </c>
      <c r="CF31" s="68">
        <f>IF(OR(SUMIF(CF$12:CF30,2,CF$12:CF30)=2,SUMIF(CF$12:CF30,1,CF$12:CF30)=1,SUM(CF$12:CF30)=1,SUM(CF$12:CF30)=2),0,IF($C31+$ED30&gt;($ED$11*CF$8),1,IF($C31+$D31+$E31+$F31+$ED30&gt;($ED$11*CF$8),2,IF($C31+$D31+$E31+$F31+$G31+$ED30&gt;($ED$11*CF$8),3,0))))</f>
        <v>0</v>
      </c>
      <c r="CG31" s="68">
        <f>IF(OR(SUMIF(CG$12:CG30,2,CG$12:CG30)=2,SUMIF(CG$12:CG30,1,CG$12:CG30)=1,SUM(CG$12:CG30)=1,SUM(CG$12:CG30)=2),0,IF($C31+$ED30&gt;($ED$11*CG$8),1,IF($C31+$D31+$E31+$F31+$ED30&gt;($ED$11*CG$8),2,IF($C31+$D31+$E31+$F31+$G31+$ED30&gt;($ED$11*CG$8),3,0))))</f>
        <v>0</v>
      </c>
      <c r="CH31" s="68">
        <f>IF(OR(SUMIF(CH$12:CH30,2,CH$12:CH30)=2,SUMIF(CH$12:CH30,1,CH$12:CH30)=1,SUM(CH$12:CH30)=1,SUM(CH$12:CH30)=2),0,IF($C31+$ED30&gt;($ED$11*CH$8),1,IF($C31+$D31+$E31+$F31+$ED30&gt;($ED$11*CH$8),2,IF($C31+$D31+$E31+$F31+$G31+$ED30&gt;($ED$11*CH$8),3,0))))</f>
        <v>0</v>
      </c>
      <c r="CI31" s="68">
        <f>IF(OR(SUMIF(CI$12:CI30,2,CI$12:CI30)=2,SUMIF(CI$12:CI30,1,CI$12:CI30)=1,SUM(CI$12:CI30)=1,SUM(CI$12:CI30)=2),0,IF($C31+$ED30&gt;($ED$11*CI$8),1,IF($C31+$D31+$E31+$F31+$ED30&gt;($ED$11*CI$8),2,IF($C31+$D31+$E31+$F31+$G31+$ED30&gt;($ED$11*CI$8),3,0))))</f>
        <v>0</v>
      </c>
      <c r="CJ31" s="68">
        <f>IF(OR(SUMIF(CJ$12:CJ30,2,CJ$12:CJ30)=2,SUMIF(CJ$12:CJ30,1,CJ$12:CJ30)=1,SUM(CJ$12:CJ30)=1,SUM(CJ$12:CJ30)=2),0,IF($C31+$ED30&gt;($ED$11*CJ$8),1,IF($C31+$D31+$E31+$F31+$ED30&gt;($ED$11*CJ$8),2,IF($C31+$D31+$E31+$F31+$G31+$ED30&gt;($ED$11*CJ$8),3,0))))</f>
        <v>0</v>
      </c>
      <c r="CK31" s="68">
        <f>IF(OR(SUMIF(CK$12:CK30,2,CK$12:CK30)=2,SUMIF(CK$12:CK30,1,CK$12:CK30)=1,SUM(CK$12:CK30)=1,SUM(CK$12:CK30)=2),0,IF($C31+$ED30&gt;($ED$11*CK$8),1,IF($C31+$D31+$E31+$F31+$ED30&gt;($ED$11*CK$8),2,IF($C31+$D31+$E31+$F31+$G31+$ED30&gt;($ED$11*CK$8),3,0))))</f>
        <v>0</v>
      </c>
      <c r="CL31" s="68">
        <f>IF(OR(SUMIF(CL$12:CL30,2,CL$12:CL30)=2,SUMIF(CL$12:CL30,1,CL$12:CL30)=1,SUM(CL$12:CL30)=1,SUM(CL$12:CL30)=2),0,IF($C31+$ED30&gt;($ED$11*CL$8),1,IF($C31+$D31+$E31+$F31+$ED30&gt;($ED$11*CL$8),2,IF($C31+$D31+$E31+$F31+$G31+$ED30&gt;($ED$11*CL$8),3,0))))</f>
        <v>0</v>
      </c>
      <c r="CM31" s="68">
        <f>IF(OR(SUMIF(CM$12:CM30,2,CM$12:CM30)=2,SUMIF(CM$12:CM30,1,CM$12:CM30)=1,SUM(CM$12:CM30)=1,SUM(CM$12:CM30)=2),0,IF($C31+$ED30&gt;($ED$11*CM$8),1,IF($C31+$D31+$E31+$F31+$ED30&gt;($ED$11*CM$8),2,IF($C31+$D31+$E31+$F31+$G31+$ED30&gt;($ED$11*CM$8),3,0))))</f>
        <v>0</v>
      </c>
      <c r="CN31" s="68">
        <f>IF(OR(SUMIF(CN$12:CN30,2,CN$12:CN30)=2,SUMIF(CN$12:CN30,1,CN$12:CN30)=1,SUM(CN$12:CN30)=1,SUM(CN$12:CN30)=2),0,IF($C31+$ED30&gt;($ED$11*CN$8),1,IF($C31+$D31+$E31+$F31+$ED30&gt;($ED$11*CN$8),2,IF($C31+$D31+$E31+$F31+$G31+$ED30&gt;($ED$11*CN$8),3,0))))</f>
        <v>0</v>
      </c>
      <c r="CO31" s="68">
        <f>IF(OR(SUMIF(CO$12:CO30,2,CO$12:CO30)=2,SUMIF(CO$12:CO30,1,CO$12:CO30)=1,SUM(CO$12:CO30)=1,SUM(CO$12:CO30)=2),0,IF($C31+$ED30&gt;($ED$11*CO$8),1,IF($C31+$D31+$E31+$F31+$ED30&gt;($ED$11*CO$8),2,IF($C31+$D31+$E31+$F31+$G31+$ED30&gt;($ED$11*CO$8),3,0))))</f>
        <v>0</v>
      </c>
      <c r="CP31" s="68">
        <f>IF(OR(SUMIF(CP$12:CP30,2,CP$12:CP30)=2,SUMIF(CP$12:CP30,1,CP$12:CP30)=1,SUM(CP$12:CP30)=1,SUM(CP$12:CP30)=2),0,IF($C31+$ED30&gt;($ED$11*CP$8),1,IF($C31+$D31+$E31+$F31+$ED30&gt;($ED$11*CP$8),2,IF($C31+$D31+$E31+$F31+$G31+$ED30&gt;($ED$11*CP$8),3,0))))</f>
        <v>0</v>
      </c>
      <c r="CQ31" s="68">
        <f>IF(OR(SUMIF(CQ$12:CQ30,2,CQ$12:CQ30)=2,SUMIF(CQ$12:CQ30,1,CQ$12:CQ30)=1,SUM(CQ$12:CQ30)=1,SUM(CQ$12:CQ30)=2),0,IF($C31+$ED30&gt;($ED$11*CQ$8),1,IF($C31+$D31+$E31+$F31+$ED30&gt;($ED$11*CQ$8),2,IF($C31+$D31+$E31+$F31+$G31+$ED30&gt;($ED$11*CQ$8),3,0))))</f>
        <v>0</v>
      </c>
      <c r="CR31" s="68">
        <f>IF(OR(SUMIF(CR$12:CR30,2,CR$12:CR30)=2,SUMIF(CR$12:CR30,1,CR$12:CR30)=1,SUM(CR$12:CR30)=1,SUM(CR$12:CR30)=2),0,IF($C31+$ED30&gt;($ED$11*CR$8),1,IF($C31+$D31+$E31+$F31+$ED30&gt;($ED$11*CR$8),2,IF($C31+$D31+$E31+$F31+$G31+$ED30&gt;($ED$11*CR$8),3,0))))</f>
        <v>0</v>
      </c>
      <c r="CS31" s="68">
        <f>IF(OR(SUMIF(CS$12:CS30,2,CS$12:CS30)=2,SUMIF(CS$12:CS30,1,CS$12:CS30)=1,SUM(CS$12:CS30)=1,SUM(CS$12:CS30)=2),0,IF($C31+$ED30&gt;($ED$11*CS$8),1,IF($C31+$D31+$E31+$F31+$ED30&gt;($ED$11*CS$8),2,IF($C31+$D31+$E31+$F31+$G31+$ED30&gt;($ED$11*CS$8),3,0))))</f>
        <v>0</v>
      </c>
      <c r="CT31" s="68">
        <f>IF(OR(SUMIF(CT$12:CT30,2,CT$12:CT30)=2,SUMIF(CT$12:CT30,1,CT$12:CT30)=1,SUM(CT$12:CT30)=1,SUM(CT$12:CT30)=2),0,IF($C31+$ED30&gt;($ED$11*CT$8),1,IF($C31+$D31+$E31+$F31+$ED30&gt;($ED$11*CT$8),2,IF($C31+$D31+$E31+$F31+$G31+$ED30&gt;($ED$11*CT$8),3,0))))</f>
        <v>0</v>
      </c>
      <c r="CU31" s="68">
        <f>IF(OR(SUMIF(CU$12:CU30,2,CU$12:CU30)=2,SUMIF(CU$12:CU30,1,CU$12:CU30)=1,SUM(CU$12:CU30)=1,SUM(CU$12:CU30)=2),0,IF($C31+$ED30&gt;($ED$11*CU$8),1,IF($C31+$D31+$E31+$F31+$ED30&gt;($ED$11*CU$8),2,IF($C31+$D31+$E31+$F31+$G31+$ED30&gt;($ED$11*CU$8),3,0))))</f>
        <v>0</v>
      </c>
      <c r="CV31" s="68">
        <f>IF(OR(SUMIF(CV$12:CV30,2,CV$12:CV30)=2,SUMIF(CV$12:CV30,1,CV$12:CV30)=1,SUM(CV$12:CV30)=1,SUM(CV$12:CV30)=2),0,IF($C31+$ED30&gt;($ED$11*CV$8),1,IF($C31+$D31+$E31+$F31+$ED30&gt;($ED$11*CV$8),2,IF($C31+$D31+$E31+$F31+$G31+$ED30&gt;($ED$11*CV$8),3,0))))</f>
        <v>0</v>
      </c>
      <c r="CW31" s="68">
        <f>IF(OR(SUMIF(CW$12:CW30,2,CW$12:CW30)=2,SUMIF(CW$12:CW30,1,CW$12:CW30)=1,SUM(CW$12:CW30)=1,SUM(CW$12:CW30)=2),0,IF($C31+$ED30&gt;($ED$11*CW$8),1,IF($C31+$D31+$E31+$F31+$ED30&gt;($ED$11*CW$8),2,IF($C31+$D31+$E31+$F31+$G31+$ED30&gt;($ED$11*CW$8),3,0))))</f>
        <v>0</v>
      </c>
      <c r="CX31" s="68">
        <f>IF(OR(SUMIF(CX$12:CX30,2,CX$12:CX30)=2,SUMIF(CX$12:CX30,1,CX$12:CX30)=1,SUM(CX$12:CX30)=1,SUM(CX$12:CX30)=2),0,IF($C31+$ED30&gt;($ED$11*CX$8),1,IF($C31+$D31+$E31+$F31+$ED30&gt;($ED$11*CX$8),2,IF($C31+$D31+$E31+$F31+$G31+$ED30&gt;($ED$11*CX$8),3,0))))</f>
        <v>0</v>
      </c>
      <c r="CY31" s="68">
        <f>IF(OR(SUMIF(CY$12:CY30,2,CY$12:CY30)=2,SUMIF(CY$12:CY30,1,CY$12:CY30)=1,SUM(CY$12:CY30)=1,SUM(CY$12:CY30)=2),0,IF($C31+$ED30&gt;($ED$11*CY$8),1,IF($C31+$D31+$E31+$F31+$ED30&gt;($ED$11*CY$8),2,IF($C31+$D31+$E31+$F31+$G31+$ED30&gt;($ED$11*CY$8),3,0))))</f>
        <v>0</v>
      </c>
      <c r="CZ31" s="68">
        <f>IF(OR(SUMIF(CZ$12:CZ30,2,CZ$12:CZ30)=2,SUMIF(CZ$12:CZ30,1,CZ$12:CZ30)=1,SUM(CZ$12:CZ30)=1,SUM(CZ$12:CZ30)=2),0,IF($C31+$ED30&gt;($ED$11*CZ$8),1,IF($C31+$D31+$E31+$F31+$ED30&gt;($ED$11*CZ$8),2,IF($C31+$D31+$E31+$F31+$G31+$ED30&gt;($ED$11*CZ$8),3,0))))</f>
        <v>0</v>
      </c>
      <c r="DA31" s="68">
        <f>IF(OR(SUMIF(DA$12:DA30,2,DA$12:DA30)=2,SUMIF(DA$12:DA30,1,DA$12:DA30)=1,SUM(DA$12:DA30)=1,SUM(DA$12:DA30)=2),0,IF($C31+$ED30&gt;($ED$11*DA$8),1,IF($C31+$D31+$E31+$F31+$ED30&gt;($ED$11*DA$8),2,IF($C31+$D31+$E31+$F31+$G31+$ED30&gt;($ED$11*DA$8),3,0))))</f>
        <v>0</v>
      </c>
      <c r="DB31" s="68">
        <f>IF(OR(SUMIF(DB$12:DB30,2,DB$12:DB30)=2,SUMIF(DB$12:DB30,1,DB$12:DB30)=1,SUM(DB$12:DB30)=1,SUM(DB$12:DB30)=2),0,IF($C31+$ED30&gt;($ED$11*DB$8),1,IF($C31+$D31+$E31+$F31+$ED30&gt;($ED$11*DB$8),2,IF($C31+$D31+$E31+$F31+$G31+$ED30&gt;($ED$11*DB$8),3,0))))</f>
        <v>0</v>
      </c>
      <c r="DC31" s="68">
        <f>IF(OR(SUMIF(DC$12:DC30,2,DC$12:DC30)=2,SUMIF(DC$12:DC30,1,DC$12:DC30)=1,SUM(DC$12:DC30)=1,SUM(DC$12:DC30)=2),0,IF($C31+$ED30&gt;($ED$11*DC$8),1,IF($C31+$D31+$E31+$F31+$ED30&gt;($ED$11*DC$8),2,IF($C31+$D31+$E31+$F31+$G31+$ED30&gt;($ED$11*DC$8),3,0))))</f>
        <v>0</v>
      </c>
      <c r="DD31" s="68">
        <f>IF(OR(SUMIF(DD$12:DD30,2,DD$12:DD30)=2,SUMIF(DD$12:DD30,1,DD$12:DD30)=1,SUM(DD$12:DD30)=1,SUM(DD$12:DD30)=2),0,IF($C31+$ED30&gt;($ED$11*DD$8),1,IF($C31+$D31+$E31+$F31+$ED30&gt;($ED$11*DD$8),2,IF($C31+$D31+$E31+$F31+$G31+$ED30&gt;($ED$11*DD$8),3,0))))</f>
        <v>0</v>
      </c>
      <c r="DE31" s="68">
        <f>IF(OR(SUMIF(DE$12:DE30,2,DE$12:DE30)=2,SUMIF(DE$12:DE30,1,DE$12:DE30)=1,SUM(DE$12:DE30)=1,SUM(DE$12:DE30)=2),0,IF($C31+$ED30&gt;($ED$11*DE$8),1,IF($C31+$D31+$E31+$F31+$ED30&gt;($ED$11*DE$8),2,IF($C31+$D31+$E31+$F31+$G31+$ED30&gt;($ED$11*DE$8),3,0))))</f>
        <v>0</v>
      </c>
      <c r="DF31" s="68">
        <f>IF(OR(SUMIF(DF$12:DF30,2,DF$12:DF30)=2,SUMIF(DF$12:DF30,1,DF$12:DF30)=1,SUM(DF$12:DF30)=1,SUM(DF$12:DF30)=2),0,IF($C31+$ED30&gt;($ED$11*DF$8),1,IF($C31+$D31+$E31+$F31+$ED30&gt;($ED$11*DF$8),2,IF($C31+$D31+$E31+$F31+$G31+$ED30&gt;($ED$11*DF$8),3,0))))</f>
        <v>0</v>
      </c>
      <c r="DG31" s="68">
        <f>IF(OR(SUMIF(DG$12:DG30,2,DG$12:DG30)=2,SUMIF(DG$12:DG30,1,DG$12:DG30)=1,SUM(DG$12:DG30)=1,SUM(DG$12:DG30)=2),0,IF($C31+$ED30&gt;($ED$11*DG$8),1,IF($C31+$D31+$E31+$F31+$ED30&gt;($ED$11*DG$8),2,IF($C31+$D31+$E31+$F31+$G31+$ED30&gt;($ED$11*DG$8),3,0))))</f>
        <v>0</v>
      </c>
      <c r="DH31" s="68">
        <f>IF(OR(SUMIF(DH$12:DH30,2,DH$12:DH30)=2,SUMIF(DH$12:DH30,1,DH$12:DH30)=1,SUM(DH$12:DH30)=1,SUM(DH$12:DH30)=2),0,IF($C31+$ED30&gt;($ED$11*DH$8),1,IF($C31+$D31+$E31+$F31+$ED30&gt;($ED$11*DH$8),2,IF($C31+$D31+$E31+$F31+$G31+$ED30&gt;($ED$11*DH$8),3,0))))</f>
        <v>0</v>
      </c>
      <c r="DI31" s="68">
        <f>IF(OR(SUMIF(DI$12:DI30,2,DI$12:DI30)=2,SUMIF(DI$12:DI30,1,DI$12:DI30)=1,SUM(DI$12:DI30)=1,SUM(DI$12:DI30)=2),0,IF($C31+$ED30&gt;($ED$11*DI$8),1,IF($C31+$D31+$E31+$F31+$ED30&gt;($ED$11*DI$8),2,IF($C31+$D31+$E31+$F31+$G31+$ED30&gt;($ED$11*DI$8),3,0))))</f>
        <v>0</v>
      </c>
      <c r="DJ31" s="68">
        <f>IF(OR(SUMIF(DJ$12:DJ30,2,DJ$12:DJ30)=2,SUMIF(DJ$12:DJ30,1,DJ$12:DJ30)=1,SUM(DJ$12:DJ30)=1,SUM(DJ$12:DJ30)=2),0,IF($C31+$ED30&gt;($ED$11*DJ$8),1,IF($C31+$D31+$E31+$F31+$ED30&gt;($ED$11*DJ$8),2,IF($C31+$D31+$E31+$F31+$G31+$ED30&gt;($ED$11*DJ$8),3,0))))</f>
        <v>0</v>
      </c>
      <c r="DK31" s="68">
        <f>IF(OR(SUMIF(DK$12:DK30,2,DK$12:DK30)=2,SUMIF(DK$12:DK30,1,DK$12:DK30)=1,SUM(DK$12:DK30)=1,SUM(DK$12:DK30)=2),0,IF($C31+$ED30&gt;($ED$11*DK$8),1,IF($C31+$D31+$E31+$F31+$ED30&gt;($ED$11*DK$8),2,IF($C31+$D31+$E31+$F31+$G31+$ED30&gt;($ED$11*DK$8),3,0))))</f>
        <v>0</v>
      </c>
      <c r="DL31" s="68">
        <f>IF(OR(SUMIF(DL$12:DL30,2,DL$12:DL30)=2,SUMIF(DL$12:DL30,1,DL$12:DL30)=1,SUM(DL$12:DL30)=1,SUM(DL$12:DL30)=2),0,IF($C31+$ED30&gt;($ED$11*DL$8),1,IF($C31+$D31+$E31+$F31+$ED30&gt;($ED$11*DL$8),2,IF($C31+$D31+$E31+$F31+$G31+$ED30&gt;($ED$11*DL$8),3,0))))</f>
        <v>0</v>
      </c>
      <c r="DM31" s="68">
        <f>IF(OR(SUMIF(DM$12:DM30,2,DM$12:DM30)=2,SUMIF(DM$12:DM30,1,DM$12:DM30)=1,SUM(DM$12:DM30)=1,SUM(DM$12:DM30)=2),0,IF($C31+$ED30&gt;($ED$11*DM$8),1,IF($C31+$D31+$E31+$F31+$ED30&gt;($ED$11*DM$8),2,IF($C31+$D31+$E31+$F31+$G31+$ED30&gt;($ED$11*DM$8),3,0))))</f>
        <v>0</v>
      </c>
      <c r="DN31" s="68">
        <f>IF(OR(SUMIF(DN$12:DN30,2,DN$12:DN30)=2,SUMIF(DN$12:DN30,1,DN$12:DN30)=1,SUM(DN$12:DN30)=1,SUM(DN$12:DN30)=2),0,IF($C31+$ED30&gt;($ED$11*DN$8),1,IF($C31+$D31+$E31+$F31+$ED30&gt;($ED$11*DN$8),2,IF($C31+$D31+$E31+$F31+$G31+$ED30&gt;($ED$11*DN$8),3,0))))</f>
        <v>0</v>
      </c>
      <c r="DO31" s="68">
        <f>IF(OR(SUMIF(DO$12:DO30,2,DO$12:DO30)=2,SUMIF(DO$12:DO30,1,DO$12:DO30)=1,SUM(DO$12:DO30)=1,SUM(DO$12:DO30)=2),0,IF($C31+$ED30&gt;($ED$11*DO$8),1,IF($C31+$D31+$E31+$F31+$ED30&gt;($ED$11*DO$8),2,IF($C31+$D31+$E31+$F31+$G31+$ED30&gt;($ED$11*DO$8),3,0))))</f>
        <v>0</v>
      </c>
      <c r="DP31" s="68">
        <f>IF(OR(SUMIF(DP$12:DP30,2,DP$12:DP30)=2,SUMIF(DP$12:DP30,1,DP$12:DP30)=1,SUM(DP$12:DP30)=1,SUM(DP$12:DP30)=2),0,IF($C31+$ED30&gt;($ED$11*DP$8),1,IF($C31+$D31+$E31+$F31+$ED30&gt;($ED$11*DP$8),2,IF($C31+$D31+$E31+$F31+$G31+$ED30&gt;($ED$11*DP$8),3,0))))</f>
        <v>0</v>
      </c>
      <c r="DQ31" s="68">
        <f>IF(OR(SUMIF(DQ$12:DQ30,2,DQ$12:DQ30)=2,SUMIF(DQ$12:DQ30,1,DQ$12:DQ30)=1,SUM(DQ$12:DQ30)=1,SUM(DQ$12:DQ30)=2),0,IF($C31+$ED30&gt;($ED$11*DQ$8),1,IF($C31+$D31+$E31+$F31+$ED30&gt;($ED$11*DQ$8),2,IF($C31+$D31+$E31+$F31+$G31+$ED30&gt;($ED$11*DQ$8),3,0))))</f>
        <v>0</v>
      </c>
      <c r="DR31" s="68">
        <f>IF(OR(SUMIF(DR$12:DR30,2,DR$12:DR30)=2,SUMIF(DR$12:DR30,1,DR$12:DR30)=1,SUM(DR$12:DR30)=1,SUM(DR$12:DR30)=2),0,IF($C31+$ED30&gt;($ED$11*DR$8),1,IF($C31+$D31+$E31+$F31+$ED30&gt;($ED$11*DR$8),2,IF($C31+$D31+$E31+$F31+$G31+$ED30&gt;($ED$11*DR$8),3,0))))</f>
        <v>0</v>
      </c>
      <c r="DS31" s="68">
        <f>IF(OR(SUMIF(DS$12:DS30,2,DS$12:DS30)=2,SUMIF(DS$12:DS30,1,DS$12:DS30)=1,SUM(DS$12:DS30)=1,SUM(DS$12:DS30)=2),0,IF($C31+$ED30&gt;($ED$11*DS$8),1,IF($C31+$D31+$E31+$F31+$ED30&gt;($ED$11*DS$8),2,IF($C31+$D31+$E31+$F31+$G31+$ED30&gt;($ED$11*DS$8),3,0))))</f>
        <v>0</v>
      </c>
      <c r="DT31" s="68">
        <f>IF(OR(SUMIF(DT$12:DT30,2,DT$12:DT30)=2,SUMIF(DT$12:DT30,1,DT$12:DT30)=1,SUM(DT$12:DT30)=1,SUM(DT$12:DT30)=2),0,IF($C31+$ED30&gt;($ED$11*DT$8),1,IF($C31+$D31+$E31+$F31+$ED30&gt;($ED$11*DT$8),2,IF($C31+$D31+$E31+$F31+$G31+$ED30&gt;($ED$11*DT$8),3,0))))</f>
        <v>0</v>
      </c>
      <c r="DU31" s="68">
        <f>IF(OR(SUMIF(DU$12:DU30,2,DU$12:DU30)=2,SUMIF(DU$12:DU30,1,DU$12:DU30)=1,SUM(DU$12:DU30)=1,SUM(DU$12:DU30)=2),0,IF($C31+$ED30&gt;($ED$11*DU$8),1,IF($C31+$D31+$E31+$F31+$ED30&gt;($ED$11*DU$8),2,IF($C31+$D31+$E31+$F31+$G31+$ED30&gt;($ED$11*DU$8),3,0))))</f>
        <v>0</v>
      </c>
      <c r="DV31" s="68">
        <f>IF(OR(SUMIF(DV$12:DV30,2,DV$12:DV30)=2,SUMIF(DV$12:DV30,1,DV$12:DV30)=1,SUM(DV$12:DV30)=1,SUM(DV$12:DV30)=2),0,IF($C31+$ED30&gt;($ED$11*DV$8),1,IF($C31+$D31+$E31+$F31+$ED30&gt;($ED$11*DV$8),2,IF($C31+$D31+$E31+$F31+$G31+$ED30&gt;($ED$11*DV$8),3,0))))</f>
        <v>0</v>
      </c>
      <c r="DW31" s="68">
        <f>IF(OR(SUMIF(DW$12:DW30,2,DW$12:DW30)=2,SUMIF(DW$12:DW30,1,DW$12:DW30)=1,SUM(DW$12:DW30)=1,SUM(DW$12:DW30)=2),0,IF($C31+$ED30&gt;($ED$11*DW$8),1,IF($C31+$D31+$E31+$F31+$ED30&gt;($ED$11*DW$8),2,IF($C31+$D31+$E31+$F31+$G31+$ED30&gt;($ED$11*DW$8),3,0))))</f>
        <v>0</v>
      </c>
      <c r="DX31" s="68">
        <f>IF(OR(SUMIF(DX$12:DX30,2,DX$12:DX30)=2,SUMIF(DX$12:DX30,1,DX$12:DX30)=1,SUM(DX$12:DX30)=1,SUM(DX$12:DX30)=2),0,IF($C31+$ED30&gt;($ED$11*DX$8),1,IF($C31+$D31+$E31+$F31+$ED30&gt;($ED$11*DX$8),2,IF($C31+$D31+$E31+$F31+$G31+$ED30&gt;($ED$11*DX$8),3,0))))</f>
        <v>0</v>
      </c>
      <c r="DY31" s="68">
        <f>IF(OR(SUMIF(DY$12:DY30,2,DY$12:DY30)=2,SUMIF(DY$12:DY30,1,DY$12:DY30)=1,SUM(DY$12:DY30)=1,SUM(DY$12:DY30)=2),0,IF($C31+$ED30&gt;($ED$11*DY$8),1,IF($C31+$D31+$E31+$F31+$ED30&gt;($ED$11*DY$8),2,IF($C31+$D31+$E31+$F31+$G31+$ED30&gt;($ED$11*DY$8),3,0))))</f>
        <v>0</v>
      </c>
      <c r="DZ31" s="68">
        <f>IF(OR(SUMIF(DZ$12:DZ30,2,DZ$12:DZ30)=2,SUMIF(DZ$12:DZ30,1,DZ$12:DZ30)=1,SUM(DZ$12:DZ30)=1,SUM(DZ$12:DZ30)=2),0,IF($C31+$ED30&gt;($ED$11*DZ$8),1,IF($C31+$D31+$E31+$F31+$ED30&gt;($ED$11*DZ$8),2,IF($C31+$D31+$E31+$F31+$G31+$ED30&gt;($ED$11*DZ$8),3,0))))</f>
        <v>0</v>
      </c>
      <c r="EA31" s="68">
        <f>IF(OR(SUMIF(EA$12:EA30,2,EA$12:EA30)=2,SUMIF(EA$12:EA30,1,EA$12:EA30)=1,SUM(EA$12:EA30)=1,SUM(EA$12:EA30)=2),0,IF($C31+$ED30&gt;($ED$11*EA$8),1,IF($C31+$D31+$E31+$F31+$ED30&gt;($ED$11*EA$8),2,IF($C31+$D31+$E31+$F31+$G31+$ED30&gt;($ED$11*EA$8),3,0))))</f>
        <v>0</v>
      </c>
      <c r="EB31" s="68">
        <f>IF(OR(SUMIF(EB$12:EB30,2,EB$12:EB30)=2,SUMIF(EB$12:EB30,1,EB$12:EB30)=1,SUM(EB$12:EB30)=1,SUM(EB$12:EB30)=2),0,IF($C31+$ED30&gt;($ED$11*EB$8),1,IF($C31+$D31+$E31+$F31+$ED30&gt;($ED$11*EB$8),2,IF($C31+$D31+$E31+$F31+$G31+$ED30&gt;($ED$11*EB$8),3,0))))</f>
        <v>0</v>
      </c>
      <c r="EC31" s="68">
        <f>IF(OR(SUMIF(EC$12:EC30,2,EC$12:EC30)=2,SUMIF(EC$12:EC30,1,EC$12:EC30)=1,SUM(EC$12:EC30)=1,SUM(EC$12:EC30)=2),0,IF($C31+$ED30&gt;($ED$11*EC$8),1,IF($C31+$D31+$E31+$F31+$ED30&gt;($ED$11*EC$8),2,IF($C31+$D31+$E31+$F31+$G31+$ED30&gt;($ED$11*EC$8),3,0))))</f>
        <v>0</v>
      </c>
      <c r="ED31" s="26">
        <f>SUM($C$12:$F31)</f>
        <v>0</v>
      </c>
    </row>
    <row r="32" spans="1:134" ht="14.1" customHeight="1">
      <c r="A32" s="66">
        <v>21</v>
      </c>
      <c r="B32" s="35"/>
      <c r="C32" s="35"/>
      <c r="D32" s="35"/>
      <c r="E32" s="35"/>
      <c r="F32" s="35"/>
      <c r="G32" s="35"/>
      <c r="H32" s="68">
        <f>IF(OR(SUMIF(H$12:H31,2,H$12:H31)=2,SUMIF(H$12:H31,1,H$12:H31)=1,SUM(H$12:H31)=1,SUM(H$12:H31)=2),0,IF($C32+$ED31&gt;($ED$11*H$8),1,IF($C32+$D32+$E32+$F32+$ED31&gt;($ED$11*H$8),2,IF($C32+$D32+$E32+$F32+$G32+$ED31&gt;($ED$11*H$8),3,0))))</f>
        <v>0</v>
      </c>
      <c r="I32" s="68">
        <f>IF(OR(SUMIF(I$12:I31,2,I$12:I31)=2,SUMIF(I$12:I31,1,I$12:I31)=1,SUM(I$12:I31)=1,SUM(I$12:I31)=2),0,IF($C32+$ED31&gt;($ED$11*I$8),1,IF($C32+$D32+$E32+$F32+$ED31&gt;($ED$11*I$8),2,IF($C32+$D32+$E32+$F32+$G32+$ED31&gt;($ED$11*I$8),3,0))))</f>
        <v>0</v>
      </c>
      <c r="J32" s="68">
        <f>IF(OR(SUMIF(J$12:J31,2,J$12:J31)=2,SUMIF(J$12:J31,1,J$12:J31)=1,SUM(J$12:J31)=1,SUM(J$12:J31)=2),0,IF($C32+$ED31&gt;($ED$11*J$8),1,IF($C32+$D32+$E32+$F32+$ED31&gt;($ED$11*J$8),2,IF($C32+$D32+$E32+$F32+$G32+$ED31&gt;($ED$11*J$8),3,0))))</f>
        <v>0</v>
      </c>
      <c r="K32" s="68">
        <f>IF(OR(SUMIF(K$12:K31,2,K$12:K31)=2,SUMIF(K$12:K31,1,K$12:K31)=1,SUM(K$12:K31)=1,SUM(K$12:K31)=2),0,IF($C32+$ED31&gt;($ED$11*K$8),1,IF($C32+$D32+$E32+$F32+$ED31&gt;($ED$11*K$8),2,IF($C32+$D32+$E32+$F32+$G32+$ED31&gt;($ED$11*K$8),3,0))))</f>
        <v>0</v>
      </c>
      <c r="L32" s="68">
        <f>IF(OR(SUMIF(L$12:L31,2,L$12:L31)=2,SUMIF(L$12:L31,1,L$12:L31)=1,SUM(L$12:L31)=1,SUM(L$12:L31)=2),0,IF($C32+$ED31&gt;($ED$11*L$8),1,IF($C32+$D32+$E32+$F32+$ED31&gt;($ED$11*L$8),2,IF($C32+$D32+$E32+$F32+$G32+$ED31&gt;($ED$11*L$8),3,0))))</f>
        <v>0</v>
      </c>
      <c r="M32" s="68">
        <f>IF(OR(SUMIF(M$12:M31,2,M$12:M31)=2,SUMIF(M$12:M31,1,M$12:M31)=1,SUM(M$12:M31)=1,SUM(M$12:M31)=2),0,IF($C32+$ED31&gt;($ED$11*M$8),1,IF($C32+$D32+$E32+$F32+$ED31&gt;($ED$11*M$8),2,IF($C32+$D32+$E32+$F32+$G32+$ED31&gt;($ED$11*M$8),3,0))))</f>
        <v>0</v>
      </c>
      <c r="N32" s="68">
        <f>IF(OR(SUMIF(N$12:N31,2,N$12:N31)=2,SUMIF(N$12:N31,1,N$12:N31)=1,SUM(N$12:N31)=1,SUM(N$12:N31)=2),0,IF($C32+$ED31&gt;($ED$11*N$8),1,IF($C32+$D32+$E32+$F32+$ED31&gt;($ED$11*N$8),2,IF($C32+$D32+$E32+$F32+$G32+$ED31&gt;($ED$11*N$8),3,0))))</f>
        <v>0</v>
      </c>
      <c r="O32" s="68">
        <f>IF(OR(SUMIF(O$12:O31,2,O$12:O31)=2,SUMIF(O$12:O31,1,O$12:O31)=1,SUM(O$12:O31)=1,SUM(O$12:O31)=2),0,IF($C32+$ED31&gt;($ED$11*O$8),1,IF($C32+$D32+$E32+$F32+$ED31&gt;($ED$11*O$8),2,IF($C32+$D32+$E32+$F32+$G32+$ED31&gt;($ED$11*O$8),3,0))))</f>
        <v>0</v>
      </c>
      <c r="P32" s="68">
        <f>IF(OR(SUMIF(P$12:P31,2,P$12:P31)=2,SUMIF(P$12:P31,1,P$12:P31)=1,SUM(P$12:P31)=1,SUM(P$12:P31)=2),0,IF($C32+$ED31&gt;($ED$11*P$8),1,IF($C32+$D32+$E32+$F32+$ED31&gt;($ED$11*P$8),2,IF($C32+$D32+$E32+$F32+$G32+$ED31&gt;($ED$11*P$8),3,0))))</f>
        <v>0</v>
      </c>
      <c r="Q32" s="68">
        <f>IF(OR(SUMIF(Q$12:Q31,2,Q$12:Q31)=2,SUMIF(Q$12:Q31,1,Q$12:Q31)=1,SUM(Q$12:Q31)=1,SUM(Q$12:Q31)=2),0,IF($C32+$ED31&gt;($ED$11*Q$8),1,IF($C32+$D32+$E32+$F32+$ED31&gt;($ED$11*Q$8),2,IF($C32+$D32+$E32+$F32+$G32+$ED31&gt;($ED$11*Q$8),3,0))))</f>
        <v>0</v>
      </c>
      <c r="R32" s="68">
        <f>IF(OR(SUMIF(R$12:R31,2,R$12:R31)=2,SUMIF(R$12:R31,1,R$12:R31)=1,SUM(R$12:R31)=1,SUM(R$12:R31)=2),0,IF($C32+$ED31&gt;($ED$11*R$8),1,IF($C32+$D32+$E32+$F32+$ED31&gt;($ED$11*R$8),2,IF($C32+$D32+$E32+$F32+$G32+$ED31&gt;($ED$11*R$8),3,0))))</f>
        <v>0</v>
      </c>
      <c r="S32" s="68">
        <f>IF(OR(SUMIF(S$12:S31,2,S$12:S31)=2,SUMIF(S$12:S31,1,S$12:S31)=1,SUM(S$12:S31)=1,SUM(S$12:S31)=2),0,IF($C32+$ED31&gt;($ED$11*S$8),1,IF($C32+$D32+$E32+$F32+$ED31&gt;($ED$11*S$8),2,IF($C32+$D32+$E32+$F32+$G32+$ED31&gt;($ED$11*S$8),3,0))))</f>
        <v>0</v>
      </c>
      <c r="T32" s="68">
        <f>IF(OR(SUMIF(T$12:T31,2,T$12:T31)=2,SUMIF(T$12:T31,1,T$12:T31)=1,SUM(T$12:T31)=1,SUM(T$12:T31)=2),0,IF($C32+$ED31&gt;($ED$11*T$8),1,IF($C32+$D32+$E32+$F32+$ED31&gt;($ED$11*T$8),2,IF($C32+$D32+$E32+$F32+$G32+$ED31&gt;($ED$11*T$8),3,0))))</f>
        <v>0</v>
      </c>
      <c r="U32" s="68">
        <f>IF(OR(SUMIF(U$12:U31,2,U$12:U31)=2,SUMIF(U$12:U31,1,U$12:U31)=1,SUM(U$12:U31)=1,SUM(U$12:U31)=2),0,IF($C32+$ED31&gt;($ED$11*U$8),1,IF($C32+$D32+$E32+$F32+$ED31&gt;($ED$11*U$8),2,IF($C32+$D32+$E32+$F32+$G32+$ED31&gt;($ED$11*U$8),3,0))))</f>
        <v>0</v>
      </c>
      <c r="V32" s="68">
        <f>IF(OR(SUMIF(V$12:V31,2,V$12:V31)=2,SUMIF(V$12:V31,1,V$12:V31)=1,SUM(V$12:V31)=1,SUM(V$12:V31)=2),0,IF($C32+$ED31&gt;($ED$11*V$8),1,IF($C32+$D32+$E32+$F32+$ED31&gt;($ED$11*V$8),2,IF($C32+$D32+$E32+$F32+$G32+$ED31&gt;($ED$11*V$8),3,0))))</f>
        <v>0</v>
      </c>
      <c r="W32" s="68">
        <f>IF(OR(SUMIF(W$12:W31,2,W$12:W31)=2,SUMIF(W$12:W31,1,W$12:W31)=1,SUM(W$12:W31)=1,SUM(W$12:W31)=2),0,IF($C32+$ED31&gt;($ED$11*W$8),1,IF($C32+$D32+$E32+$F32+$ED31&gt;($ED$11*W$8),2,IF($C32+$D32+$E32+$F32+$G32+$ED31&gt;($ED$11*W$8),3,0))))</f>
        <v>0</v>
      </c>
      <c r="X32" s="68">
        <f>IF(OR(SUMIF(X$12:X31,2,X$12:X31)=2,SUMIF(X$12:X31,1,X$12:X31)=1,SUM(X$12:X31)=1,SUM(X$12:X31)=2),0,IF($C32+$ED31&gt;($ED$11*X$8),1,IF($C32+$D32+$E32+$F32+$ED31&gt;($ED$11*X$8),2,IF($C32+$D32+$E32+$F32+$G32+$ED31&gt;($ED$11*X$8),3,0))))</f>
        <v>0</v>
      </c>
      <c r="Y32" s="68">
        <f>IF(OR(SUMIF(Y$12:Y31,2,Y$12:Y31)=2,SUMIF(Y$12:Y31,1,Y$12:Y31)=1,SUM(Y$12:Y31)=1,SUM(Y$12:Y31)=2),0,IF($C32+$ED31&gt;($ED$11*Y$8),1,IF($C32+$D32+$E32+$F32+$ED31&gt;($ED$11*Y$8),2,IF($C32+$D32+$E32+$F32+$G32+$ED31&gt;($ED$11*Y$8),3,0))))</f>
        <v>0</v>
      </c>
      <c r="Z32" s="68">
        <f>IF(OR(SUMIF(Z$12:Z31,2,Z$12:Z31)=2,SUMIF(Z$12:Z31,1,Z$12:Z31)=1,SUM(Z$12:Z31)=1,SUM(Z$12:Z31)=2),0,IF($C32+$ED31&gt;($ED$11*Z$8),1,IF($C32+$D32+$E32+$F32+$ED31&gt;($ED$11*Z$8),2,IF($C32+$D32+$E32+$F32+$G32+$ED31&gt;($ED$11*Z$8),3,0))))</f>
        <v>0</v>
      </c>
      <c r="AA32" s="68">
        <f>IF(OR(SUMIF(AA$12:AA31,2,AA$12:AA31)=2,SUMIF(AA$12:AA31,1,AA$12:AA31)=1,SUM(AA$12:AA31)=1,SUM(AA$12:AA31)=2),0,IF($C32+$ED31&gt;($ED$11*AA$8),1,IF($C32+$D32+$E32+$F32+$ED31&gt;($ED$11*AA$8),2,IF($C32+$D32+$E32+$F32+$G32+$ED31&gt;($ED$11*AA$8),3,0))))</f>
        <v>0</v>
      </c>
      <c r="AB32" s="68">
        <f>IF(OR(SUMIF(AB$12:AB31,2,AB$12:AB31)=2,SUMIF(AB$12:AB31,1,AB$12:AB31)=1,SUM(AB$12:AB31)=1,SUM(AB$12:AB31)=2),0,IF($C32+$ED31&gt;($ED$11*AB$8),1,IF($C32+$D32+$E32+$F32+$ED31&gt;($ED$11*AB$8),2,IF($C32+$D32+$E32+$F32+$G32+$ED31&gt;($ED$11*AB$8),3,0))))</f>
        <v>0</v>
      </c>
      <c r="AC32" s="68">
        <f>IF(OR(SUMIF(AC$12:AC31,2,AC$12:AC31)=2,SUMIF(AC$12:AC31,1,AC$12:AC31)=1,SUM(AC$12:AC31)=1,SUM(AC$12:AC31)=2),0,IF($C32+$ED31&gt;($ED$11*AC$8),1,IF($C32+$D32+$E32+$F32+$ED31&gt;($ED$11*AC$8),2,IF($C32+$D32+$E32+$F32+$G32+$ED31&gt;($ED$11*AC$8),3,0))))</f>
        <v>0</v>
      </c>
      <c r="AD32" s="68">
        <f>IF(OR(SUMIF(AD$12:AD31,2,AD$12:AD31)=2,SUMIF(AD$12:AD31,1,AD$12:AD31)=1,SUM(AD$12:AD31)=1,SUM(AD$12:AD31)=2),0,IF($C32+$ED31&gt;($ED$11*AD$8),1,IF($C32+$D32+$E32+$F32+$ED31&gt;($ED$11*AD$8),2,IF($C32+$D32+$E32+$F32+$G32+$ED31&gt;($ED$11*AD$8),3,0))))</f>
        <v>0</v>
      </c>
      <c r="AE32" s="68">
        <f>IF(OR(SUMIF(AE$12:AE31,2,AE$12:AE31)=2,SUMIF(AE$12:AE31,1,AE$12:AE31)=1,SUM(AE$12:AE31)=1,SUM(AE$12:AE31)=2),0,IF($C32+$ED31&gt;($ED$11*AE$8),1,IF($C32+$D32+$E32+$F32+$ED31&gt;($ED$11*AE$8),2,IF($C32+$D32+$E32+$F32+$G32+$ED31&gt;($ED$11*AE$8),3,0))))</f>
        <v>0</v>
      </c>
      <c r="AF32" s="68">
        <f>IF(OR(SUMIF(AF$12:AF31,2,AF$12:AF31)=2,SUMIF(AF$12:AF31,1,AF$12:AF31)=1,SUM(AF$12:AF31)=1,SUM(AF$12:AF31)=2),0,IF($C32+$ED31&gt;($ED$11*AF$8),1,IF($C32+$D32+$E32+$F32+$ED31&gt;($ED$11*AF$8),2,IF($C32+$D32+$E32+$F32+$G32+$ED31&gt;($ED$11*AF$8),3,0))))</f>
        <v>0</v>
      </c>
      <c r="AG32" s="68">
        <f>IF(OR(SUMIF(AG$12:AG31,2,AG$12:AG31)=2,SUMIF(AG$12:AG31,1,AG$12:AG31)=1,SUM(AG$12:AG31)=1,SUM(AG$12:AG31)=2),0,IF($C32+$ED31&gt;($ED$11*AG$8),1,IF($C32+$D32+$E32+$F32+$ED31&gt;($ED$11*AG$8),2,IF($C32+$D32+$E32+$F32+$G32+$ED31&gt;($ED$11*AG$8),3,0))))</f>
        <v>0</v>
      </c>
      <c r="AH32" s="68">
        <f>IF(OR(SUMIF(AH$12:AH31,2,AH$12:AH31)=2,SUMIF(AH$12:AH31,1,AH$12:AH31)=1,SUM(AH$12:AH31)=1,SUM(AH$12:AH31)=2),0,IF($C32+$ED31&gt;($ED$11*AH$8),1,IF($C32+$D32+$E32+$F32+$ED31&gt;($ED$11*AH$8),2,IF($C32+$D32+$E32+$F32+$G32+$ED31&gt;($ED$11*AH$8),3,0))))</f>
        <v>0</v>
      </c>
      <c r="AI32" s="68">
        <f>IF(OR(SUMIF(AI$12:AI31,2,AI$12:AI31)=2,SUMIF(AI$12:AI31,1,AI$12:AI31)=1,SUM(AI$12:AI31)=1,SUM(AI$12:AI31)=2),0,IF($C32+$ED31&gt;($ED$11*AI$8),1,IF($C32+$D32+$E32+$F32+$ED31&gt;($ED$11*AI$8),2,IF($C32+$D32+$E32+$F32+$G32+$ED31&gt;($ED$11*AI$8),3,0))))</f>
        <v>0</v>
      </c>
      <c r="AJ32" s="68">
        <f>IF(OR(SUMIF(AJ$12:AJ31,2,AJ$12:AJ31)=2,SUMIF(AJ$12:AJ31,1,AJ$12:AJ31)=1,SUM(AJ$12:AJ31)=1,SUM(AJ$12:AJ31)=2),0,IF($C32+$ED31&gt;($ED$11*AJ$8),1,IF($C32+$D32+$E32+$F32+$ED31&gt;($ED$11*AJ$8),2,IF($C32+$D32+$E32+$F32+$G32+$ED31&gt;($ED$11*AJ$8),3,0))))</f>
        <v>0</v>
      </c>
      <c r="AK32" s="68">
        <f>IF(OR(SUMIF(AK$12:AK31,2,AK$12:AK31)=2,SUMIF(AK$12:AK31,1,AK$12:AK31)=1,SUM(AK$12:AK31)=1,SUM(AK$12:AK31)=2),0,IF($C32+$ED31&gt;($ED$11*AK$8),1,IF($C32+$D32+$E32+$F32+$ED31&gt;($ED$11*AK$8),2,IF($C32+$D32+$E32+$F32+$G32+$ED31&gt;($ED$11*AK$8),3,0))))</f>
        <v>0</v>
      </c>
      <c r="AL32" s="68">
        <f>IF(OR(SUMIF(AL$12:AL31,2,AL$12:AL31)=2,SUMIF(AL$12:AL31,1,AL$12:AL31)=1,SUM(AL$12:AL31)=1,SUM(AL$12:AL31)=2),0,IF($C32+$ED31&gt;($ED$11*AL$8),1,IF($C32+$D32+$E32+$F32+$ED31&gt;($ED$11*AL$8),2,IF($C32+$D32+$E32+$F32+$G32+$ED31&gt;($ED$11*AL$8),3,0))))</f>
        <v>0</v>
      </c>
      <c r="AM32" s="68">
        <f>IF(OR(SUMIF(AM$12:AM31,2,AM$12:AM31)=2,SUMIF(AM$12:AM31,1,AM$12:AM31)=1,SUM(AM$12:AM31)=1,SUM(AM$12:AM31)=2),0,IF($C32+$ED31&gt;($ED$11*AM$8),1,IF($C32+$D32+$E32+$F32+$ED31&gt;($ED$11*AM$8),2,IF($C32+$D32+$E32+$F32+$G32+$ED31&gt;($ED$11*AM$8),3,0))))</f>
        <v>0</v>
      </c>
      <c r="AN32" s="68">
        <f>IF(OR(SUMIF(AN$12:AN31,2,AN$12:AN31)=2,SUMIF(AN$12:AN31,1,AN$12:AN31)=1,SUM(AN$12:AN31)=1,SUM(AN$12:AN31)=2),0,IF($C32+$ED31&gt;($ED$11*AN$8),1,IF($C32+$D32+$E32+$F32+$ED31&gt;($ED$11*AN$8),2,IF($C32+$D32+$E32+$F32+$G32+$ED31&gt;($ED$11*AN$8),3,0))))</f>
        <v>0</v>
      </c>
      <c r="AO32" s="68">
        <f>IF(OR(SUMIF(AO$12:AO31,2,AO$12:AO31)=2,SUMIF(AO$12:AO31,1,AO$12:AO31)=1,SUM(AO$12:AO31)=1,SUM(AO$12:AO31)=2),0,IF($C32+$ED31&gt;($ED$11*AO$8),1,IF($C32+$D32+$E32+$F32+$ED31&gt;($ED$11*AO$8),2,IF($C32+$D32+$E32+$F32+$G32+$ED31&gt;($ED$11*AO$8),3,0))))</f>
        <v>0</v>
      </c>
      <c r="AP32" s="68">
        <f>IF(OR(SUMIF(AP$12:AP31,2,AP$12:AP31)=2,SUMIF(AP$12:AP31,1,AP$12:AP31)=1,SUM(AP$12:AP31)=1,SUM(AP$12:AP31)=2),0,IF($C32+$ED31&gt;($ED$11*AP$8),1,IF($C32+$D32+$E32+$F32+$ED31&gt;($ED$11*AP$8),2,IF($C32+$D32+$E32+$F32+$G32+$ED31&gt;($ED$11*AP$8),3,0))))</f>
        <v>0</v>
      </c>
      <c r="AQ32" s="68">
        <f>IF(OR(SUMIF(AQ$12:AQ31,2,AQ$12:AQ31)=2,SUMIF(AQ$12:AQ31,1,AQ$12:AQ31)=1,SUM(AQ$12:AQ31)=1,SUM(AQ$12:AQ31)=2),0,IF($C32+$ED31&gt;($ED$11*AQ$8),1,IF($C32+$D32+$E32+$F32+$ED31&gt;($ED$11*AQ$8),2,IF($C32+$D32+$E32+$F32+$G32+$ED31&gt;($ED$11*AQ$8),3,0))))</f>
        <v>0</v>
      </c>
      <c r="AR32" s="68">
        <f>IF(OR(SUMIF(AR$12:AR31,2,AR$12:AR31)=2,SUMIF(AR$12:AR31,1,AR$12:AR31)=1,SUM(AR$12:AR31)=1,SUM(AR$12:AR31)=2),0,IF($C32+$ED31&gt;($ED$11*AR$8),1,IF($C32+$D32+$E32+$F32+$ED31&gt;($ED$11*AR$8),2,IF($C32+$D32+$E32+$F32+$G32+$ED31&gt;($ED$11*AR$8),3,0))))</f>
        <v>0</v>
      </c>
      <c r="AS32" s="68">
        <f>IF(OR(SUMIF(AS$12:AS31,2,AS$12:AS31)=2,SUMIF(AS$12:AS31,1,AS$12:AS31)=1,SUM(AS$12:AS31)=1,SUM(AS$12:AS31)=2),0,IF($C32+$ED31&gt;($ED$11*AS$8),1,IF($C32+$D32+$E32+$F32+$ED31&gt;($ED$11*AS$8),2,IF($C32+$D32+$E32+$F32+$G32+$ED31&gt;($ED$11*AS$8),3,0))))</f>
        <v>0</v>
      </c>
      <c r="AT32" s="68">
        <f>IF(OR(SUMIF(AT$12:AT31,2,AT$12:AT31)=2,SUMIF(AT$12:AT31,1,AT$12:AT31)=1,SUM(AT$12:AT31)=1,SUM(AT$12:AT31)=2),0,IF($C32+$ED31&gt;($ED$11*AT$8),1,IF($C32+$D32+$E32+$F32+$ED31&gt;($ED$11*AT$8),2,IF($C32+$D32+$E32+$F32+$G32+$ED31&gt;($ED$11*AT$8),3,0))))</f>
        <v>0</v>
      </c>
      <c r="AU32" s="68">
        <f>IF(OR(SUMIF(AU$12:AU31,2,AU$12:AU31)=2,SUMIF(AU$12:AU31,1,AU$12:AU31)=1,SUM(AU$12:AU31)=1,SUM(AU$12:AU31)=2),0,IF($C32+$ED31&gt;($ED$11*AU$8),1,IF($C32+$D32+$E32+$F32+$ED31&gt;($ED$11*AU$8),2,IF($C32+$D32+$E32+$F32+$G32+$ED31&gt;($ED$11*AU$8),3,0))))</f>
        <v>0</v>
      </c>
      <c r="AV32" s="68">
        <f>IF(OR(SUMIF(AV$12:AV31,2,AV$12:AV31)=2,SUMIF(AV$12:AV31,1,AV$12:AV31)=1,SUM(AV$12:AV31)=1,SUM(AV$12:AV31)=2),0,IF($C32+$ED31&gt;($ED$11*AV$8),1,IF($C32+$D32+$E32+$F32+$ED31&gt;($ED$11*AV$8),2,IF($C32+$D32+$E32+$F32+$G32+$ED31&gt;($ED$11*AV$8),3,0))))</f>
        <v>0</v>
      </c>
      <c r="AW32" s="68">
        <f>IF(OR(SUMIF(AW$12:AW31,2,AW$12:AW31)=2,SUMIF(AW$12:AW31,1,AW$12:AW31)=1,SUM(AW$12:AW31)=1,SUM(AW$12:AW31)=2),0,IF($C32+$ED31&gt;($ED$11*AW$8),1,IF($C32+$D32+$E32+$F32+$ED31&gt;($ED$11*AW$8),2,IF($C32+$D32+$E32+$F32+$G32+$ED31&gt;($ED$11*AW$8),3,0))))</f>
        <v>0</v>
      </c>
      <c r="AX32" s="68">
        <f>IF(OR(SUMIF(AX$12:AX31,2,AX$12:AX31)=2,SUMIF(AX$12:AX31,1,AX$12:AX31)=1,SUM(AX$12:AX31)=1,SUM(AX$12:AX31)=2),0,IF($C32+$ED31&gt;($ED$11*AX$8),1,IF($C32+$D32+$E32+$F32+$ED31&gt;($ED$11*AX$8),2,IF($C32+$D32+$E32+$F32+$G32+$ED31&gt;($ED$11*AX$8),3,0))))</f>
        <v>0</v>
      </c>
      <c r="AY32" s="68">
        <f>IF(OR(SUMIF(AY$12:AY31,2,AY$12:AY31)=2,SUMIF(AY$12:AY31,1,AY$12:AY31)=1,SUM(AY$12:AY31)=1,SUM(AY$12:AY31)=2),0,IF($C32+$ED31&gt;($ED$11*AY$8),1,IF($C32+$D32+$E32+$F32+$ED31&gt;($ED$11*AY$8),2,IF($C32+$D32+$E32+$F32+$G32+$ED31&gt;($ED$11*AY$8),3,0))))</f>
        <v>0</v>
      </c>
      <c r="AZ32" s="68">
        <f>IF(OR(SUMIF(AZ$12:AZ31,2,AZ$12:AZ31)=2,SUMIF(AZ$12:AZ31,1,AZ$12:AZ31)=1,SUM(AZ$12:AZ31)=1,SUM(AZ$12:AZ31)=2),0,IF($C32+$ED31&gt;($ED$11*AZ$8),1,IF($C32+$D32+$E32+$F32+$ED31&gt;($ED$11*AZ$8),2,IF($C32+$D32+$E32+$F32+$G32+$ED31&gt;($ED$11*AZ$8),3,0))))</f>
        <v>0</v>
      </c>
      <c r="BA32" s="68">
        <f>IF(OR(SUMIF(BA$12:BA31,2,BA$12:BA31)=2,SUMIF(BA$12:BA31,1,BA$12:BA31)=1,SUM(BA$12:BA31)=1,SUM(BA$12:BA31)=2),0,IF($C32+$ED31&gt;($ED$11*BA$8),1,IF($C32+$D32+$E32+$F32+$ED31&gt;($ED$11*BA$8),2,IF($C32+$D32+$E32+$F32+$G32+$ED31&gt;($ED$11*BA$8),3,0))))</f>
        <v>0</v>
      </c>
      <c r="BB32" s="68">
        <f>IF(OR(SUMIF(BB$12:BB31,2,BB$12:BB31)=2,SUMIF(BB$12:BB31,1,BB$12:BB31)=1,SUM(BB$12:BB31)=1,SUM(BB$12:BB31)=2),0,IF($C32+$ED31&gt;($ED$11*BB$8),1,IF($C32+$D32+$E32+$F32+$ED31&gt;($ED$11*BB$8),2,IF($C32+$D32+$E32+$F32+$G32+$ED31&gt;($ED$11*BB$8),3,0))))</f>
        <v>0</v>
      </c>
      <c r="BC32" s="68">
        <f>IF(OR(SUMIF(BC$12:BC31,2,BC$12:BC31)=2,SUMIF(BC$12:BC31,1,BC$12:BC31)=1,SUM(BC$12:BC31)=1,SUM(BC$12:BC31)=2),0,IF($C32+$ED31&gt;($ED$11*BC$8),1,IF($C32+$D32+$E32+$F32+$ED31&gt;($ED$11*BC$8),2,IF($C32+$D32+$E32+$F32+$G32+$ED31&gt;($ED$11*BC$8),3,0))))</f>
        <v>0</v>
      </c>
      <c r="BD32" s="68">
        <f>IF(OR(SUMIF(BD$12:BD31,2,BD$12:BD31)=2,SUMIF(BD$12:BD31,1,BD$12:BD31)=1,SUM(BD$12:BD31)=1,SUM(BD$12:BD31)=2),0,IF($C32+$ED31&gt;($ED$11*BD$8),1,IF($C32+$D32+$E32+$F32+$ED31&gt;($ED$11*BD$8),2,IF($C32+$D32+$E32+$F32+$G32+$ED31&gt;($ED$11*BD$8),3,0))))</f>
        <v>0</v>
      </c>
      <c r="BE32" s="68">
        <f>IF(OR(SUMIF(BE$12:BE31,2,BE$12:BE31)=2,SUMIF(BE$12:BE31,1,BE$12:BE31)=1,SUM(BE$12:BE31)=1,SUM(BE$12:BE31)=2),0,IF($C32+$ED31&gt;($ED$11*BE$8),1,IF($C32+$D32+$E32+$F32+$ED31&gt;($ED$11*BE$8),2,IF($C32+$D32+$E32+$F32+$G32+$ED31&gt;($ED$11*BE$8),3,0))))</f>
        <v>0</v>
      </c>
      <c r="BF32" s="68">
        <f>IF(OR(SUMIF(BF$12:BF31,2,BF$12:BF31)=2,SUMIF(BF$12:BF31,1,BF$12:BF31)=1,SUM(BF$12:BF31)=1,SUM(BF$12:BF31)=2),0,IF($C32+$ED31&gt;($ED$11*BF$8),1,IF($C32+$D32+$E32+$F32+$ED31&gt;($ED$11*BF$8),2,IF($C32+$D32+$E32+$F32+$G32+$ED31&gt;($ED$11*BF$8),3,0))))</f>
        <v>0</v>
      </c>
      <c r="BG32" s="68">
        <f>IF(OR(SUMIF(BG$12:BG31,2,BG$12:BG31)=2,SUMIF(BG$12:BG31,1,BG$12:BG31)=1,SUM(BG$12:BG31)=1,SUM(BG$12:BG31)=2),0,IF($C32+$ED31&gt;($ED$11*BG$8),1,IF($C32+$D32+$E32+$F32+$ED31&gt;($ED$11*BG$8),2,IF($C32+$D32+$E32+$F32+$G32+$ED31&gt;($ED$11*BG$8),3,0))))</f>
        <v>0</v>
      </c>
      <c r="BH32" s="68">
        <f>IF(OR(SUMIF(BH$12:BH31,2,BH$12:BH31)=2,SUMIF(BH$12:BH31,1,BH$12:BH31)=1,SUM(BH$12:BH31)=1,SUM(BH$12:BH31)=2),0,IF($C32+$ED31&gt;($ED$11*BH$8),1,IF($C32+$D32+$E32+$F32+$ED31&gt;($ED$11*BH$8),2,IF($C32+$D32+$E32+$F32+$G32+$ED31&gt;($ED$11*BH$8),3,0))))</f>
        <v>0</v>
      </c>
      <c r="BI32" s="68">
        <f>IF(OR(SUMIF(BI$12:BI31,2,BI$12:BI31)=2,SUMIF(BI$12:BI31,1,BI$12:BI31)=1,SUM(BI$12:BI31)=1,SUM(BI$12:BI31)=2),0,IF($C32+$ED31&gt;($ED$11*BI$8),1,IF($C32+$D32+$E32+$F32+$ED31&gt;($ED$11*BI$8),2,IF($C32+$D32+$E32+$F32+$G32+$ED31&gt;($ED$11*BI$8),3,0))))</f>
        <v>0</v>
      </c>
      <c r="BJ32" s="68">
        <f>IF(OR(SUMIF(BJ$12:BJ31,2,BJ$12:BJ31)=2,SUMIF(BJ$12:BJ31,1,BJ$12:BJ31)=1,SUM(BJ$12:BJ31)=1,SUM(BJ$12:BJ31)=2),0,IF($C32+$ED31&gt;($ED$11*BJ$8),1,IF($C32+$D32+$E32+$F32+$ED31&gt;($ED$11*BJ$8),2,IF($C32+$D32+$E32+$F32+$G32+$ED31&gt;($ED$11*BJ$8),3,0))))</f>
        <v>0</v>
      </c>
      <c r="BK32" s="68">
        <f>IF(OR(SUMIF(BK$12:BK31,2,BK$12:BK31)=2,SUMIF(BK$12:BK31,1,BK$12:BK31)=1,SUM(BK$12:BK31)=1,SUM(BK$12:BK31)=2),0,IF($C32+$ED31&gt;($ED$11*BK$8),1,IF($C32+$D32+$E32+$F32+$ED31&gt;($ED$11*BK$8),2,IF($C32+$D32+$E32+$F32+$G32+$ED31&gt;($ED$11*BK$8),3,0))))</f>
        <v>0</v>
      </c>
      <c r="BL32" s="68">
        <f>IF(OR(SUMIF(BL$12:BL31,2,BL$12:BL31)=2,SUMIF(BL$12:BL31,1,BL$12:BL31)=1,SUM(BL$12:BL31)=1,SUM(BL$12:BL31)=2),0,IF($C32+$ED31&gt;($ED$11*BL$8),1,IF($C32+$D32+$E32+$F32+$ED31&gt;($ED$11*BL$8),2,IF($C32+$D32+$E32+$F32+$G32+$ED31&gt;($ED$11*BL$8),3,0))))</f>
        <v>0</v>
      </c>
      <c r="BM32" s="68">
        <f>IF(OR(SUMIF(BM$12:BM31,2,BM$12:BM31)=2,SUMIF(BM$12:BM31,1,BM$12:BM31)=1,SUM(BM$12:BM31)=1,SUM(BM$12:BM31)=2),0,IF($C32+$ED31&gt;($ED$11*BM$8),1,IF($C32+$D32+$E32+$F32+$ED31&gt;($ED$11*BM$8),2,IF($C32+$D32+$E32+$F32+$G32+$ED31&gt;($ED$11*BM$8),3,0))))</f>
        <v>0</v>
      </c>
      <c r="BN32" s="68">
        <f>IF(OR(SUMIF(BN$12:BN31,2,BN$12:BN31)=2,SUMIF(BN$12:BN31,1,BN$12:BN31)=1,SUM(BN$12:BN31)=1,SUM(BN$12:BN31)=2),0,IF($C32+$ED31&gt;($ED$11*BN$8),1,IF($C32+$D32+$E32+$F32+$ED31&gt;($ED$11*BN$8),2,IF($C32+$D32+$E32+$F32+$G32+$ED31&gt;($ED$11*BN$8),3,0))))</f>
        <v>0</v>
      </c>
      <c r="BO32" s="68">
        <f>IF(OR(SUMIF(BO$12:BO31,2,BO$12:BO31)=2,SUMIF(BO$12:BO31,1,BO$12:BO31)=1,SUM(BO$12:BO31)=1,SUM(BO$12:BO31)=2),0,IF($C32+$ED31&gt;($ED$11*BO$8),1,IF($C32+$D32+$E32+$F32+$ED31&gt;($ED$11*BO$8),2,IF($C32+$D32+$E32+$F32+$G32+$ED31&gt;($ED$11*BO$8),3,0))))</f>
        <v>0</v>
      </c>
      <c r="BP32" s="68">
        <f>IF(OR(SUMIF(BP$12:BP31,2,BP$12:BP31)=2,SUMIF(BP$12:BP31,1,BP$12:BP31)=1,SUM(BP$12:BP31)=1,SUM(BP$12:BP31)=2),0,IF($C32+$ED31&gt;($ED$11*BP$8),1,IF($C32+$D32+$E32+$F32+$ED31&gt;($ED$11*BP$8),2,IF($C32+$D32+$E32+$F32+$G32+$ED31&gt;($ED$11*BP$8),3,0))))</f>
        <v>0</v>
      </c>
      <c r="BQ32" s="68">
        <f>IF(OR(SUMIF(BQ$12:BQ31,2,BQ$12:BQ31)=2,SUMIF(BQ$12:BQ31,1,BQ$12:BQ31)=1,SUM(BQ$12:BQ31)=1,SUM(BQ$12:BQ31)=2),0,IF($C32+$ED31&gt;($ED$11*BQ$8),1,IF($C32+$D32+$E32+$F32+$ED31&gt;($ED$11*BQ$8),2,IF($C32+$D32+$E32+$F32+$G32+$ED31&gt;($ED$11*BQ$8),3,0))))</f>
        <v>0</v>
      </c>
      <c r="BR32" s="68">
        <f>IF(OR(SUMIF(BR$12:BR31,2,BR$12:BR31)=2,SUMIF(BR$12:BR31,1,BR$12:BR31)=1,SUM(BR$12:BR31)=1,SUM(BR$12:BR31)=2),0,IF($C32+$ED31&gt;($ED$11*BR$8),1,IF($C32+$D32+$E32+$F32+$ED31&gt;($ED$11*BR$8),2,IF($C32+$D32+$E32+$F32+$G32+$ED31&gt;($ED$11*BR$8),3,0))))</f>
        <v>0</v>
      </c>
      <c r="BS32" s="68">
        <f>IF(OR(SUMIF(BS$12:BS31,2,BS$12:BS31)=2,SUMIF(BS$12:BS31,1,BS$12:BS31)=1,SUM(BS$12:BS31)=1,SUM(BS$12:BS31)=2),0,IF($C32+$ED31&gt;($ED$11*BS$8),1,IF($C32+$D32+$E32+$F32+$ED31&gt;($ED$11*BS$8),2,IF($C32+$D32+$E32+$F32+$G32+$ED31&gt;($ED$11*BS$8),3,0))))</f>
        <v>0</v>
      </c>
      <c r="BT32" s="68">
        <f>IF(OR(SUMIF(BT$12:BT31,2,BT$12:BT31)=2,SUMIF(BT$12:BT31,1,BT$12:BT31)=1,SUM(BT$12:BT31)=1,SUM(BT$12:BT31)=2),0,IF($C32+$ED31&gt;($ED$11*BT$8),1,IF($C32+$D32+$E32+$F32+$ED31&gt;($ED$11*BT$8),2,IF($C32+$D32+$E32+$F32+$G32+$ED31&gt;($ED$11*BT$8),3,0))))</f>
        <v>0</v>
      </c>
      <c r="BU32" s="68">
        <f>IF(OR(SUMIF(BU$12:BU31,2,BU$12:BU31)=2,SUMIF(BU$12:BU31,1,BU$12:BU31)=1,SUM(BU$12:BU31)=1,SUM(BU$12:BU31)=2),0,IF($C32+$ED31&gt;($ED$11*BU$8),1,IF($C32+$D32+$E32+$F32+$ED31&gt;($ED$11*BU$8),2,IF($C32+$D32+$E32+$F32+$G32+$ED31&gt;($ED$11*BU$8),3,0))))</f>
        <v>0</v>
      </c>
      <c r="BV32" s="68">
        <f>IF(OR(SUMIF(BV$12:BV31,2,BV$12:BV31)=2,SUMIF(BV$12:BV31,1,BV$12:BV31)=1,SUM(BV$12:BV31)=1,SUM(BV$12:BV31)=2),0,IF($C32+$ED31&gt;($ED$11*BV$8),1,IF($C32+$D32+$E32+$F32+$ED31&gt;($ED$11*BV$8),2,IF($C32+$D32+$E32+$F32+$G32+$ED31&gt;($ED$11*BV$8),3,0))))</f>
        <v>0</v>
      </c>
      <c r="BW32" s="68">
        <f>IF(OR(SUMIF(BW$12:BW31,2,BW$12:BW31)=2,SUMIF(BW$12:BW31,1,BW$12:BW31)=1,SUM(BW$12:BW31)=1,SUM(BW$12:BW31)=2),0,IF($C32+$ED31&gt;($ED$11*BW$8),1,IF($C32+$D32+$E32+$F32+$ED31&gt;($ED$11*BW$8),2,IF($C32+$D32+$E32+$F32+$G32+$ED31&gt;($ED$11*BW$8),3,0))))</f>
        <v>0</v>
      </c>
      <c r="BX32" s="68">
        <f>IF(OR(SUMIF(BX$12:BX31,2,BX$12:BX31)=2,SUMIF(BX$12:BX31,1,BX$12:BX31)=1,SUM(BX$12:BX31)=1,SUM(BX$12:BX31)=2),0,IF($C32+$ED31&gt;($ED$11*BX$8),1,IF($C32+$D32+$E32+$F32+$ED31&gt;($ED$11*BX$8),2,IF($C32+$D32+$E32+$F32+$G32+$ED31&gt;($ED$11*BX$8),3,0))))</f>
        <v>0</v>
      </c>
      <c r="BY32" s="68">
        <f>IF(OR(SUMIF(BY$12:BY31,2,BY$12:BY31)=2,SUMIF(BY$12:BY31,1,BY$12:BY31)=1,SUM(BY$12:BY31)=1,SUM(BY$12:BY31)=2),0,IF($C32+$ED31&gt;($ED$11*BY$8),1,IF($C32+$D32+$E32+$F32+$ED31&gt;($ED$11*BY$8),2,IF($C32+$D32+$E32+$F32+$G32+$ED31&gt;($ED$11*BY$8),3,0))))</f>
        <v>0</v>
      </c>
      <c r="BZ32" s="68">
        <f>IF(OR(SUMIF(BZ$12:BZ31,2,BZ$12:BZ31)=2,SUMIF(BZ$12:BZ31,1,BZ$12:BZ31)=1,SUM(BZ$12:BZ31)=1,SUM(BZ$12:BZ31)=2),0,IF($C32+$ED31&gt;($ED$11*BZ$8),1,IF($C32+$D32+$E32+$F32+$ED31&gt;($ED$11*BZ$8),2,IF($C32+$D32+$E32+$F32+$G32+$ED31&gt;($ED$11*BZ$8),3,0))))</f>
        <v>0</v>
      </c>
      <c r="CA32" s="68">
        <f>IF(OR(SUMIF(CA$12:CA31,2,CA$12:CA31)=2,SUMIF(CA$12:CA31,1,CA$12:CA31)=1,SUM(CA$12:CA31)=1,SUM(CA$12:CA31)=2),0,IF($C32+$ED31&gt;($ED$11*CA$8),1,IF($C32+$D32+$E32+$F32+$ED31&gt;($ED$11*CA$8),2,IF($C32+$D32+$E32+$F32+$G32+$ED31&gt;($ED$11*CA$8),3,0))))</f>
        <v>0</v>
      </c>
      <c r="CB32" s="68">
        <f>IF(OR(SUMIF(CB$12:CB31,2,CB$12:CB31)=2,SUMIF(CB$12:CB31,1,CB$12:CB31)=1,SUM(CB$12:CB31)=1,SUM(CB$12:CB31)=2),0,IF($C32+$ED31&gt;($ED$11*CB$8),1,IF($C32+$D32+$E32+$F32+$ED31&gt;($ED$11*CB$8),2,IF($C32+$D32+$E32+$F32+$G32+$ED31&gt;($ED$11*CB$8),3,0))))</f>
        <v>0</v>
      </c>
      <c r="CC32" s="68">
        <f>IF(OR(SUMIF(CC$12:CC31,2,CC$12:CC31)=2,SUMIF(CC$12:CC31,1,CC$12:CC31)=1,SUM(CC$12:CC31)=1,SUM(CC$12:CC31)=2),0,IF($C32+$ED31&gt;($ED$11*CC$8),1,IF($C32+$D32+$E32+$F32+$ED31&gt;($ED$11*CC$8),2,IF($C32+$D32+$E32+$F32+$G32+$ED31&gt;($ED$11*CC$8),3,0))))</f>
        <v>0</v>
      </c>
      <c r="CD32" s="68">
        <f>IF(OR(SUMIF(CD$12:CD31,2,CD$12:CD31)=2,SUMIF(CD$12:CD31,1,CD$12:CD31)=1,SUM(CD$12:CD31)=1,SUM(CD$12:CD31)=2),0,IF($C32+$ED31&gt;($ED$11*CD$8),1,IF($C32+$D32+$E32+$F32+$ED31&gt;($ED$11*CD$8),2,IF($C32+$D32+$E32+$F32+$G32+$ED31&gt;($ED$11*CD$8),3,0))))</f>
        <v>0</v>
      </c>
      <c r="CE32" s="68">
        <f>IF(OR(SUMIF(CE$12:CE31,2,CE$12:CE31)=2,SUMIF(CE$12:CE31,1,CE$12:CE31)=1,SUM(CE$12:CE31)=1,SUM(CE$12:CE31)=2),0,IF($C32+$ED31&gt;($ED$11*CE$8),1,IF($C32+$D32+$E32+$F32+$ED31&gt;($ED$11*CE$8),2,IF($C32+$D32+$E32+$F32+$G32+$ED31&gt;($ED$11*CE$8),3,0))))</f>
        <v>0</v>
      </c>
      <c r="CF32" s="68">
        <f>IF(OR(SUMIF(CF$12:CF31,2,CF$12:CF31)=2,SUMIF(CF$12:CF31,1,CF$12:CF31)=1,SUM(CF$12:CF31)=1,SUM(CF$12:CF31)=2),0,IF($C32+$ED31&gt;($ED$11*CF$8),1,IF($C32+$D32+$E32+$F32+$ED31&gt;($ED$11*CF$8),2,IF($C32+$D32+$E32+$F32+$G32+$ED31&gt;($ED$11*CF$8),3,0))))</f>
        <v>0</v>
      </c>
      <c r="CG32" s="68">
        <f>IF(OR(SUMIF(CG$12:CG31,2,CG$12:CG31)=2,SUMIF(CG$12:CG31,1,CG$12:CG31)=1,SUM(CG$12:CG31)=1,SUM(CG$12:CG31)=2),0,IF($C32+$ED31&gt;($ED$11*CG$8),1,IF($C32+$D32+$E32+$F32+$ED31&gt;($ED$11*CG$8),2,IF($C32+$D32+$E32+$F32+$G32+$ED31&gt;($ED$11*CG$8),3,0))))</f>
        <v>0</v>
      </c>
      <c r="CH32" s="68">
        <f>IF(OR(SUMIF(CH$12:CH31,2,CH$12:CH31)=2,SUMIF(CH$12:CH31,1,CH$12:CH31)=1,SUM(CH$12:CH31)=1,SUM(CH$12:CH31)=2),0,IF($C32+$ED31&gt;($ED$11*CH$8),1,IF($C32+$D32+$E32+$F32+$ED31&gt;($ED$11*CH$8),2,IF($C32+$D32+$E32+$F32+$G32+$ED31&gt;($ED$11*CH$8),3,0))))</f>
        <v>0</v>
      </c>
      <c r="CI32" s="68">
        <f>IF(OR(SUMIF(CI$12:CI31,2,CI$12:CI31)=2,SUMIF(CI$12:CI31,1,CI$12:CI31)=1,SUM(CI$12:CI31)=1,SUM(CI$12:CI31)=2),0,IF($C32+$ED31&gt;($ED$11*CI$8),1,IF($C32+$D32+$E32+$F32+$ED31&gt;($ED$11*CI$8),2,IF($C32+$D32+$E32+$F32+$G32+$ED31&gt;($ED$11*CI$8),3,0))))</f>
        <v>0</v>
      </c>
      <c r="CJ32" s="68">
        <f>IF(OR(SUMIF(CJ$12:CJ31,2,CJ$12:CJ31)=2,SUMIF(CJ$12:CJ31,1,CJ$12:CJ31)=1,SUM(CJ$12:CJ31)=1,SUM(CJ$12:CJ31)=2),0,IF($C32+$ED31&gt;($ED$11*CJ$8),1,IF($C32+$D32+$E32+$F32+$ED31&gt;($ED$11*CJ$8),2,IF($C32+$D32+$E32+$F32+$G32+$ED31&gt;($ED$11*CJ$8),3,0))))</f>
        <v>0</v>
      </c>
      <c r="CK32" s="68">
        <f>IF(OR(SUMIF(CK$12:CK31,2,CK$12:CK31)=2,SUMIF(CK$12:CK31,1,CK$12:CK31)=1,SUM(CK$12:CK31)=1,SUM(CK$12:CK31)=2),0,IF($C32+$ED31&gt;($ED$11*CK$8),1,IF($C32+$D32+$E32+$F32+$ED31&gt;($ED$11*CK$8),2,IF($C32+$D32+$E32+$F32+$G32+$ED31&gt;($ED$11*CK$8),3,0))))</f>
        <v>0</v>
      </c>
      <c r="CL32" s="68">
        <f>IF(OR(SUMIF(CL$12:CL31,2,CL$12:CL31)=2,SUMIF(CL$12:CL31,1,CL$12:CL31)=1,SUM(CL$12:CL31)=1,SUM(CL$12:CL31)=2),0,IF($C32+$ED31&gt;($ED$11*CL$8),1,IF($C32+$D32+$E32+$F32+$ED31&gt;($ED$11*CL$8),2,IF($C32+$D32+$E32+$F32+$G32+$ED31&gt;($ED$11*CL$8),3,0))))</f>
        <v>0</v>
      </c>
      <c r="CM32" s="68">
        <f>IF(OR(SUMIF(CM$12:CM31,2,CM$12:CM31)=2,SUMIF(CM$12:CM31,1,CM$12:CM31)=1,SUM(CM$12:CM31)=1,SUM(CM$12:CM31)=2),0,IF($C32+$ED31&gt;($ED$11*CM$8),1,IF($C32+$D32+$E32+$F32+$ED31&gt;($ED$11*CM$8),2,IF($C32+$D32+$E32+$F32+$G32+$ED31&gt;($ED$11*CM$8),3,0))))</f>
        <v>0</v>
      </c>
      <c r="CN32" s="68">
        <f>IF(OR(SUMIF(CN$12:CN31,2,CN$12:CN31)=2,SUMIF(CN$12:CN31,1,CN$12:CN31)=1,SUM(CN$12:CN31)=1,SUM(CN$12:CN31)=2),0,IF($C32+$ED31&gt;($ED$11*CN$8),1,IF($C32+$D32+$E32+$F32+$ED31&gt;($ED$11*CN$8),2,IF($C32+$D32+$E32+$F32+$G32+$ED31&gt;($ED$11*CN$8),3,0))))</f>
        <v>0</v>
      </c>
      <c r="CO32" s="68">
        <f>IF(OR(SUMIF(CO$12:CO31,2,CO$12:CO31)=2,SUMIF(CO$12:CO31,1,CO$12:CO31)=1,SUM(CO$12:CO31)=1,SUM(CO$12:CO31)=2),0,IF($C32+$ED31&gt;($ED$11*CO$8),1,IF($C32+$D32+$E32+$F32+$ED31&gt;($ED$11*CO$8),2,IF($C32+$D32+$E32+$F32+$G32+$ED31&gt;($ED$11*CO$8),3,0))))</f>
        <v>0</v>
      </c>
      <c r="CP32" s="68">
        <f>IF(OR(SUMIF(CP$12:CP31,2,CP$12:CP31)=2,SUMIF(CP$12:CP31,1,CP$12:CP31)=1,SUM(CP$12:CP31)=1,SUM(CP$12:CP31)=2),0,IF($C32+$ED31&gt;($ED$11*CP$8),1,IF($C32+$D32+$E32+$F32+$ED31&gt;($ED$11*CP$8),2,IF($C32+$D32+$E32+$F32+$G32+$ED31&gt;($ED$11*CP$8),3,0))))</f>
        <v>0</v>
      </c>
      <c r="CQ32" s="68">
        <f>IF(OR(SUMIF(CQ$12:CQ31,2,CQ$12:CQ31)=2,SUMIF(CQ$12:CQ31,1,CQ$12:CQ31)=1,SUM(CQ$12:CQ31)=1,SUM(CQ$12:CQ31)=2),0,IF($C32+$ED31&gt;($ED$11*CQ$8),1,IF($C32+$D32+$E32+$F32+$ED31&gt;($ED$11*CQ$8),2,IF($C32+$D32+$E32+$F32+$G32+$ED31&gt;($ED$11*CQ$8),3,0))))</f>
        <v>0</v>
      </c>
      <c r="CR32" s="68">
        <f>IF(OR(SUMIF(CR$12:CR31,2,CR$12:CR31)=2,SUMIF(CR$12:CR31,1,CR$12:CR31)=1,SUM(CR$12:CR31)=1,SUM(CR$12:CR31)=2),0,IF($C32+$ED31&gt;($ED$11*CR$8),1,IF($C32+$D32+$E32+$F32+$ED31&gt;($ED$11*CR$8),2,IF($C32+$D32+$E32+$F32+$G32+$ED31&gt;($ED$11*CR$8),3,0))))</f>
        <v>0</v>
      </c>
      <c r="CS32" s="68">
        <f>IF(OR(SUMIF(CS$12:CS31,2,CS$12:CS31)=2,SUMIF(CS$12:CS31,1,CS$12:CS31)=1,SUM(CS$12:CS31)=1,SUM(CS$12:CS31)=2),0,IF($C32+$ED31&gt;($ED$11*CS$8),1,IF($C32+$D32+$E32+$F32+$ED31&gt;($ED$11*CS$8),2,IF($C32+$D32+$E32+$F32+$G32+$ED31&gt;($ED$11*CS$8),3,0))))</f>
        <v>0</v>
      </c>
      <c r="CT32" s="68">
        <f>IF(OR(SUMIF(CT$12:CT31,2,CT$12:CT31)=2,SUMIF(CT$12:CT31,1,CT$12:CT31)=1,SUM(CT$12:CT31)=1,SUM(CT$12:CT31)=2),0,IF($C32+$ED31&gt;($ED$11*CT$8),1,IF($C32+$D32+$E32+$F32+$ED31&gt;($ED$11*CT$8),2,IF($C32+$D32+$E32+$F32+$G32+$ED31&gt;($ED$11*CT$8),3,0))))</f>
        <v>0</v>
      </c>
      <c r="CU32" s="68">
        <f>IF(OR(SUMIF(CU$12:CU31,2,CU$12:CU31)=2,SUMIF(CU$12:CU31,1,CU$12:CU31)=1,SUM(CU$12:CU31)=1,SUM(CU$12:CU31)=2),0,IF($C32+$ED31&gt;($ED$11*CU$8),1,IF($C32+$D32+$E32+$F32+$ED31&gt;($ED$11*CU$8),2,IF($C32+$D32+$E32+$F32+$G32+$ED31&gt;($ED$11*CU$8),3,0))))</f>
        <v>0</v>
      </c>
      <c r="CV32" s="68">
        <f>IF(OR(SUMIF(CV$12:CV31,2,CV$12:CV31)=2,SUMIF(CV$12:CV31,1,CV$12:CV31)=1,SUM(CV$12:CV31)=1,SUM(CV$12:CV31)=2),0,IF($C32+$ED31&gt;($ED$11*CV$8),1,IF($C32+$D32+$E32+$F32+$ED31&gt;($ED$11*CV$8),2,IF($C32+$D32+$E32+$F32+$G32+$ED31&gt;($ED$11*CV$8),3,0))))</f>
        <v>0</v>
      </c>
      <c r="CW32" s="68">
        <f>IF(OR(SUMIF(CW$12:CW31,2,CW$12:CW31)=2,SUMIF(CW$12:CW31,1,CW$12:CW31)=1,SUM(CW$12:CW31)=1,SUM(CW$12:CW31)=2),0,IF($C32+$ED31&gt;($ED$11*CW$8),1,IF($C32+$D32+$E32+$F32+$ED31&gt;($ED$11*CW$8),2,IF($C32+$D32+$E32+$F32+$G32+$ED31&gt;($ED$11*CW$8),3,0))))</f>
        <v>0</v>
      </c>
      <c r="CX32" s="68">
        <f>IF(OR(SUMIF(CX$12:CX31,2,CX$12:CX31)=2,SUMIF(CX$12:CX31,1,CX$12:CX31)=1,SUM(CX$12:CX31)=1,SUM(CX$12:CX31)=2),0,IF($C32+$ED31&gt;($ED$11*CX$8),1,IF($C32+$D32+$E32+$F32+$ED31&gt;($ED$11*CX$8),2,IF($C32+$D32+$E32+$F32+$G32+$ED31&gt;($ED$11*CX$8),3,0))))</f>
        <v>0</v>
      </c>
      <c r="CY32" s="68">
        <f>IF(OR(SUMIF(CY$12:CY31,2,CY$12:CY31)=2,SUMIF(CY$12:CY31,1,CY$12:CY31)=1,SUM(CY$12:CY31)=1,SUM(CY$12:CY31)=2),0,IF($C32+$ED31&gt;($ED$11*CY$8),1,IF($C32+$D32+$E32+$F32+$ED31&gt;($ED$11*CY$8),2,IF($C32+$D32+$E32+$F32+$G32+$ED31&gt;($ED$11*CY$8),3,0))))</f>
        <v>0</v>
      </c>
      <c r="CZ32" s="68">
        <f>IF(OR(SUMIF(CZ$12:CZ31,2,CZ$12:CZ31)=2,SUMIF(CZ$12:CZ31,1,CZ$12:CZ31)=1,SUM(CZ$12:CZ31)=1,SUM(CZ$12:CZ31)=2),0,IF($C32+$ED31&gt;($ED$11*CZ$8),1,IF($C32+$D32+$E32+$F32+$ED31&gt;($ED$11*CZ$8),2,IF($C32+$D32+$E32+$F32+$G32+$ED31&gt;($ED$11*CZ$8),3,0))))</f>
        <v>0</v>
      </c>
      <c r="DA32" s="68">
        <f>IF(OR(SUMIF(DA$12:DA31,2,DA$12:DA31)=2,SUMIF(DA$12:DA31,1,DA$12:DA31)=1,SUM(DA$12:DA31)=1,SUM(DA$12:DA31)=2),0,IF($C32+$ED31&gt;($ED$11*DA$8),1,IF($C32+$D32+$E32+$F32+$ED31&gt;($ED$11*DA$8),2,IF($C32+$D32+$E32+$F32+$G32+$ED31&gt;($ED$11*DA$8),3,0))))</f>
        <v>0</v>
      </c>
      <c r="DB32" s="68">
        <f>IF(OR(SUMIF(DB$12:DB31,2,DB$12:DB31)=2,SUMIF(DB$12:DB31,1,DB$12:DB31)=1,SUM(DB$12:DB31)=1,SUM(DB$12:DB31)=2),0,IF($C32+$ED31&gt;($ED$11*DB$8),1,IF($C32+$D32+$E32+$F32+$ED31&gt;($ED$11*DB$8),2,IF($C32+$D32+$E32+$F32+$G32+$ED31&gt;($ED$11*DB$8),3,0))))</f>
        <v>0</v>
      </c>
      <c r="DC32" s="68">
        <f>IF(OR(SUMIF(DC$12:DC31,2,DC$12:DC31)=2,SUMIF(DC$12:DC31,1,DC$12:DC31)=1,SUM(DC$12:DC31)=1,SUM(DC$12:DC31)=2),0,IF($C32+$ED31&gt;($ED$11*DC$8),1,IF($C32+$D32+$E32+$F32+$ED31&gt;($ED$11*DC$8),2,IF($C32+$D32+$E32+$F32+$G32+$ED31&gt;($ED$11*DC$8),3,0))))</f>
        <v>0</v>
      </c>
      <c r="DD32" s="68">
        <f>IF(OR(SUMIF(DD$12:DD31,2,DD$12:DD31)=2,SUMIF(DD$12:DD31,1,DD$12:DD31)=1,SUM(DD$12:DD31)=1,SUM(DD$12:DD31)=2),0,IF($C32+$ED31&gt;($ED$11*DD$8),1,IF($C32+$D32+$E32+$F32+$ED31&gt;($ED$11*DD$8),2,IF($C32+$D32+$E32+$F32+$G32+$ED31&gt;($ED$11*DD$8),3,0))))</f>
        <v>0</v>
      </c>
      <c r="DE32" s="68">
        <f>IF(OR(SUMIF(DE$12:DE31,2,DE$12:DE31)=2,SUMIF(DE$12:DE31,1,DE$12:DE31)=1,SUM(DE$12:DE31)=1,SUM(DE$12:DE31)=2),0,IF($C32+$ED31&gt;($ED$11*DE$8),1,IF($C32+$D32+$E32+$F32+$ED31&gt;($ED$11*DE$8),2,IF($C32+$D32+$E32+$F32+$G32+$ED31&gt;($ED$11*DE$8),3,0))))</f>
        <v>0</v>
      </c>
      <c r="DF32" s="68">
        <f>IF(OR(SUMIF(DF$12:DF31,2,DF$12:DF31)=2,SUMIF(DF$12:DF31,1,DF$12:DF31)=1,SUM(DF$12:DF31)=1,SUM(DF$12:DF31)=2),0,IF($C32+$ED31&gt;($ED$11*DF$8),1,IF($C32+$D32+$E32+$F32+$ED31&gt;($ED$11*DF$8),2,IF($C32+$D32+$E32+$F32+$G32+$ED31&gt;($ED$11*DF$8),3,0))))</f>
        <v>0</v>
      </c>
      <c r="DG32" s="68">
        <f>IF(OR(SUMIF(DG$12:DG31,2,DG$12:DG31)=2,SUMIF(DG$12:DG31,1,DG$12:DG31)=1,SUM(DG$12:DG31)=1,SUM(DG$12:DG31)=2),0,IF($C32+$ED31&gt;($ED$11*DG$8),1,IF($C32+$D32+$E32+$F32+$ED31&gt;($ED$11*DG$8),2,IF($C32+$D32+$E32+$F32+$G32+$ED31&gt;($ED$11*DG$8),3,0))))</f>
        <v>0</v>
      </c>
      <c r="DH32" s="68">
        <f>IF(OR(SUMIF(DH$12:DH31,2,DH$12:DH31)=2,SUMIF(DH$12:DH31,1,DH$12:DH31)=1,SUM(DH$12:DH31)=1,SUM(DH$12:DH31)=2),0,IF($C32+$ED31&gt;($ED$11*DH$8),1,IF($C32+$D32+$E32+$F32+$ED31&gt;($ED$11*DH$8),2,IF($C32+$D32+$E32+$F32+$G32+$ED31&gt;($ED$11*DH$8),3,0))))</f>
        <v>0</v>
      </c>
      <c r="DI32" s="68">
        <f>IF(OR(SUMIF(DI$12:DI31,2,DI$12:DI31)=2,SUMIF(DI$12:DI31,1,DI$12:DI31)=1,SUM(DI$12:DI31)=1,SUM(DI$12:DI31)=2),0,IF($C32+$ED31&gt;($ED$11*DI$8),1,IF($C32+$D32+$E32+$F32+$ED31&gt;($ED$11*DI$8),2,IF($C32+$D32+$E32+$F32+$G32+$ED31&gt;($ED$11*DI$8),3,0))))</f>
        <v>0</v>
      </c>
      <c r="DJ32" s="68">
        <f>IF(OR(SUMIF(DJ$12:DJ31,2,DJ$12:DJ31)=2,SUMIF(DJ$12:DJ31,1,DJ$12:DJ31)=1,SUM(DJ$12:DJ31)=1,SUM(DJ$12:DJ31)=2),0,IF($C32+$ED31&gt;($ED$11*DJ$8),1,IF($C32+$D32+$E32+$F32+$ED31&gt;($ED$11*DJ$8),2,IF($C32+$D32+$E32+$F32+$G32+$ED31&gt;($ED$11*DJ$8),3,0))))</f>
        <v>0</v>
      </c>
      <c r="DK32" s="68">
        <f>IF(OR(SUMIF(DK$12:DK31,2,DK$12:DK31)=2,SUMIF(DK$12:DK31,1,DK$12:DK31)=1,SUM(DK$12:DK31)=1,SUM(DK$12:DK31)=2),0,IF($C32+$ED31&gt;($ED$11*DK$8),1,IF($C32+$D32+$E32+$F32+$ED31&gt;($ED$11*DK$8),2,IF($C32+$D32+$E32+$F32+$G32+$ED31&gt;($ED$11*DK$8),3,0))))</f>
        <v>0</v>
      </c>
      <c r="DL32" s="68">
        <f>IF(OR(SUMIF(DL$12:DL31,2,DL$12:DL31)=2,SUMIF(DL$12:DL31,1,DL$12:DL31)=1,SUM(DL$12:DL31)=1,SUM(DL$12:DL31)=2),0,IF($C32+$ED31&gt;($ED$11*DL$8),1,IF($C32+$D32+$E32+$F32+$ED31&gt;($ED$11*DL$8),2,IF($C32+$D32+$E32+$F32+$G32+$ED31&gt;($ED$11*DL$8),3,0))))</f>
        <v>0</v>
      </c>
      <c r="DM32" s="68">
        <f>IF(OR(SUMIF(DM$12:DM31,2,DM$12:DM31)=2,SUMIF(DM$12:DM31,1,DM$12:DM31)=1,SUM(DM$12:DM31)=1,SUM(DM$12:DM31)=2),0,IF($C32+$ED31&gt;($ED$11*DM$8),1,IF($C32+$D32+$E32+$F32+$ED31&gt;($ED$11*DM$8),2,IF($C32+$D32+$E32+$F32+$G32+$ED31&gt;($ED$11*DM$8),3,0))))</f>
        <v>0</v>
      </c>
      <c r="DN32" s="68">
        <f>IF(OR(SUMIF(DN$12:DN31,2,DN$12:DN31)=2,SUMIF(DN$12:DN31,1,DN$12:DN31)=1,SUM(DN$12:DN31)=1,SUM(DN$12:DN31)=2),0,IF($C32+$ED31&gt;($ED$11*DN$8),1,IF($C32+$D32+$E32+$F32+$ED31&gt;($ED$11*DN$8),2,IF($C32+$D32+$E32+$F32+$G32+$ED31&gt;($ED$11*DN$8),3,0))))</f>
        <v>0</v>
      </c>
      <c r="DO32" s="68">
        <f>IF(OR(SUMIF(DO$12:DO31,2,DO$12:DO31)=2,SUMIF(DO$12:DO31,1,DO$12:DO31)=1,SUM(DO$12:DO31)=1,SUM(DO$12:DO31)=2),0,IF($C32+$ED31&gt;($ED$11*DO$8),1,IF($C32+$D32+$E32+$F32+$ED31&gt;($ED$11*DO$8),2,IF($C32+$D32+$E32+$F32+$G32+$ED31&gt;($ED$11*DO$8),3,0))))</f>
        <v>0</v>
      </c>
      <c r="DP32" s="68">
        <f>IF(OR(SUMIF(DP$12:DP31,2,DP$12:DP31)=2,SUMIF(DP$12:DP31,1,DP$12:DP31)=1,SUM(DP$12:DP31)=1,SUM(DP$12:DP31)=2),0,IF($C32+$ED31&gt;($ED$11*DP$8),1,IF($C32+$D32+$E32+$F32+$ED31&gt;($ED$11*DP$8),2,IF($C32+$D32+$E32+$F32+$G32+$ED31&gt;($ED$11*DP$8),3,0))))</f>
        <v>0</v>
      </c>
      <c r="DQ32" s="68">
        <f>IF(OR(SUMIF(DQ$12:DQ31,2,DQ$12:DQ31)=2,SUMIF(DQ$12:DQ31,1,DQ$12:DQ31)=1,SUM(DQ$12:DQ31)=1,SUM(DQ$12:DQ31)=2),0,IF($C32+$ED31&gt;($ED$11*DQ$8),1,IF($C32+$D32+$E32+$F32+$ED31&gt;($ED$11*DQ$8),2,IF($C32+$D32+$E32+$F32+$G32+$ED31&gt;($ED$11*DQ$8),3,0))))</f>
        <v>0</v>
      </c>
      <c r="DR32" s="68">
        <f>IF(OR(SUMIF(DR$12:DR31,2,DR$12:DR31)=2,SUMIF(DR$12:DR31,1,DR$12:DR31)=1,SUM(DR$12:DR31)=1,SUM(DR$12:DR31)=2),0,IF($C32+$ED31&gt;($ED$11*DR$8),1,IF($C32+$D32+$E32+$F32+$ED31&gt;($ED$11*DR$8),2,IF($C32+$D32+$E32+$F32+$G32+$ED31&gt;($ED$11*DR$8),3,0))))</f>
        <v>0</v>
      </c>
      <c r="DS32" s="68">
        <f>IF(OR(SUMIF(DS$12:DS31,2,DS$12:DS31)=2,SUMIF(DS$12:DS31,1,DS$12:DS31)=1,SUM(DS$12:DS31)=1,SUM(DS$12:DS31)=2),0,IF($C32+$ED31&gt;($ED$11*DS$8),1,IF($C32+$D32+$E32+$F32+$ED31&gt;($ED$11*DS$8),2,IF($C32+$D32+$E32+$F32+$G32+$ED31&gt;($ED$11*DS$8),3,0))))</f>
        <v>0</v>
      </c>
      <c r="DT32" s="68">
        <f>IF(OR(SUMIF(DT$12:DT31,2,DT$12:DT31)=2,SUMIF(DT$12:DT31,1,DT$12:DT31)=1,SUM(DT$12:DT31)=1,SUM(DT$12:DT31)=2),0,IF($C32+$ED31&gt;($ED$11*DT$8),1,IF($C32+$D32+$E32+$F32+$ED31&gt;($ED$11*DT$8),2,IF($C32+$D32+$E32+$F32+$G32+$ED31&gt;($ED$11*DT$8),3,0))))</f>
        <v>0</v>
      </c>
      <c r="DU32" s="68">
        <f>IF(OR(SUMIF(DU$12:DU31,2,DU$12:DU31)=2,SUMIF(DU$12:DU31,1,DU$12:DU31)=1,SUM(DU$12:DU31)=1,SUM(DU$12:DU31)=2),0,IF($C32+$ED31&gt;($ED$11*DU$8),1,IF($C32+$D32+$E32+$F32+$ED31&gt;($ED$11*DU$8),2,IF($C32+$D32+$E32+$F32+$G32+$ED31&gt;($ED$11*DU$8),3,0))))</f>
        <v>0</v>
      </c>
      <c r="DV32" s="68">
        <f>IF(OR(SUMIF(DV$12:DV31,2,DV$12:DV31)=2,SUMIF(DV$12:DV31,1,DV$12:DV31)=1,SUM(DV$12:DV31)=1,SUM(DV$12:DV31)=2),0,IF($C32+$ED31&gt;($ED$11*DV$8),1,IF($C32+$D32+$E32+$F32+$ED31&gt;($ED$11*DV$8),2,IF($C32+$D32+$E32+$F32+$G32+$ED31&gt;($ED$11*DV$8),3,0))))</f>
        <v>0</v>
      </c>
      <c r="DW32" s="68">
        <f>IF(OR(SUMIF(DW$12:DW31,2,DW$12:DW31)=2,SUMIF(DW$12:DW31,1,DW$12:DW31)=1,SUM(DW$12:DW31)=1,SUM(DW$12:DW31)=2),0,IF($C32+$ED31&gt;($ED$11*DW$8),1,IF($C32+$D32+$E32+$F32+$ED31&gt;($ED$11*DW$8),2,IF($C32+$D32+$E32+$F32+$G32+$ED31&gt;($ED$11*DW$8),3,0))))</f>
        <v>0</v>
      </c>
      <c r="DX32" s="68">
        <f>IF(OR(SUMIF(DX$12:DX31,2,DX$12:DX31)=2,SUMIF(DX$12:DX31,1,DX$12:DX31)=1,SUM(DX$12:DX31)=1,SUM(DX$12:DX31)=2),0,IF($C32+$ED31&gt;($ED$11*DX$8),1,IF($C32+$D32+$E32+$F32+$ED31&gt;($ED$11*DX$8),2,IF($C32+$D32+$E32+$F32+$G32+$ED31&gt;($ED$11*DX$8),3,0))))</f>
        <v>0</v>
      </c>
      <c r="DY32" s="68">
        <f>IF(OR(SUMIF(DY$12:DY31,2,DY$12:DY31)=2,SUMIF(DY$12:DY31,1,DY$12:DY31)=1,SUM(DY$12:DY31)=1,SUM(DY$12:DY31)=2),0,IF($C32+$ED31&gt;($ED$11*DY$8),1,IF($C32+$D32+$E32+$F32+$ED31&gt;($ED$11*DY$8),2,IF($C32+$D32+$E32+$F32+$G32+$ED31&gt;($ED$11*DY$8),3,0))))</f>
        <v>0</v>
      </c>
      <c r="DZ32" s="68">
        <f>IF(OR(SUMIF(DZ$12:DZ31,2,DZ$12:DZ31)=2,SUMIF(DZ$12:DZ31,1,DZ$12:DZ31)=1,SUM(DZ$12:DZ31)=1,SUM(DZ$12:DZ31)=2),0,IF($C32+$ED31&gt;($ED$11*DZ$8),1,IF($C32+$D32+$E32+$F32+$ED31&gt;($ED$11*DZ$8),2,IF($C32+$D32+$E32+$F32+$G32+$ED31&gt;($ED$11*DZ$8),3,0))))</f>
        <v>0</v>
      </c>
      <c r="EA32" s="68">
        <f>IF(OR(SUMIF(EA$12:EA31,2,EA$12:EA31)=2,SUMIF(EA$12:EA31,1,EA$12:EA31)=1,SUM(EA$12:EA31)=1,SUM(EA$12:EA31)=2),0,IF($C32+$ED31&gt;($ED$11*EA$8),1,IF($C32+$D32+$E32+$F32+$ED31&gt;($ED$11*EA$8),2,IF($C32+$D32+$E32+$F32+$G32+$ED31&gt;($ED$11*EA$8),3,0))))</f>
        <v>0</v>
      </c>
      <c r="EB32" s="68">
        <f>IF(OR(SUMIF(EB$12:EB31,2,EB$12:EB31)=2,SUMIF(EB$12:EB31,1,EB$12:EB31)=1,SUM(EB$12:EB31)=1,SUM(EB$12:EB31)=2),0,IF($C32+$ED31&gt;($ED$11*EB$8),1,IF($C32+$D32+$E32+$F32+$ED31&gt;($ED$11*EB$8),2,IF($C32+$D32+$E32+$F32+$G32+$ED31&gt;($ED$11*EB$8),3,0))))</f>
        <v>0</v>
      </c>
      <c r="EC32" s="68">
        <f>IF(OR(SUMIF(EC$12:EC31,2,EC$12:EC31)=2,SUMIF(EC$12:EC31,1,EC$12:EC31)=1,SUM(EC$12:EC31)=1,SUM(EC$12:EC31)=2),0,IF($C32+$ED31&gt;($ED$11*EC$8),1,IF($C32+$D32+$E32+$F32+$ED31&gt;($ED$11*EC$8),2,IF($C32+$D32+$E32+$F32+$G32+$ED31&gt;($ED$11*EC$8),3,0))))</f>
        <v>0</v>
      </c>
      <c r="ED32" s="26">
        <f>SUM($C$12:$F32)</f>
        <v>0</v>
      </c>
    </row>
    <row r="33" spans="1:134" ht="14.1" customHeight="1">
      <c r="A33" s="66">
        <v>22</v>
      </c>
      <c r="B33" s="35"/>
      <c r="C33" s="35"/>
      <c r="D33" s="35"/>
      <c r="E33" s="35"/>
      <c r="F33" s="35"/>
      <c r="G33" s="35"/>
      <c r="H33" s="68">
        <f>IF(OR(SUMIF(H$12:H32,2,H$12:H32)=2,SUMIF(H$12:H32,1,H$12:H32)=1,SUM(H$12:H32)=1,SUM(H$12:H32)=2),0,IF($C33+$ED32&gt;($ED$11*H$8),1,IF($C33+$D33+$E33+$F33+$ED32&gt;($ED$11*H$8),2,IF($C33+$D33+$E33+$F33+$G33+$ED32&gt;($ED$11*H$8),3,0))))</f>
        <v>0</v>
      </c>
      <c r="I33" s="68">
        <f>IF(OR(SUMIF(I$12:I32,2,I$12:I32)=2,SUMIF(I$12:I32,1,I$12:I32)=1,SUM(I$12:I32)=1,SUM(I$12:I32)=2),0,IF($C33+$ED32&gt;($ED$11*I$8),1,IF($C33+$D33+$E33+$F33+$ED32&gt;($ED$11*I$8),2,IF($C33+$D33+$E33+$F33+$G33+$ED32&gt;($ED$11*I$8),3,0))))</f>
        <v>0</v>
      </c>
      <c r="J33" s="68">
        <f>IF(OR(SUMIF(J$12:J32,2,J$12:J32)=2,SUMIF(J$12:J32,1,J$12:J32)=1,SUM(J$12:J32)=1,SUM(J$12:J32)=2),0,IF($C33+$ED32&gt;($ED$11*J$8),1,IF($C33+$D33+$E33+$F33+$ED32&gt;($ED$11*J$8),2,IF($C33+$D33+$E33+$F33+$G33+$ED32&gt;($ED$11*J$8),3,0))))</f>
        <v>0</v>
      </c>
      <c r="K33" s="68">
        <f>IF(OR(SUMIF(K$12:K32,2,K$12:K32)=2,SUMIF(K$12:K32,1,K$12:K32)=1,SUM(K$12:K32)=1,SUM(K$12:K32)=2),0,IF($C33+$ED32&gt;($ED$11*K$8),1,IF($C33+$D33+$E33+$F33+$ED32&gt;($ED$11*K$8),2,IF($C33+$D33+$E33+$F33+$G33+$ED32&gt;($ED$11*K$8),3,0))))</f>
        <v>0</v>
      </c>
      <c r="L33" s="68">
        <f>IF(OR(SUMIF(L$12:L32,2,L$12:L32)=2,SUMIF(L$12:L32,1,L$12:L32)=1,SUM(L$12:L32)=1,SUM(L$12:L32)=2),0,IF($C33+$ED32&gt;($ED$11*L$8),1,IF($C33+$D33+$E33+$F33+$ED32&gt;($ED$11*L$8),2,IF($C33+$D33+$E33+$F33+$G33+$ED32&gt;($ED$11*L$8),3,0))))</f>
        <v>0</v>
      </c>
      <c r="M33" s="68">
        <f>IF(OR(SUMIF(M$12:M32,2,M$12:M32)=2,SUMIF(M$12:M32,1,M$12:M32)=1,SUM(M$12:M32)=1,SUM(M$12:M32)=2),0,IF($C33+$ED32&gt;($ED$11*M$8),1,IF($C33+$D33+$E33+$F33+$ED32&gt;($ED$11*M$8),2,IF($C33+$D33+$E33+$F33+$G33+$ED32&gt;($ED$11*M$8),3,0))))</f>
        <v>0</v>
      </c>
      <c r="N33" s="68">
        <f>IF(OR(SUMIF(N$12:N32,2,N$12:N32)=2,SUMIF(N$12:N32,1,N$12:N32)=1,SUM(N$12:N32)=1,SUM(N$12:N32)=2),0,IF($C33+$ED32&gt;($ED$11*N$8),1,IF($C33+$D33+$E33+$F33+$ED32&gt;($ED$11*N$8),2,IF($C33+$D33+$E33+$F33+$G33+$ED32&gt;($ED$11*N$8),3,0))))</f>
        <v>0</v>
      </c>
      <c r="O33" s="68">
        <f>IF(OR(SUMIF(O$12:O32,2,O$12:O32)=2,SUMIF(O$12:O32,1,O$12:O32)=1,SUM(O$12:O32)=1,SUM(O$12:O32)=2),0,IF($C33+$ED32&gt;($ED$11*O$8),1,IF($C33+$D33+$E33+$F33+$ED32&gt;($ED$11*O$8),2,IF($C33+$D33+$E33+$F33+$G33+$ED32&gt;($ED$11*O$8),3,0))))</f>
        <v>0</v>
      </c>
      <c r="P33" s="68">
        <f>IF(OR(SUMIF(P$12:P32,2,P$12:P32)=2,SUMIF(P$12:P32,1,P$12:P32)=1,SUM(P$12:P32)=1,SUM(P$12:P32)=2),0,IF($C33+$ED32&gt;($ED$11*P$8),1,IF($C33+$D33+$E33+$F33+$ED32&gt;($ED$11*P$8),2,IF($C33+$D33+$E33+$F33+$G33+$ED32&gt;($ED$11*P$8),3,0))))</f>
        <v>0</v>
      </c>
      <c r="Q33" s="68">
        <f>IF(OR(SUMIF(Q$12:Q32,2,Q$12:Q32)=2,SUMIF(Q$12:Q32,1,Q$12:Q32)=1,SUM(Q$12:Q32)=1,SUM(Q$12:Q32)=2),0,IF($C33+$ED32&gt;($ED$11*Q$8),1,IF($C33+$D33+$E33+$F33+$ED32&gt;($ED$11*Q$8),2,IF($C33+$D33+$E33+$F33+$G33+$ED32&gt;($ED$11*Q$8),3,0))))</f>
        <v>0</v>
      </c>
      <c r="R33" s="68">
        <f>IF(OR(SUMIF(R$12:R32,2,R$12:R32)=2,SUMIF(R$12:R32,1,R$12:R32)=1,SUM(R$12:R32)=1,SUM(R$12:R32)=2),0,IF($C33+$ED32&gt;($ED$11*R$8),1,IF($C33+$D33+$E33+$F33+$ED32&gt;($ED$11*R$8),2,IF($C33+$D33+$E33+$F33+$G33+$ED32&gt;($ED$11*R$8),3,0))))</f>
        <v>0</v>
      </c>
      <c r="S33" s="68">
        <f>IF(OR(SUMIF(S$12:S32,2,S$12:S32)=2,SUMIF(S$12:S32,1,S$12:S32)=1,SUM(S$12:S32)=1,SUM(S$12:S32)=2),0,IF($C33+$ED32&gt;($ED$11*S$8),1,IF($C33+$D33+$E33+$F33+$ED32&gt;($ED$11*S$8),2,IF($C33+$D33+$E33+$F33+$G33+$ED32&gt;($ED$11*S$8),3,0))))</f>
        <v>0</v>
      </c>
      <c r="T33" s="68">
        <f>IF(OR(SUMIF(T$12:T32,2,T$12:T32)=2,SUMIF(T$12:T32,1,T$12:T32)=1,SUM(T$12:T32)=1,SUM(T$12:T32)=2),0,IF($C33+$ED32&gt;($ED$11*T$8),1,IF($C33+$D33+$E33+$F33+$ED32&gt;($ED$11*T$8),2,IF($C33+$D33+$E33+$F33+$G33+$ED32&gt;($ED$11*T$8),3,0))))</f>
        <v>0</v>
      </c>
      <c r="U33" s="68">
        <f>IF(OR(SUMIF(U$12:U32,2,U$12:U32)=2,SUMIF(U$12:U32,1,U$12:U32)=1,SUM(U$12:U32)=1,SUM(U$12:U32)=2),0,IF($C33+$ED32&gt;($ED$11*U$8),1,IF($C33+$D33+$E33+$F33+$ED32&gt;($ED$11*U$8),2,IF($C33+$D33+$E33+$F33+$G33+$ED32&gt;($ED$11*U$8),3,0))))</f>
        <v>0</v>
      </c>
      <c r="V33" s="68">
        <f>IF(OR(SUMIF(V$12:V32,2,V$12:V32)=2,SUMIF(V$12:V32,1,V$12:V32)=1,SUM(V$12:V32)=1,SUM(V$12:V32)=2),0,IF($C33+$ED32&gt;($ED$11*V$8),1,IF($C33+$D33+$E33+$F33+$ED32&gt;($ED$11*V$8),2,IF($C33+$D33+$E33+$F33+$G33+$ED32&gt;($ED$11*V$8),3,0))))</f>
        <v>0</v>
      </c>
      <c r="W33" s="68">
        <f>IF(OR(SUMIF(W$12:W32,2,W$12:W32)=2,SUMIF(W$12:W32,1,W$12:W32)=1,SUM(W$12:W32)=1,SUM(W$12:W32)=2),0,IF($C33+$ED32&gt;($ED$11*W$8),1,IF($C33+$D33+$E33+$F33+$ED32&gt;($ED$11*W$8),2,IF($C33+$D33+$E33+$F33+$G33+$ED32&gt;($ED$11*W$8),3,0))))</f>
        <v>0</v>
      </c>
      <c r="X33" s="68">
        <f>IF(OR(SUMIF(X$12:X32,2,X$12:X32)=2,SUMIF(X$12:X32,1,X$12:X32)=1,SUM(X$12:X32)=1,SUM(X$12:X32)=2),0,IF($C33+$ED32&gt;($ED$11*X$8),1,IF($C33+$D33+$E33+$F33+$ED32&gt;($ED$11*X$8),2,IF($C33+$D33+$E33+$F33+$G33+$ED32&gt;($ED$11*X$8),3,0))))</f>
        <v>0</v>
      </c>
      <c r="Y33" s="68">
        <f>IF(OR(SUMIF(Y$12:Y32,2,Y$12:Y32)=2,SUMIF(Y$12:Y32,1,Y$12:Y32)=1,SUM(Y$12:Y32)=1,SUM(Y$12:Y32)=2),0,IF($C33+$ED32&gt;($ED$11*Y$8),1,IF($C33+$D33+$E33+$F33+$ED32&gt;($ED$11*Y$8),2,IF($C33+$D33+$E33+$F33+$G33+$ED32&gt;($ED$11*Y$8),3,0))))</f>
        <v>0</v>
      </c>
      <c r="Z33" s="68">
        <f>IF(OR(SUMIF(Z$12:Z32,2,Z$12:Z32)=2,SUMIF(Z$12:Z32,1,Z$12:Z32)=1,SUM(Z$12:Z32)=1,SUM(Z$12:Z32)=2),0,IF($C33+$ED32&gt;($ED$11*Z$8),1,IF($C33+$D33+$E33+$F33+$ED32&gt;($ED$11*Z$8),2,IF($C33+$D33+$E33+$F33+$G33+$ED32&gt;($ED$11*Z$8),3,0))))</f>
        <v>0</v>
      </c>
      <c r="AA33" s="68">
        <f>IF(OR(SUMIF(AA$12:AA32,2,AA$12:AA32)=2,SUMIF(AA$12:AA32,1,AA$12:AA32)=1,SUM(AA$12:AA32)=1,SUM(AA$12:AA32)=2),0,IF($C33+$ED32&gt;($ED$11*AA$8),1,IF($C33+$D33+$E33+$F33+$ED32&gt;($ED$11*AA$8),2,IF($C33+$D33+$E33+$F33+$G33+$ED32&gt;($ED$11*AA$8),3,0))))</f>
        <v>0</v>
      </c>
      <c r="AB33" s="68">
        <f>IF(OR(SUMIF(AB$12:AB32,2,AB$12:AB32)=2,SUMIF(AB$12:AB32,1,AB$12:AB32)=1,SUM(AB$12:AB32)=1,SUM(AB$12:AB32)=2),0,IF($C33+$ED32&gt;($ED$11*AB$8),1,IF($C33+$D33+$E33+$F33+$ED32&gt;($ED$11*AB$8),2,IF($C33+$D33+$E33+$F33+$G33+$ED32&gt;($ED$11*AB$8),3,0))))</f>
        <v>0</v>
      </c>
      <c r="AC33" s="68">
        <f>IF(OR(SUMIF(AC$12:AC32,2,AC$12:AC32)=2,SUMIF(AC$12:AC32,1,AC$12:AC32)=1,SUM(AC$12:AC32)=1,SUM(AC$12:AC32)=2),0,IF($C33+$ED32&gt;($ED$11*AC$8),1,IF($C33+$D33+$E33+$F33+$ED32&gt;($ED$11*AC$8),2,IF($C33+$D33+$E33+$F33+$G33+$ED32&gt;($ED$11*AC$8),3,0))))</f>
        <v>0</v>
      </c>
      <c r="AD33" s="68">
        <f>IF(OR(SUMIF(AD$12:AD32,2,AD$12:AD32)=2,SUMIF(AD$12:AD32,1,AD$12:AD32)=1,SUM(AD$12:AD32)=1,SUM(AD$12:AD32)=2),0,IF($C33+$ED32&gt;($ED$11*AD$8),1,IF($C33+$D33+$E33+$F33+$ED32&gt;($ED$11*AD$8),2,IF($C33+$D33+$E33+$F33+$G33+$ED32&gt;($ED$11*AD$8),3,0))))</f>
        <v>0</v>
      </c>
      <c r="AE33" s="68">
        <f>IF(OR(SUMIF(AE$12:AE32,2,AE$12:AE32)=2,SUMIF(AE$12:AE32,1,AE$12:AE32)=1,SUM(AE$12:AE32)=1,SUM(AE$12:AE32)=2),0,IF($C33+$ED32&gt;($ED$11*AE$8),1,IF($C33+$D33+$E33+$F33+$ED32&gt;($ED$11*AE$8),2,IF($C33+$D33+$E33+$F33+$G33+$ED32&gt;($ED$11*AE$8),3,0))))</f>
        <v>0</v>
      </c>
      <c r="AF33" s="68">
        <f>IF(OR(SUMIF(AF$12:AF32,2,AF$12:AF32)=2,SUMIF(AF$12:AF32,1,AF$12:AF32)=1,SUM(AF$12:AF32)=1,SUM(AF$12:AF32)=2),0,IF($C33+$ED32&gt;($ED$11*AF$8),1,IF($C33+$D33+$E33+$F33+$ED32&gt;($ED$11*AF$8),2,IF($C33+$D33+$E33+$F33+$G33+$ED32&gt;($ED$11*AF$8),3,0))))</f>
        <v>0</v>
      </c>
      <c r="AG33" s="68">
        <f>IF(OR(SUMIF(AG$12:AG32,2,AG$12:AG32)=2,SUMIF(AG$12:AG32,1,AG$12:AG32)=1,SUM(AG$12:AG32)=1,SUM(AG$12:AG32)=2),0,IF($C33+$ED32&gt;($ED$11*AG$8),1,IF($C33+$D33+$E33+$F33+$ED32&gt;($ED$11*AG$8),2,IF($C33+$D33+$E33+$F33+$G33+$ED32&gt;($ED$11*AG$8),3,0))))</f>
        <v>0</v>
      </c>
      <c r="AH33" s="68">
        <f>IF(OR(SUMIF(AH$12:AH32,2,AH$12:AH32)=2,SUMIF(AH$12:AH32,1,AH$12:AH32)=1,SUM(AH$12:AH32)=1,SUM(AH$12:AH32)=2),0,IF($C33+$ED32&gt;($ED$11*AH$8),1,IF($C33+$D33+$E33+$F33+$ED32&gt;($ED$11*AH$8),2,IF($C33+$D33+$E33+$F33+$G33+$ED32&gt;($ED$11*AH$8),3,0))))</f>
        <v>0</v>
      </c>
      <c r="AI33" s="68">
        <f>IF(OR(SUMIF(AI$12:AI32,2,AI$12:AI32)=2,SUMIF(AI$12:AI32,1,AI$12:AI32)=1,SUM(AI$12:AI32)=1,SUM(AI$12:AI32)=2),0,IF($C33+$ED32&gt;($ED$11*AI$8),1,IF($C33+$D33+$E33+$F33+$ED32&gt;($ED$11*AI$8),2,IF($C33+$D33+$E33+$F33+$G33+$ED32&gt;($ED$11*AI$8),3,0))))</f>
        <v>0</v>
      </c>
      <c r="AJ33" s="68">
        <f>IF(OR(SUMIF(AJ$12:AJ32,2,AJ$12:AJ32)=2,SUMIF(AJ$12:AJ32,1,AJ$12:AJ32)=1,SUM(AJ$12:AJ32)=1,SUM(AJ$12:AJ32)=2),0,IF($C33+$ED32&gt;($ED$11*AJ$8),1,IF($C33+$D33+$E33+$F33+$ED32&gt;($ED$11*AJ$8),2,IF($C33+$D33+$E33+$F33+$G33+$ED32&gt;($ED$11*AJ$8),3,0))))</f>
        <v>0</v>
      </c>
      <c r="AK33" s="68">
        <f>IF(OR(SUMIF(AK$12:AK32,2,AK$12:AK32)=2,SUMIF(AK$12:AK32,1,AK$12:AK32)=1,SUM(AK$12:AK32)=1,SUM(AK$12:AK32)=2),0,IF($C33+$ED32&gt;($ED$11*AK$8),1,IF($C33+$D33+$E33+$F33+$ED32&gt;($ED$11*AK$8),2,IF($C33+$D33+$E33+$F33+$G33+$ED32&gt;($ED$11*AK$8),3,0))))</f>
        <v>0</v>
      </c>
      <c r="AL33" s="68">
        <f>IF(OR(SUMIF(AL$12:AL32,2,AL$12:AL32)=2,SUMIF(AL$12:AL32,1,AL$12:AL32)=1,SUM(AL$12:AL32)=1,SUM(AL$12:AL32)=2),0,IF($C33+$ED32&gt;($ED$11*AL$8),1,IF($C33+$D33+$E33+$F33+$ED32&gt;($ED$11*AL$8),2,IF($C33+$D33+$E33+$F33+$G33+$ED32&gt;($ED$11*AL$8),3,0))))</f>
        <v>0</v>
      </c>
      <c r="AM33" s="68">
        <f>IF(OR(SUMIF(AM$12:AM32,2,AM$12:AM32)=2,SUMIF(AM$12:AM32,1,AM$12:AM32)=1,SUM(AM$12:AM32)=1,SUM(AM$12:AM32)=2),0,IF($C33+$ED32&gt;($ED$11*AM$8),1,IF($C33+$D33+$E33+$F33+$ED32&gt;($ED$11*AM$8),2,IF($C33+$D33+$E33+$F33+$G33+$ED32&gt;($ED$11*AM$8),3,0))))</f>
        <v>0</v>
      </c>
      <c r="AN33" s="68">
        <f>IF(OR(SUMIF(AN$12:AN32,2,AN$12:AN32)=2,SUMIF(AN$12:AN32,1,AN$12:AN32)=1,SUM(AN$12:AN32)=1,SUM(AN$12:AN32)=2),0,IF($C33+$ED32&gt;($ED$11*AN$8),1,IF($C33+$D33+$E33+$F33+$ED32&gt;($ED$11*AN$8),2,IF($C33+$D33+$E33+$F33+$G33+$ED32&gt;($ED$11*AN$8),3,0))))</f>
        <v>0</v>
      </c>
      <c r="AO33" s="68">
        <f>IF(OR(SUMIF(AO$12:AO32,2,AO$12:AO32)=2,SUMIF(AO$12:AO32,1,AO$12:AO32)=1,SUM(AO$12:AO32)=1,SUM(AO$12:AO32)=2),0,IF($C33+$ED32&gt;($ED$11*AO$8),1,IF($C33+$D33+$E33+$F33+$ED32&gt;($ED$11*AO$8),2,IF($C33+$D33+$E33+$F33+$G33+$ED32&gt;($ED$11*AO$8),3,0))))</f>
        <v>0</v>
      </c>
      <c r="AP33" s="68">
        <f>IF(OR(SUMIF(AP$12:AP32,2,AP$12:AP32)=2,SUMIF(AP$12:AP32,1,AP$12:AP32)=1,SUM(AP$12:AP32)=1,SUM(AP$12:AP32)=2),0,IF($C33+$ED32&gt;($ED$11*AP$8),1,IF($C33+$D33+$E33+$F33+$ED32&gt;($ED$11*AP$8),2,IF($C33+$D33+$E33+$F33+$G33+$ED32&gt;($ED$11*AP$8),3,0))))</f>
        <v>0</v>
      </c>
      <c r="AQ33" s="68">
        <f>IF(OR(SUMIF(AQ$12:AQ32,2,AQ$12:AQ32)=2,SUMIF(AQ$12:AQ32,1,AQ$12:AQ32)=1,SUM(AQ$12:AQ32)=1,SUM(AQ$12:AQ32)=2),0,IF($C33+$ED32&gt;($ED$11*AQ$8),1,IF($C33+$D33+$E33+$F33+$ED32&gt;($ED$11*AQ$8),2,IF($C33+$D33+$E33+$F33+$G33+$ED32&gt;($ED$11*AQ$8),3,0))))</f>
        <v>0</v>
      </c>
      <c r="AR33" s="68">
        <f>IF(OR(SUMIF(AR$12:AR32,2,AR$12:AR32)=2,SUMIF(AR$12:AR32,1,AR$12:AR32)=1,SUM(AR$12:AR32)=1,SUM(AR$12:AR32)=2),0,IF($C33+$ED32&gt;($ED$11*AR$8),1,IF($C33+$D33+$E33+$F33+$ED32&gt;($ED$11*AR$8),2,IF($C33+$D33+$E33+$F33+$G33+$ED32&gt;($ED$11*AR$8),3,0))))</f>
        <v>0</v>
      </c>
      <c r="AS33" s="68">
        <f>IF(OR(SUMIF(AS$12:AS32,2,AS$12:AS32)=2,SUMIF(AS$12:AS32,1,AS$12:AS32)=1,SUM(AS$12:AS32)=1,SUM(AS$12:AS32)=2),0,IF($C33+$ED32&gt;($ED$11*AS$8),1,IF($C33+$D33+$E33+$F33+$ED32&gt;($ED$11*AS$8),2,IF($C33+$D33+$E33+$F33+$G33+$ED32&gt;($ED$11*AS$8),3,0))))</f>
        <v>0</v>
      </c>
      <c r="AT33" s="68">
        <f>IF(OR(SUMIF(AT$12:AT32,2,AT$12:AT32)=2,SUMIF(AT$12:AT32,1,AT$12:AT32)=1,SUM(AT$12:AT32)=1,SUM(AT$12:AT32)=2),0,IF($C33+$ED32&gt;($ED$11*AT$8),1,IF($C33+$D33+$E33+$F33+$ED32&gt;($ED$11*AT$8),2,IF($C33+$D33+$E33+$F33+$G33+$ED32&gt;($ED$11*AT$8),3,0))))</f>
        <v>0</v>
      </c>
      <c r="AU33" s="68">
        <f>IF(OR(SUMIF(AU$12:AU32,2,AU$12:AU32)=2,SUMIF(AU$12:AU32,1,AU$12:AU32)=1,SUM(AU$12:AU32)=1,SUM(AU$12:AU32)=2),0,IF($C33+$ED32&gt;($ED$11*AU$8),1,IF($C33+$D33+$E33+$F33+$ED32&gt;($ED$11*AU$8),2,IF($C33+$D33+$E33+$F33+$G33+$ED32&gt;($ED$11*AU$8),3,0))))</f>
        <v>0</v>
      </c>
      <c r="AV33" s="68">
        <f>IF(OR(SUMIF(AV$12:AV32,2,AV$12:AV32)=2,SUMIF(AV$12:AV32,1,AV$12:AV32)=1,SUM(AV$12:AV32)=1,SUM(AV$12:AV32)=2),0,IF($C33+$ED32&gt;($ED$11*AV$8),1,IF($C33+$D33+$E33+$F33+$ED32&gt;($ED$11*AV$8),2,IF($C33+$D33+$E33+$F33+$G33+$ED32&gt;($ED$11*AV$8),3,0))))</f>
        <v>0</v>
      </c>
      <c r="AW33" s="68">
        <f>IF(OR(SUMIF(AW$12:AW32,2,AW$12:AW32)=2,SUMIF(AW$12:AW32,1,AW$12:AW32)=1,SUM(AW$12:AW32)=1,SUM(AW$12:AW32)=2),0,IF($C33+$ED32&gt;($ED$11*AW$8),1,IF($C33+$D33+$E33+$F33+$ED32&gt;($ED$11*AW$8),2,IF($C33+$D33+$E33+$F33+$G33+$ED32&gt;($ED$11*AW$8),3,0))))</f>
        <v>0</v>
      </c>
      <c r="AX33" s="68">
        <f>IF(OR(SUMIF(AX$12:AX32,2,AX$12:AX32)=2,SUMIF(AX$12:AX32,1,AX$12:AX32)=1,SUM(AX$12:AX32)=1,SUM(AX$12:AX32)=2),0,IF($C33+$ED32&gt;($ED$11*AX$8),1,IF($C33+$D33+$E33+$F33+$ED32&gt;($ED$11*AX$8),2,IF($C33+$D33+$E33+$F33+$G33+$ED32&gt;($ED$11*AX$8),3,0))))</f>
        <v>0</v>
      </c>
      <c r="AY33" s="68">
        <f>IF(OR(SUMIF(AY$12:AY32,2,AY$12:AY32)=2,SUMIF(AY$12:AY32,1,AY$12:AY32)=1,SUM(AY$12:AY32)=1,SUM(AY$12:AY32)=2),0,IF($C33+$ED32&gt;($ED$11*AY$8),1,IF($C33+$D33+$E33+$F33+$ED32&gt;($ED$11*AY$8),2,IF($C33+$D33+$E33+$F33+$G33+$ED32&gt;($ED$11*AY$8),3,0))))</f>
        <v>0</v>
      </c>
      <c r="AZ33" s="68">
        <f>IF(OR(SUMIF(AZ$12:AZ32,2,AZ$12:AZ32)=2,SUMIF(AZ$12:AZ32,1,AZ$12:AZ32)=1,SUM(AZ$12:AZ32)=1,SUM(AZ$12:AZ32)=2),0,IF($C33+$ED32&gt;($ED$11*AZ$8),1,IF($C33+$D33+$E33+$F33+$ED32&gt;($ED$11*AZ$8),2,IF($C33+$D33+$E33+$F33+$G33+$ED32&gt;($ED$11*AZ$8),3,0))))</f>
        <v>0</v>
      </c>
      <c r="BA33" s="68">
        <f>IF(OR(SUMIF(BA$12:BA32,2,BA$12:BA32)=2,SUMIF(BA$12:BA32,1,BA$12:BA32)=1,SUM(BA$12:BA32)=1,SUM(BA$12:BA32)=2),0,IF($C33+$ED32&gt;($ED$11*BA$8),1,IF($C33+$D33+$E33+$F33+$ED32&gt;($ED$11*BA$8),2,IF($C33+$D33+$E33+$F33+$G33+$ED32&gt;($ED$11*BA$8),3,0))))</f>
        <v>0</v>
      </c>
      <c r="BB33" s="68">
        <f>IF(OR(SUMIF(BB$12:BB32,2,BB$12:BB32)=2,SUMIF(BB$12:BB32,1,BB$12:BB32)=1,SUM(BB$12:BB32)=1,SUM(BB$12:BB32)=2),0,IF($C33+$ED32&gt;($ED$11*BB$8),1,IF($C33+$D33+$E33+$F33+$ED32&gt;($ED$11*BB$8),2,IF($C33+$D33+$E33+$F33+$G33+$ED32&gt;($ED$11*BB$8),3,0))))</f>
        <v>0</v>
      </c>
      <c r="BC33" s="68">
        <f>IF(OR(SUMIF(BC$12:BC32,2,BC$12:BC32)=2,SUMIF(BC$12:BC32,1,BC$12:BC32)=1,SUM(BC$12:BC32)=1,SUM(BC$12:BC32)=2),0,IF($C33+$ED32&gt;($ED$11*BC$8),1,IF($C33+$D33+$E33+$F33+$ED32&gt;($ED$11*BC$8),2,IF($C33+$D33+$E33+$F33+$G33+$ED32&gt;($ED$11*BC$8),3,0))))</f>
        <v>0</v>
      </c>
      <c r="BD33" s="68">
        <f>IF(OR(SUMIF(BD$12:BD32,2,BD$12:BD32)=2,SUMIF(BD$12:BD32,1,BD$12:BD32)=1,SUM(BD$12:BD32)=1,SUM(BD$12:BD32)=2),0,IF($C33+$ED32&gt;($ED$11*BD$8),1,IF($C33+$D33+$E33+$F33+$ED32&gt;($ED$11*BD$8),2,IF($C33+$D33+$E33+$F33+$G33+$ED32&gt;($ED$11*BD$8),3,0))))</f>
        <v>0</v>
      </c>
      <c r="BE33" s="68">
        <f>IF(OR(SUMIF(BE$12:BE32,2,BE$12:BE32)=2,SUMIF(BE$12:BE32,1,BE$12:BE32)=1,SUM(BE$12:BE32)=1,SUM(BE$12:BE32)=2),0,IF($C33+$ED32&gt;($ED$11*BE$8),1,IF($C33+$D33+$E33+$F33+$ED32&gt;($ED$11*BE$8),2,IF($C33+$D33+$E33+$F33+$G33+$ED32&gt;($ED$11*BE$8),3,0))))</f>
        <v>0</v>
      </c>
      <c r="BF33" s="68">
        <f>IF(OR(SUMIF(BF$12:BF32,2,BF$12:BF32)=2,SUMIF(BF$12:BF32,1,BF$12:BF32)=1,SUM(BF$12:BF32)=1,SUM(BF$12:BF32)=2),0,IF($C33+$ED32&gt;($ED$11*BF$8),1,IF($C33+$D33+$E33+$F33+$ED32&gt;($ED$11*BF$8),2,IF($C33+$D33+$E33+$F33+$G33+$ED32&gt;($ED$11*BF$8),3,0))))</f>
        <v>0</v>
      </c>
      <c r="BG33" s="68">
        <f>IF(OR(SUMIF(BG$12:BG32,2,BG$12:BG32)=2,SUMIF(BG$12:BG32,1,BG$12:BG32)=1,SUM(BG$12:BG32)=1,SUM(BG$12:BG32)=2),0,IF($C33+$ED32&gt;($ED$11*BG$8),1,IF($C33+$D33+$E33+$F33+$ED32&gt;($ED$11*BG$8),2,IF($C33+$D33+$E33+$F33+$G33+$ED32&gt;($ED$11*BG$8),3,0))))</f>
        <v>0</v>
      </c>
      <c r="BH33" s="68">
        <f>IF(OR(SUMIF(BH$12:BH32,2,BH$12:BH32)=2,SUMIF(BH$12:BH32,1,BH$12:BH32)=1,SUM(BH$12:BH32)=1,SUM(BH$12:BH32)=2),0,IF($C33+$ED32&gt;($ED$11*BH$8),1,IF($C33+$D33+$E33+$F33+$ED32&gt;($ED$11*BH$8),2,IF($C33+$D33+$E33+$F33+$G33+$ED32&gt;($ED$11*BH$8),3,0))))</f>
        <v>0</v>
      </c>
      <c r="BI33" s="68">
        <f>IF(OR(SUMIF(BI$12:BI32,2,BI$12:BI32)=2,SUMIF(BI$12:BI32,1,BI$12:BI32)=1,SUM(BI$12:BI32)=1,SUM(BI$12:BI32)=2),0,IF($C33+$ED32&gt;($ED$11*BI$8),1,IF($C33+$D33+$E33+$F33+$ED32&gt;($ED$11*BI$8),2,IF($C33+$D33+$E33+$F33+$G33+$ED32&gt;($ED$11*BI$8),3,0))))</f>
        <v>0</v>
      </c>
      <c r="BJ33" s="68">
        <f>IF(OR(SUMIF(BJ$12:BJ32,2,BJ$12:BJ32)=2,SUMIF(BJ$12:BJ32,1,BJ$12:BJ32)=1,SUM(BJ$12:BJ32)=1,SUM(BJ$12:BJ32)=2),0,IF($C33+$ED32&gt;($ED$11*BJ$8),1,IF($C33+$D33+$E33+$F33+$ED32&gt;($ED$11*BJ$8),2,IF($C33+$D33+$E33+$F33+$G33+$ED32&gt;($ED$11*BJ$8),3,0))))</f>
        <v>0</v>
      </c>
      <c r="BK33" s="68">
        <f>IF(OR(SUMIF(BK$12:BK32,2,BK$12:BK32)=2,SUMIF(BK$12:BK32,1,BK$12:BK32)=1,SUM(BK$12:BK32)=1,SUM(BK$12:BK32)=2),0,IF($C33+$ED32&gt;($ED$11*BK$8),1,IF($C33+$D33+$E33+$F33+$ED32&gt;($ED$11*BK$8),2,IF($C33+$D33+$E33+$F33+$G33+$ED32&gt;($ED$11*BK$8),3,0))))</f>
        <v>0</v>
      </c>
      <c r="BL33" s="68">
        <f>IF(OR(SUMIF(BL$12:BL32,2,BL$12:BL32)=2,SUMIF(BL$12:BL32,1,BL$12:BL32)=1,SUM(BL$12:BL32)=1,SUM(BL$12:BL32)=2),0,IF($C33+$ED32&gt;($ED$11*BL$8),1,IF($C33+$D33+$E33+$F33+$ED32&gt;($ED$11*BL$8),2,IF($C33+$D33+$E33+$F33+$G33+$ED32&gt;($ED$11*BL$8),3,0))))</f>
        <v>0</v>
      </c>
      <c r="BM33" s="68">
        <f>IF(OR(SUMIF(BM$12:BM32,2,BM$12:BM32)=2,SUMIF(BM$12:BM32,1,BM$12:BM32)=1,SUM(BM$12:BM32)=1,SUM(BM$12:BM32)=2),0,IF($C33+$ED32&gt;($ED$11*BM$8),1,IF($C33+$D33+$E33+$F33+$ED32&gt;($ED$11*BM$8),2,IF($C33+$D33+$E33+$F33+$G33+$ED32&gt;($ED$11*BM$8),3,0))))</f>
        <v>0</v>
      </c>
      <c r="BN33" s="68">
        <f>IF(OR(SUMIF(BN$12:BN32,2,BN$12:BN32)=2,SUMIF(BN$12:BN32,1,BN$12:BN32)=1,SUM(BN$12:BN32)=1,SUM(BN$12:BN32)=2),0,IF($C33+$ED32&gt;($ED$11*BN$8),1,IF($C33+$D33+$E33+$F33+$ED32&gt;($ED$11*BN$8),2,IF($C33+$D33+$E33+$F33+$G33+$ED32&gt;($ED$11*BN$8),3,0))))</f>
        <v>0</v>
      </c>
      <c r="BO33" s="68">
        <f>IF(OR(SUMIF(BO$12:BO32,2,BO$12:BO32)=2,SUMIF(BO$12:BO32,1,BO$12:BO32)=1,SUM(BO$12:BO32)=1,SUM(BO$12:BO32)=2),0,IF($C33+$ED32&gt;($ED$11*BO$8),1,IF($C33+$D33+$E33+$F33+$ED32&gt;($ED$11*BO$8),2,IF($C33+$D33+$E33+$F33+$G33+$ED32&gt;($ED$11*BO$8),3,0))))</f>
        <v>0</v>
      </c>
      <c r="BP33" s="68">
        <f>IF(OR(SUMIF(BP$12:BP32,2,BP$12:BP32)=2,SUMIF(BP$12:BP32,1,BP$12:BP32)=1,SUM(BP$12:BP32)=1,SUM(BP$12:BP32)=2),0,IF($C33+$ED32&gt;($ED$11*BP$8),1,IF($C33+$D33+$E33+$F33+$ED32&gt;($ED$11*BP$8),2,IF($C33+$D33+$E33+$F33+$G33+$ED32&gt;($ED$11*BP$8),3,0))))</f>
        <v>0</v>
      </c>
      <c r="BQ33" s="68">
        <f>IF(OR(SUMIF(BQ$12:BQ32,2,BQ$12:BQ32)=2,SUMIF(BQ$12:BQ32,1,BQ$12:BQ32)=1,SUM(BQ$12:BQ32)=1,SUM(BQ$12:BQ32)=2),0,IF($C33+$ED32&gt;($ED$11*BQ$8),1,IF($C33+$D33+$E33+$F33+$ED32&gt;($ED$11*BQ$8),2,IF($C33+$D33+$E33+$F33+$G33+$ED32&gt;($ED$11*BQ$8),3,0))))</f>
        <v>0</v>
      </c>
      <c r="BR33" s="68">
        <f>IF(OR(SUMIF(BR$12:BR32,2,BR$12:BR32)=2,SUMIF(BR$12:BR32,1,BR$12:BR32)=1,SUM(BR$12:BR32)=1,SUM(BR$12:BR32)=2),0,IF($C33+$ED32&gt;($ED$11*BR$8),1,IF($C33+$D33+$E33+$F33+$ED32&gt;($ED$11*BR$8),2,IF($C33+$D33+$E33+$F33+$G33+$ED32&gt;($ED$11*BR$8),3,0))))</f>
        <v>0</v>
      </c>
      <c r="BS33" s="68">
        <f>IF(OR(SUMIF(BS$12:BS32,2,BS$12:BS32)=2,SUMIF(BS$12:BS32,1,BS$12:BS32)=1,SUM(BS$12:BS32)=1,SUM(BS$12:BS32)=2),0,IF($C33+$ED32&gt;($ED$11*BS$8),1,IF($C33+$D33+$E33+$F33+$ED32&gt;($ED$11*BS$8),2,IF($C33+$D33+$E33+$F33+$G33+$ED32&gt;($ED$11*BS$8),3,0))))</f>
        <v>0</v>
      </c>
      <c r="BT33" s="68">
        <f>IF(OR(SUMIF(BT$12:BT32,2,BT$12:BT32)=2,SUMIF(BT$12:BT32,1,BT$12:BT32)=1,SUM(BT$12:BT32)=1,SUM(BT$12:BT32)=2),0,IF($C33+$ED32&gt;($ED$11*BT$8),1,IF($C33+$D33+$E33+$F33+$ED32&gt;($ED$11*BT$8),2,IF($C33+$D33+$E33+$F33+$G33+$ED32&gt;($ED$11*BT$8),3,0))))</f>
        <v>0</v>
      </c>
      <c r="BU33" s="68">
        <f>IF(OR(SUMIF(BU$12:BU32,2,BU$12:BU32)=2,SUMIF(BU$12:BU32,1,BU$12:BU32)=1,SUM(BU$12:BU32)=1,SUM(BU$12:BU32)=2),0,IF($C33+$ED32&gt;($ED$11*BU$8),1,IF($C33+$D33+$E33+$F33+$ED32&gt;($ED$11*BU$8),2,IF($C33+$D33+$E33+$F33+$G33+$ED32&gt;($ED$11*BU$8),3,0))))</f>
        <v>0</v>
      </c>
      <c r="BV33" s="68">
        <f>IF(OR(SUMIF(BV$12:BV32,2,BV$12:BV32)=2,SUMIF(BV$12:BV32,1,BV$12:BV32)=1,SUM(BV$12:BV32)=1,SUM(BV$12:BV32)=2),0,IF($C33+$ED32&gt;($ED$11*BV$8),1,IF($C33+$D33+$E33+$F33+$ED32&gt;($ED$11*BV$8),2,IF($C33+$D33+$E33+$F33+$G33+$ED32&gt;($ED$11*BV$8),3,0))))</f>
        <v>0</v>
      </c>
      <c r="BW33" s="68">
        <f>IF(OR(SUMIF(BW$12:BW32,2,BW$12:BW32)=2,SUMIF(BW$12:BW32,1,BW$12:BW32)=1,SUM(BW$12:BW32)=1,SUM(BW$12:BW32)=2),0,IF($C33+$ED32&gt;($ED$11*BW$8),1,IF($C33+$D33+$E33+$F33+$ED32&gt;($ED$11*BW$8),2,IF($C33+$D33+$E33+$F33+$G33+$ED32&gt;($ED$11*BW$8),3,0))))</f>
        <v>0</v>
      </c>
      <c r="BX33" s="68">
        <f>IF(OR(SUMIF(BX$12:BX32,2,BX$12:BX32)=2,SUMIF(BX$12:BX32,1,BX$12:BX32)=1,SUM(BX$12:BX32)=1,SUM(BX$12:BX32)=2),0,IF($C33+$ED32&gt;($ED$11*BX$8),1,IF($C33+$D33+$E33+$F33+$ED32&gt;($ED$11*BX$8),2,IF($C33+$D33+$E33+$F33+$G33+$ED32&gt;($ED$11*BX$8),3,0))))</f>
        <v>0</v>
      </c>
      <c r="BY33" s="68">
        <f>IF(OR(SUMIF(BY$12:BY32,2,BY$12:BY32)=2,SUMIF(BY$12:BY32,1,BY$12:BY32)=1,SUM(BY$12:BY32)=1,SUM(BY$12:BY32)=2),0,IF($C33+$ED32&gt;($ED$11*BY$8),1,IF($C33+$D33+$E33+$F33+$ED32&gt;($ED$11*BY$8),2,IF($C33+$D33+$E33+$F33+$G33+$ED32&gt;($ED$11*BY$8),3,0))))</f>
        <v>0</v>
      </c>
      <c r="BZ33" s="68">
        <f>IF(OR(SUMIF(BZ$12:BZ32,2,BZ$12:BZ32)=2,SUMIF(BZ$12:BZ32,1,BZ$12:BZ32)=1,SUM(BZ$12:BZ32)=1,SUM(BZ$12:BZ32)=2),0,IF($C33+$ED32&gt;($ED$11*BZ$8),1,IF($C33+$D33+$E33+$F33+$ED32&gt;($ED$11*BZ$8),2,IF($C33+$D33+$E33+$F33+$G33+$ED32&gt;($ED$11*BZ$8),3,0))))</f>
        <v>0</v>
      </c>
      <c r="CA33" s="68">
        <f>IF(OR(SUMIF(CA$12:CA32,2,CA$12:CA32)=2,SUMIF(CA$12:CA32,1,CA$12:CA32)=1,SUM(CA$12:CA32)=1,SUM(CA$12:CA32)=2),0,IF($C33+$ED32&gt;($ED$11*CA$8),1,IF($C33+$D33+$E33+$F33+$ED32&gt;($ED$11*CA$8),2,IF($C33+$D33+$E33+$F33+$G33+$ED32&gt;($ED$11*CA$8),3,0))))</f>
        <v>0</v>
      </c>
      <c r="CB33" s="68">
        <f>IF(OR(SUMIF(CB$12:CB32,2,CB$12:CB32)=2,SUMIF(CB$12:CB32,1,CB$12:CB32)=1,SUM(CB$12:CB32)=1,SUM(CB$12:CB32)=2),0,IF($C33+$ED32&gt;($ED$11*CB$8),1,IF($C33+$D33+$E33+$F33+$ED32&gt;($ED$11*CB$8),2,IF($C33+$D33+$E33+$F33+$G33+$ED32&gt;($ED$11*CB$8),3,0))))</f>
        <v>0</v>
      </c>
      <c r="CC33" s="68">
        <f>IF(OR(SUMIF(CC$12:CC32,2,CC$12:CC32)=2,SUMIF(CC$12:CC32,1,CC$12:CC32)=1,SUM(CC$12:CC32)=1,SUM(CC$12:CC32)=2),0,IF($C33+$ED32&gt;($ED$11*CC$8),1,IF($C33+$D33+$E33+$F33+$ED32&gt;($ED$11*CC$8),2,IF($C33+$D33+$E33+$F33+$G33+$ED32&gt;($ED$11*CC$8),3,0))))</f>
        <v>0</v>
      </c>
      <c r="CD33" s="68">
        <f>IF(OR(SUMIF(CD$12:CD32,2,CD$12:CD32)=2,SUMIF(CD$12:CD32,1,CD$12:CD32)=1,SUM(CD$12:CD32)=1,SUM(CD$12:CD32)=2),0,IF($C33+$ED32&gt;($ED$11*CD$8),1,IF($C33+$D33+$E33+$F33+$ED32&gt;($ED$11*CD$8),2,IF($C33+$D33+$E33+$F33+$G33+$ED32&gt;($ED$11*CD$8),3,0))))</f>
        <v>0</v>
      </c>
      <c r="CE33" s="68">
        <f>IF(OR(SUMIF(CE$12:CE32,2,CE$12:CE32)=2,SUMIF(CE$12:CE32,1,CE$12:CE32)=1,SUM(CE$12:CE32)=1,SUM(CE$12:CE32)=2),0,IF($C33+$ED32&gt;($ED$11*CE$8),1,IF($C33+$D33+$E33+$F33+$ED32&gt;($ED$11*CE$8),2,IF($C33+$D33+$E33+$F33+$G33+$ED32&gt;($ED$11*CE$8),3,0))))</f>
        <v>0</v>
      </c>
      <c r="CF33" s="68">
        <f>IF(OR(SUMIF(CF$12:CF32,2,CF$12:CF32)=2,SUMIF(CF$12:CF32,1,CF$12:CF32)=1,SUM(CF$12:CF32)=1,SUM(CF$12:CF32)=2),0,IF($C33+$ED32&gt;($ED$11*CF$8),1,IF($C33+$D33+$E33+$F33+$ED32&gt;($ED$11*CF$8),2,IF($C33+$D33+$E33+$F33+$G33+$ED32&gt;($ED$11*CF$8),3,0))))</f>
        <v>0</v>
      </c>
      <c r="CG33" s="68">
        <f>IF(OR(SUMIF(CG$12:CG32,2,CG$12:CG32)=2,SUMIF(CG$12:CG32,1,CG$12:CG32)=1,SUM(CG$12:CG32)=1,SUM(CG$12:CG32)=2),0,IF($C33+$ED32&gt;($ED$11*CG$8),1,IF($C33+$D33+$E33+$F33+$ED32&gt;($ED$11*CG$8),2,IF($C33+$D33+$E33+$F33+$G33+$ED32&gt;($ED$11*CG$8),3,0))))</f>
        <v>0</v>
      </c>
      <c r="CH33" s="68">
        <f>IF(OR(SUMIF(CH$12:CH32,2,CH$12:CH32)=2,SUMIF(CH$12:CH32,1,CH$12:CH32)=1,SUM(CH$12:CH32)=1,SUM(CH$12:CH32)=2),0,IF($C33+$ED32&gt;($ED$11*CH$8),1,IF($C33+$D33+$E33+$F33+$ED32&gt;($ED$11*CH$8),2,IF($C33+$D33+$E33+$F33+$G33+$ED32&gt;($ED$11*CH$8),3,0))))</f>
        <v>0</v>
      </c>
      <c r="CI33" s="68">
        <f>IF(OR(SUMIF(CI$12:CI32,2,CI$12:CI32)=2,SUMIF(CI$12:CI32,1,CI$12:CI32)=1,SUM(CI$12:CI32)=1,SUM(CI$12:CI32)=2),0,IF($C33+$ED32&gt;($ED$11*CI$8),1,IF($C33+$D33+$E33+$F33+$ED32&gt;($ED$11*CI$8),2,IF($C33+$D33+$E33+$F33+$G33+$ED32&gt;($ED$11*CI$8),3,0))))</f>
        <v>0</v>
      </c>
      <c r="CJ33" s="68">
        <f>IF(OR(SUMIF(CJ$12:CJ32,2,CJ$12:CJ32)=2,SUMIF(CJ$12:CJ32,1,CJ$12:CJ32)=1,SUM(CJ$12:CJ32)=1,SUM(CJ$12:CJ32)=2),0,IF($C33+$ED32&gt;($ED$11*CJ$8),1,IF($C33+$D33+$E33+$F33+$ED32&gt;($ED$11*CJ$8),2,IF($C33+$D33+$E33+$F33+$G33+$ED32&gt;($ED$11*CJ$8),3,0))))</f>
        <v>0</v>
      </c>
      <c r="CK33" s="68">
        <f>IF(OR(SUMIF(CK$12:CK32,2,CK$12:CK32)=2,SUMIF(CK$12:CK32,1,CK$12:CK32)=1,SUM(CK$12:CK32)=1,SUM(CK$12:CK32)=2),0,IF($C33+$ED32&gt;($ED$11*CK$8),1,IF($C33+$D33+$E33+$F33+$ED32&gt;($ED$11*CK$8),2,IF($C33+$D33+$E33+$F33+$G33+$ED32&gt;($ED$11*CK$8),3,0))))</f>
        <v>0</v>
      </c>
      <c r="CL33" s="68">
        <f>IF(OR(SUMIF(CL$12:CL32,2,CL$12:CL32)=2,SUMIF(CL$12:CL32,1,CL$12:CL32)=1,SUM(CL$12:CL32)=1,SUM(CL$12:CL32)=2),0,IF($C33+$ED32&gt;($ED$11*CL$8),1,IF($C33+$D33+$E33+$F33+$ED32&gt;($ED$11*CL$8),2,IF($C33+$D33+$E33+$F33+$G33+$ED32&gt;($ED$11*CL$8),3,0))))</f>
        <v>0</v>
      </c>
      <c r="CM33" s="68">
        <f>IF(OR(SUMIF(CM$12:CM32,2,CM$12:CM32)=2,SUMIF(CM$12:CM32,1,CM$12:CM32)=1,SUM(CM$12:CM32)=1,SUM(CM$12:CM32)=2),0,IF($C33+$ED32&gt;($ED$11*CM$8),1,IF($C33+$D33+$E33+$F33+$ED32&gt;($ED$11*CM$8),2,IF($C33+$D33+$E33+$F33+$G33+$ED32&gt;($ED$11*CM$8),3,0))))</f>
        <v>0</v>
      </c>
      <c r="CN33" s="68">
        <f>IF(OR(SUMIF(CN$12:CN32,2,CN$12:CN32)=2,SUMIF(CN$12:CN32,1,CN$12:CN32)=1,SUM(CN$12:CN32)=1,SUM(CN$12:CN32)=2),0,IF($C33+$ED32&gt;($ED$11*CN$8),1,IF($C33+$D33+$E33+$F33+$ED32&gt;($ED$11*CN$8),2,IF($C33+$D33+$E33+$F33+$G33+$ED32&gt;($ED$11*CN$8),3,0))))</f>
        <v>0</v>
      </c>
      <c r="CO33" s="68">
        <f>IF(OR(SUMIF(CO$12:CO32,2,CO$12:CO32)=2,SUMIF(CO$12:CO32,1,CO$12:CO32)=1,SUM(CO$12:CO32)=1,SUM(CO$12:CO32)=2),0,IF($C33+$ED32&gt;($ED$11*CO$8),1,IF($C33+$D33+$E33+$F33+$ED32&gt;($ED$11*CO$8),2,IF($C33+$D33+$E33+$F33+$G33+$ED32&gt;($ED$11*CO$8),3,0))))</f>
        <v>0</v>
      </c>
      <c r="CP33" s="68">
        <f>IF(OR(SUMIF(CP$12:CP32,2,CP$12:CP32)=2,SUMIF(CP$12:CP32,1,CP$12:CP32)=1,SUM(CP$12:CP32)=1,SUM(CP$12:CP32)=2),0,IF($C33+$ED32&gt;($ED$11*CP$8),1,IF($C33+$D33+$E33+$F33+$ED32&gt;($ED$11*CP$8),2,IF($C33+$D33+$E33+$F33+$G33+$ED32&gt;($ED$11*CP$8),3,0))))</f>
        <v>0</v>
      </c>
      <c r="CQ33" s="68">
        <f>IF(OR(SUMIF(CQ$12:CQ32,2,CQ$12:CQ32)=2,SUMIF(CQ$12:CQ32,1,CQ$12:CQ32)=1,SUM(CQ$12:CQ32)=1,SUM(CQ$12:CQ32)=2),0,IF($C33+$ED32&gt;($ED$11*CQ$8),1,IF($C33+$D33+$E33+$F33+$ED32&gt;($ED$11*CQ$8),2,IF($C33+$D33+$E33+$F33+$G33+$ED32&gt;($ED$11*CQ$8),3,0))))</f>
        <v>0</v>
      </c>
      <c r="CR33" s="68">
        <f>IF(OR(SUMIF(CR$12:CR32,2,CR$12:CR32)=2,SUMIF(CR$12:CR32,1,CR$12:CR32)=1,SUM(CR$12:CR32)=1,SUM(CR$12:CR32)=2),0,IF($C33+$ED32&gt;($ED$11*CR$8),1,IF($C33+$D33+$E33+$F33+$ED32&gt;($ED$11*CR$8),2,IF($C33+$D33+$E33+$F33+$G33+$ED32&gt;($ED$11*CR$8),3,0))))</f>
        <v>0</v>
      </c>
      <c r="CS33" s="68">
        <f>IF(OR(SUMIF(CS$12:CS32,2,CS$12:CS32)=2,SUMIF(CS$12:CS32,1,CS$12:CS32)=1,SUM(CS$12:CS32)=1,SUM(CS$12:CS32)=2),0,IF($C33+$ED32&gt;($ED$11*CS$8),1,IF($C33+$D33+$E33+$F33+$ED32&gt;($ED$11*CS$8),2,IF($C33+$D33+$E33+$F33+$G33+$ED32&gt;($ED$11*CS$8),3,0))))</f>
        <v>0</v>
      </c>
      <c r="CT33" s="68">
        <f>IF(OR(SUMIF(CT$12:CT32,2,CT$12:CT32)=2,SUMIF(CT$12:CT32,1,CT$12:CT32)=1,SUM(CT$12:CT32)=1,SUM(CT$12:CT32)=2),0,IF($C33+$ED32&gt;($ED$11*CT$8),1,IF($C33+$D33+$E33+$F33+$ED32&gt;($ED$11*CT$8),2,IF($C33+$D33+$E33+$F33+$G33+$ED32&gt;($ED$11*CT$8),3,0))))</f>
        <v>0</v>
      </c>
      <c r="CU33" s="68">
        <f>IF(OR(SUMIF(CU$12:CU32,2,CU$12:CU32)=2,SUMIF(CU$12:CU32,1,CU$12:CU32)=1,SUM(CU$12:CU32)=1,SUM(CU$12:CU32)=2),0,IF($C33+$ED32&gt;($ED$11*CU$8),1,IF($C33+$D33+$E33+$F33+$ED32&gt;($ED$11*CU$8),2,IF($C33+$D33+$E33+$F33+$G33+$ED32&gt;($ED$11*CU$8),3,0))))</f>
        <v>0</v>
      </c>
      <c r="CV33" s="68">
        <f>IF(OR(SUMIF(CV$12:CV32,2,CV$12:CV32)=2,SUMIF(CV$12:CV32,1,CV$12:CV32)=1,SUM(CV$12:CV32)=1,SUM(CV$12:CV32)=2),0,IF($C33+$ED32&gt;($ED$11*CV$8),1,IF($C33+$D33+$E33+$F33+$ED32&gt;($ED$11*CV$8),2,IF($C33+$D33+$E33+$F33+$G33+$ED32&gt;($ED$11*CV$8),3,0))))</f>
        <v>0</v>
      </c>
      <c r="CW33" s="68">
        <f>IF(OR(SUMIF(CW$12:CW32,2,CW$12:CW32)=2,SUMIF(CW$12:CW32,1,CW$12:CW32)=1,SUM(CW$12:CW32)=1,SUM(CW$12:CW32)=2),0,IF($C33+$ED32&gt;($ED$11*CW$8),1,IF($C33+$D33+$E33+$F33+$ED32&gt;($ED$11*CW$8),2,IF($C33+$D33+$E33+$F33+$G33+$ED32&gt;($ED$11*CW$8),3,0))))</f>
        <v>0</v>
      </c>
      <c r="CX33" s="68">
        <f>IF(OR(SUMIF(CX$12:CX32,2,CX$12:CX32)=2,SUMIF(CX$12:CX32,1,CX$12:CX32)=1,SUM(CX$12:CX32)=1,SUM(CX$12:CX32)=2),0,IF($C33+$ED32&gt;($ED$11*CX$8),1,IF($C33+$D33+$E33+$F33+$ED32&gt;($ED$11*CX$8),2,IF($C33+$D33+$E33+$F33+$G33+$ED32&gt;($ED$11*CX$8),3,0))))</f>
        <v>0</v>
      </c>
      <c r="CY33" s="68">
        <f>IF(OR(SUMIF(CY$12:CY32,2,CY$12:CY32)=2,SUMIF(CY$12:CY32,1,CY$12:CY32)=1,SUM(CY$12:CY32)=1,SUM(CY$12:CY32)=2),0,IF($C33+$ED32&gt;($ED$11*CY$8),1,IF($C33+$D33+$E33+$F33+$ED32&gt;($ED$11*CY$8),2,IF($C33+$D33+$E33+$F33+$G33+$ED32&gt;($ED$11*CY$8),3,0))))</f>
        <v>0</v>
      </c>
      <c r="CZ33" s="68">
        <f>IF(OR(SUMIF(CZ$12:CZ32,2,CZ$12:CZ32)=2,SUMIF(CZ$12:CZ32,1,CZ$12:CZ32)=1,SUM(CZ$12:CZ32)=1,SUM(CZ$12:CZ32)=2),0,IF($C33+$ED32&gt;($ED$11*CZ$8),1,IF($C33+$D33+$E33+$F33+$ED32&gt;($ED$11*CZ$8),2,IF($C33+$D33+$E33+$F33+$G33+$ED32&gt;($ED$11*CZ$8),3,0))))</f>
        <v>0</v>
      </c>
      <c r="DA33" s="68">
        <f>IF(OR(SUMIF(DA$12:DA32,2,DA$12:DA32)=2,SUMIF(DA$12:DA32,1,DA$12:DA32)=1,SUM(DA$12:DA32)=1,SUM(DA$12:DA32)=2),0,IF($C33+$ED32&gt;($ED$11*DA$8),1,IF($C33+$D33+$E33+$F33+$ED32&gt;($ED$11*DA$8),2,IF($C33+$D33+$E33+$F33+$G33+$ED32&gt;($ED$11*DA$8),3,0))))</f>
        <v>0</v>
      </c>
      <c r="DB33" s="68">
        <f>IF(OR(SUMIF(DB$12:DB32,2,DB$12:DB32)=2,SUMIF(DB$12:DB32,1,DB$12:DB32)=1,SUM(DB$12:DB32)=1,SUM(DB$12:DB32)=2),0,IF($C33+$ED32&gt;($ED$11*DB$8),1,IF($C33+$D33+$E33+$F33+$ED32&gt;($ED$11*DB$8),2,IF($C33+$D33+$E33+$F33+$G33+$ED32&gt;($ED$11*DB$8),3,0))))</f>
        <v>0</v>
      </c>
      <c r="DC33" s="68">
        <f>IF(OR(SUMIF(DC$12:DC32,2,DC$12:DC32)=2,SUMIF(DC$12:DC32,1,DC$12:DC32)=1,SUM(DC$12:DC32)=1,SUM(DC$12:DC32)=2),0,IF($C33+$ED32&gt;($ED$11*DC$8),1,IF($C33+$D33+$E33+$F33+$ED32&gt;($ED$11*DC$8),2,IF($C33+$D33+$E33+$F33+$G33+$ED32&gt;($ED$11*DC$8),3,0))))</f>
        <v>0</v>
      </c>
      <c r="DD33" s="68">
        <f>IF(OR(SUMIF(DD$12:DD32,2,DD$12:DD32)=2,SUMIF(DD$12:DD32,1,DD$12:DD32)=1,SUM(DD$12:DD32)=1,SUM(DD$12:DD32)=2),0,IF($C33+$ED32&gt;($ED$11*DD$8),1,IF($C33+$D33+$E33+$F33+$ED32&gt;($ED$11*DD$8),2,IF($C33+$D33+$E33+$F33+$G33+$ED32&gt;($ED$11*DD$8),3,0))))</f>
        <v>0</v>
      </c>
      <c r="DE33" s="68">
        <f>IF(OR(SUMIF(DE$12:DE32,2,DE$12:DE32)=2,SUMIF(DE$12:DE32,1,DE$12:DE32)=1,SUM(DE$12:DE32)=1,SUM(DE$12:DE32)=2),0,IF($C33+$ED32&gt;($ED$11*DE$8),1,IF($C33+$D33+$E33+$F33+$ED32&gt;($ED$11*DE$8),2,IF($C33+$D33+$E33+$F33+$G33+$ED32&gt;($ED$11*DE$8),3,0))))</f>
        <v>0</v>
      </c>
      <c r="DF33" s="68">
        <f>IF(OR(SUMIF(DF$12:DF32,2,DF$12:DF32)=2,SUMIF(DF$12:DF32,1,DF$12:DF32)=1,SUM(DF$12:DF32)=1,SUM(DF$12:DF32)=2),0,IF($C33+$ED32&gt;($ED$11*DF$8),1,IF($C33+$D33+$E33+$F33+$ED32&gt;($ED$11*DF$8),2,IF($C33+$D33+$E33+$F33+$G33+$ED32&gt;($ED$11*DF$8),3,0))))</f>
        <v>0</v>
      </c>
      <c r="DG33" s="68">
        <f>IF(OR(SUMIF(DG$12:DG32,2,DG$12:DG32)=2,SUMIF(DG$12:DG32,1,DG$12:DG32)=1,SUM(DG$12:DG32)=1,SUM(DG$12:DG32)=2),0,IF($C33+$ED32&gt;($ED$11*DG$8),1,IF($C33+$D33+$E33+$F33+$ED32&gt;($ED$11*DG$8),2,IF($C33+$D33+$E33+$F33+$G33+$ED32&gt;($ED$11*DG$8),3,0))))</f>
        <v>0</v>
      </c>
      <c r="DH33" s="68">
        <f>IF(OR(SUMIF(DH$12:DH32,2,DH$12:DH32)=2,SUMIF(DH$12:DH32,1,DH$12:DH32)=1,SUM(DH$12:DH32)=1,SUM(DH$12:DH32)=2),0,IF($C33+$ED32&gt;($ED$11*DH$8),1,IF($C33+$D33+$E33+$F33+$ED32&gt;($ED$11*DH$8),2,IF($C33+$D33+$E33+$F33+$G33+$ED32&gt;($ED$11*DH$8),3,0))))</f>
        <v>0</v>
      </c>
      <c r="DI33" s="68">
        <f>IF(OR(SUMIF(DI$12:DI32,2,DI$12:DI32)=2,SUMIF(DI$12:DI32,1,DI$12:DI32)=1,SUM(DI$12:DI32)=1,SUM(DI$12:DI32)=2),0,IF($C33+$ED32&gt;($ED$11*DI$8),1,IF($C33+$D33+$E33+$F33+$ED32&gt;($ED$11*DI$8),2,IF($C33+$D33+$E33+$F33+$G33+$ED32&gt;($ED$11*DI$8),3,0))))</f>
        <v>0</v>
      </c>
      <c r="DJ33" s="68">
        <f>IF(OR(SUMIF(DJ$12:DJ32,2,DJ$12:DJ32)=2,SUMIF(DJ$12:DJ32,1,DJ$12:DJ32)=1,SUM(DJ$12:DJ32)=1,SUM(DJ$12:DJ32)=2),0,IF($C33+$ED32&gt;($ED$11*DJ$8),1,IF($C33+$D33+$E33+$F33+$ED32&gt;($ED$11*DJ$8),2,IF($C33+$D33+$E33+$F33+$G33+$ED32&gt;($ED$11*DJ$8),3,0))))</f>
        <v>0</v>
      </c>
      <c r="DK33" s="68">
        <f>IF(OR(SUMIF(DK$12:DK32,2,DK$12:DK32)=2,SUMIF(DK$12:DK32,1,DK$12:DK32)=1,SUM(DK$12:DK32)=1,SUM(DK$12:DK32)=2),0,IF($C33+$ED32&gt;($ED$11*DK$8),1,IF($C33+$D33+$E33+$F33+$ED32&gt;($ED$11*DK$8),2,IF($C33+$D33+$E33+$F33+$G33+$ED32&gt;($ED$11*DK$8),3,0))))</f>
        <v>0</v>
      </c>
      <c r="DL33" s="68">
        <f>IF(OR(SUMIF(DL$12:DL32,2,DL$12:DL32)=2,SUMIF(DL$12:DL32,1,DL$12:DL32)=1,SUM(DL$12:DL32)=1,SUM(DL$12:DL32)=2),0,IF($C33+$ED32&gt;($ED$11*DL$8),1,IF($C33+$D33+$E33+$F33+$ED32&gt;($ED$11*DL$8),2,IF($C33+$D33+$E33+$F33+$G33+$ED32&gt;($ED$11*DL$8),3,0))))</f>
        <v>0</v>
      </c>
      <c r="DM33" s="68">
        <f>IF(OR(SUMIF(DM$12:DM32,2,DM$12:DM32)=2,SUMIF(DM$12:DM32,1,DM$12:DM32)=1,SUM(DM$12:DM32)=1,SUM(DM$12:DM32)=2),0,IF($C33+$ED32&gt;($ED$11*DM$8),1,IF($C33+$D33+$E33+$F33+$ED32&gt;($ED$11*DM$8),2,IF($C33+$D33+$E33+$F33+$G33+$ED32&gt;($ED$11*DM$8),3,0))))</f>
        <v>0</v>
      </c>
      <c r="DN33" s="68">
        <f>IF(OR(SUMIF(DN$12:DN32,2,DN$12:DN32)=2,SUMIF(DN$12:DN32,1,DN$12:DN32)=1,SUM(DN$12:DN32)=1,SUM(DN$12:DN32)=2),0,IF($C33+$ED32&gt;($ED$11*DN$8),1,IF($C33+$D33+$E33+$F33+$ED32&gt;($ED$11*DN$8),2,IF($C33+$D33+$E33+$F33+$G33+$ED32&gt;($ED$11*DN$8),3,0))))</f>
        <v>0</v>
      </c>
      <c r="DO33" s="68">
        <f>IF(OR(SUMIF(DO$12:DO32,2,DO$12:DO32)=2,SUMIF(DO$12:DO32,1,DO$12:DO32)=1,SUM(DO$12:DO32)=1,SUM(DO$12:DO32)=2),0,IF($C33+$ED32&gt;($ED$11*DO$8),1,IF($C33+$D33+$E33+$F33+$ED32&gt;($ED$11*DO$8),2,IF($C33+$D33+$E33+$F33+$G33+$ED32&gt;($ED$11*DO$8),3,0))))</f>
        <v>0</v>
      </c>
      <c r="DP33" s="68">
        <f>IF(OR(SUMIF(DP$12:DP32,2,DP$12:DP32)=2,SUMIF(DP$12:DP32,1,DP$12:DP32)=1,SUM(DP$12:DP32)=1,SUM(DP$12:DP32)=2),0,IF($C33+$ED32&gt;($ED$11*DP$8),1,IF($C33+$D33+$E33+$F33+$ED32&gt;($ED$11*DP$8),2,IF($C33+$D33+$E33+$F33+$G33+$ED32&gt;($ED$11*DP$8),3,0))))</f>
        <v>0</v>
      </c>
      <c r="DQ33" s="68">
        <f>IF(OR(SUMIF(DQ$12:DQ32,2,DQ$12:DQ32)=2,SUMIF(DQ$12:DQ32,1,DQ$12:DQ32)=1,SUM(DQ$12:DQ32)=1,SUM(DQ$12:DQ32)=2),0,IF($C33+$ED32&gt;($ED$11*DQ$8),1,IF($C33+$D33+$E33+$F33+$ED32&gt;($ED$11*DQ$8),2,IF($C33+$D33+$E33+$F33+$G33+$ED32&gt;($ED$11*DQ$8),3,0))))</f>
        <v>0</v>
      </c>
      <c r="DR33" s="68">
        <f>IF(OR(SUMIF(DR$12:DR32,2,DR$12:DR32)=2,SUMIF(DR$12:DR32,1,DR$12:DR32)=1,SUM(DR$12:DR32)=1,SUM(DR$12:DR32)=2),0,IF($C33+$ED32&gt;($ED$11*DR$8),1,IF($C33+$D33+$E33+$F33+$ED32&gt;($ED$11*DR$8),2,IF($C33+$D33+$E33+$F33+$G33+$ED32&gt;($ED$11*DR$8),3,0))))</f>
        <v>0</v>
      </c>
      <c r="DS33" s="68">
        <f>IF(OR(SUMIF(DS$12:DS32,2,DS$12:DS32)=2,SUMIF(DS$12:DS32,1,DS$12:DS32)=1,SUM(DS$12:DS32)=1,SUM(DS$12:DS32)=2),0,IF($C33+$ED32&gt;($ED$11*DS$8),1,IF($C33+$D33+$E33+$F33+$ED32&gt;($ED$11*DS$8),2,IF($C33+$D33+$E33+$F33+$G33+$ED32&gt;($ED$11*DS$8),3,0))))</f>
        <v>0</v>
      </c>
      <c r="DT33" s="68">
        <f>IF(OR(SUMIF(DT$12:DT32,2,DT$12:DT32)=2,SUMIF(DT$12:DT32,1,DT$12:DT32)=1,SUM(DT$12:DT32)=1,SUM(DT$12:DT32)=2),0,IF($C33+$ED32&gt;($ED$11*DT$8),1,IF($C33+$D33+$E33+$F33+$ED32&gt;($ED$11*DT$8),2,IF($C33+$D33+$E33+$F33+$G33+$ED32&gt;($ED$11*DT$8),3,0))))</f>
        <v>0</v>
      </c>
      <c r="DU33" s="68">
        <f>IF(OR(SUMIF(DU$12:DU32,2,DU$12:DU32)=2,SUMIF(DU$12:DU32,1,DU$12:DU32)=1,SUM(DU$12:DU32)=1,SUM(DU$12:DU32)=2),0,IF($C33+$ED32&gt;($ED$11*DU$8),1,IF($C33+$D33+$E33+$F33+$ED32&gt;($ED$11*DU$8),2,IF($C33+$D33+$E33+$F33+$G33+$ED32&gt;($ED$11*DU$8),3,0))))</f>
        <v>0</v>
      </c>
      <c r="DV33" s="68">
        <f>IF(OR(SUMIF(DV$12:DV32,2,DV$12:DV32)=2,SUMIF(DV$12:DV32,1,DV$12:DV32)=1,SUM(DV$12:DV32)=1,SUM(DV$12:DV32)=2),0,IF($C33+$ED32&gt;($ED$11*DV$8),1,IF($C33+$D33+$E33+$F33+$ED32&gt;($ED$11*DV$8),2,IF($C33+$D33+$E33+$F33+$G33+$ED32&gt;($ED$11*DV$8),3,0))))</f>
        <v>0</v>
      </c>
      <c r="DW33" s="68">
        <f>IF(OR(SUMIF(DW$12:DW32,2,DW$12:DW32)=2,SUMIF(DW$12:DW32,1,DW$12:DW32)=1,SUM(DW$12:DW32)=1,SUM(DW$12:DW32)=2),0,IF($C33+$ED32&gt;($ED$11*DW$8),1,IF($C33+$D33+$E33+$F33+$ED32&gt;($ED$11*DW$8),2,IF($C33+$D33+$E33+$F33+$G33+$ED32&gt;($ED$11*DW$8),3,0))))</f>
        <v>0</v>
      </c>
      <c r="DX33" s="68">
        <f>IF(OR(SUMIF(DX$12:DX32,2,DX$12:DX32)=2,SUMIF(DX$12:DX32,1,DX$12:DX32)=1,SUM(DX$12:DX32)=1,SUM(DX$12:DX32)=2),0,IF($C33+$ED32&gt;($ED$11*DX$8),1,IF($C33+$D33+$E33+$F33+$ED32&gt;($ED$11*DX$8),2,IF($C33+$D33+$E33+$F33+$G33+$ED32&gt;($ED$11*DX$8),3,0))))</f>
        <v>0</v>
      </c>
      <c r="DY33" s="68">
        <f>IF(OR(SUMIF(DY$12:DY32,2,DY$12:DY32)=2,SUMIF(DY$12:DY32,1,DY$12:DY32)=1,SUM(DY$12:DY32)=1,SUM(DY$12:DY32)=2),0,IF($C33+$ED32&gt;($ED$11*DY$8),1,IF($C33+$D33+$E33+$F33+$ED32&gt;($ED$11*DY$8),2,IF($C33+$D33+$E33+$F33+$G33+$ED32&gt;($ED$11*DY$8),3,0))))</f>
        <v>0</v>
      </c>
      <c r="DZ33" s="68">
        <f>IF(OR(SUMIF(DZ$12:DZ32,2,DZ$12:DZ32)=2,SUMIF(DZ$12:DZ32,1,DZ$12:DZ32)=1,SUM(DZ$12:DZ32)=1,SUM(DZ$12:DZ32)=2),0,IF($C33+$ED32&gt;($ED$11*DZ$8),1,IF($C33+$D33+$E33+$F33+$ED32&gt;($ED$11*DZ$8),2,IF($C33+$D33+$E33+$F33+$G33+$ED32&gt;($ED$11*DZ$8),3,0))))</f>
        <v>0</v>
      </c>
      <c r="EA33" s="68">
        <f>IF(OR(SUMIF(EA$12:EA32,2,EA$12:EA32)=2,SUMIF(EA$12:EA32,1,EA$12:EA32)=1,SUM(EA$12:EA32)=1,SUM(EA$12:EA32)=2),0,IF($C33+$ED32&gt;($ED$11*EA$8),1,IF($C33+$D33+$E33+$F33+$ED32&gt;($ED$11*EA$8),2,IF($C33+$D33+$E33+$F33+$G33+$ED32&gt;($ED$11*EA$8),3,0))))</f>
        <v>0</v>
      </c>
      <c r="EB33" s="68">
        <f>IF(OR(SUMIF(EB$12:EB32,2,EB$12:EB32)=2,SUMIF(EB$12:EB32,1,EB$12:EB32)=1,SUM(EB$12:EB32)=1,SUM(EB$12:EB32)=2),0,IF($C33+$ED32&gt;($ED$11*EB$8),1,IF($C33+$D33+$E33+$F33+$ED32&gt;($ED$11*EB$8),2,IF($C33+$D33+$E33+$F33+$G33+$ED32&gt;($ED$11*EB$8),3,0))))</f>
        <v>0</v>
      </c>
      <c r="EC33" s="68">
        <f>IF(OR(SUMIF(EC$12:EC32,2,EC$12:EC32)=2,SUMIF(EC$12:EC32,1,EC$12:EC32)=1,SUM(EC$12:EC32)=1,SUM(EC$12:EC32)=2),0,IF($C33+$ED32&gt;($ED$11*EC$8),1,IF($C33+$D33+$E33+$F33+$ED32&gt;($ED$11*EC$8),2,IF($C33+$D33+$E33+$F33+$G33+$ED32&gt;($ED$11*EC$8),3,0))))</f>
        <v>0</v>
      </c>
      <c r="ED33" s="26">
        <f>SUM($C$12:$F33)</f>
        <v>0</v>
      </c>
    </row>
    <row r="34" spans="1:134" ht="14.1" customHeight="1">
      <c r="A34" s="66">
        <v>23</v>
      </c>
      <c r="B34" s="35"/>
      <c r="C34" s="35"/>
      <c r="D34" s="35"/>
      <c r="E34" s="35"/>
      <c r="F34" s="35"/>
      <c r="G34" s="35"/>
      <c r="H34" s="68">
        <f>IF(OR(SUMIF(H$12:H33,2,H$12:H33)=2,SUMIF(H$12:H33,1,H$12:H33)=1,SUM(H$12:H33)=1,SUM(H$12:H33)=2),0,IF($C34+$ED33&gt;($ED$11*H$8),1,IF($C34+$D34+$E34+$F34+$ED33&gt;($ED$11*H$8),2,IF($C34+$D34+$E34+$F34+$G34+$ED33&gt;($ED$11*H$8),3,0))))</f>
        <v>0</v>
      </c>
      <c r="I34" s="68">
        <f>IF(OR(SUMIF(I$12:I33,2,I$12:I33)=2,SUMIF(I$12:I33,1,I$12:I33)=1,SUM(I$12:I33)=1,SUM(I$12:I33)=2),0,IF($C34+$ED33&gt;($ED$11*I$8),1,IF($C34+$D34+$E34+$F34+$ED33&gt;($ED$11*I$8),2,IF($C34+$D34+$E34+$F34+$G34+$ED33&gt;($ED$11*I$8),3,0))))</f>
        <v>0</v>
      </c>
      <c r="J34" s="68">
        <f>IF(OR(SUMIF(J$12:J33,2,J$12:J33)=2,SUMIF(J$12:J33,1,J$12:J33)=1,SUM(J$12:J33)=1,SUM(J$12:J33)=2),0,IF($C34+$ED33&gt;($ED$11*J$8),1,IF($C34+$D34+$E34+$F34+$ED33&gt;($ED$11*J$8),2,IF($C34+$D34+$E34+$F34+$G34+$ED33&gt;($ED$11*J$8),3,0))))</f>
        <v>0</v>
      </c>
      <c r="K34" s="68">
        <f>IF(OR(SUMIF(K$12:K33,2,K$12:K33)=2,SUMIF(K$12:K33,1,K$12:K33)=1,SUM(K$12:K33)=1,SUM(K$12:K33)=2),0,IF($C34+$ED33&gt;($ED$11*K$8),1,IF($C34+$D34+$E34+$F34+$ED33&gt;($ED$11*K$8),2,IF($C34+$D34+$E34+$F34+$G34+$ED33&gt;($ED$11*K$8),3,0))))</f>
        <v>0</v>
      </c>
      <c r="L34" s="68">
        <f>IF(OR(SUMIF(L$12:L33,2,L$12:L33)=2,SUMIF(L$12:L33,1,L$12:L33)=1,SUM(L$12:L33)=1,SUM(L$12:L33)=2),0,IF($C34+$ED33&gt;($ED$11*L$8),1,IF($C34+$D34+$E34+$F34+$ED33&gt;($ED$11*L$8),2,IF($C34+$D34+$E34+$F34+$G34+$ED33&gt;($ED$11*L$8),3,0))))</f>
        <v>0</v>
      </c>
      <c r="M34" s="68">
        <f>IF(OR(SUMIF(M$12:M33,2,M$12:M33)=2,SUMIF(M$12:M33,1,M$12:M33)=1,SUM(M$12:M33)=1,SUM(M$12:M33)=2),0,IF($C34+$ED33&gt;($ED$11*M$8),1,IF($C34+$D34+$E34+$F34+$ED33&gt;($ED$11*M$8),2,IF($C34+$D34+$E34+$F34+$G34+$ED33&gt;($ED$11*M$8),3,0))))</f>
        <v>0</v>
      </c>
      <c r="N34" s="68">
        <f>IF(OR(SUMIF(N$12:N33,2,N$12:N33)=2,SUMIF(N$12:N33,1,N$12:N33)=1,SUM(N$12:N33)=1,SUM(N$12:N33)=2),0,IF($C34+$ED33&gt;($ED$11*N$8),1,IF($C34+$D34+$E34+$F34+$ED33&gt;($ED$11*N$8),2,IF($C34+$D34+$E34+$F34+$G34+$ED33&gt;($ED$11*N$8),3,0))))</f>
        <v>0</v>
      </c>
      <c r="O34" s="68">
        <f>IF(OR(SUMIF(O$12:O33,2,O$12:O33)=2,SUMIF(O$12:O33,1,O$12:O33)=1,SUM(O$12:O33)=1,SUM(O$12:O33)=2),0,IF($C34+$ED33&gt;($ED$11*O$8),1,IF($C34+$D34+$E34+$F34+$ED33&gt;($ED$11*O$8),2,IF($C34+$D34+$E34+$F34+$G34+$ED33&gt;($ED$11*O$8),3,0))))</f>
        <v>0</v>
      </c>
      <c r="P34" s="68">
        <f>IF(OR(SUMIF(P$12:P33,2,P$12:P33)=2,SUMIF(P$12:P33,1,P$12:P33)=1,SUM(P$12:P33)=1,SUM(P$12:P33)=2),0,IF($C34+$ED33&gt;($ED$11*P$8),1,IF($C34+$D34+$E34+$F34+$ED33&gt;($ED$11*P$8),2,IF($C34+$D34+$E34+$F34+$G34+$ED33&gt;($ED$11*P$8),3,0))))</f>
        <v>0</v>
      </c>
      <c r="Q34" s="68">
        <f>IF(OR(SUMIF(Q$12:Q33,2,Q$12:Q33)=2,SUMIF(Q$12:Q33,1,Q$12:Q33)=1,SUM(Q$12:Q33)=1,SUM(Q$12:Q33)=2),0,IF($C34+$ED33&gt;($ED$11*Q$8),1,IF($C34+$D34+$E34+$F34+$ED33&gt;($ED$11*Q$8),2,IF($C34+$D34+$E34+$F34+$G34+$ED33&gt;($ED$11*Q$8),3,0))))</f>
        <v>0</v>
      </c>
      <c r="R34" s="68">
        <f>IF(OR(SUMIF(R$12:R33,2,R$12:R33)=2,SUMIF(R$12:R33,1,R$12:R33)=1,SUM(R$12:R33)=1,SUM(R$12:R33)=2),0,IF($C34+$ED33&gt;($ED$11*R$8),1,IF($C34+$D34+$E34+$F34+$ED33&gt;($ED$11*R$8),2,IF($C34+$D34+$E34+$F34+$G34+$ED33&gt;($ED$11*R$8),3,0))))</f>
        <v>0</v>
      </c>
      <c r="S34" s="68">
        <f>IF(OR(SUMIF(S$12:S33,2,S$12:S33)=2,SUMIF(S$12:S33,1,S$12:S33)=1,SUM(S$12:S33)=1,SUM(S$12:S33)=2),0,IF($C34+$ED33&gt;($ED$11*S$8),1,IF($C34+$D34+$E34+$F34+$ED33&gt;($ED$11*S$8),2,IF($C34+$D34+$E34+$F34+$G34+$ED33&gt;($ED$11*S$8),3,0))))</f>
        <v>0</v>
      </c>
      <c r="T34" s="68">
        <f>IF(OR(SUMIF(T$12:T33,2,T$12:T33)=2,SUMIF(T$12:T33,1,T$12:T33)=1,SUM(T$12:T33)=1,SUM(T$12:T33)=2),0,IF($C34+$ED33&gt;($ED$11*T$8),1,IF($C34+$D34+$E34+$F34+$ED33&gt;($ED$11*T$8),2,IF($C34+$D34+$E34+$F34+$G34+$ED33&gt;($ED$11*T$8),3,0))))</f>
        <v>0</v>
      </c>
      <c r="U34" s="68">
        <f>IF(OR(SUMIF(U$12:U33,2,U$12:U33)=2,SUMIF(U$12:U33,1,U$12:U33)=1,SUM(U$12:U33)=1,SUM(U$12:U33)=2),0,IF($C34+$ED33&gt;($ED$11*U$8),1,IF($C34+$D34+$E34+$F34+$ED33&gt;($ED$11*U$8),2,IF($C34+$D34+$E34+$F34+$G34+$ED33&gt;($ED$11*U$8),3,0))))</f>
        <v>0</v>
      </c>
      <c r="V34" s="68">
        <f>IF(OR(SUMIF(V$12:V33,2,V$12:V33)=2,SUMIF(V$12:V33,1,V$12:V33)=1,SUM(V$12:V33)=1,SUM(V$12:V33)=2),0,IF($C34+$ED33&gt;($ED$11*V$8),1,IF($C34+$D34+$E34+$F34+$ED33&gt;($ED$11*V$8),2,IF($C34+$D34+$E34+$F34+$G34+$ED33&gt;($ED$11*V$8),3,0))))</f>
        <v>0</v>
      </c>
      <c r="W34" s="68">
        <f>IF(OR(SUMIF(W$12:W33,2,W$12:W33)=2,SUMIF(W$12:W33,1,W$12:W33)=1,SUM(W$12:W33)=1,SUM(W$12:W33)=2),0,IF($C34+$ED33&gt;($ED$11*W$8),1,IF($C34+$D34+$E34+$F34+$ED33&gt;($ED$11*W$8),2,IF($C34+$D34+$E34+$F34+$G34+$ED33&gt;($ED$11*W$8),3,0))))</f>
        <v>0</v>
      </c>
      <c r="X34" s="68">
        <f>IF(OR(SUMIF(X$12:X33,2,X$12:X33)=2,SUMIF(X$12:X33,1,X$12:X33)=1,SUM(X$12:X33)=1,SUM(X$12:X33)=2),0,IF($C34+$ED33&gt;($ED$11*X$8),1,IF($C34+$D34+$E34+$F34+$ED33&gt;($ED$11*X$8),2,IF($C34+$D34+$E34+$F34+$G34+$ED33&gt;($ED$11*X$8),3,0))))</f>
        <v>0</v>
      </c>
      <c r="Y34" s="68">
        <f>IF(OR(SUMIF(Y$12:Y33,2,Y$12:Y33)=2,SUMIF(Y$12:Y33,1,Y$12:Y33)=1,SUM(Y$12:Y33)=1,SUM(Y$12:Y33)=2),0,IF($C34+$ED33&gt;($ED$11*Y$8),1,IF($C34+$D34+$E34+$F34+$ED33&gt;($ED$11*Y$8),2,IF($C34+$D34+$E34+$F34+$G34+$ED33&gt;($ED$11*Y$8),3,0))))</f>
        <v>0</v>
      </c>
      <c r="Z34" s="68">
        <f>IF(OR(SUMIF(Z$12:Z33,2,Z$12:Z33)=2,SUMIF(Z$12:Z33,1,Z$12:Z33)=1,SUM(Z$12:Z33)=1,SUM(Z$12:Z33)=2),0,IF($C34+$ED33&gt;($ED$11*Z$8),1,IF($C34+$D34+$E34+$F34+$ED33&gt;($ED$11*Z$8),2,IF($C34+$D34+$E34+$F34+$G34+$ED33&gt;($ED$11*Z$8),3,0))))</f>
        <v>0</v>
      </c>
      <c r="AA34" s="68">
        <f>IF(OR(SUMIF(AA$12:AA33,2,AA$12:AA33)=2,SUMIF(AA$12:AA33,1,AA$12:AA33)=1,SUM(AA$12:AA33)=1,SUM(AA$12:AA33)=2),0,IF($C34+$ED33&gt;($ED$11*AA$8),1,IF($C34+$D34+$E34+$F34+$ED33&gt;($ED$11*AA$8),2,IF($C34+$D34+$E34+$F34+$G34+$ED33&gt;($ED$11*AA$8),3,0))))</f>
        <v>0</v>
      </c>
      <c r="AB34" s="68">
        <f>IF(OR(SUMIF(AB$12:AB33,2,AB$12:AB33)=2,SUMIF(AB$12:AB33,1,AB$12:AB33)=1,SUM(AB$12:AB33)=1,SUM(AB$12:AB33)=2),0,IF($C34+$ED33&gt;($ED$11*AB$8),1,IF($C34+$D34+$E34+$F34+$ED33&gt;($ED$11*AB$8),2,IF($C34+$D34+$E34+$F34+$G34+$ED33&gt;($ED$11*AB$8),3,0))))</f>
        <v>0</v>
      </c>
      <c r="AC34" s="68">
        <f>IF(OR(SUMIF(AC$12:AC33,2,AC$12:AC33)=2,SUMIF(AC$12:AC33,1,AC$12:AC33)=1,SUM(AC$12:AC33)=1,SUM(AC$12:AC33)=2),0,IF($C34+$ED33&gt;($ED$11*AC$8),1,IF($C34+$D34+$E34+$F34+$ED33&gt;($ED$11*AC$8),2,IF($C34+$D34+$E34+$F34+$G34+$ED33&gt;($ED$11*AC$8),3,0))))</f>
        <v>0</v>
      </c>
      <c r="AD34" s="68">
        <f>IF(OR(SUMIF(AD$12:AD33,2,AD$12:AD33)=2,SUMIF(AD$12:AD33,1,AD$12:AD33)=1,SUM(AD$12:AD33)=1,SUM(AD$12:AD33)=2),0,IF($C34+$ED33&gt;($ED$11*AD$8),1,IF($C34+$D34+$E34+$F34+$ED33&gt;($ED$11*AD$8),2,IF($C34+$D34+$E34+$F34+$G34+$ED33&gt;($ED$11*AD$8),3,0))))</f>
        <v>0</v>
      </c>
      <c r="AE34" s="68">
        <f>IF(OR(SUMIF(AE$12:AE33,2,AE$12:AE33)=2,SUMIF(AE$12:AE33,1,AE$12:AE33)=1,SUM(AE$12:AE33)=1,SUM(AE$12:AE33)=2),0,IF($C34+$ED33&gt;($ED$11*AE$8),1,IF($C34+$D34+$E34+$F34+$ED33&gt;($ED$11*AE$8),2,IF($C34+$D34+$E34+$F34+$G34+$ED33&gt;($ED$11*AE$8),3,0))))</f>
        <v>0</v>
      </c>
      <c r="AF34" s="68">
        <f>IF(OR(SUMIF(AF$12:AF33,2,AF$12:AF33)=2,SUMIF(AF$12:AF33,1,AF$12:AF33)=1,SUM(AF$12:AF33)=1,SUM(AF$12:AF33)=2),0,IF($C34+$ED33&gt;($ED$11*AF$8),1,IF($C34+$D34+$E34+$F34+$ED33&gt;($ED$11*AF$8),2,IF($C34+$D34+$E34+$F34+$G34+$ED33&gt;($ED$11*AF$8),3,0))))</f>
        <v>0</v>
      </c>
      <c r="AG34" s="68">
        <f>IF(OR(SUMIF(AG$12:AG33,2,AG$12:AG33)=2,SUMIF(AG$12:AG33,1,AG$12:AG33)=1,SUM(AG$12:AG33)=1,SUM(AG$12:AG33)=2),0,IF($C34+$ED33&gt;($ED$11*AG$8),1,IF($C34+$D34+$E34+$F34+$ED33&gt;($ED$11*AG$8),2,IF($C34+$D34+$E34+$F34+$G34+$ED33&gt;($ED$11*AG$8),3,0))))</f>
        <v>0</v>
      </c>
      <c r="AH34" s="68">
        <f>IF(OR(SUMIF(AH$12:AH33,2,AH$12:AH33)=2,SUMIF(AH$12:AH33,1,AH$12:AH33)=1,SUM(AH$12:AH33)=1,SUM(AH$12:AH33)=2),0,IF($C34+$ED33&gt;($ED$11*AH$8),1,IF($C34+$D34+$E34+$F34+$ED33&gt;($ED$11*AH$8),2,IF($C34+$D34+$E34+$F34+$G34+$ED33&gt;($ED$11*AH$8),3,0))))</f>
        <v>0</v>
      </c>
      <c r="AI34" s="68">
        <f>IF(OR(SUMIF(AI$12:AI33,2,AI$12:AI33)=2,SUMIF(AI$12:AI33,1,AI$12:AI33)=1,SUM(AI$12:AI33)=1,SUM(AI$12:AI33)=2),0,IF($C34+$ED33&gt;($ED$11*AI$8),1,IF($C34+$D34+$E34+$F34+$ED33&gt;($ED$11*AI$8),2,IF($C34+$D34+$E34+$F34+$G34+$ED33&gt;($ED$11*AI$8),3,0))))</f>
        <v>0</v>
      </c>
      <c r="AJ34" s="68">
        <f>IF(OR(SUMIF(AJ$12:AJ33,2,AJ$12:AJ33)=2,SUMIF(AJ$12:AJ33,1,AJ$12:AJ33)=1,SUM(AJ$12:AJ33)=1,SUM(AJ$12:AJ33)=2),0,IF($C34+$ED33&gt;($ED$11*AJ$8),1,IF($C34+$D34+$E34+$F34+$ED33&gt;($ED$11*AJ$8),2,IF($C34+$D34+$E34+$F34+$G34+$ED33&gt;($ED$11*AJ$8),3,0))))</f>
        <v>0</v>
      </c>
      <c r="AK34" s="68">
        <f>IF(OR(SUMIF(AK$12:AK33,2,AK$12:AK33)=2,SUMIF(AK$12:AK33,1,AK$12:AK33)=1,SUM(AK$12:AK33)=1,SUM(AK$12:AK33)=2),0,IF($C34+$ED33&gt;($ED$11*AK$8),1,IF($C34+$D34+$E34+$F34+$ED33&gt;($ED$11*AK$8),2,IF($C34+$D34+$E34+$F34+$G34+$ED33&gt;($ED$11*AK$8),3,0))))</f>
        <v>0</v>
      </c>
      <c r="AL34" s="68">
        <f>IF(OR(SUMIF(AL$12:AL33,2,AL$12:AL33)=2,SUMIF(AL$12:AL33,1,AL$12:AL33)=1,SUM(AL$12:AL33)=1,SUM(AL$12:AL33)=2),0,IF($C34+$ED33&gt;($ED$11*AL$8),1,IF($C34+$D34+$E34+$F34+$ED33&gt;($ED$11*AL$8),2,IF($C34+$D34+$E34+$F34+$G34+$ED33&gt;($ED$11*AL$8),3,0))))</f>
        <v>0</v>
      </c>
      <c r="AM34" s="68">
        <f>IF(OR(SUMIF(AM$12:AM33,2,AM$12:AM33)=2,SUMIF(AM$12:AM33,1,AM$12:AM33)=1,SUM(AM$12:AM33)=1,SUM(AM$12:AM33)=2),0,IF($C34+$ED33&gt;($ED$11*AM$8),1,IF($C34+$D34+$E34+$F34+$ED33&gt;($ED$11*AM$8),2,IF($C34+$D34+$E34+$F34+$G34+$ED33&gt;($ED$11*AM$8),3,0))))</f>
        <v>0</v>
      </c>
      <c r="AN34" s="68">
        <f>IF(OR(SUMIF(AN$12:AN33,2,AN$12:AN33)=2,SUMIF(AN$12:AN33,1,AN$12:AN33)=1,SUM(AN$12:AN33)=1,SUM(AN$12:AN33)=2),0,IF($C34+$ED33&gt;($ED$11*AN$8),1,IF($C34+$D34+$E34+$F34+$ED33&gt;($ED$11*AN$8),2,IF($C34+$D34+$E34+$F34+$G34+$ED33&gt;($ED$11*AN$8),3,0))))</f>
        <v>0</v>
      </c>
      <c r="AO34" s="68">
        <f>IF(OR(SUMIF(AO$12:AO33,2,AO$12:AO33)=2,SUMIF(AO$12:AO33,1,AO$12:AO33)=1,SUM(AO$12:AO33)=1,SUM(AO$12:AO33)=2),0,IF($C34+$ED33&gt;($ED$11*AO$8),1,IF($C34+$D34+$E34+$F34+$ED33&gt;($ED$11*AO$8),2,IF($C34+$D34+$E34+$F34+$G34+$ED33&gt;($ED$11*AO$8),3,0))))</f>
        <v>0</v>
      </c>
      <c r="AP34" s="68">
        <f>IF(OR(SUMIF(AP$12:AP33,2,AP$12:AP33)=2,SUMIF(AP$12:AP33,1,AP$12:AP33)=1,SUM(AP$12:AP33)=1,SUM(AP$12:AP33)=2),0,IF($C34+$ED33&gt;($ED$11*AP$8),1,IF($C34+$D34+$E34+$F34+$ED33&gt;($ED$11*AP$8),2,IF($C34+$D34+$E34+$F34+$G34+$ED33&gt;($ED$11*AP$8),3,0))))</f>
        <v>0</v>
      </c>
      <c r="AQ34" s="68">
        <f>IF(OR(SUMIF(AQ$12:AQ33,2,AQ$12:AQ33)=2,SUMIF(AQ$12:AQ33,1,AQ$12:AQ33)=1,SUM(AQ$12:AQ33)=1,SUM(AQ$12:AQ33)=2),0,IF($C34+$ED33&gt;($ED$11*AQ$8),1,IF($C34+$D34+$E34+$F34+$ED33&gt;($ED$11*AQ$8),2,IF($C34+$D34+$E34+$F34+$G34+$ED33&gt;($ED$11*AQ$8),3,0))))</f>
        <v>0</v>
      </c>
      <c r="AR34" s="68">
        <f>IF(OR(SUMIF(AR$12:AR33,2,AR$12:AR33)=2,SUMIF(AR$12:AR33,1,AR$12:AR33)=1,SUM(AR$12:AR33)=1,SUM(AR$12:AR33)=2),0,IF($C34+$ED33&gt;($ED$11*AR$8),1,IF($C34+$D34+$E34+$F34+$ED33&gt;($ED$11*AR$8),2,IF($C34+$D34+$E34+$F34+$G34+$ED33&gt;($ED$11*AR$8),3,0))))</f>
        <v>0</v>
      </c>
      <c r="AS34" s="68">
        <f>IF(OR(SUMIF(AS$12:AS33,2,AS$12:AS33)=2,SUMIF(AS$12:AS33,1,AS$12:AS33)=1,SUM(AS$12:AS33)=1,SUM(AS$12:AS33)=2),0,IF($C34+$ED33&gt;($ED$11*AS$8),1,IF($C34+$D34+$E34+$F34+$ED33&gt;($ED$11*AS$8),2,IF($C34+$D34+$E34+$F34+$G34+$ED33&gt;($ED$11*AS$8),3,0))))</f>
        <v>0</v>
      </c>
      <c r="AT34" s="68">
        <f>IF(OR(SUMIF(AT$12:AT33,2,AT$12:AT33)=2,SUMIF(AT$12:AT33,1,AT$12:AT33)=1,SUM(AT$12:AT33)=1,SUM(AT$12:AT33)=2),0,IF($C34+$ED33&gt;($ED$11*AT$8),1,IF($C34+$D34+$E34+$F34+$ED33&gt;($ED$11*AT$8),2,IF($C34+$D34+$E34+$F34+$G34+$ED33&gt;($ED$11*AT$8),3,0))))</f>
        <v>0</v>
      </c>
      <c r="AU34" s="68">
        <f>IF(OR(SUMIF(AU$12:AU33,2,AU$12:AU33)=2,SUMIF(AU$12:AU33,1,AU$12:AU33)=1,SUM(AU$12:AU33)=1,SUM(AU$12:AU33)=2),0,IF($C34+$ED33&gt;($ED$11*AU$8),1,IF($C34+$D34+$E34+$F34+$ED33&gt;($ED$11*AU$8),2,IF($C34+$D34+$E34+$F34+$G34+$ED33&gt;($ED$11*AU$8),3,0))))</f>
        <v>0</v>
      </c>
      <c r="AV34" s="68">
        <f>IF(OR(SUMIF(AV$12:AV33,2,AV$12:AV33)=2,SUMIF(AV$12:AV33,1,AV$12:AV33)=1,SUM(AV$12:AV33)=1,SUM(AV$12:AV33)=2),0,IF($C34+$ED33&gt;($ED$11*AV$8),1,IF($C34+$D34+$E34+$F34+$ED33&gt;($ED$11*AV$8),2,IF($C34+$D34+$E34+$F34+$G34+$ED33&gt;($ED$11*AV$8),3,0))))</f>
        <v>0</v>
      </c>
      <c r="AW34" s="68">
        <f>IF(OR(SUMIF(AW$12:AW33,2,AW$12:AW33)=2,SUMIF(AW$12:AW33,1,AW$12:AW33)=1,SUM(AW$12:AW33)=1,SUM(AW$12:AW33)=2),0,IF($C34+$ED33&gt;($ED$11*AW$8),1,IF($C34+$D34+$E34+$F34+$ED33&gt;($ED$11*AW$8),2,IF($C34+$D34+$E34+$F34+$G34+$ED33&gt;($ED$11*AW$8),3,0))))</f>
        <v>0</v>
      </c>
      <c r="AX34" s="68">
        <f>IF(OR(SUMIF(AX$12:AX33,2,AX$12:AX33)=2,SUMIF(AX$12:AX33,1,AX$12:AX33)=1,SUM(AX$12:AX33)=1,SUM(AX$12:AX33)=2),0,IF($C34+$ED33&gt;($ED$11*AX$8),1,IF($C34+$D34+$E34+$F34+$ED33&gt;($ED$11*AX$8),2,IF($C34+$D34+$E34+$F34+$G34+$ED33&gt;($ED$11*AX$8),3,0))))</f>
        <v>0</v>
      </c>
      <c r="AY34" s="68">
        <f>IF(OR(SUMIF(AY$12:AY33,2,AY$12:AY33)=2,SUMIF(AY$12:AY33,1,AY$12:AY33)=1,SUM(AY$12:AY33)=1,SUM(AY$12:AY33)=2),0,IF($C34+$ED33&gt;($ED$11*AY$8),1,IF($C34+$D34+$E34+$F34+$ED33&gt;($ED$11*AY$8),2,IF($C34+$D34+$E34+$F34+$G34+$ED33&gt;($ED$11*AY$8),3,0))))</f>
        <v>0</v>
      </c>
      <c r="AZ34" s="68">
        <f>IF(OR(SUMIF(AZ$12:AZ33,2,AZ$12:AZ33)=2,SUMIF(AZ$12:AZ33,1,AZ$12:AZ33)=1,SUM(AZ$12:AZ33)=1,SUM(AZ$12:AZ33)=2),0,IF($C34+$ED33&gt;($ED$11*AZ$8),1,IF($C34+$D34+$E34+$F34+$ED33&gt;($ED$11*AZ$8),2,IF($C34+$D34+$E34+$F34+$G34+$ED33&gt;($ED$11*AZ$8),3,0))))</f>
        <v>0</v>
      </c>
      <c r="BA34" s="68">
        <f>IF(OR(SUMIF(BA$12:BA33,2,BA$12:BA33)=2,SUMIF(BA$12:BA33,1,BA$12:BA33)=1,SUM(BA$12:BA33)=1,SUM(BA$12:BA33)=2),0,IF($C34+$ED33&gt;($ED$11*BA$8),1,IF($C34+$D34+$E34+$F34+$ED33&gt;($ED$11*BA$8),2,IF($C34+$D34+$E34+$F34+$G34+$ED33&gt;($ED$11*BA$8),3,0))))</f>
        <v>0</v>
      </c>
      <c r="BB34" s="68">
        <f>IF(OR(SUMIF(BB$12:BB33,2,BB$12:BB33)=2,SUMIF(BB$12:BB33,1,BB$12:BB33)=1,SUM(BB$12:BB33)=1,SUM(BB$12:BB33)=2),0,IF($C34+$ED33&gt;($ED$11*BB$8),1,IF($C34+$D34+$E34+$F34+$ED33&gt;($ED$11*BB$8),2,IF($C34+$D34+$E34+$F34+$G34+$ED33&gt;($ED$11*BB$8),3,0))))</f>
        <v>0</v>
      </c>
      <c r="BC34" s="68">
        <f>IF(OR(SUMIF(BC$12:BC33,2,BC$12:BC33)=2,SUMIF(BC$12:BC33,1,BC$12:BC33)=1,SUM(BC$12:BC33)=1,SUM(BC$12:BC33)=2),0,IF($C34+$ED33&gt;($ED$11*BC$8),1,IF($C34+$D34+$E34+$F34+$ED33&gt;($ED$11*BC$8),2,IF($C34+$D34+$E34+$F34+$G34+$ED33&gt;($ED$11*BC$8),3,0))))</f>
        <v>0</v>
      </c>
      <c r="BD34" s="68">
        <f>IF(OR(SUMIF(BD$12:BD33,2,BD$12:BD33)=2,SUMIF(BD$12:BD33,1,BD$12:BD33)=1,SUM(BD$12:BD33)=1,SUM(BD$12:BD33)=2),0,IF($C34+$ED33&gt;($ED$11*BD$8),1,IF($C34+$D34+$E34+$F34+$ED33&gt;($ED$11*BD$8),2,IF($C34+$D34+$E34+$F34+$G34+$ED33&gt;($ED$11*BD$8),3,0))))</f>
        <v>0</v>
      </c>
      <c r="BE34" s="68">
        <f>IF(OR(SUMIF(BE$12:BE33,2,BE$12:BE33)=2,SUMIF(BE$12:BE33,1,BE$12:BE33)=1,SUM(BE$12:BE33)=1,SUM(BE$12:BE33)=2),0,IF($C34+$ED33&gt;($ED$11*BE$8),1,IF($C34+$D34+$E34+$F34+$ED33&gt;($ED$11*BE$8),2,IF($C34+$D34+$E34+$F34+$G34+$ED33&gt;($ED$11*BE$8),3,0))))</f>
        <v>0</v>
      </c>
      <c r="BF34" s="68">
        <f>IF(OR(SUMIF(BF$12:BF33,2,BF$12:BF33)=2,SUMIF(BF$12:BF33,1,BF$12:BF33)=1,SUM(BF$12:BF33)=1,SUM(BF$12:BF33)=2),0,IF($C34+$ED33&gt;($ED$11*BF$8),1,IF($C34+$D34+$E34+$F34+$ED33&gt;($ED$11*BF$8),2,IF($C34+$D34+$E34+$F34+$G34+$ED33&gt;($ED$11*BF$8),3,0))))</f>
        <v>0</v>
      </c>
      <c r="BG34" s="68">
        <f>IF(OR(SUMIF(BG$12:BG33,2,BG$12:BG33)=2,SUMIF(BG$12:BG33,1,BG$12:BG33)=1,SUM(BG$12:BG33)=1,SUM(BG$12:BG33)=2),0,IF($C34+$ED33&gt;($ED$11*BG$8),1,IF($C34+$D34+$E34+$F34+$ED33&gt;($ED$11*BG$8),2,IF($C34+$D34+$E34+$F34+$G34+$ED33&gt;($ED$11*BG$8),3,0))))</f>
        <v>0</v>
      </c>
      <c r="BH34" s="68">
        <f>IF(OR(SUMIF(BH$12:BH33,2,BH$12:BH33)=2,SUMIF(BH$12:BH33,1,BH$12:BH33)=1,SUM(BH$12:BH33)=1,SUM(BH$12:BH33)=2),0,IF($C34+$ED33&gt;($ED$11*BH$8),1,IF($C34+$D34+$E34+$F34+$ED33&gt;($ED$11*BH$8),2,IF($C34+$D34+$E34+$F34+$G34+$ED33&gt;($ED$11*BH$8),3,0))))</f>
        <v>0</v>
      </c>
      <c r="BI34" s="68">
        <f>IF(OR(SUMIF(BI$12:BI33,2,BI$12:BI33)=2,SUMIF(BI$12:BI33,1,BI$12:BI33)=1,SUM(BI$12:BI33)=1,SUM(BI$12:BI33)=2),0,IF($C34+$ED33&gt;($ED$11*BI$8),1,IF($C34+$D34+$E34+$F34+$ED33&gt;($ED$11*BI$8),2,IF($C34+$D34+$E34+$F34+$G34+$ED33&gt;($ED$11*BI$8),3,0))))</f>
        <v>0</v>
      </c>
      <c r="BJ34" s="68">
        <f>IF(OR(SUMIF(BJ$12:BJ33,2,BJ$12:BJ33)=2,SUMIF(BJ$12:BJ33,1,BJ$12:BJ33)=1,SUM(BJ$12:BJ33)=1,SUM(BJ$12:BJ33)=2),0,IF($C34+$ED33&gt;($ED$11*BJ$8),1,IF($C34+$D34+$E34+$F34+$ED33&gt;($ED$11*BJ$8),2,IF($C34+$D34+$E34+$F34+$G34+$ED33&gt;($ED$11*BJ$8),3,0))))</f>
        <v>0</v>
      </c>
      <c r="BK34" s="68">
        <f>IF(OR(SUMIF(BK$12:BK33,2,BK$12:BK33)=2,SUMIF(BK$12:BK33,1,BK$12:BK33)=1,SUM(BK$12:BK33)=1,SUM(BK$12:BK33)=2),0,IF($C34+$ED33&gt;($ED$11*BK$8),1,IF($C34+$D34+$E34+$F34+$ED33&gt;($ED$11*BK$8),2,IF($C34+$D34+$E34+$F34+$G34+$ED33&gt;($ED$11*BK$8),3,0))))</f>
        <v>0</v>
      </c>
      <c r="BL34" s="68">
        <f>IF(OR(SUMIF(BL$12:BL33,2,BL$12:BL33)=2,SUMIF(BL$12:BL33,1,BL$12:BL33)=1,SUM(BL$12:BL33)=1,SUM(BL$12:BL33)=2),0,IF($C34+$ED33&gt;($ED$11*BL$8),1,IF($C34+$D34+$E34+$F34+$ED33&gt;($ED$11*BL$8),2,IF($C34+$D34+$E34+$F34+$G34+$ED33&gt;($ED$11*BL$8),3,0))))</f>
        <v>0</v>
      </c>
      <c r="BM34" s="68">
        <f>IF(OR(SUMIF(BM$12:BM33,2,BM$12:BM33)=2,SUMIF(BM$12:BM33,1,BM$12:BM33)=1,SUM(BM$12:BM33)=1,SUM(BM$12:BM33)=2),0,IF($C34+$ED33&gt;($ED$11*BM$8),1,IF($C34+$D34+$E34+$F34+$ED33&gt;($ED$11*BM$8),2,IF($C34+$D34+$E34+$F34+$G34+$ED33&gt;($ED$11*BM$8),3,0))))</f>
        <v>0</v>
      </c>
      <c r="BN34" s="68">
        <f>IF(OR(SUMIF(BN$12:BN33,2,BN$12:BN33)=2,SUMIF(BN$12:BN33,1,BN$12:BN33)=1,SUM(BN$12:BN33)=1,SUM(BN$12:BN33)=2),0,IF($C34+$ED33&gt;($ED$11*BN$8),1,IF($C34+$D34+$E34+$F34+$ED33&gt;($ED$11*BN$8),2,IF($C34+$D34+$E34+$F34+$G34+$ED33&gt;($ED$11*BN$8),3,0))))</f>
        <v>0</v>
      </c>
      <c r="BO34" s="68">
        <f>IF(OR(SUMIF(BO$12:BO33,2,BO$12:BO33)=2,SUMIF(BO$12:BO33,1,BO$12:BO33)=1,SUM(BO$12:BO33)=1,SUM(BO$12:BO33)=2),0,IF($C34+$ED33&gt;($ED$11*BO$8),1,IF($C34+$D34+$E34+$F34+$ED33&gt;($ED$11*BO$8),2,IF($C34+$D34+$E34+$F34+$G34+$ED33&gt;($ED$11*BO$8),3,0))))</f>
        <v>0</v>
      </c>
      <c r="BP34" s="68">
        <f>IF(OR(SUMIF(BP$12:BP33,2,BP$12:BP33)=2,SUMIF(BP$12:BP33,1,BP$12:BP33)=1,SUM(BP$12:BP33)=1,SUM(BP$12:BP33)=2),0,IF($C34+$ED33&gt;($ED$11*BP$8),1,IF($C34+$D34+$E34+$F34+$ED33&gt;($ED$11*BP$8),2,IF($C34+$D34+$E34+$F34+$G34+$ED33&gt;($ED$11*BP$8),3,0))))</f>
        <v>0</v>
      </c>
      <c r="BQ34" s="68">
        <f>IF(OR(SUMIF(BQ$12:BQ33,2,BQ$12:BQ33)=2,SUMIF(BQ$12:BQ33,1,BQ$12:BQ33)=1,SUM(BQ$12:BQ33)=1,SUM(BQ$12:BQ33)=2),0,IF($C34+$ED33&gt;($ED$11*BQ$8),1,IF($C34+$D34+$E34+$F34+$ED33&gt;($ED$11*BQ$8),2,IF($C34+$D34+$E34+$F34+$G34+$ED33&gt;($ED$11*BQ$8),3,0))))</f>
        <v>0</v>
      </c>
      <c r="BR34" s="68">
        <f>IF(OR(SUMIF(BR$12:BR33,2,BR$12:BR33)=2,SUMIF(BR$12:BR33,1,BR$12:BR33)=1,SUM(BR$12:BR33)=1,SUM(BR$12:BR33)=2),0,IF($C34+$ED33&gt;($ED$11*BR$8),1,IF($C34+$D34+$E34+$F34+$ED33&gt;($ED$11*BR$8),2,IF($C34+$D34+$E34+$F34+$G34+$ED33&gt;($ED$11*BR$8),3,0))))</f>
        <v>0</v>
      </c>
      <c r="BS34" s="68">
        <f>IF(OR(SUMIF(BS$12:BS33,2,BS$12:BS33)=2,SUMIF(BS$12:BS33,1,BS$12:BS33)=1,SUM(BS$12:BS33)=1,SUM(BS$12:BS33)=2),0,IF($C34+$ED33&gt;($ED$11*BS$8),1,IF($C34+$D34+$E34+$F34+$ED33&gt;($ED$11*BS$8),2,IF($C34+$D34+$E34+$F34+$G34+$ED33&gt;($ED$11*BS$8),3,0))))</f>
        <v>0</v>
      </c>
      <c r="BT34" s="68">
        <f>IF(OR(SUMIF(BT$12:BT33,2,BT$12:BT33)=2,SUMIF(BT$12:BT33,1,BT$12:BT33)=1,SUM(BT$12:BT33)=1,SUM(BT$12:BT33)=2),0,IF($C34+$ED33&gt;($ED$11*BT$8),1,IF($C34+$D34+$E34+$F34+$ED33&gt;($ED$11*BT$8),2,IF($C34+$D34+$E34+$F34+$G34+$ED33&gt;($ED$11*BT$8),3,0))))</f>
        <v>0</v>
      </c>
      <c r="BU34" s="68">
        <f>IF(OR(SUMIF(BU$12:BU33,2,BU$12:BU33)=2,SUMIF(BU$12:BU33,1,BU$12:BU33)=1,SUM(BU$12:BU33)=1,SUM(BU$12:BU33)=2),0,IF($C34+$ED33&gt;($ED$11*BU$8),1,IF($C34+$D34+$E34+$F34+$ED33&gt;($ED$11*BU$8),2,IF($C34+$D34+$E34+$F34+$G34+$ED33&gt;($ED$11*BU$8),3,0))))</f>
        <v>0</v>
      </c>
      <c r="BV34" s="68">
        <f>IF(OR(SUMIF(BV$12:BV33,2,BV$12:BV33)=2,SUMIF(BV$12:BV33,1,BV$12:BV33)=1,SUM(BV$12:BV33)=1,SUM(BV$12:BV33)=2),0,IF($C34+$ED33&gt;($ED$11*BV$8),1,IF($C34+$D34+$E34+$F34+$ED33&gt;($ED$11*BV$8),2,IF($C34+$D34+$E34+$F34+$G34+$ED33&gt;($ED$11*BV$8),3,0))))</f>
        <v>0</v>
      </c>
      <c r="BW34" s="68">
        <f>IF(OR(SUMIF(BW$12:BW33,2,BW$12:BW33)=2,SUMIF(BW$12:BW33,1,BW$12:BW33)=1,SUM(BW$12:BW33)=1,SUM(BW$12:BW33)=2),0,IF($C34+$ED33&gt;($ED$11*BW$8),1,IF($C34+$D34+$E34+$F34+$ED33&gt;($ED$11*BW$8),2,IF($C34+$D34+$E34+$F34+$G34+$ED33&gt;($ED$11*BW$8),3,0))))</f>
        <v>0</v>
      </c>
      <c r="BX34" s="68">
        <f>IF(OR(SUMIF(BX$12:BX33,2,BX$12:BX33)=2,SUMIF(BX$12:BX33,1,BX$12:BX33)=1,SUM(BX$12:BX33)=1,SUM(BX$12:BX33)=2),0,IF($C34+$ED33&gt;($ED$11*BX$8),1,IF($C34+$D34+$E34+$F34+$ED33&gt;($ED$11*BX$8),2,IF($C34+$D34+$E34+$F34+$G34+$ED33&gt;($ED$11*BX$8),3,0))))</f>
        <v>0</v>
      </c>
      <c r="BY34" s="68">
        <f>IF(OR(SUMIF(BY$12:BY33,2,BY$12:BY33)=2,SUMIF(BY$12:BY33,1,BY$12:BY33)=1,SUM(BY$12:BY33)=1,SUM(BY$12:BY33)=2),0,IF($C34+$ED33&gt;($ED$11*BY$8),1,IF($C34+$D34+$E34+$F34+$ED33&gt;($ED$11*BY$8),2,IF($C34+$D34+$E34+$F34+$G34+$ED33&gt;($ED$11*BY$8),3,0))))</f>
        <v>0</v>
      </c>
      <c r="BZ34" s="68">
        <f>IF(OR(SUMIF(BZ$12:BZ33,2,BZ$12:BZ33)=2,SUMIF(BZ$12:BZ33,1,BZ$12:BZ33)=1,SUM(BZ$12:BZ33)=1,SUM(BZ$12:BZ33)=2),0,IF($C34+$ED33&gt;($ED$11*BZ$8),1,IF($C34+$D34+$E34+$F34+$ED33&gt;($ED$11*BZ$8),2,IF($C34+$D34+$E34+$F34+$G34+$ED33&gt;($ED$11*BZ$8),3,0))))</f>
        <v>0</v>
      </c>
      <c r="CA34" s="68">
        <f>IF(OR(SUMIF(CA$12:CA33,2,CA$12:CA33)=2,SUMIF(CA$12:CA33,1,CA$12:CA33)=1,SUM(CA$12:CA33)=1,SUM(CA$12:CA33)=2),0,IF($C34+$ED33&gt;($ED$11*CA$8),1,IF($C34+$D34+$E34+$F34+$ED33&gt;($ED$11*CA$8),2,IF($C34+$D34+$E34+$F34+$G34+$ED33&gt;($ED$11*CA$8),3,0))))</f>
        <v>0</v>
      </c>
      <c r="CB34" s="68">
        <f>IF(OR(SUMIF(CB$12:CB33,2,CB$12:CB33)=2,SUMIF(CB$12:CB33,1,CB$12:CB33)=1,SUM(CB$12:CB33)=1,SUM(CB$12:CB33)=2),0,IF($C34+$ED33&gt;($ED$11*CB$8),1,IF($C34+$D34+$E34+$F34+$ED33&gt;($ED$11*CB$8),2,IF($C34+$D34+$E34+$F34+$G34+$ED33&gt;($ED$11*CB$8),3,0))))</f>
        <v>0</v>
      </c>
      <c r="CC34" s="68">
        <f>IF(OR(SUMIF(CC$12:CC33,2,CC$12:CC33)=2,SUMIF(CC$12:CC33,1,CC$12:CC33)=1,SUM(CC$12:CC33)=1,SUM(CC$12:CC33)=2),0,IF($C34+$ED33&gt;($ED$11*CC$8),1,IF($C34+$D34+$E34+$F34+$ED33&gt;($ED$11*CC$8),2,IF($C34+$D34+$E34+$F34+$G34+$ED33&gt;($ED$11*CC$8),3,0))))</f>
        <v>0</v>
      </c>
      <c r="CD34" s="68">
        <f>IF(OR(SUMIF(CD$12:CD33,2,CD$12:CD33)=2,SUMIF(CD$12:CD33,1,CD$12:CD33)=1,SUM(CD$12:CD33)=1,SUM(CD$12:CD33)=2),0,IF($C34+$ED33&gt;($ED$11*CD$8),1,IF($C34+$D34+$E34+$F34+$ED33&gt;($ED$11*CD$8),2,IF($C34+$D34+$E34+$F34+$G34+$ED33&gt;($ED$11*CD$8),3,0))))</f>
        <v>0</v>
      </c>
      <c r="CE34" s="68">
        <f>IF(OR(SUMIF(CE$12:CE33,2,CE$12:CE33)=2,SUMIF(CE$12:CE33,1,CE$12:CE33)=1,SUM(CE$12:CE33)=1,SUM(CE$12:CE33)=2),0,IF($C34+$ED33&gt;($ED$11*CE$8),1,IF($C34+$D34+$E34+$F34+$ED33&gt;($ED$11*CE$8),2,IF($C34+$D34+$E34+$F34+$G34+$ED33&gt;($ED$11*CE$8),3,0))))</f>
        <v>0</v>
      </c>
      <c r="CF34" s="68">
        <f>IF(OR(SUMIF(CF$12:CF33,2,CF$12:CF33)=2,SUMIF(CF$12:CF33,1,CF$12:CF33)=1,SUM(CF$12:CF33)=1,SUM(CF$12:CF33)=2),0,IF($C34+$ED33&gt;($ED$11*CF$8),1,IF($C34+$D34+$E34+$F34+$ED33&gt;($ED$11*CF$8),2,IF($C34+$D34+$E34+$F34+$G34+$ED33&gt;($ED$11*CF$8),3,0))))</f>
        <v>0</v>
      </c>
      <c r="CG34" s="68">
        <f>IF(OR(SUMIF(CG$12:CG33,2,CG$12:CG33)=2,SUMIF(CG$12:CG33,1,CG$12:CG33)=1,SUM(CG$12:CG33)=1,SUM(CG$12:CG33)=2),0,IF($C34+$ED33&gt;($ED$11*CG$8),1,IF($C34+$D34+$E34+$F34+$ED33&gt;($ED$11*CG$8),2,IF($C34+$D34+$E34+$F34+$G34+$ED33&gt;($ED$11*CG$8),3,0))))</f>
        <v>0</v>
      </c>
      <c r="CH34" s="68">
        <f>IF(OR(SUMIF(CH$12:CH33,2,CH$12:CH33)=2,SUMIF(CH$12:CH33,1,CH$12:CH33)=1,SUM(CH$12:CH33)=1,SUM(CH$12:CH33)=2),0,IF($C34+$ED33&gt;($ED$11*CH$8),1,IF($C34+$D34+$E34+$F34+$ED33&gt;($ED$11*CH$8),2,IF($C34+$D34+$E34+$F34+$G34+$ED33&gt;($ED$11*CH$8),3,0))))</f>
        <v>0</v>
      </c>
      <c r="CI34" s="68">
        <f>IF(OR(SUMIF(CI$12:CI33,2,CI$12:CI33)=2,SUMIF(CI$12:CI33,1,CI$12:CI33)=1,SUM(CI$12:CI33)=1,SUM(CI$12:CI33)=2),0,IF($C34+$ED33&gt;($ED$11*CI$8),1,IF($C34+$D34+$E34+$F34+$ED33&gt;($ED$11*CI$8),2,IF($C34+$D34+$E34+$F34+$G34+$ED33&gt;($ED$11*CI$8),3,0))))</f>
        <v>0</v>
      </c>
      <c r="CJ34" s="68">
        <f>IF(OR(SUMIF(CJ$12:CJ33,2,CJ$12:CJ33)=2,SUMIF(CJ$12:CJ33,1,CJ$12:CJ33)=1,SUM(CJ$12:CJ33)=1,SUM(CJ$12:CJ33)=2),0,IF($C34+$ED33&gt;($ED$11*CJ$8),1,IF($C34+$D34+$E34+$F34+$ED33&gt;($ED$11*CJ$8),2,IF($C34+$D34+$E34+$F34+$G34+$ED33&gt;($ED$11*CJ$8),3,0))))</f>
        <v>0</v>
      </c>
      <c r="CK34" s="68">
        <f>IF(OR(SUMIF(CK$12:CK33,2,CK$12:CK33)=2,SUMIF(CK$12:CK33,1,CK$12:CK33)=1,SUM(CK$12:CK33)=1,SUM(CK$12:CK33)=2),0,IF($C34+$ED33&gt;($ED$11*CK$8),1,IF($C34+$D34+$E34+$F34+$ED33&gt;($ED$11*CK$8),2,IF($C34+$D34+$E34+$F34+$G34+$ED33&gt;($ED$11*CK$8),3,0))))</f>
        <v>0</v>
      </c>
      <c r="CL34" s="68">
        <f>IF(OR(SUMIF(CL$12:CL33,2,CL$12:CL33)=2,SUMIF(CL$12:CL33,1,CL$12:CL33)=1,SUM(CL$12:CL33)=1,SUM(CL$12:CL33)=2),0,IF($C34+$ED33&gt;($ED$11*CL$8),1,IF($C34+$D34+$E34+$F34+$ED33&gt;($ED$11*CL$8),2,IF($C34+$D34+$E34+$F34+$G34+$ED33&gt;($ED$11*CL$8),3,0))))</f>
        <v>0</v>
      </c>
      <c r="CM34" s="68">
        <f>IF(OR(SUMIF(CM$12:CM33,2,CM$12:CM33)=2,SUMIF(CM$12:CM33,1,CM$12:CM33)=1,SUM(CM$12:CM33)=1,SUM(CM$12:CM33)=2),0,IF($C34+$ED33&gt;($ED$11*CM$8),1,IF($C34+$D34+$E34+$F34+$ED33&gt;($ED$11*CM$8),2,IF($C34+$D34+$E34+$F34+$G34+$ED33&gt;($ED$11*CM$8),3,0))))</f>
        <v>0</v>
      </c>
      <c r="CN34" s="68">
        <f>IF(OR(SUMIF(CN$12:CN33,2,CN$12:CN33)=2,SUMIF(CN$12:CN33,1,CN$12:CN33)=1,SUM(CN$12:CN33)=1,SUM(CN$12:CN33)=2),0,IF($C34+$ED33&gt;($ED$11*CN$8),1,IF($C34+$D34+$E34+$F34+$ED33&gt;($ED$11*CN$8),2,IF($C34+$D34+$E34+$F34+$G34+$ED33&gt;($ED$11*CN$8),3,0))))</f>
        <v>0</v>
      </c>
      <c r="CO34" s="68">
        <f>IF(OR(SUMIF(CO$12:CO33,2,CO$12:CO33)=2,SUMIF(CO$12:CO33,1,CO$12:CO33)=1,SUM(CO$12:CO33)=1,SUM(CO$12:CO33)=2),0,IF($C34+$ED33&gt;($ED$11*CO$8),1,IF($C34+$D34+$E34+$F34+$ED33&gt;($ED$11*CO$8),2,IF($C34+$D34+$E34+$F34+$G34+$ED33&gt;($ED$11*CO$8),3,0))))</f>
        <v>0</v>
      </c>
      <c r="CP34" s="68">
        <f>IF(OR(SUMIF(CP$12:CP33,2,CP$12:CP33)=2,SUMIF(CP$12:CP33,1,CP$12:CP33)=1,SUM(CP$12:CP33)=1,SUM(CP$12:CP33)=2),0,IF($C34+$ED33&gt;($ED$11*CP$8),1,IF($C34+$D34+$E34+$F34+$ED33&gt;($ED$11*CP$8),2,IF($C34+$D34+$E34+$F34+$G34+$ED33&gt;($ED$11*CP$8),3,0))))</f>
        <v>0</v>
      </c>
      <c r="CQ34" s="68">
        <f>IF(OR(SUMIF(CQ$12:CQ33,2,CQ$12:CQ33)=2,SUMIF(CQ$12:CQ33,1,CQ$12:CQ33)=1,SUM(CQ$12:CQ33)=1,SUM(CQ$12:CQ33)=2),0,IF($C34+$ED33&gt;($ED$11*CQ$8),1,IF($C34+$D34+$E34+$F34+$ED33&gt;($ED$11*CQ$8),2,IF($C34+$D34+$E34+$F34+$G34+$ED33&gt;($ED$11*CQ$8),3,0))))</f>
        <v>0</v>
      </c>
      <c r="CR34" s="68">
        <f>IF(OR(SUMIF(CR$12:CR33,2,CR$12:CR33)=2,SUMIF(CR$12:CR33,1,CR$12:CR33)=1,SUM(CR$12:CR33)=1,SUM(CR$12:CR33)=2),0,IF($C34+$ED33&gt;($ED$11*CR$8),1,IF($C34+$D34+$E34+$F34+$ED33&gt;($ED$11*CR$8),2,IF($C34+$D34+$E34+$F34+$G34+$ED33&gt;($ED$11*CR$8),3,0))))</f>
        <v>0</v>
      </c>
      <c r="CS34" s="68">
        <f>IF(OR(SUMIF(CS$12:CS33,2,CS$12:CS33)=2,SUMIF(CS$12:CS33,1,CS$12:CS33)=1,SUM(CS$12:CS33)=1,SUM(CS$12:CS33)=2),0,IF($C34+$ED33&gt;($ED$11*CS$8),1,IF($C34+$D34+$E34+$F34+$ED33&gt;($ED$11*CS$8),2,IF($C34+$D34+$E34+$F34+$G34+$ED33&gt;($ED$11*CS$8),3,0))))</f>
        <v>0</v>
      </c>
      <c r="CT34" s="68">
        <f>IF(OR(SUMIF(CT$12:CT33,2,CT$12:CT33)=2,SUMIF(CT$12:CT33,1,CT$12:CT33)=1,SUM(CT$12:CT33)=1,SUM(CT$12:CT33)=2),0,IF($C34+$ED33&gt;($ED$11*CT$8),1,IF($C34+$D34+$E34+$F34+$ED33&gt;($ED$11*CT$8),2,IF($C34+$D34+$E34+$F34+$G34+$ED33&gt;($ED$11*CT$8),3,0))))</f>
        <v>0</v>
      </c>
      <c r="CU34" s="68">
        <f>IF(OR(SUMIF(CU$12:CU33,2,CU$12:CU33)=2,SUMIF(CU$12:CU33,1,CU$12:CU33)=1,SUM(CU$12:CU33)=1,SUM(CU$12:CU33)=2),0,IF($C34+$ED33&gt;($ED$11*CU$8),1,IF($C34+$D34+$E34+$F34+$ED33&gt;($ED$11*CU$8),2,IF($C34+$D34+$E34+$F34+$G34+$ED33&gt;($ED$11*CU$8),3,0))))</f>
        <v>0</v>
      </c>
      <c r="CV34" s="68">
        <f>IF(OR(SUMIF(CV$12:CV33,2,CV$12:CV33)=2,SUMIF(CV$12:CV33,1,CV$12:CV33)=1,SUM(CV$12:CV33)=1,SUM(CV$12:CV33)=2),0,IF($C34+$ED33&gt;($ED$11*CV$8),1,IF($C34+$D34+$E34+$F34+$ED33&gt;($ED$11*CV$8),2,IF($C34+$D34+$E34+$F34+$G34+$ED33&gt;($ED$11*CV$8),3,0))))</f>
        <v>0</v>
      </c>
      <c r="CW34" s="68">
        <f>IF(OR(SUMIF(CW$12:CW33,2,CW$12:CW33)=2,SUMIF(CW$12:CW33,1,CW$12:CW33)=1,SUM(CW$12:CW33)=1,SUM(CW$12:CW33)=2),0,IF($C34+$ED33&gt;($ED$11*CW$8),1,IF($C34+$D34+$E34+$F34+$ED33&gt;($ED$11*CW$8),2,IF($C34+$D34+$E34+$F34+$G34+$ED33&gt;($ED$11*CW$8),3,0))))</f>
        <v>0</v>
      </c>
      <c r="CX34" s="68">
        <f>IF(OR(SUMIF(CX$12:CX33,2,CX$12:CX33)=2,SUMIF(CX$12:CX33,1,CX$12:CX33)=1,SUM(CX$12:CX33)=1,SUM(CX$12:CX33)=2),0,IF($C34+$ED33&gt;($ED$11*CX$8),1,IF($C34+$D34+$E34+$F34+$ED33&gt;($ED$11*CX$8),2,IF($C34+$D34+$E34+$F34+$G34+$ED33&gt;($ED$11*CX$8),3,0))))</f>
        <v>0</v>
      </c>
      <c r="CY34" s="68">
        <f>IF(OR(SUMIF(CY$12:CY33,2,CY$12:CY33)=2,SUMIF(CY$12:CY33,1,CY$12:CY33)=1,SUM(CY$12:CY33)=1,SUM(CY$12:CY33)=2),0,IF($C34+$ED33&gt;($ED$11*CY$8),1,IF($C34+$D34+$E34+$F34+$ED33&gt;($ED$11*CY$8),2,IF($C34+$D34+$E34+$F34+$G34+$ED33&gt;($ED$11*CY$8),3,0))))</f>
        <v>0</v>
      </c>
      <c r="CZ34" s="68">
        <f>IF(OR(SUMIF(CZ$12:CZ33,2,CZ$12:CZ33)=2,SUMIF(CZ$12:CZ33,1,CZ$12:CZ33)=1,SUM(CZ$12:CZ33)=1,SUM(CZ$12:CZ33)=2),0,IF($C34+$ED33&gt;($ED$11*CZ$8),1,IF($C34+$D34+$E34+$F34+$ED33&gt;($ED$11*CZ$8),2,IF($C34+$D34+$E34+$F34+$G34+$ED33&gt;($ED$11*CZ$8),3,0))))</f>
        <v>0</v>
      </c>
      <c r="DA34" s="68">
        <f>IF(OR(SUMIF(DA$12:DA33,2,DA$12:DA33)=2,SUMIF(DA$12:DA33,1,DA$12:DA33)=1,SUM(DA$12:DA33)=1,SUM(DA$12:DA33)=2),0,IF($C34+$ED33&gt;($ED$11*DA$8),1,IF($C34+$D34+$E34+$F34+$ED33&gt;($ED$11*DA$8),2,IF($C34+$D34+$E34+$F34+$G34+$ED33&gt;($ED$11*DA$8),3,0))))</f>
        <v>0</v>
      </c>
      <c r="DB34" s="68">
        <f>IF(OR(SUMIF(DB$12:DB33,2,DB$12:DB33)=2,SUMIF(DB$12:DB33,1,DB$12:DB33)=1,SUM(DB$12:DB33)=1,SUM(DB$12:DB33)=2),0,IF($C34+$ED33&gt;($ED$11*DB$8),1,IF($C34+$D34+$E34+$F34+$ED33&gt;($ED$11*DB$8),2,IF($C34+$D34+$E34+$F34+$G34+$ED33&gt;($ED$11*DB$8),3,0))))</f>
        <v>0</v>
      </c>
      <c r="DC34" s="68">
        <f>IF(OR(SUMIF(DC$12:DC33,2,DC$12:DC33)=2,SUMIF(DC$12:DC33,1,DC$12:DC33)=1,SUM(DC$12:DC33)=1,SUM(DC$12:DC33)=2),0,IF($C34+$ED33&gt;($ED$11*DC$8),1,IF($C34+$D34+$E34+$F34+$ED33&gt;($ED$11*DC$8),2,IF($C34+$D34+$E34+$F34+$G34+$ED33&gt;($ED$11*DC$8),3,0))))</f>
        <v>0</v>
      </c>
      <c r="DD34" s="68">
        <f>IF(OR(SUMIF(DD$12:DD33,2,DD$12:DD33)=2,SUMIF(DD$12:DD33,1,DD$12:DD33)=1,SUM(DD$12:DD33)=1,SUM(DD$12:DD33)=2),0,IF($C34+$ED33&gt;($ED$11*DD$8),1,IF($C34+$D34+$E34+$F34+$ED33&gt;($ED$11*DD$8),2,IF($C34+$D34+$E34+$F34+$G34+$ED33&gt;($ED$11*DD$8),3,0))))</f>
        <v>0</v>
      </c>
      <c r="DE34" s="68">
        <f>IF(OR(SUMIF(DE$12:DE33,2,DE$12:DE33)=2,SUMIF(DE$12:DE33,1,DE$12:DE33)=1,SUM(DE$12:DE33)=1,SUM(DE$12:DE33)=2),0,IF($C34+$ED33&gt;($ED$11*DE$8),1,IF($C34+$D34+$E34+$F34+$ED33&gt;($ED$11*DE$8),2,IF($C34+$D34+$E34+$F34+$G34+$ED33&gt;($ED$11*DE$8),3,0))))</f>
        <v>0</v>
      </c>
      <c r="DF34" s="68">
        <f>IF(OR(SUMIF(DF$12:DF33,2,DF$12:DF33)=2,SUMIF(DF$12:DF33,1,DF$12:DF33)=1,SUM(DF$12:DF33)=1,SUM(DF$12:DF33)=2),0,IF($C34+$ED33&gt;($ED$11*DF$8),1,IF($C34+$D34+$E34+$F34+$ED33&gt;($ED$11*DF$8),2,IF($C34+$D34+$E34+$F34+$G34+$ED33&gt;($ED$11*DF$8),3,0))))</f>
        <v>0</v>
      </c>
      <c r="DG34" s="68">
        <f>IF(OR(SUMIF(DG$12:DG33,2,DG$12:DG33)=2,SUMIF(DG$12:DG33,1,DG$12:DG33)=1,SUM(DG$12:DG33)=1,SUM(DG$12:DG33)=2),0,IF($C34+$ED33&gt;($ED$11*DG$8),1,IF($C34+$D34+$E34+$F34+$ED33&gt;($ED$11*DG$8),2,IF($C34+$D34+$E34+$F34+$G34+$ED33&gt;($ED$11*DG$8),3,0))))</f>
        <v>0</v>
      </c>
      <c r="DH34" s="68">
        <f>IF(OR(SUMIF(DH$12:DH33,2,DH$12:DH33)=2,SUMIF(DH$12:DH33,1,DH$12:DH33)=1,SUM(DH$12:DH33)=1,SUM(DH$12:DH33)=2),0,IF($C34+$ED33&gt;($ED$11*DH$8),1,IF($C34+$D34+$E34+$F34+$ED33&gt;($ED$11*DH$8),2,IF($C34+$D34+$E34+$F34+$G34+$ED33&gt;($ED$11*DH$8),3,0))))</f>
        <v>0</v>
      </c>
      <c r="DI34" s="68">
        <f>IF(OR(SUMIF(DI$12:DI33,2,DI$12:DI33)=2,SUMIF(DI$12:DI33,1,DI$12:DI33)=1,SUM(DI$12:DI33)=1,SUM(DI$12:DI33)=2),0,IF($C34+$ED33&gt;($ED$11*DI$8),1,IF($C34+$D34+$E34+$F34+$ED33&gt;($ED$11*DI$8),2,IF($C34+$D34+$E34+$F34+$G34+$ED33&gt;($ED$11*DI$8),3,0))))</f>
        <v>0</v>
      </c>
      <c r="DJ34" s="68">
        <f>IF(OR(SUMIF(DJ$12:DJ33,2,DJ$12:DJ33)=2,SUMIF(DJ$12:DJ33,1,DJ$12:DJ33)=1,SUM(DJ$12:DJ33)=1,SUM(DJ$12:DJ33)=2),0,IF($C34+$ED33&gt;($ED$11*DJ$8),1,IF($C34+$D34+$E34+$F34+$ED33&gt;($ED$11*DJ$8),2,IF($C34+$D34+$E34+$F34+$G34+$ED33&gt;($ED$11*DJ$8),3,0))))</f>
        <v>0</v>
      </c>
      <c r="DK34" s="68">
        <f>IF(OR(SUMIF(DK$12:DK33,2,DK$12:DK33)=2,SUMIF(DK$12:DK33,1,DK$12:DK33)=1,SUM(DK$12:DK33)=1,SUM(DK$12:DK33)=2),0,IF($C34+$ED33&gt;($ED$11*DK$8),1,IF($C34+$D34+$E34+$F34+$ED33&gt;($ED$11*DK$8),2,IF($C34+$D34+$E34+$F34+$G34+$ED33&gt;($ED$11*DK$8),3,0))))</f>
        <v>0</v>
      </c>
      <c r="DL34" s="68">
        <f>IF(OR(SUMIF(DL$12:DL33,2,DL$12:DL33)=2,SUMIF(DL$12:DL33,1,DL$12:DL33)=1,SUM(DL$12:DL33)=1,SUM(DL$12:DL33)=2),0,IF($C34+$ED33&gt;($ED$11*DL$8),1,IF($C34+$D34+$E34+$F34+$ED33&gt;($ED$11*DL$8),2,IF($C34+$D34+$E34+$F34+$G34+$ED33&gt;($ED$11*DL$8),3,0))))</f>
        <v>0</v>
      </c>
      <c r="DM34" s="68">
        <f>IF(OR(SUMIF(DM$12:DM33,2,DM$12:DM33)=2,SUMIF(DM$12:DM33,1,DM$12:DM33)=1,SUM(DM$12:DM33)=1,SUM(DM$12:DM33)=2),0,IF($C34+$ED33&gt;($ED$11*DM$8),1,IF($C34+$D34+$E34+$F34+$ED33&gt;($ED$11*DM$8),2,IF($C34+$D34+$E34+$F34+$G34+$ED33&gt;($ED$11*DM$8),3,0))))</f>
        <v>0</v>
      </c>
      <c r="DN34" s="68">
        <f>IF(OR(SUMIF(DN$12:DN33,2,DN$12:DN33)=2,SUMIF(DN$12:DN33,1,DN$12:DN33)=1,SUM(DN$12:DN33)=1,SUM(DN$12:DN33)=2),0,IF($C34+$ED33&gt;($ED$11*DN$8),1,IF($C34+$D34+$E34+$F34+$ED33&gt;($ED$11*DN$8),2,IF($C34+$D34+$E34+$F34+$G34+$ED33&gt;($ED$11*DN$8),3,0))))</f>
        <v>0</v>
      </c>
      <c r="DO34" s="68">
        <f>IF(OR(SUMIF(DO$12:DO33,2,DO$12:DO33)=2,SUMIF(DO$12:DO33,1,DO$12:DO33)=1,SUM(DO$12:DO33)=1,SUM(DO$12:DO33)=2),0,IF($C34+$ED33&gt;($ED$11*DO$8),1,IF($C34+$D34+$E34+$F34+$ED33&gt;($ED$11*DO$8),2,IF($C34+$D34+$E34+$F34+$G34+$ED33&gt;($ED$11*DO$8),3,0))))</f>
        <v>0</v>
      </c>
      <c r="DP34" s="68">
        <f>IF(OR(SUMIF(DP$12:DP33,2,DP$12:DP33)=2,SUMIF(DP$12:DP33,1,DP$12:DP33)=1,SUM(DP$12:DP33)=1,SUM(DP$12:DP33)=2),0,IF($C34+$ED33&gt;($ED$11*DP$8),1,IF($C34+$D34+$E34+$F34+$ED33&gt;($ED$11*DP$8),2,IF($C34+$D34+$E34+$F34+$G34+$ED33&gt;($ED$11*DP$8),3,0))))</f>
        <v>0</v>
      </c>
      <c r="DQ34" s="68">
        <f>IF(OR(SUMIF(DQ$12:DQ33,2,DQ$12:DQ33)=2,SUMIF(DQ$12:DQ33,1,DQ$12:DQ33)=1,SUM(DQ$12:DQ33)=1,SUM(DQ$12:DQ33)=2),0,IF($C34+$ED33&gt;($ED$11*DQ$8),1,IF($C34+$D34+$E34+$F34+$ED33&gt;($ED$11*DQ$8),2,IF($C34+$D34+$E34+$F34+$G34+$ED33&gt;($ED$11*DQ$8),3,0))))</f>
        <v>0</v>
      </c>
      <c r="DR34" s="68">
        <f>IF(OR(SUMIF(DR$12:DR33,2,DR$12:DR33)=2,SUMIF(DR$12:DR33,1,DR$12:DR33)=1,SUM(DR$12:DR33)=1,SUM(DR$12:DR33)=2),0,IF($C34+$ED33&gt;($ED$11*DR$8),1,IF($C34+$D34+$E34+$F34+$ED33&gt;($ED$11*DR$8),2,IF($C34+$D34+$E34+$F34+$G34+$ED33&gt;($ED$11*DR$8),3,0))))</f>
        <v>0</v>
      </c>
      <c r="DS34" s="68">
        <f>IF(OR(SUMIF(DS$12:DS33,2,DS$12:DS33)=2,SUMIF(DS$12:DS33,1,DS$12:DS33)=1,SUM(DS$12:DS33)=1,SUM(DS$12:DS33)=2),0,IF($C34+$ED33&gt;($ED$11*DS$8),1,IF($C34+$D34+$E34+$F34+$ED33&gt;($ED$11*DS$8),2,IF($C34+$D34+$E34+$F34+$G34+$ED33&gt;($ED$11*DS$8),3,0))))</f>
        <v>0</v>
      </c>
      <c r="DT34" s="68">
        <f>IF(OR(SUMIF(DT$12:DT33,2,DT$12:DT33)=2,SUMIF(DT$12:DT33,1,DT$12:DT33)=1,SUM(DT$12:DT33)=1,SUM(DT$12:DT33)=2),0,IF($C34+$ED33&gt;($ED$11*DT$8),1,IF($C34+$D34+$E34+$F34+$ED33&gt;($ED$11*DT$8),2,IF($C34+$D34+$E34+$F34+$G34+$ED33&gt;($ED$11*DT$8),3,0))))</f>
        <v>0</v>
      </c>
      <c r="DU34" s="68">
        <f>IF(OR(SUMIF(DU$12:DU33,2,DU$12:DU33)=2,SUMIF(DU$12:DU33,1,DU$12:DU33)=1,SUM(DU$12:DU33)=1,SUM(DU$12:DU33)=2),0,IF($C34+$ED33&gt;($ED$11*DU$8),1,IF($C34+$D34+$E34+$F34+$ED33&gt;($ED$11*DU$8),2,IF($C34+$D34+$E34+$F34+$G34+$ED33&gt;($ED$11*DU$8),3,0))))</f>
        <v>0</v>
      </c>
      <c r="DV34" s="68">
        <f>IF(OR(SUMIF(DV$12:DV33,2,DV$12:DV33)=2,SUMIF(DV$12:DV33,1,DV$12:DV33)=1,SUM(DV$12:DV33)=1,SUM(DV$12:DV33)=2),0,IF($C34+$ED33&gt;($ED$11*DV$8),1,IF($C34+$D34+$E34+$F34+$ED33&gt;($ED$11*DV$8),2,IF($C34+$D34+$E34+$F34+$G34+$ED33&gt;($ED$11*DV$8),3,0))))</f>
        <v>0</v>
      </c>
      <c r="DW34" s="68">
        <f>IF(OR(SUMIF(DW$12:DW33,2,DW$12:DW33)=2,SUMIF(DW$12:DW33,1,DW$12:DW33)=1,SUM(DW$12:DW33)=1,SUM(DW$12:DW33)=2),0,IF($C34+$ED33&gt;($ED$11*DW$8),1,IF($C34+$D34+$E34+$F34+$ED33&gt;($ED$11*DW$8),2,IF($C34+$D34+$E34+$F34+$G34+$ED33&gt;($ED$11*DW$8),3,0))))</f>
        <v>0</v>
      </c>
      <c r="DX34" s="68">
        <f>IF(OR(SUMIF(DX$12:DX33,2,DX$12:DX33)=2,SUMIF(DX$12:DX33,1,DX$12:DX33)=1,SUM(DX$12:DX33)=1,SUM(DX$12:DX33)=2),0,IF($C34+$ED33&gt;($ED$11*DX$8),1,IF($C34+$D34+$E34+$F34+$ED33&gt;($ED$11*DX$8),2,IF($C34+$D34+$E34+$F34+$G34+$ED33&gt;($ED$11*DX$8),3,0))))</f>
        <v>0</v>
      </c>
      <c r="DY34" s="68">
        <f>IF(OR(SUMIF(DY$12:DY33,2,DY$12:DY33)=2,SUMIF(DY$12:DY33,1,DY$12:DY33)=1,SUM(DY$12:DY33)=1,SUM(DY$12:DY33)=2),0,IF($C34+$ED33&gt;($ED$11*DY$8),1,IF($C34+$D34+$E34+$F34+$ED33&gt;($ED$11*DY$8),2,IF($C34+$D34+$E34+$F34+$G34+$ED33&gt;($ED$11*DY$8),3,0))))</f>
        <v>0</v>
      </c>
      <c r="DZ34" s="68">
        <f>IF(OR(SUMIF(DZ$12:DZ33,2,DZ$12:DZ33)=2,SUMIF(DZ$12:DZ33,1,DZ$12:DZ33)=1,SUM(DZ$12:DZ33)=1,SUM(DZ$12:DZ33)=2),0,IF($C34+$ED33&gt;($ED$11*DZ$8),1,IF($C34+$D34+$E34+$F34+$ED33&gt;($ED$11*DZ$8),2,IF($C34+$D34+$E34+$F34+$G34+$ED33&gt;($ED$11*DZ$8),3,0))))</f>
        <v>0</v>
      </c>
      <c r="EA34" s="68">
        <f>IF(OR(SUMIF(EA$12:EA33,2,EA$12:EA33)=2,SUMIF(EA$12:EA33,1,EA$12:EA33)=1,SUM(EA$12:EA33)=1,SUM(EA$12:EA33)=2),0,IF($C34+$ED33&gt;($ED$11*EA$8),1,IF($C34+$D34+$E34+$F34+$ED33&gt;($ED$11*EA$8),2,IF($C34+$D34+$E34+$F34+$G34+$ED33&gt;($ED$11*EA$8),3,0))))</f>
        <v>0</v>
      </c>
      <c r="EB34" s="68">
        <f>IF(OR(SUMIF(EB$12:EB33,2,EB$12:EB33)=2,SUMIF(EB$12:EB33,1,EB$12:EB33)=1,SUM(EB$12:EB33)=1,SUM(EB$12:EB33)=2),0,IF($C34+$ED33&gt;($ED$11*EB$8),1,IF($C34+$D34+$E34+$F34+$ED33&gt;($ED$11*EB$8),2,IF($C34+$D34+$E34+$F34+$G34+$ED33&gt;($ED$11*EB$8),3,0))))</f>
        <v>0</v>
      </c>
      <c r="EC34" s="68">
        <f>IF(OR(SUMIF(EC$12:EC33,2,EC$12:EC33)=2,SUMIF(EC$12:EC33,1,EC$12:EC33)=1,SUM(EC$12:EC33)=1,SUM(EC$12:EC33)=2),0,IF($C34+$ED33&gt;($ED$11*EC$8),1,IF($C34+$D34+$E34+$F34+$ED33&gt;($ED$11*EC$8),2,IF($C34+$D34+$E34+$F34+$G34+$ED33&gt;($ED$11*EC$8),3,0))))</f>
        <v>0</v>
      </c>
      <c r="ED34" s="26">
        <f>SUM($C$12:$F34)</f>
        <v>0</v>
      </c>
    </row>
    <row r="35" spans="1:134" ht="14.1" customHeight="1">
      <c r="A35" s="66">
        <v>24</v>
      </c>
      <c r="B35" s="35"/>
      <c r="C35" s="35"/>
      <c r="D35" s="35"/>
      <c r="E35" s="35"/>
      <c r="F35" s="35"/>
      <c r="G35" s="35"/>
      <c r="H35" s="68">
        <f>IF(OR(SUMIF(H$12:H34,2,H$12:H34)=2,SUMIF(H$12:H34,1,H$12:H34)=1,SUM(H$12:H34)=1,SUM(H$12:H34)=2),0,IF($C35+$ED34&gt;($ED$11*H$8),1,IF($C35+$D35+$E35+$F35+$ED34&gt;($ED$11*H$8),2,IF($C35+$D35+$E35+$F35+$G35+$ED34&gt;($ED$11*H$8),3,0))))</f>
        <v>0</v>
      </c>
      <c r="I35" s="68">
        <f>IF(OR(SUMIF(I$12:I34,2,I$12:I34)=2,SUMIF(I$12:I34,1,I$12:I34)=1,SUM(I$12:I34)=1,SUM(I$12:I34)=2),0,IF($C35+$ED34&gt;($ED$11*I$8),1,IF($C35+$D35+$E35+$F35+$ED34&gt;($ED$11*I$8),2,IF($C35+$D35+$E35+$F35+$G35+$ED34&gt;($ED$11*I$8),3,0))))</f>
        <v>0</v>
      </c>
      <c r="J35" s="68">
        <f>IF(OR(SUMIF(J$12:J34,2,J$12:J34)=2,SUMIF(J$12:J34,1,J$12:J34)=1,SUM(J$12:J34)=1,SUM(J$12:J34)=2),0,IF($C35+$ED34&gt;($ED$11*J$8),1,IF($C35+$D35+$E35+$F35+$ED34&gt;($ED$11*J$8),2,IF($C35+$D35+$E35+$F35+$G35+$ED34&gt;($ED$11*J$8),3,0))))</f>
        <v>0</v>
      </c>
      <c r="K35" s="68">
        <f>IF(OR(SUMIF(K$12:K34,2,K$12:K34)=2,SUMIF(K$12:K34,1,K$12:K34)=1,SUM(K$12:K34)=1,SUM(K$12:K34)=2),0,IF($C35+$ED34&gt;($ED$11*K$8),1,IF($C35+$D35+$E35+$F35+$ED34&gt;($ED$11*K$8),2,IF($C35+$D35+$E35+$F35+$G35+$ED34&gt;($ED$11*K$8),3,0))))</f>
        <v>0</v>
      </c>
      <c r="L35" s="68">
        <f>IF(OR(SUMIF(L$12:L34,2,L$12:L34)=2,SUMIF(L$12:L34,1,L$12:L34)=1,SUM(L$12:L34)=1,SUM(L$12:L34)=2),0,IF($C35+$ED34&gt;($ED$11*L$8),1,IF($C35+$D35+$E35+$F35+$ED34&gt;($ED$11*L$8),2,IF($C35+$D35+$E35+$F35+$G35+$ED34&gt;($ED$11*L$8),3,0))))</f>
        <v>0</v>
      </c>
      <c r="M35" s="68">
        <f>IF(OR(SUMIF(M$12:M34,2,M$12:M34)=2,SUMIF(M$12:M34,1,M$12:M34)=1,SUM(M$12:M34)=1,SUM(M$12:M34)=2),0,IF($C35+$ED34&gt;($ED$11*M$8),1,IF($C35+$D35+$E35+$F35+$ED34&gt;($ED$11*M$8),2,IF($C35+$D35+$E35+$F35+$G35+$ED34&gt;($ED$11*M$8),3,0))))</f>
        <v>0</v>
      </c>
      <c r="N35" s="68">
        <f>IF(OR(SUMIF(N$12:N34,2,N$12:N34)=2,SUMIF(N$12:N34,1,N$12:N34)=1,SUM(N$12:N34)=1,SUM(N$12:N34)=2),0,IF($C35+$ED34&gt;($ED$11*N$8),1,IF($C35+$D35+$E35+$F35+$ED34&gt;($ED$11*N$8),2,IF($C35+$D35+$E35+$F35+$G35+$ED34&gt;($ED$11*N$8),3,0))))</f>
        <v>0</v>
      </c>
      <c r="O35" s="68">
        <f>IF(OR(SUMIF(O$12:O34,2,O$12:O34)=2,SUMIF(O$12:O34,1,O$12:O34)=1,SUM(O$12:O34)=1,SUM(O$12:O34)=2),0,IF($C35+$ED34&gt;($ED$11*O$8),1,IF($C35+$D35+$E35+$F35+$ED34&gt;($ED$11*O$8),2,IF($C35+$D35+$E35+$F35+$G35+$ED34&gt;($ED$11*O$8),3,0))))</f>
        <v>0</v>
      </c>
      <c r="P35" s="68">
        <f>IF(OR(SUMIF(P$12:P34,2,P$12:P34)=2,SUMIF(P$12:P34,1,P$12:P34)=1,SUM(P$12:P34)=1,SUM(P$12:P34)=2),0,IF($C35+$ED34&gt;($ED$11*P$8),1,IF($C35+$D35+$E35+$F35+$ED34&gt;($ED$11*P$8),2,IF($C35+$D35+$E35+$F35+$G35+$ED34&gt;($ED$11*P$8),3,0))))</f>
        <v>0</v>
      </c>
      <c r="Q35" s="68">
        <f>IF(OR(SUMIF(Q$12:Q34,2,Q$12:Q34)=2,SUMIF(Q$12:Q34,1,Q$12:Q34)=1,SUM(Q$12:Q34)=1,SUM(Q$12:Q34)=2),0,IF($C35+$ED34&gt;($ED$11*Q$8),1,IF($C35+$D35+$E35+$F35+$ED34&gt;($ED$11*Q$8),2,IF($C35+$D35+$E35+$F35+$G35+$ED34&gt;($ED$11*Q$8),3,0))))</f>
        <v>0</v>
      </c>
      <c r="R35" s="68">
        <f>IF(OR(SUMIF(R$12:R34,2,R$12:R34)=2,SUMIF(R$12:R34,1,R$12:R34)=1,SUM(R$12:R34)=1,SUM(R$12:R34)=2),0,IF($C35+$ED34&gt;($ED$11*R$8),1,IF($C35+$D35+$E35+$F35+$ED34&gt;($ED$11*R$8),2,IF($C35+$D35+$E35+$F35+$G35+$ED34&gt;($ED$11*R$8),3,0))))</f>
        <v>0</v>
      </c>
      <c r="S35" s="68">
        <f>IF(OR(SUMIF(S$12:S34,2,S$12:S34)=2,SUMIF(S$12:S34,1,S$12:S34)=1,SUM(S$12:S34)=1,SUM(S$12:S34)=2),0,IF($C35+$ED34&gt;($ED$11*S$8),1,IF($C35+$D35+$E35+$F35+$ED34&gt;($ED$11*S$8),2,IF($C35+$D35+$E35+$F35+$G35+$ED34&gt;($ED$11*S$8),3,0))))</f>
        <v>0</v>
      </c>
      <c r="T35" s="68">
        <f>IF(OR(SUMIF(T$12:T34,2,T$12:T34)=2,SUMIF(T$12:T34,1,T$12:T34)=1,SUM(T$12:T34)=1,SUM(T$12:T34)=2),0,IF($C35+$ED34&gt;($ED$11*T$8),1,IF($C35+$D35+$E35+$F35+$ED34&gt;($ED$11*T$8),2,IF($C35+$D35+$E35+$F35+$G35+$ED34&gt;($ED$11*T$8),3,0))))</f>
        <v>0</v>
      </c>
      <c r="U35" s="68">
        <f>IF(OR(SUMIF(U$12:U34,2,U$12:U34)=2,SUMIF(U$12:U34,1,U$12:U34)=1,SUM(U$12:U34)=1,SUM(U$12:U34)=2),0,IF($C35+$ED34&gt;($ED$11*U$8),1,IF($C35+$D35+$E35+$F35+$ED34&gt;($ED$11*U$8),2,IF($C35+$D35+$E35+$F35+$G35+$ED34&gt;($ED$11*U$8),3,0))))</f>
        <v>0</v>
      </c>
      <c r="V35" s="68">
        <f>IF(OR(SUMIF(V$12:V34,2,V$12:V34)=2,SUMIF(V$12:V34,1,V$12:V34)=1,SUM(V$12:V34)=1,SUM(V$12:V34)=2),0,IF($C35+$ED34&gt;($ED$11*V$8),1,IF($C35+$D35+$E35+$F35+$ED34&gt;($ED$11*V$8),2,IF($C35+$D35+$E35+$F35+$G35+$ED34&gt;($ED$11*V$8),3,0))))</f>
        <v>0</v>
      </c>
      <c r="W35" s="68">
        <f>IF(OR(SUMIF(W$12:W34,2,W$12:W34)=2,SUMIF(W$12:W34,1,W$12:W34)=1,SUM(W$12:W34)=1,SUM(W$12:W34)=2),0,IF($C35+$ED34&gt;($ED$11*W$8),1,IF($C35+$D35+$E35+$F35+$ED34&gt;($ED$11*W$8),2,IF($C35+$D35+$E35+$F35+$G35+$ED34&gt;($ED$11*W$8),3,0))))</f>
        <v>0</v>
      </c>
      <c r="X35" s="68">
        <f>IF(OR(SUMIF(X$12:X34,2,X$12:X34)=2,SUMIF(X$12:X34,1,X$12:X34)=1,SUM(X$12:X34)=1,SUM(X$12:X34)=2),0,IF($C35+$ED34&gt;($ED$11*X$8),1,IF($C35+$D35+$E35+$F35+$ED34&gt;($ED$11*X$8),2,IF($C35+$D35+$E35+$F35+$G35+$ED34&gt;($ED$11*X$8),3,0))))</f>
        <v>0</v>
      </c>
      <c r="Y35" s="68">
        <f>IF(OR(SUMIF(Y$12:Y34,2,Y$12:Y34)=2,SUMIF(Y$12:Y34,1,Y$12:Y34)=1,SUM(Y$12:Y34)=1,SUM(Y$12:Y34)=2),0,IF($C35+$ED34&gt;($ED$11*Y$8),1,IF($C35+$D35+$E35+$F35+$ED34&gt;($ED$11*Y$8),2,IF($C35+$D35+$E35+$F35+$G35+$ED34&gt;($ED$11*Y$8),3,0))))</f>
        <v>0</v>
      </c>
      <c r="Z35" s="68">
        <f>IF(OR(SUMIF(Z$12:Z34,2,Z$12:Z34)=2,SUMIF(Z$12:Z34,1,Z$12:Z34)=1,SUM(Z$12:Z34)=1,SUM(Z$12:Z34)=2),0,IF($C35+$ED34&gt;($ED$11*Z$8),1,IF($C35+$D35+$E35+$F35+$ED34&gt;($ED$11*Z$8),2,IF($C35+$D35+$E35+$F35+$G35+$ED34&gt;($ED$11*Z$8),3,0))))</f>
        <v>0</v>
      </c>
      <c r="AA35" s="68">
        <f>IF(OR(SUMIF(AA$12:AA34,2,AA$12:AA34)=2,SUMIF(AA$12:AA34,1,AA$12:AA34)=1,SUM(AA$12:AA34)=1,SUM(AA$12:AA34)=2),0,IF($C35+$ED34&gt;($ED$11*AA$8),1,IF($C35+$D35+$E35+$F35+$ED34&gt;($ED$11*AA$8),2,IF($C35+$D35+$E35+$F35+$G35+$ED34&gt;($ED$11*AA$8),3,0))))</f>
        <v>0</v>
      </c>
      <c r="AB35" s="68">
        <f>IF(OR(SUMIF(AB$12:AB34,2,AB$12:AB34)=2,SUMIF(AB$12:AB34,1,AB$12:AB34)=1,SUM(AB$12:AB34)=1,SUM(AB$12:AB34)=2),0,IF($C35+$ED34&gt;($ED$11*AB$8),1,IF($C35+$D35+$E35+$F35+$ED34&gt;($ED$11*AB$8),2,IF($C35+$D35+$E35+$F35+$G35+$ED34&gt;($ED$11*AB$8),3,0))))</f>
        <v>0</v>
      </c>
      <c r="AC35" s="68">
        <f>IF(OR(SUMIF(AC$12:AC34,2,AC$12:AC34)=2,SUMIF(AC$12:AC34,1,AC$12:AC34)=1,SUM(AC$12:AC34)=1,SUM(AC$12:AC34)=2),0,IF($C35+$ED34&gt;($ED$11*AC$8),1,IF($C35+$D35+$E35+$F35+$ED34&gt;($ED$11*AC$8),2,IF($C35+$D35+$E35+$F35+$G35+$ED34&gt;($ED$11*AC$8),3,0))))</f>
        <v>0</v>
      </c>
      <c r="AD35" s="68">
        <f>IF(OR(SUMIF(AD$12:AD34,2,AD$12:AD34)=2,SUMIF(AD$12:AD34,1,AD$12:AD34)=1,SUM(AD$12:AD34)=1,SUM(AD$12:AD34)=2),0,IF($C35+$ED34&gt;($ED$11*AD$8),1,IF($C35+$D35+$E35+$F35+$ED34&gt;($ED$11*AD$8),2,IF($C35+$D35+$E35+$F35+$G35+$ED34&gt;($ED$11*AD$8),3,0))))</f>
        <v>0</v>
      </c>
      <c r="AE35" s="68">
        <f>IF(OR(SUMIF(AE$12:AE34,2,AE$12:AE34)=2,SUMIF(AE$12:AE34,1,AE$12:AE34)=1,SUM(AE$12:AE34)=1,SUM(AE$12:AE34)=2),0,IF($C35+$ED34&gt;($ED$11*AE$8),1,IF($C35+$D35+$E35+$F35+$ED34&gt;($ED$11*AE$8),2,IF($C35+$D35+$E35+$F35+$G35+$ED34&gt;($ED$11*AE$8),3,0))))</f>
        <v>0</v>
      </c>
      <c r="AF35" s="68">
        <f>IF(OR(SUMIF(AF$12:AF34,2,AF$12:AF34)=2,SUMIF(AF$12:AF34,1,AF$12:AF34)=1,SUM(AF$12:AF34)=1,SUM(AF$12:AF34)=2),0,IF($C35+$ED34&gt;($ED$11*AF$8),1,IF($C35+$D35+$E35+$F35+$ED34&gt;($ED$11*AF$8),2,IF($C35+$D35+$E35+$F35+$G35+$ED34&gt;($ED$11*AF$8),3,0))))</f>
        <v>0</v>
      </c>
      <c r="AG35" s="68">
        <f>IF(OR(SUMIF(AG$12:AG34,2,AG$12:AG34)=2,SUMIF(AG$12:AG34,1,AG$12:AG34)=1,SUM(AG$12:AG34)=1,SUM(AG$12:AG34)=2),0,IF($C35+$ED34&gt;($ED$11*AG$8),1,IF($C35+$D35+$E35+$F35+$ED34&gt;($ED$11*AG$8),2,IF($C35+$D35+$E35+$F35+$G35+$ED34&gt;($ED$11*AG$8),3,0))))</f>
        <v>0</v>
      </c>
      <c r="AH35" s="68">
        <f>IF(OR(SUMIF(AH$12:AH34,2,AH$12:AH34)=2,SUMIF(AH$12:AH34,1,AH$12:AH34)=1,SUM(AH$12:AH34)=1,SUM(AH$12:AH34)=2),0,IF($C35+$ED34&gt;($ED$11*AH$8),1,IF($C35+$D35+$E35+$F35+$ED34&gt;($ED$11*AH$8),2,IF($C35+$D35+$E35+$F35+$G35+$ED34&gt;($ED$11*AH$8),3,0))))</f>
        <v>0</v>
      </c>
      <c r="AI35" s="68">
        <f>IF(OR(SUMIF(AI$12:AI34,2,AI$12:AI34)=2,SUMIF(AI$12:AI34,1,AI$12:AI34)=1,SUM(AI$12:AI34)=1,SUM(AI$12:AI34)=2),0,IF($C35+$ED34&gt;($ED$11*AI$8),1,IF($C35+$D35+$E35+$F35+$ED34&gt;($ED$11*AI$8),2,IF($C35+$D35+$E35+$F35+$G35+$ED34&gt;($ED$11*AI$8),3,0))))</f>
        <v>0</v>
      </c>
      <c r="AJ35" s="68">
        <f>IF(OR(SUMIF(AJ$12:AJ34,2,AJ$12:AJ34)=2,SUMIF(AJ$12:AJ34,1,AJ$12:AJ34)=1,SUM(AJ$12:AJ34)=1,SUM(AJ$12:AJ34)=2),0,IF($C35+$ED34&gt;($ED$11*AJ$8),1,IF($C35+$D35+$E35+$F35+$ED34&gt;($ED$11*AJ$8),2,IF($C35+$D35+$E35+$F35+$G35+$ED34&gt;($ED$11*AJ$8),3,0))))</f>
        <v>0</v>
      </c>
      <c r="AK35" s="68">
        <f>IF(OR(SUMIF(AK$12:AK34,2,AK$12:AK34)=2,SUMIF(AK$12:AK34,1,AK$12:AK34)=1,SUM(AK$12:AK34)=1,SUM(AK$12:AK34)=2),0,IF($C35+$ED34&gt;($ED$11*AK$8),1,IF($C35+$D35+$E35+$F35+$ED34&gt;($ED$11*AK$8),2,IF($C35+$D35+$E35+$F35+$G35+$ED34&gt;($ED$11*AK$8),3,0))))</f>
        <v>0</v>
      </c>
      <c r="AL35" s="68">
        <f>IF(OR(SUMIF(AL$12:AL34,2,AL$12:AL34)=2,SUMIF(AL$12:AL34,1,AL$12:AL34)=1,SUM(AL$12:AL34)=1,SUM(AL$12:AL34)=2),0,IF($C35+$ED34&gt;($ED$11*AL$8),1,IF($C35+$D35+$E35+$F35+$ED34&gt;($ED$11*AL$8),2,IF($C35+$D35+$E35+$F35+$G35+$ED34&gt;($ED$11*AL$8),3,0))))</f>
        <v>0</v>
      </c>
      <c r="AM35" s="68">
        <f>IF(OR(SUMIF(AM$12:AM34,2,AM$12:AM34)=2,SUMIF(AM$12:AM34,1,AM$12:AM34)=1,SUM(AM$12:AM34)=1,SUM(AM$12:AM34)=2),0,IF($C35+$ED34&gt;($ED$11*AM$8),1,IF($C35+$D35+$E35+$F35+$ED34&gt;($ED$11*AM$8),2,IF($C35+$D35+$E35+$F35+$G35+$ED34&gt;($ED$11*AM$8),3,0))))</f>
        <v>0</v>
      </c>
      <c r="AN35" s="68">
        <f>IF(OR(SUMIF(AN$12:AN34,2,AN$12:AN34)=2,SUMIF(AN$12:AN34,1,AN$12:AN34)=1,SUM(AN$12:AN34)=1,SUM(AN$12:AN34)=2),0,IF($C35+$ED34&gt;($ED$11*AN$8),1,IF($C35+$D35+$E35+$F35+$ED34&gt;($ED$11*AN$8),2,IF($C35+$D35+$E35+$F35+$G35+$ED34&gt;($ED$11*AN$8),3,0))))</f>
        <v>0</v>
      </c>
      <c r="AO35" s="68">
        <f>IF(OR(SUMIF(AO$12:AO34,2,AO$12:AO34)=2,SUMIF(AO$12:AO34,1,AO$12:AO34)=1,SUM(AO$12:AO34)=1,SUM(AO$12:AO34)=2),0,IF($C35+$ED34&gt;($ED$11*AO$8),1,IF($C35+$D35+$E35+$F35+$ED34&gt;($ED$11*AO$8),2,IF($C35+$D35+$E35+$F35+$G35+$ED34&gt;($ED$11*AO$8),3,0))))</f>
        <v>0</v>
      </c>
      <c r="AP35" s="68">
        <f>IF(OR(SUMIF(AP$12:AP34,2,AP$12:AP34)=2,SUMIF(AP$12:AP34,1,AP$12:AP34)=1,SUM(AP$12:AP34)=1,SUM(AP$12:AP34)=2),0,IF($C35+$ED34&gt;($ED$11*AP$8),1,IF($C35+$D35+$E35+$F35+$ED34&gt;($ED$11*AP$8),2,IF($C35+$D35+$E35+$F35+$G35+$ED34&gt;($ED$11*AP$8),3,0))))</f>
        <v>0</v>
      </c>
      <c r="AQ35" s="68">
        <f>IF(OR(SUMIF(AQ$12:AQ34,2,AQ$12:AQ34)=2,SUMIF(AQ$12:AQ34,1,AQ$12:AQ34)=1,SUM(AQ$12:AQ34)=1,SUM(AQ$12:AQ34)=2),0,IF($C35+$ED34&gt;($ED$11*AQ$8),1,IF($C35+$D35+$E35+$F35+$ED34&gt;($ED$11*AQ$8),2,IF($C35+$D35+$E35+$F35+$G35+$ED34&gt;($ED$11*AQ$8),3,0))))</f>
        <v>0</v>
      </c>
      <c r="AR35" s="68">
        <f>IF(OR(SUMIF(AR$12:AR34,2,AR$12:AR34)=2,SUMIF(AR$12:AR34,1,AR$12:AR34)=1,SUM(AR$12:AR34)=1,SUM(AR$12:AR34)=2),0,IF($C35+$ED34&gt;($ED$11*AR$8),1,IF($C35+$D35+$E35+$F35+$ED34&gt;($ED$11*AR$8),2,IF($C35+$D35+$E35+$F35+$G35+$ED34&gt;($ED$11*AR$8),3,0))))</f>
        <v>0</v>
      </c>
      <c r="AS35" s="68">
        <f>IF(OR(SUMIF(AS$12:AS34,2,AS$12:AS34)=2,SUMIF(AS$12:AS34,1,AS$12:AS34)=1,SUM(AS$12:AS34)=1,SUM(AS$12:AS34)=2),0,IF($C35+$ED34&gt;($ED$11*AS$8),1,IF($C35+$D35+$E35+$F35+$ED34&gt;($ED$11*AS$8),2,IF($C35+$D35+$E35+$F35+$G35+$ED34&gt;($ED$11*AS$8),3,0))))</f>
        <v>0</v>
      </c>
      <c r="AT35" s="68">
        <f>IF(OR(SUMIF(AT$12:AT34,2,AT$12:AT34)=2,SUMIF(AT$12:AT34,1,AT$12:AT34)=1,SUM(AT$12:AT34)=1,SUM(AT$12:AT34)=2),0,IF($C35+$ED34&gt;($ED$11*AT$8),1,IF($C35+$D35+$E35+$F35+$ED34&gt;($ED$11*AT$8),2,IF($C35+$D35+$E35+$F35+$G35+$ED34&gt;($ED$11*AT$8),3,0))))</f>
        <v>0</v>
      </c>
      <c r="AU35" s="68">
        <f>IF(OR(SUMIF(AU$12:AU34,2,AU$12:AU34)=2,SUMIF(AU$12:AU34,1,AU$12:AU34)=1,SUM(AU$12:AU34)=1,SUM(AU$12:AU34)=2),0,IF($C35+$ED34&gt;($ED$11*AU$8),1,IF($C35+$D35+$E35+$F35+$ED34&gt;($ED$11*AU$8),2,IF($C35+$D35+$E35+$F35+$G35+$ED34&gt;($ED$11*AU$8),3,0))))</f>
        <v>0</v>
      </c>
      <c r="AV35" s="68">
        <f>IF(OR(SUMIF(AV$12:AV34,2,AV$12:AV34)=2,SUMIF(AV$12:AV34,1,AV$12:AV34)=1,SUM(AV$12:AV34)=1,SUM(AV$12:AV34)=2),0,IF($C35+$ED34&gt;($ED$11*AV$8),1,IF($C35+$D35+$E35+$F35+$ED34&gt;($ED$11*AV$8),2,IF($C35+$D35+$E35+$F35+$G35+$ED34&gt;($ED$11*AV$8),3,0))))</f>
        <v>0</v>
      </c>
      <c r="AW35" s="68">
        <f>IF(OR(SUMIF(AW$12:AW34,2,AW$12:AW34)=2,SUMIF(AW$12:AW34,1,AW$12:AW34)=1,SUM(AW$12:AW34)=1,SUM(AW$12:AW34)=2),0,IF($C35+$ED34&gt;($ED$11*AW$8),1,IF($C35+$D35+$E35+$F35+$ED34&gt;($ED$11*AW$8),2,IF($C35+$D35+$E35+$F35+$G35+$ED34&gt;($ED$11*AW$8),3,0))))</f>
        <v>0</v>
      </c>
      <c r="AX35" s="68">
        <f>IF(OR(SUMIF(AX$12:AX34,2,AX$12:AX34)=2,SUMIF(AX$12:AX34,1,AX$12:AX34)=1,SUM(AX$12:AX34)=1,SUM(AX$12:AX34)=2),0,IF($C35+$ED34&gt;($ED$11*AX$8),1,IF($C35+$D35+$E35+$F35+$ED34&gt;($ED$11*AX$8),2,IF($C35+$D35+$E35+$F35+$G35+$ED34&gt;($ED$11*AX$8),3,0))))</f>
        <v>0</v>
      </c>
      <c r="AY35" s="68">
        <f>IF(OR(SUMIF(AY$12:AY34,2,AY$12:AY34)=2,SUMIF(AY$12:AY34,1,AY$12:AY34)=1,SUM(AY$12:AY34)=1,SUM(AY$12:AY34)=2),0,IF($C35+$ED34&gt;($ED$11*AY$8),1,IF($C35+$D35+$E35+$F35+$ED34&gt;($ED$11*AY$8),2,IF($C35+$D35+$E35+$F35+$G35+$ED34&gt;($ED$11*AY$8),3,0))))</f>
        <v>0</v>
      </c>
      <c r="AZ35" s="68">
        <f>IF(OR(SUMIF(AZ$12:AZ34,2,AZ$12:AZ34)=2,SUMIF(AZ$12:AZ34,1,AZ$12:AZ34)=1,SUM(AZ$12:AZ34)=1,SUM(AZ$12:AZ34)=2),0,IF($C35+$ED34&gt;($ED$11*AZ$8),1,IF($C35+$D35+$E35+$F35+$ED34&gt;($ED$11*AZ$8),2,IF($C35+$D35+$E35+$F35+$G35+$ED34&gt;($ED$11*AZ$8),3,0))))</f>
        <v>0</v>
      </c>
      <c r="BA35" s="68">
        <f>IF(OR(SUMIF(BA$12:BA34,2,BA$12:BA34)=2,SUMIF(BA$12:BA34,1,BA$12:BA34)=1,SUM(BA$12:BA34)=1,SUM(BA$12:BA34)=2),0,IF($C35+$ED34&gt;($ED$11*BA$8),1,IF($C35+$D35+$E35+$F35+$ED34&gt;($ED$11*BA$8),2,IF($C35+$D35+$E35+$F35+$G35+$ED34&gt;($ED$11*BA$8),3,0))))</f>
        <v>0</v>
      </c>
      <c r="BB35" s="68">
        <f>IF(OR(SUMIF(BB$12:BB34,2,BB$12:BB34)=2,SUMIF(BB$12:BB34,1,BB$12:BB34)=1,SUM(BB$12:BB34)=1,SUM(BB$12:BB34)=2),0,IF($C35+$ED34&gt;($ED$11*BB$8),1,IF($C35+$D35+$E35+$F35+$ED34&gt;($ED$11*BB$8),2,IF($C35+$D35+$E35+$F35+$G35+$ED34&gt;($ED$11*BB$8),3,0))))</f>
        <v>0</v>
      </c>
      <c r="BC35" s="68">
        <f>IF(OR(SUMIF(BC$12:BC34,2,BC$12:BC34)=2,SUMIF(BC$12:BC34,1,BC$12:BC34)=1,SUM(BC$12:BC34)=1,SUM(BC$12:BC34)=2),0,IF($C35+$ED34&gt;($ED$11*BC$8),1,IF($C35+$D35+$E35+$F35+$ED34&gt;($ED$11*BC$8),2,IF($C35+$D35+$E35+$F35+$G35+$ED34&gt;($ED$11*BC$8),3,0))))</f>
        <v>0</v>
      </c>
      <c r="BD35" s="68">
        <f>IF(OR(SUMIF(BD$12:BD34,2,BD$12:BD34)=2,SUMIF(BD$12:BD34,1,BD$12:BD34)=1,SUM(BD$12:BD34)=1,SUM(BD$12:BD34)=2),0,IF($C35+$ED34&gt;($ED$11*BD$8),1,IF($C35+$D35+$E35+$F35+$ED34&gt;($ED$11*BD$8),2,IF($C35+$D35+$E35+$F35+$G35+$ED34&gt;($ED$11*BD$8),3,0))))</f>
        <v>0</v>
      </c>
      <c r="BE35" s="68">
        <f>IF(OR(SUMIF(BE$12:BE34,2,BE$12:BE34)=2,SUMIF(BE$12:BE34,1,BE$12:BE34)=1,SUM(BE$12:BE34)=1,SUM(BE$12:BE34)=2),0,IF($C35+$ED34&gt;($ED$11*BE$8),1,IF($C35+$D35+$E35+$F35+$ED34&gt;($ED$11*BE$8),2,IF($C35+$D35+$E35+$F35+$G35+$ED34&gt;($ED$11*BE$8),3,0))))</f>
        <v>0</v>
      </c>
      <c r="BF35" s="68">
        <f>IF(OR(SUMIF(BF$12:BF34,2,BF$12:BF34)=2,SUMIF(BF$12:BF34,1,BF$12:BF34)=1,SUM(BF$12:BF34)=1,SUM(BF$12:BF34)=2),0,IF($C35+$ED34&gt;($ED$11*BF$8),1,IF($C35+$D35+$E35+$F35+$ED34&gt;($ED$11*BF$8),2,IF($C35+$D35+$E35+$F35+$G35+$ED34&gt;($ED$11*BF$8),3,0))))</f>
        <v>0</v>
      </c>
      <c r="BG35" s="68">
        <f>IF(OR(SUMIF(BG$12:BG34,2,BG$12:BG34)=2,SUMIF(BG$12:BG34,1,BG$12:BG34)=1,SUM(BG$12:BG34)=1,SUM(BG$12:BG34)=2),0,IF($C35+$ED34&gt;($ED$11*BG$8),1,IF($C35+$D35+$E35+$F35+$ED34&gt;($ED$11*BG$8),2,IF($C35+$D35+$E35+$F35+$G35+$ED34&gt;($ED$11*BG$8),3,0))))</f>
        <v>0</v>
      </c>
      <c r="BH35" s="68">
        <f>IF(OR(SUMIF(BH$12:BH34,2,BH$12:BH34)=2,SUMIF(BH$12:BH34,1,BH$12:BH34)=1,SUM(BH$12:BH34)=1,SUM(BH$12:BH34)=2),0,IF($C35+$ED34&gt;($ED$11*BH$8),1,IF($C35+$D35+$E35+$F35+$ED34&gt;($ED$11*BH$8),2,IF($C35+$D35+$E35+$F35+$G35+$ED34&gt;($ED$11*BH$8),3,0))))</f>
        <v>0</v>
      </c>
      <c r="BI35" s="68">
        <f>IF(OR(SUMIF(BI$12:BI34,2,BI$12:BI34)=2,SUMIF(BI$12:BI34,1,BI$12:BI34)=1,SUM(BI$12:BI34)=1,SUM(BI$12:BI34)=2),0,IF($C35+$ED34&gt;($ED$11*BI$8),1,IF($C35+$D35+$E35+$F35+$ED34&gt;($ED$11*BI$8),2,IF($C35+$D35+$E35+$F35+$G35+$ED34&gt;($ED$11*BI$8),3,0))))</f>
        <v>0</v>
      </c>
      <c r="BJ35" s="68">
        <f>IF(OR(SUMIF(BJ$12:BJ34,2,BJ$12:BJ34)=2,SUMIF(BJ$12:BJ34,1,BJ$12:BJ34)=1,SUM(BJ$12:BJ34)=1,SUM(BJ$12:BJ34)=2),0,IF($C35+$ED34&gt;($ED$11*BJ$8),1,IF($C35+$D35+$E35+$F35+$ED34&gt;($ED$11*BJ$8),2,IF($C35+$D35+$E35+$F35+$G35+$ED34&gt;($ED$11*BJ$8),3,0))))</f>
        <v>0</v>
      </c>
      <c r="BK35" s="68">
        <f>IF(OR(SUMIF(BK$12:BK34,2,BK$12:BK34)=2,SUMIF(BK$12:BK34,1,BK$12:BK34)=1,SUM(BK$12:BK34)=1,SUM(BK$12:BK34)=2),0,IF($C35+$ED34&gt;($ED$11*BK$8),1,IF($C35+$D35+$E35+$F35+$ED34&gt;($ED$11*BK$8),2,IF($C35+$D35+$E35+$F35+$G35+$ED34&gt;($ED$11*BK$8),3,0))))</f>
        <v>0</v>
      </c>
      <c r="BL35" s="68">
        <f>IF(OR(SUMIF(BL$12:BL34,2,BL$12:BL34)=2,SUMIF(BL$12:BL34,1,BL$12:BL34)=1,SUM(BL$12:BL34)=1,SUM(BL$12:BL34)=2),0,IF($C35+$ED34&gt;($ED$11*BL$8),1,IF($C35+$D35+$E35+$F35+$ED34&gt;($ED$11*BL$8),2,IF($C35+$D35+$E35+$F35+$G35+$ED34&gt;($ED$11*BL$8),3,0))))</f>
        <v>0</v>
      </c>
      <c r="BM35" s="68">
        <f>IF(OR(SUMIF(BM$12:BM34,2,BM$12:BM34)=2,SUMIF(BM$12:BM34,1,BM$12:BM34)=1,SUM(BM$12:BM34)=1,SUM(BM$12:BM34)=2),0,IF($C35+$ED34&gt;($ED$11*BM$8),1,IF($C35+$D35+$E35+$F35+$ED34&gt;($ED$11*BM$8),2,IF($C35+$D35+$E35+$F35+$G35+$ED34&gt;($ED$11*BM$8),3,0))))</f>
        <v>0</v>
      </c>
      <c r="BN35" s="68">
        <f>IF(OR(SUMIF(BN$12:BN34,2,BN$12:BN34)=2,SUMIF(BN$12:BN34,1,BN$12:BN34)=1,SUM(BN$12:BN34)=1,SUM(BN$12:BN34)=2),0,IF($C35+$ED34&gt;($ED$11*BN$8),1,IF($C35+$D35+$E35+$F35+$ED34&gt;($ED$11*BN$8),2,IF($C35+$D35+$E35+$F35+$G35+$ED34&gt;($ED$11*BN$8),3,0))))</f>
        <v>0</v>
      </c>
      <c r="BO35" s="68">
        <f>IF(OR(SUMIF(BO$12:BO34,2,BO$12:BO34)=2,SUMIF(BO$12:BO34,1,BO$12:BO34)=1,SUM(BO$12:BO34)=1,SUM(BO$12:BO34)=2),0,IF($C35+$ED34&gt;($ED$11*BO$8),1,IF($C35+$D35+$E35+$F35+$ED34&gt;($ED$11*BO$8),2,IF($C35+$D35+$E35+$F35+$G35+$ED34&gt;($ED$11*BO$8),3,0))))</f>
        <v>0</v>
      </c>
      <c r="BP35" s="68">
        <f>IF(OR(SUMIF(BP$12:BP34,2,BP$12:BP34)=2,SUMIF(BP$12:BP34,1,BP$12:BP34)=1,SUM(BP$12:BP34)=1,SUM(BP$12:BP34)=2),0,IF($C35+$ED34&gt;($ED$11*BP$8),1,IF($C35+$D35+$E35+$F35+$ED34&gt;($ED$11*BP$8),2,IF($C35+$D35+$E35+$F35+$G35+$ED34&gt;($ED$11*BP$8),3,0))))</f>
        <v>0</v>
      </c>
      <c r="BQ35" s="68">
        <f>IF(OR(SUMIF(BQ$12:BQ34,2,BQ$12:BQ34)=2,SUMIF(BQ$12:BQ34,1,BQ$12:BQ34)=1,SUM(BQ$12:BQ34)=1,SUM(BQ$12:BQ34)=2),0,IF($C35+$ED34&gt;($ED$11*BQ$8),1,IF($C35+$D35+$E35+$F35+$ED34&gt;($ED$11*BQ$8),2,IF($C35+$D35+$E35+$F35+$G35+$ED34&gt;($ED$11*BQ$8),3,0))))</f>
        <v>0</v>
      </c>
      <c r="BR35" s="68">
        <f>IF(OR(SUMIF(BR$12:BR34,2,BR$12:BR34)=2,SUMIF(BR$12:BR34,1,BR$12:BR34)=1,SUM(BR$12:BR34)=1,SUM(BR$12:BR34)=2),0,IF($C35+$ED34&gt;($ED$11*BR$8),1,IF($C35+$D35+$E35+$F35+$ED34&gt;($ED$11*BR$8),2,IF($C35+$D35+$E35+$F35+$G35+$ED34&gt;($ED$11*BR$8),3,0))))</f>
        <v>0</v>
      </c>
      <c r="BS35" s="68">
        <f>IF(OR(SUMIF(BS$12:BS34,2,BS$12:BS34)=2,SUMIF(BS$12:BS34,1,BS$12:BS34)=1,SUM(BS$12:BS34)=1,SUM(BS$12:BS34)=2),0,IF($C35+$ED34&gt;($ED$11*BS$8),1,IF($C35+$D35+$E35+$F35+$ED34&gt;($ED$11*BS$8),2,IF($C35+$D35+$E35+$F35+$G35+$ED34&gt;($ED$11*BS$8),3,0))))</f>
        <v>0</v>
      </c>
      <c r="BT35" s="68">
        <f>IF(OR(SUMIF(BT$12:BT34,2,BT$12:BT34)=2,SUMIF(BT$12:BT34,1,BT$12:BT34)=1,SUM(BT$12:BT34)=1,SUM(BT$12:BT34)=2),0,IF($C35+$ED34&gt;($ED$11*BT$8),1,IF($C35+$D35+$E35+$F35+$ED34&gt;($ED$11*BT$8),2,IF($C35+$D35+$E35+$F35+$G35+$ED34&gt;($ED$11*BT$8),3,0))))</f>
        <v>0</v>
      </c>
      <c r="BU35" s="68">
        <f>IF(OR(SUMIF(BU$12:BU34,2,BU$12:BU34)=2,SUMIF(BU$12:BU34,1,BU$12:BU34)=1,SUM(BU$12:BU34)=1,SUM(BU$12:BU34)=2),0,IF($C35+$ED34&gt;($ED$11*BU$8),1,IF($C35+$D35+$E35+$F35+$ED34&gt;($ED$11*BU$8),2,IF($C35+$D35+$E35+$F35+$G35+$ED34&gt;($ED$11*BU$8),3,0))))</f>
        <v>0</v>
      </c>
      <c r="BV35" s="68">
        <f>IF(OR(SUMIF(BV$12:BV34,2,BV$12:BV34)=2,SUMIF(BV$12:BV34,1,BV$12:BV34)=1,SUM(BV$12:BV34)=1,SUM(BV$12:BV34)=2),0,IF($C35+$ED34&gt;($ED$11*BV$8),1,IF($C35+$D35+$E35+$F35+$ED34&gt;($ED$11*BV$8),2,IF($C35+$D35+$E35+$F35+$G35+$ED34&gt;($ED$11*BV$8),3,0))))</f>
        <v>0</v>
      </c>
      <c r="BW35" s="68">
        <f>IF(OR(SUMIF(BW$12:BW34,2,BW$12:BW34)=2,SUMIF(BW$12:BW34,1,BW$12:BW34)=1,SUM(BW$12:BW34)=1,SUM(BW$12:BW34)=2),0,IF($C35+$ED34&gt;($ED$11*BW$8),1,IF($C35+$D35+$E35+$F35+$ED34&gt;($ED$11*BW$8),2,IF($C35+$D35+$E35+$F35+$G35+$ED34&gt;($ED$11*BW$8),3,0))))</f>
        <v>0</v>
      </c>
      <c r="BX35" s="68">
        <f>IF(OR(SUMIF(BX$12:BX34,2,BX$12:BX34)=2,SUMIF(BX$12:BX34,1,BX$12:BX34)=1,SUM(BX$12:BX34)=1,SUM(BX$12:BX34)=2),0,IF($C35+$ED34&gt;($ED$11*BX$8),1,IF($C35+$D35+$E35+$F35+$ED34&gt;($ED$11*BX$8),2,IF($C35+$D35+$E35+$F35+$G35+$ED34&gt;($ED$11*BX$8),3,0))))</f>
        <v>0</v>
      </c>
      <c r="BY35" s="68">
        <f>IF(OR(SUMIF(BY$12:BY34,2,BY$12:BY34)=2,SUMIF(BY$12:BY34,1,BY$12:BY34)=1,SUM(BY$12:BY34)=1,SUM(BY$12:BY34)=2),0,IF($C35+$ED34&gt;($ED$11*BY$8),1,IF($C35+$D35+$E35+$F35+$ED34&gt;($ED$11*BY$8),2,IF($C35+$D35+$E35+$F35+$G35+$ED34&gt;($ED$11*BY$8),3,0))))</f>
        <v>0</v>
      </c>
      <c r="BZ35" s="68">
        <f>IF(OR(SUMIF(BZ$12:BZ34,2,BZ$12:BZ34)=2,SUMIF(BZ$12:BZ34,1,BZ$12:BZ34)=1,SUM(BZ$12:BZ34)=1,SUM(BZ$12:BZ34)=2),0,IF($C35+$ED34&gt;($ED$11*BZ$8),1,IF($C35+$D35+$E35+$F35+$ED34&gt;($ED$11*BZ$8),2,IF($C35+$D35+$E35+$F35+$G35+$ED34&gt;($ED$11*BZ$8),3,0))))</f>
        <v>0</v>
      </c>
      <c r="CA35" s="68">
        <f>IF(OR(SUMIF(CA$12:CA34,2,CA$12:CA34)=2,SUMIF(CA$12:CA34,1,CA$12:CA34)=1,SUM(CA$12:CA34)=1,SUM(CA$12:CA34)=2),0,IF($C35+$ED34&gt;($ED$11*CA$8),1,IF($C35+$D35+$E35+$F35+$ED34&gt;($ED$11*CA$8),2,IF($C35+$D35+$E35+$F35+$G35+$ED34&gt;($ED$11*CA$8),3,0))))</f>
        <v>0</v>
      </c>
      <c r="CB35" s="68">
        <f>IF(OR(SUMIF(CB$12:CB34,2,CB$12:CB34)=2,SUMIF(CB$12:CB34,1,CB$12:CB34)=1,SUM(CB$12:CB34)=1,SUM(CB$12:CB34)=2),0,IF($C35+$ED34&gt;($ED$11*CB$8),1,IF($C35+$D35+$E35+$F35+$ED34&gt;($ED$11*CB$8),2,IF($C35+$D35+$E35+$F35+$G35+$ED34&gt;($ED$11*CB$8),3,0))))</f>
        <v>0</v>
      </c>
      <c r="CC35" s="68">
        <f>IF(OR(SUMIF(CC$12:CC34,2,CC$12:CC34)=2,SUMIF(CC$12:CC34,1,CC$12:CC34)=1,SUM(CC$12:CC34)=1,SUM(CC$12:CC34)=2),0,IF($C35+$ED34&gt;($ED$11*CC$8),1,IF($C35+$D35+$E35+$F35+$ED34&gt;($ED$11*CC$8),2,IF($C35+$D35+$E35+$F35+$G35+$ED34&gt;($ED$11*CC$8),3,0))))</f>
        <v>0</v>
      </c>
      <c r="CD35" s="68">
        <f>IF(OR(SUMIF(CD$12:CD34,2,CD$12:CD34)=2,SUMIF(CD$12:CD34,1,CD$12:CD34)=1,SUM(CD$12:CD34)=1,SUM(CD$12:CD34)=2),0,IF($C35+$ED34&gt;($ED$11*CD$8),1,IF($C35+$D35+$E35+$F35+$ED34&gt;($ED$11*CD$8),2,IF($C35+$D35+$E35+$F35+$G35+$ED34&gt;($ED$11*CD$8),3,0))))</f>
        <v>0</v>
      </c>
      <c r="CE35" s="68">
        <f>IF(OR(SUMIF(CE$12:CE34,2,CE$12:CE34)=2,SUMIF(CE$12:CE34,1,CE$12:CE34)=1,SUM(CE$12:CE34)=1,SUM(CE$12:CE34)=2),0,IF($C35+$ED34&gt;($ED$11*CE$8),1,IF($C35+$D35+$E35+$F35+$ED34&gt;($ED$11*CE$8),2,IF($C35+$D35+$E35+$F35+$G35+$ED34&gt;($ED$11*CE$8),3,0))))</f>
        <v>0</v>
      </c>
      <c r="CF35" s="68">
        <f>IF(OR(SUMIF(CF$12:CF34,2,CF$12:CF34)=2,SUMIF(CF$12:CF34,1,CF$12:CF34)=1,SUM(CF$12:CF34)=1,SUM(CF$12:CF34)=2),0,IF($C35+$ED34&gt;($ED$11*CF$8),1,IF($C35+$D35+$E35+$F35+$ED34&gt;($ED$11*CF$8),2,IF($C35+$D35+$E35+$F35+$G35+$ED34&gt;($ED$11*CF$8),3,0))))</f>
        <v>0</v>
      </c>
      <c r="CG35" s="68">
        <f>IF(OR(SUMIF(CG$12:CG34,2,CG$12:CG34)=2,SUMIF(CG$12:CG34,1,CG$12:CG34)=1,SUM(CG$12:CG34)=1,SUM(CG$12:CG34)=2),0,IF($C35+$ED34&gt;($ED$11*CG$8),1,IF($C35+$D35+$E35+$F35+$ED34&gt;($ED$11*CG$8),2,IF($C35+$D35+$E35+$F35+$G35+$ED34&gt;($ED$11*CG$8),3,0))))</f>
        <v>0</v>
      </c>
      <c r="CH35" s="68">
        <f>IF(OR(SUMIF(CH$12:CH34,2,CH$12:CH34)=2,SUMIF(CH$12:CH34,1,CH$12:CH34)=1,SUM(CH$12:CH34)=1,SUM(CH$12:CH34)=2),0,IF($C35+$ED34&gt;($ED$11*CH$8),1,IF($C35+$D35+$E35+$F35+$ED34&gt;($ED$11*CH$8),2,IF($C35+$D35+$E35+$F35+$G35+$ED34&gt;($ED$11*CH$8),3,0))))</f>
        <v>0</v>
      </c>
      <c r="CI35" s="68">
        <f>IF(OR(SUMIF(CI$12:CI34,2,CI$12:CI34)=2,SUMIF(CI$12:CI34,1,CI$12:CI34)=1,SUM(CI$12:CI34)=1,SUM(CI$12:CI34)=2),0,IF($C35+$ED34&gt;($ED$11*CI$8),1,IF($C35+$D35+$E35+$F35+$ED34&gt;($ED$11*CI$8),2,IF($C35+$D35+$E35+$F35+$G35+$ED34&gt;($ED$11*CI$8),3,0))))</f>
        <v>0</v>
      </c>
      <c r="CJ35" s="68">
        <f>IF(OR(SUMIF(CJ$12:CJ34,2,CJ$12:CJ34)=2,SUMIF(CJ$12:CJ34,1,CJ$12:CJ34)=1,SUM(CJ$12:CJ34)=1,SUM(CJ$12:CJ34)=2),0,IF($C35+$ED34&gt;($ED$11*CJ$8),1,IF($C35+$D35+$E35+$F35+$ED34&gt;($ED$11*CJ$8),2,IF($C35+$D35+$E35+$F35+$G35+$ED34&gt;($ED$11*CJ$8),3,0))))</f>
        <v>0</v>
      </c>
      <c r="CK35" s="68">
        <f>IF(OR(SUMIF(CK$12:CK34,2,CK$12:CK34)=2,SUMIF(CK$12:CK34,1,CK$12:CK34)=1,SUM(CK$12:CK34)=1,SUM(CK$12:CK34)=2),0,IF($C35+$ED34&gt;($ED$11*CK$8),1,IF($C35+$D35+$E35+$F35+$ED34&gt;($ED$11*CK$8),2,IF($C35+$D35+$E35+$F35+$G35+$ED34&gt;($ED$11*CK$8),3,0))))</f>
        <v>0</v>
      </c>
      <c r="CL35" s="68">
        <f>IF(OR(SUMIF(CL$12:CL34,2,CL$12:CL34)=2,SUMIF(CL$12:CL34,1,CL$12:CL34)=1,SUM(CL$12:CL34)=1,SUM(CL$12:CL34)=2),0,IF($C35+$ED34&gt;($ED$11*CL$8),1,IF($C35+$D35+$E35+$F35+$ED34&gt;($ED$11*CL$8),2,IF($C35+$D35+$E35+$F35+$G35+$ED34&gt;($ED$11*CL$8),3,0))))</f>
        <v>0</v>
      </c>
      <c r="CM35" s="68">
        <f>IF(OR(SUMIF(CM$12:CM34,2,CM$12:CM34)=2,SUMIF(CM$12:CM34,1,CM$12:CM34)=1,SUM(CM$12:CM34)=1,SUM(CM$12:CM34)=2),0,IF($C35+$ED34&gt;($ED$11*CM$8),1,IF($C35+$D35+$E35+$F35+$ED34&gt;($ED$11*CM$8),2,IF($C35+$D35+$E35+$F35+$G35+$ED34&gt;($ED$11*CM$8),3,0))))</f>
        <v>0</v>
      </c>
      <c r="CN35" s="68">
        <f>IF(OR(SUMIF(CN$12:CN34,2,CN$12:CN34)=2,SUMIF(CN$12:CN34,1,CN$12:CN34)=1,SUM(CN$12:CN34)=1,SUM(CN$12:CN34)=2),0,IF($C35+$ED34&gt;($ED$11*CN$8),1,IF($C35+$D35+$E35+$F35+$ED34&gt;($ED$11*CN$8),2,IF($C35+$D35+$E35+$F35+$G35+$ED34&gt;($ED$11*CN$8),3,0))))</f>
        <v>0</v>
      </c>
      <c r="CO35" s="68">
        <f>IF(OR(SUMIF(CO$12:CO34,2,CO$12:CO34)=2,SUMIF(CO$12:CO34,1,CO$12:CO34)=1,SUM(CO$12:CO34)=1,SUM(CO$12:CO34)=2),0,IF($C35+$ED34&gt;($ED$11*CO$8),1,IF($C35+$D35+$E35+$F35+$ED34&gt;($ED$11*CO$8),2,IF($C35+$D35+$E35+$F35+$G35+$ED34&gt;($ED$11*CO$8),3,0))))</f>
        <v>0</v>
      </c>
      <c r="CP35" s="68">
        <f>IF(OR(SUMIF(CP$12:CP34,2,CP$12:CP34)=2,SUMIF(CP$12:CP34,1,CP$12:CP34)=1,SUM(CP$12:CP34)=1,SUM(CP$12:CP34)=2),0,IF($C35+$ED34&gt;($ED$11*CP$8),1,IF($C35+$D35+$E35+$F35+$ED34&gt;($ED$11*CP$8),2,IF($C35+$D35+$E35+$F35+$G35+$ED34&gt;($ED$11*CP$8),3,0))))</f>
        <v>0</v>
      </c>
      <c r="CQ35" s="68">
        <f>IF(OR(SUMIF(CQ$12:CQ34,2,CQ$12:CQ34)=2,SUMIF(CQ$12:CQ34,1,CQ$12:CQ34)=1,SUM(CQ$12:CQ34)=1,SUM(CQ$12:CQ34)=2),0,IF($C35+$ED34&gt;($ED$11*CQ$8),1,IF($C35+$D35+$E35+$F35+$ED34&gt;($ED$11*CQ$8),2,IF($C35+$D35+$E35+$F35+$G35+$ED34&gt;($ED$11*CQ$8),3,0))))</f>
        <v>0</v>
      </c>
      <c r="CR35" s="68">
        <f>IF(OR(SUMIF(CR$12:CR34,2,CR$12:CR34)=2,SUMIF(CR$12:CR34,1,CR$12:CR34)=1,SUM(CR$12:CR34)=1,SUM(CR$12:CR34)=2),0,IF($C35+$ED34&gt;($ED$11*CR$8),1,IF($C35+$D35+$E35+$F35+$ED34&gt;($ED$11*CR$8),2,IF($C35+$D35+$E35+$F35+$G35+$ED34&gt;($ED$11*CR$8),3,0))))</f>
        <v>0</v>
      </c>
      <c r="CS35" s="68">
        <f>IF(OR(SUMIF(CS$12:CS34,2,CS$12:CS34)=2,SUMIF(CS$12:CS34,1,CS$12:CS34)=1,SUM(CS$12:CS34)=1,SUM(CS$12:CS34)=2),0,IF($C35+$ED34&gt;($ED$11*CS$8),1,IF($C35+$D35+$E35+$F35+$ED34&gt;($ED$11*CS$8),2,IF($C35+$D35+$E35+$F35+$G35+$ED34&gt;($ED$11*CS$8),3,0))))</f>
        <v>0</v>
      </c>
      <c r="CT35" s="68">
        <f>IF(OR(SUMIF(CT$12:CT34,2,CT$12:CT34)=2,SUMIF(CT$12:CT34,1,CT$12:CT34)=1,SUM(CT$12:CT34)=1,SUM(CT$12:CT34)=2),0,IF($C35+$ED34&gt;($ED$11*CT$8),1,IF($C35+$D35+$E35+$F35+$ED34&gt;($ED$11*CT$8),2,IF($C35+$D35+$E35+$F35+$G35+$ED34&gt;($ED$11*CT$8),3,0))))</f>
        <v>0</v>
      </c>
      <c r="CU35" s="68">
        <f>IF(OR(SUMIF(CU$12:CU34,2,CU$12:CU34)=2,SUMIF(CU$12:CU34,1,CU$12:CU34)=1,SUM(CU$12:CU34)=1,SUM(CU$12:CU34)=2),0,IF($C35+$ED34&gt;($ED$11*CU$8),1,IF($C35+$D35+$E35+$F35+$ED34&gt;($ED$11*CU$8),2,IF($C35+$D35+$E35+$F35+$G35+$ED34&gt;($ED$11*CU$8),3,0))))</f>
        <v>0</v>
      </c>
      <c r="CV35" s="68">
        <f>IF(OR(SUMIF(CV$12:CV34,2,CV$12:CV34)=2,SUMIF(CV$12:CV34,1,CV$12:CV34)=1,SUM(CV$12:CV34)=1,SUM(CV$12:CV34)=2),0,IF($C35+$ED34&gt;($ED$11*CV$8),1,IF($C35+$D35+$E35+$F35+$ED34&gt;($ED$11*CV$8),2,IF($C35+$D35+$E35+$F35+$G35+$ED34&gt;($ED$11*CV$8),3,0))))</f>
        <v>0</v>
      </c>
      <c r="CW35" s="68">
        <f>IF(OR(SUMIF(CW$12:CW34,2,CW$12:CW34)=2,SUMIF(CW$12:CW34,1,CW$12:CW34)=1,SUM(CW$12:CW34)=1,SUM(CW$12:CW34)=2),0,IF($C35+$ED34&gt;($ED$11*CW$8),1,IF($C35+$D35+$E35+$F35+$ED34&gt;($ED$11*CW$8),2,IF($C35+$D35+$E35+$F35+$G35+$ED34&gt;($ED$11*CW$8),3,0))))</f>
        <v>0</v>
      </c>
      <c r="CX35" s="68">
        <f>IF(OR(SUMIF(CX$12:CX34,2,CX$12:CX34)=2,SUMIF(CX$12:CX34,1,CX$12:CX34)=1,SUM(CX$12:CX34)=1,SUM(CX$12:CX34)=2),0,IF($C35+$ED34&gt;($ED$11*CX$8),1,IF($C35+$D35+$E35+$F35+$ED34&gt;($ED$11*CX$8),2,IF($C35+$D35+$E35+$F35+$G35+$ED34&gt;($ED$11*CX$8),3,0))))</f>
        <v>0</v>
      </c>
      <c r="CY35" s="68">
        <f>IF(OR(SUMIF(CY$12:CY34,2,CY$12:CY34)=2,SUMIF(CY$12:CY34,1,CY$12:CY34)=1,SUM(CY$12:CY34)=1,SUM(CY$12:CY34)=2),0,IF($C35+$ED34&gt;($ED$11*CY$8),1,IF($C35+$D35+$E35+$F35+$ED34&gt;($ED$11*CY$8),2,IF($C35+$D35+$E35+$F35+$G35+$ED34&gt;($ED$11*CY$8),3,0))))</f>
        <v>0</v>
      </c>
      <c r="CZ35" s="68">
        <f>IF(OR(SUMIF(CZ$12:CZ34,2,CZ$12:CZ34)=2,SUMIF(CZ$12:CZ34,1,CZ$12:CZ34)=1,SUM(CZ$12:CZ34)=1,SUM(CZ$12:CZ34)=2),0,IF($C35+$ED34&gt;($ED$11*CZ$8),1,IF($C35+$D35+$E35+$F35+$ED34&gt;($ED$11*CZ$8),2,IF($C35+$D35+$E35+$F35+$G35+$ED34&gt;($ED$11*CZ$8),3,0))))</f>
        <v>0</v>
      </c>
      <c r="DA35" s="68">
        <f>IF(OR(SUMIF(DA$12:DA34,2,DA$12:DA34)=2,SUMIF(DA$12:DA34,1,DA$12:DA34)=1,SUM(DA$12:DA34)=1,SUM(DA$12:DA34)=2),0,IF($C35+$ED34&gt;($ED$11*DA$8),1,IF($C35+$D35+$E35+$F35+$ED34&gt;($ED$11*DA$8),2,IF($C35+$D35+$E35+$F35+$G35+$ED34&gt;($ED$11*DA$8),3,0))))</f>
        <v>0</v>
      </c>
      <c r="DB35" s="68">
        <f>IF(OR(SUMIF(DB$12:DB34,2,DB$12:DB34)=2,SUMIF(DB$12:DB34,1,DB$12:DB34)=1,SUM(DB$12:DB34)=1,SUM(DB$12:DB34)=2),0,IF($C35+$ED34&gt;($ED$11*DB$8),1,IF($C35+$D35+$E35+$F35+$ED34&gt;($ED$11*DB$8),2,IF($C35+$D35+$E35+$F35+$G35+$ED34&gt;($ED$11*DB$8),3,0))))</f>
        <v>0</v>
      </c>
      <c r="DC35" s="68">
        <f>IF(OR(SUMIF(DC$12:DC34,2,DC$12:DC34)=2,SUMIF(DC$12:DC34,1,DC$12:DC34)=1,SUM(DC$12:DC34)=1,SUM(DC$12:DC34)=2),0,IF($C35+$ED34&gt;($ED$11*DC$8),1,IF($C35+$D35+$E35+$F35+$ED34&gt;($ED$11*DC$8),2,IF($C35+$D35+$E35+$F35+$G35+$ED34&gt;($ED$11*DC$8),3,0))))</f>
        <v>0</v>
      </c>
      <c r="DD35" s="68">
        <f>IF(OR(SUMIF(DD$12:DD34,2,DD$12:DD34)=2,SUMIF(DD$12:DD34,1,DD$12:DD34)=1,SUM(DD$12:DD34)=1,SUM(DD$12:DD34)=2),0,IF($C35+$ED34&gt;($ED$11*DD$8),1,IF($C35+$D35+$E35+$F35+$ED34&gt;($ED$11*DD$8),2,IF($C35+$D35+$E35+$F35+$G35+$ED34&gt;($ED$11*DD$8),3,0))))</f>
        <v>0</v>
      </c>
      <c r="DE35" s="68">
        <f>IF(OR(SUMIF(DE$12:DE34,2,DE$12:DE34)=2,SUMIF(DE$12:DE34,1,DE$12:DE34)=1,SUM(DE$12:DE34)=1,SUM(DE$12:DE34)=2),0,IF($C35+$ED34&gt;($ED$11*DE$8),1,IF($C35+$D35+$E35+$F35+$ED34&gt;($ED$11*DE$8),2,IF($C35+$D35+$E35+$F35+$G35+$ED34&gt;($ED$11*DE$8),3,0))))</f>
        <v>0</v>
      </c>
      <c r="DF35" s="68">
        <f>IF(OR(SUMIF(DF$12:DF34,2,DF$12:DF34)=2,SUMIF(DF$12:DF34,1,DF$12:DF34)=1,SUM(DF$12:DF34)=1,SUM(DF$12:DF34)=2),0,IF($C35+$ED34&gt;($ED$11*DF$8),1,IF($C35+$D35+$E35+$F35+$ED34&gt;($ED$11*DF$8),2,IF($C35+$D35+$E35+$F35+$G35+$ED34&gt;($ED$11*DF$8),3,0))))</f>
        <v>0</v>
      </c>
      <c r="DG35" s="68">
        <f>IF(OR(SUMIF(DG$12:DG34,2,DG$12:DG34)=2,SUMIF(DG$12:DG34,1,DG$12:DG34)=1,SUM(DG$12:DG34)=1,SUM(DG$12:DG34)=2),0,IF($C35+$ED34&gt;($ED$11*DG$8),1,IF($C35+$D35+$E35+$F35+$ED34&gt;($ED$11*DG$8),2,IF($C35+$D35+$E35+$F35+$G35+$ED34&gt;($ED$11*DG$8),3,0))))</f>
        <v>0</v>
      </c>
      <c r="DH35" s="68">
        <f>IF(OR(SUMIF(DH$12:DH34,2,DH$12:DH34)=2,SUMIF(DH$12:DH34,1,DH$12:DH34)=1,SUM(DH$12:DH34)=1,SUM(DH$12:DH34)=2),0,IF($C35+$ED34&gt;($ED$11*DH$8),1,IF($C35+$D35+$E35+$F35+$ED34&gt;($ED$11*DH$8),2,IF($C35+$D35+$E35+$F35+$G35+$ED34&gt;($ED$11*DH$8),3,0))))</f>
        <v>0</v>
      </c>
      <c r="DI35" s="68">
        <f>IF(OR(SUMIF(DI$12:DI34,2,DI$12:DI34)=2,SUMIF(DI$12:DI34,1,DI$12:DI34)=1,SUM(DI$12:DI34)=1,SUM(DI$12:DI34)=2),0,IF($C35+$ED34&gt;($ED$11*DI$8),1,IF($C35+$D35+$E35+$F35+$ED34&gt;($ED$11*DI$8),2,IF($C35+$D35+$E35+$F35+$G35+$ED34&gt;($ED$11*DI$8),3,0))))</f>
        <v>0</v>
      </c>
      <c r="DJ35" s="68">
        <f>IF(OR(SUMIF(DJ$12:DJ34,2,DJ$12:DJ34)=2,SUMIF(DJ$12:DJ34,1,DJ$12:DJ34)=1,SUM(DJ$12:DJ34)=1,SUM(DJ$12:DJ34)=2),0,IF($C35+$ED34&gt;($ED$11*DJ$8),1,IF($C35+$D35+$E35+$F35+$ED34&gt;($ED$11*DJ$8),2,IF($C35+$D35+$E35+$F35+$G35+$ED34&gt;($ED$11*DJ$8),3,0))))</f>
        <v>0</v>
      </c>
      <c r="DK35" s="68">
        <f>IF(OR(SUMIF(DK$12:DK34,2,DK$12:DK34)=2,SUMIF(DK$12:DK34,1,DK$12:DK34)=1,SUM(DK$12:DK34)=1,SUM(DK$12:DK34)=2),0,IF($C35+$ED34&gt;($ED$11*DK$8),1,IF($C35+$D35+$E35+$F35+$ED34&gt;($ED$11*DK$8),2,IF($C35+$D35+$E35+$F35+$G35+$ED34&gt;($ED$11*DK$8),3,0))))</f>
        <v>0</v>
      </c>
      <c r="DL35" s="68">
        <f>IF(OR(SUMIF(DL$12:DL34,2,DL$12:DL34)=2,SUMIF(DL$12:DL34,1,DL$12:DL34)=1,SUM(DL$12:DL34)=1,SUM(DL$12:DL34)=2),0,IF($C35+$ED34&gt;($ED$11*DL$8),1,IF($C35+$D35+$E35+$F35+$ED34&gt;($ED$11*DL$8),2,IF($C35+$D35+$E35+$F35+$G35+$ED34&gt;($ED$11*DL$8),3,0))))</f>
        <v>0</v>
      </c>
      <c r="DM35" s="68">
        <f>IF(OR(SUMIF(DM$12:DM34,2,DM$12:DM34)=2,SUMIF(DM$12:DM34,1,DM$12:DM34)=1,SUM(DM$12:DM34)=1,SUM(DM$12:DM34)=2),0,IF($C35+$ED34&gt;($ED$11*DM$8),1,IF($C35+$D35+$E35+$F35+$ED34&gt;($ED$11*DM$8),2,IF($C35+$D35+$E35+$F35+$G35+$ED34&gt;($ED$11*DM$8),3,0))))</f>
        <v>0</v>
      </c>
      <c r="DN35" s="68">
        <f>IF(OR(SUMIF(DN$12:DN34,2,DN$12:DN34)=2,SUMIF(DN$12:DN34,1,DN$12:DN34)=1,SUM(DN$12:DN34)=1,SUM(DN$12:DN34)=2),0,IF($C35+$ED34&gt;($ED$11*DN$8),1,IF($C35+$D35+$E35+$F35+$ED34&gt;($ED$11*DN$8),2,IF($C35+$D35+$E35+$F35+$G35+$ED34&gt;($ED$11*DN$8),3,0))))</f>
        <v>0</v>
      </c>
      <c r="DO35" s="68">
        <f>IF(OR(SUMIF(DO$12:DO34,2,DO$12:DO34)=2,SUMIF(DO$12:DO34,1,DO$12:DO34)=1,SUM(DO$12:DO34)=1,SUM(DO$12:DO34)=2),0,IF($C35+$ED34&gt;($ED$11*DO$8),1,IF($C35+$D35+$E35+$F35+$ED34&gt;($ED$11*DO$8),2,IF($C35+$D35+$E35+$F35+$G35+$ED34&gt;($ED$11*DO$8),3,0))))</f>
        <v>0</v>
      </c>
      <c r="DP35" s="68">
        <f>IF(OR(SUMIF(DP$12:DP34,2,DP$12:DP34)=2,SUMIF(DP$12:DP34,1,DP$12:DP34)=1,SUM(DP$12:DP34)=1,SUM(DP$12:DP34)=2),0,IF($C35+$ED34&gt;($ED$11*DP$8),1,IF($C35+$D35+$E35+$F35+$ED34&gt;($ED$11*DP$8),2,IF($C35+$D35+$E35+$F35+$G35+$ED34&gt;($ED$11*DP$8),3,0))))</f>
        <v>0</v>
      </c>
      <c r="DQ35" s="68">
        <f>IF(OR(SUMIF(DQ$12:DQ34,2,DQ$12:DQ34)=2,SUMIF(DQ$12:DQ34,1,DQ$12:DQ34)=1,SUM(DQ$12:DQ34)=1,SUM(DQ$12:DQ34)=2),0,IF($C35+$ED34&gt;($ED$11*DQ$8),1,IF($C35+$D35+$E35+$F35+$ED34&gt;($ED$11*DQ$8),2,IF($C35+$D35+$E35+$F35+$G35+$ED34&gt;($ED$11*DQ$8),3,0))))</f>
        <v>0</v>
      </c>
      <c r="DR35" s="68">
        <f>IF(OR(SUMIF(DR$12:DR34,2,DR$12:DR34)=2,SUMIF(DR$12:DR34,1,DR$12:DR34)=1,SUM(DR$12:DR34)=1,SUM(DR$12:DR34)=2),0,IF($C35+$ED34&gt;($ED$11*DR$8),1,IF($C35+$D35+$E35+$F35+$ED34&gt;($ED$11*DR$8),2,IF($C35+$D35+$E35+$F35+$G35+$ED34&gt;($ED$11*DR$8),3,0))))</f>
        <v>0</v>
      </c>
      <c r="DS35" s="68">
        <f>IF(OR(SUMIF(DS$12:DS34,2,DS$12:DS34)=2,SUMIF(DS$12:DS34,1,DS$12:DS34)=1,SUM(DS$12:DS34)=1,SUM(DS$12:DS34)=2),0,IF($C35+$ED34&gt;($ED$11*DS$8),1,IF($C35+$D35+$E35+$F35+$ED34&gt;($ED$11*DS$8),2,IF($C35+$D35+$E35+$F35+$G35+$ED34&gt;($ED$11*DS$8),3,0))))</f>
        <v>0</v>
      </c>
      <c r="DT35" s="68">
        <f>IF(OR(SUMIF(DT$12:DT34,2,DT$12:DT34)=2,SUMIF(DT$12:DT34,1,DT$12:DT34)=1,SUM(DT$12:DT34)=1,SUM(DT$12:DT34)=2),0,IF($C35+$ED34&gt;($ED$11*DT$8),1,IF($C35+$D35+$E35+$F35+$ED34&gt;($ED$11*DT$8),2,IF($C35+$D35+$E35+$F35+$G35+$ED34&gt;($ED$11*DT$8),3,0))))</f>
        <v>0</v>
      </c>
      <c r="DU35" s="68">
        <f>IF(OR(SUMIF(DU$12:DU34,2,DU$12:DU34)=2,SUMIF(DU$12:DU34,1,DU$12:DU34)=1,SUM(DU$12:DU34)=1,SUM(DU$12:DU34)=2),0,IF($C35+$ED34&gt;($ED$11*DU$8),1,IF($C35+$D35+$E35+$F35+$ED34&gt;($ED$11*DU$8),2,IF($C35+$D35+$E35+$F35+$G35+$ED34&gt;($ED$11*DU$8),3,0))))</f>
        <v>0</v>
      </c>
      <c r="DV35" s="68">
        <f>IF(OR(SUMIF(DV$12:DV34,2,DV$12:DV34)=2,SUMIF(DV$12:DV34,1,DV$12:DV34)=1,SUM(DV$12:DV34)=1,SUM(DV$12:DV34)=2),0,IF($C35+$ED34&gt;($ED$11*DV$8),1,IF($C35+$D35+$E35+$F35+$ED34&gt;($ED$11*DV$8),2,IF($C35+$D35+$E35+$F35+$G35+$ED34&gt;($ED$11*DV$8),3,0))))</f>
        <v>0</v>
      </c>
      <c r="DW35" s="68">
        <f>IF(OR(SUMIF(DW$12:DW34,2,DW$12:DW34)=2,SUMIF(DW$12:DW34,1,DW$12:DW34)=1,SUM(DW$12:DW34)=1,SUM(DW$12:DW34)=2),0,IF($C35+$ED34&gt;($ED$11*DW$8),1,IF($C35+$D35+$E35+$F35+$ED34&gt;($ED$11*DW$8),2,IF($C35+$D35+$E35+$F35+$G35+$ED34&gt;($ED$11*DW$8),3,0))))</f>
        <v>0</v>
      </c>
      <c r="DX35" s="68">
        <f>IF(OR(SUMIF(DX$12:DX34,2,DX$12:DX34)=2,SUMIF(DX$12:DX34,1,DX$12:DX34)=1,SUM(DX$12:DX34)=1,SUM(DX$12:DX34)=2),0,IF($C35+$ED34&gt;($ED$11*DX$8),1,IF($C35+$D35+$E35+$F35+$ED34&gt;($ED$11*DX$8),2,IF($C35+$D35+$E35+$F35+$G35+$ED34&gt;($ED$11*DX$8),3,0))))</f>
        <v>0</v>
      </c>
      <c r="DY35" s="68">
        <f>IF(OR(SUMIF(DY$12:DY34,2,DY$12:DY34)=2,SUMIF(DY$12:DY34,1,DY$12:DY34)=1,SUM(DY$12:DY34)=1,SUM(DY$12:DY34)=2),0,IF($C35+$ED34&gt;($ED$11*DY$8),1,IF($C35+$D35+$E35+$F35+$ED34&gt;($ED$11*DY$8),2,IF($C35+$D35+$E35+$F35+$G35+$ED34&gt;($ED$11*DY$8),3,0))))</f>
        <v>0</v>
      </c>
      <c r="DZ35" s="68">
        <f>IF(OR(SUMIF(DZ$12:DZ34,2,DZ$12:DZ34)=2,SUMIF(DZ$12:DZ34,1,DZ$12:DZ34)=1,SUM(DZ$12:DZ34)=1,SUM(DZ$12:DZ34)=2),0,IF($C35+$ED34&gt;($ED$11*DZ$8),1,IF($C35+$D35+$E35+$F35+$ED34&gt;($ED$11*DZ$8),2,IF($C35+$D35+$E35+$F35+$G35+$ED34&gt;($ED$11*DZ$8),3,0))))</f>
        <v>0</v>
      </c>
      <c r="EA35" s="68">
        <f>IF(OR(SUMIF(EA$12:EA34,2,EA$12:EA34)=2,SUMIF(EA$12:EA34,1,EA$12:EA34)=1,SUM(EA$12:EA34)=1,SUM(EA$12:EA34)=2),0,IF($C35+$ED34&gt;($ED$11*EA$8),1,IF($C35+$D35+$E35+$F35+$ED34&gt;($ED$11*EA$8),2,IF($C35+$D35+$E35+$F35+$G35+$ED34&gt;($ED$11*EA$8),3,0))))</f>
        <v>0</v>
      </c>
      <c r="EB35" s="68">
        <f>IF(OR(SUMIF(EB$12:EB34,2,EB$12:EB34)=2,SUMIF(EB$12:EB34,1,EB$12:EB34)=1,SUM(EB$12:EB34)=1,SUM(EB$12:EB34)=2),0,IF($C35+$ED34&gt;($ED$11*EB$8),1,IF($C35+$D35+$E35+$F35+$ED34&gt;($ED$11*EB$8),2,IF($C35+$D35+$E35+$F35+$G35+$ED34&gt;($ED$11*EB$8),3,0))))</f>
        <v>0</v>
      </c>
      <c r="EC35" s="68">
        <f>IF(OR(SUMIF(EC$12:EC34,2,EC$12:EC34)=2,SUMIF(EC$12:EC34,1,EC$12:EC34)=1,SUM(EC$12:EC34)=1,SUM(EC$12:EC34)=2),0,IF($C35+$ED34&gt;($ED$11*EC$8),1,IF($C35+$D35+$E35+$F35+$ED34&gt;($ED$11*EC$8),2,IF($C35+$D35+$E35+$F35+$G35+$ED34&gt;($ED$11*EC$8),3,0))))</f>
        <v>0</v>
      </c>
      <c r="ED35" s="26">
        <f>SUM($C$12:$F35)</f>
        <v>0</v>
      </c>
    </row>
    <row r="36" spans="1:134" ht="14.1" customHeight="1">
      <c r="A36" s="66">
        <v>25</v>
      </c>
      <c r="B36" s="35"/>
      <c r="C36" s="35"/>
      <c r="D36" s="35"/>
      <c r="E36" s="35"/>
      <c r="F36" s="35"/>
      <c r="G36" s="35"/>
      <c r="H36" s="68">
        <f>IF(OR(SUMIF(H$12:H35,2,H$12:H35)=2,SUMIF(H$12:H35,1,H$12:H35)=1,SUM(H$12:H35)=1,SUM(H$12:H35)=2),0,IF($C36+$ED35&gt;($ED$11*H$8),1,IF($C36+$D36+$E36+$F36+$ED35&gt;($ED$11*H$8),2,IF($C36+$D36+$E36+$F36+$G36+$ED35&gt;($ED$11*H$8),3,0))))</f>
        <v>0</v>
      </c>
      <c r="I36" s="68">
        <f>IF(OR(SUMIF(I$12:I35,2,I$12:I35)=2,SUMIF(I$12:I35,1,I$12:I35)=1,SUM(I$12:I35)=1,SUM(I$12:I35)=2),0,IF($C36+$ED35&gt;($ED$11*I$8),1,IF($C36+$D36+$E36+$F36+$ED35&gt;($ED$11*I$8),2,IF($C36+$D36+$E36+$F36+$G36+$ED35&gt;($ED$11*I$8),3,0))))</f>
        <v>0</v>
      </c>
      <c r="J36" s="68">
        <f>IF(OR(SUMIF(J$12:J35,2,J$12:J35)=2,SUMIF(J$12:J35,1,J$12:J35)=1,SUM(J$12:J35)=1,SUM(J$12:J35)=2),0,IF($C36+$ED35&gt;($ED$11*J$8),1,IF($C36+$D36+$E36+$F36+$ED35&gt;($ED$11*J$8),2,IF($C36+$D36+$E36+$F36+$G36+$ED35&gt;($ED$11*J$8),3,0))))</f>
        <v>0</v>
      </c>
      <c r="K36" s="68">
        <f>IF(OR(SUMIF(K$12:K35,2,K$12:K35)=2,SUMIF(K$12:K35,1,K$12:K35)=1,SUM(K$12:K35)=1,SUM(K$12:K35)=2),0,IF($C36+$ED35&gt;($ED$11*K$8),1,IF($C36+$D36+$E36+$F36+$ED35&gt;($ED$11*K$8),2,IF($C36+$D36+$E36+$F36+$G36+$ED35&gt;($ED$11*K$8),3,0))))</f>
        <v>0</v>
      </c>
      <c r="L36" s="68">
        <f>IF(OR(SUMIF(L$12:L35,2,L$12:L35)=2,SUMIF(L$12:L35,1,L$12:L35)=1,SUM(L$12:L35)=1,SUM(L$12:L35)=2),0,IF($C36+$ED35&gt;($ED$11*L$8),1,IF($C36+$D36+$E36+$F36+$ED35&gt;($ED$11*L$8),2,IF($C36+$D36+$E36+$F36+$G36+$ED35&gt;($ED$11*L$8),3,0))))</f>
        <v>0</v>
      </c>
      <c r="M36" s="68">
        <f>IF(OR(SUMIF(M$12:M35,2,M$12:M35)=2,SUMIF(M$12:M35,1,M$12:M35)=1,SUM(M$12:M35)=1,SUM(M$12:M35)=2),0,IF($C36+$ED35&gt;($ED$11*M$8),1,IF($C36+$D36+$E36+$F36+$ED35&gt;($ED$11*M$8),2,IF($C36+$D36+$E36+$F36+$G36+$ED35&gt;($ED$11*M$8),3,0))))</f>
        <v>0</v>
      </c>
      <c r="N36" s="68">
        <f>IF(OR(SUMIF(N$12:N35,2,N$12:N35)=2,SUMIF(N$12:N35,1,N$12:N35)=1,SUM(N$12:N35)=1,SUM(N$12:N35)=2),0,IF($C36+$ED35&gt;($ED$11*N$8),1,IF($C36+$D36+$E36+$F36+$ED35&gt;($ED$11*N$8),2,IF($C36+$D36+$E36+$F36+$G36+$ED35&gt;($ED$11*N$8),3,0))))</f>
        <v>0</v>
      </c>
      <c r="O36" s="68">
        <f>IF(OR(SUMIF(O$12:O35,2,O$12:O35)=2,SUMIF(O$12:O35,1,O$12:O35)=1,SUM(O$12:O35)=1,SUM(O$12:O35)=2),0,IF($C36+$ED35&gt;($ED$11*O$8),1,IF($C36+$D36+$E36+$F36+$ED35&gt;($ED$11*O$8),2,IF($C36+$D36+$E36+$F36+$G36+$ED35&gt;($ED$11*O$8),3,0))))</f>
        <v>0</v>
      </c>
      <c r="P36" s="68">
        <f>IF(OR(SUMIF(P$12:P35,2,P$12:P35)=2,SUMIF(P$12:P35,1,P$12:P35)=1,SUM(P$12:P35)=1,SUM(P$12:P35)=2),0,IF($C36+$ED35&gt;($ED$11*P$8),1,IF($C36+$D36+$E36+$F36+$ED35&gt;($ED$11*P$8),2,IF($C36+$D36+$E36+$F36+$G36+$ED35&gt;($ED$11*P$8),3,0))))</f>
        <v>0</v>
      </c>
      <c r="Q36" s="68">
        <f>IF(OR(SUMIF(Q$12:Q35,2,Q$12:Q35)=2,SUMIF(Q$12:Q35,1,Q$12:Q35)=1,SUM(Q$12:Q35)=1,SUM(Q$12:Q35)=2),0,IF($C36+$ED35&gt;($ED$11*Q$8),1,IF($C36+$D36+$E36+$F36+$ED35&gt;($ED$11*Q$8),2,IF($C36+$D36+$E36+$F36+$G36+$ED35&gt;($ED$11*Q$8),3,0))))</f>
        <v>0</v>
      </c>
      <c r="R36" s="68">
        <f>IF(OR(SUMIF(R$12:R35,2,R$12:R35)=2,SUMIF(R$12:R35,1,R$12:R35)=1,SUM(R$12:R35)=1,SUM(R$12:R35)=2),0,IF($C36+$ED35&gt;($ED$11*R$8),1,IF($C36+$D36+$E36+$F36+$ED35&gt;($ED$11*R$8),2,IF($C36+$D36+$E36+$F36+$G36+$ED35&gt;($ED$11*R$8),3,0))))</f>
        <v>0</v>
      </c>
      <c r="S36" s="68">
        <f>IF(OR(SUMIF(S$12:S35,2,S$12:S35)=2,SUMIF(S$12:S35,1,S$12:S35)=1,SUM(S$12:S35)=1,SUM(S$12:S35)=2),0,IF($C36+$ED35&gt;($ED$11*S$8),1,IF($C36+$D36+$E36+$F36+$ED35&gt;($ED$11*S$8),2,IF($C36+$D36+$E36+$F36+$G36+$ED35&gt;($ED$11*S$8),3,0))))</f>
        <v>0</v>
      </c>
      <c r="T36" s="68">
        <f>IF(OR(SUMIF(T$12:T35,2,T$12:T35)=2,SUMIF(T$12:T35,1,T$12:T35)=1,SUM(T$12:T35)=1,SUM(T$12:T35)=2),0,IF($C36+$ED35&gt;($ED$11*T$8),1,IF($C36+$D36+$E36+$F36+$ED35&gt;($ED$11*T$8),2,IF($C36+$D36+$E36+$F36+$G36+$ED35&gt;($ED$11*T$8),3,0))))</f>
        <v>0</v>
      </c>
      <c r="U36" s="68">
        <f>IF(OR(SUMIF(U$12:U35,2,U$12:U35)=2,SUMIF(U$12:U35,1,U$12:U35)=1,SUM(U$12:U35)=1,SUM(U$12:U35)=2),0,IF($C36+$ED35&gt;($ED$11*U$8),1,IF($C36+$D36+$E36+$F36+$ED35&gt;($ED$11*U$8),2,IF($C36+$D36+$E36+$F36+$G36+$ED35&gt;($ED$11*U$8),3,0))))</f>
        <v>0</v>
      </c>
      <c r="V36" s="68">
        <f>IF(OR(SUMIF(V$12:V35,2,V$12:V35)=2,SUMIF(V$12:V35,1,V$12:V35)=1,SUM(V$12:V35)=1,SUM(V$12:V35)=2),0,IF($C36+$ED35&gt;($ED$11*V$8),1,IF($C36+$D36+$E36+$F36+$ED35&gt;($ED$11*V$8),2,IF($C36+$D36+$E36+$F36+$G36+$ED35&gt;($ED$11*V$8),3,0))))</f>
        <v>0</v>
      </c>
      <c r="W36" s="68">
        <f>IF(OR(SUMIF(W$12:W35,2,W$12:W35)=2,SUMIF(W$12:W35,1,W$12:W35)=1,SUM(W$12:W35)=1,SUM(W$12:W35)=2),0,IF($C36+$ED35&gt;($ED$11*W$8),1,IF($C36+$D36+$E36+$F36+$ED35&gt;($ED$11*W$8),2,IF($C36+$D36+$E36+$F36+$G36+$ED35&gt;($ED$11*W$8),3,0))))</f>
        <v>0</v>
      </c>
      <c r="X36" s="68">
        <f>IF(OR(SUMIF(X$12:X35,2,X$12:X35)=2,SUMIF(X$12:X35,1,X$12:X35)=1,SUM(X$12:X35)=1,SUM(X$12:X35)=2),0,IF($C36+$ED35&gt;($ED$11*X$8),1,IF($C36+$D36+$E36+$F36+$ED35&gt;($ED$11*X$8),2,IF($C36+$D36+$E36+$F36+$G36+$ED35&gt;($ED$11*X$8),3,0))))</f>
        <v>0</v>
      </c>
      <c r="Y36" s="68">
        <f>IF(OR(SUMIF(Y$12:Y35,2,Y$12:Y35)=2,SUMIF(Y$12:Y35,1,Y$12:Y35)=1,SUM(Y$12:Y35)=1,SUM(Y$12:Y35)=2),0,IF($C36+$ED35&gt;($ED$11*Y$8),1,IF($C36+$D36+$E36+$F36+$ED35&gt;($ED$11*Y$8),2,IF($C36+$D36+$E36+$F36+$G36+$ED35&gt;($ED$11*Y$8),3,0))))</f>
        <v>0</v>
      </c>
      <c r="Z36" s="68">
        <f>IF(OR(SUMIF(Z$12:Z35,2,Z$12:Z35)=2,SUMIF(Z$12:Z35,1,Z$12:Z35)=1,SUM(Z$12:Z35)=1,SUM(Z$12:Z35)=2),0,IF($C36+$ED35&gt;($ED$11*Z$8),1,IF($C36+$D36+$E36+$F36+$ED35&gt;($ED$11*Z$8),2,IF($C36+$D36+$E36+$F36+$G36+$ED35&gt;($ED$11*Z$8),3,0))))</f>
        <v>0</v>
      </c>
      <c r="AA36" s="68">
        <f>IF(OR(SUMIF(AA$12:AA35,2,AA$12:AA35)=2,SUMIF(AA$12:AA35,1,AA$12:AA35)=1,SUM(AA$12:AA35)=1,SUM(AA$12:AA35)=2),0,IF($C36+$ED35&gt;($ED$11*AA$8),1,IF($C36+$D36+$E36+$F36+$ED35&gt;($ED$11*AA$8),2,IF($C36+$D36+$E36+$F36+$G36+$ED35&gt;($ED$11*AA$8),3,0))))</f>
        <v>0</v>
      </c>
      <c r="AB36" s="68">
        <f>IF(OR(SUMIF(AB$12:AB35,2,AB$12:AB35)=2,SUMIF(AB$12:AB35,1,AB$12:AB35)=1,SUM(AB$12:AB35)=1,SUM(AB$12:AB35)=2),0,IF($C36+$ED35&gt;($ED$11*AB$8),1,IF($C36+$D36+$E36+$F36+$ED35&gt;($ED$11*AB$8),2,IF($C36+$D36+$E36+$F36+$G36+$ED35&gt;($ED$11*AB$8),3,0))))</f>
        <v>0</v>
      </c>
      <c r="AC36" s="68">
        <f>IF(OR(SUMIF(AC$12:AC35,2,AC$12:AC35)=2,SUMIF(AC$12:AC35,1,AC$12:AC35)=1,SUM(AC$12:AC35)=1,SUM(AC$12:AC35)=2),0,IF($C36+$ED35&gt;($ED$11*AC$8),1,IF($C36+$D36+$E36+$F36+$ED35&gt;($ED$11*AC$8),2,IF($C36+$D36+$E36+$F36+$G36+$ED35&gt;($ED$11*AC$8),3,0))))</f>
        <v>0</v>
      </c>
      <c r="AD36" s="68">
        <f>IF(OR(SUMIF(AD$12:AD35,2,AD$12:AD35)=2,SUMIF(AD$12:AD35,1,AD$12:AD35)=1,SUM(AD$12:AD35)=1,SUM(AD$12:AD35)=2),0,IF($C36+$ED35&gt;($ED$11*AD$8),1,IF($C36+$D36+$E36+$F36+$ED35&gt;($ED$11*AD$8),2,IF($C36+$D36+$E36+$F36+$G36+$ED35&gt;($ED$11*AD$8),3,0))))</f>
        <v>0</v>
      </c>
      <c r="AE36" s="68">
        <f>IF(OR(SUMIF(AE$12:AE35,2,AE$12:AE35)=2,SUMIF(AE$12:AE35,1,AE$12:AE35)=1,SUM(AE$12:AE35)=1,SUM(AE$12:AE35)=2),0,IF($C36+$ED35&gt;($ED$11*AE$8),1,IF($C36+$D36+$E36+$F36+$ED35&gt;($ED$11*AE$8),2,IF($C36+$D36+$E36+$F36+$G36+$ED35&gt;($ED$11*AE$8),3,0))))</f>
        <v>0</v>
      </c>
      <c r="AF36" s="68">
        <f>IF(OR(SUMIF(AF$12:AF35,2,AF$12:AF35)=2,SUMIF(AF$12:AF35,1,AF$12:AF35)=1,SUM(AF$12:AF35)=1,SUM(AF$12:AF35)=2),0,IF($C36+$ED35&gt;($ED$11*AF$8),1,IF($C36+$D36+$E36+$F36+$ED35&gt;($ED$11*AF$8),2,IF($C36+$D36+$E36+$F36+$G36+$ED35&gt;($ED$11*AF$8),3,0))))</f>
        <v>0</v>
      </c>
      <c r="AG36" s="68">
        <f>IF(OR(SUMIF(AG$12:AG35,2,AG$12:AG35)=2,SUMIF(AG$12:AG35,1,AG$12:AG35)=1,SUM(AG$12:AG35)=1,SUM(AG$12:AG35)=2),0,IF($C36+$ED35&gt;($ED$11*AG$8),1,IF($C36+$D36+$E36+$F36+$ED35&gt;($ED$11*AG$8),2,IF($C36+$D36+$E36+$F36+$G36+$ED35&gt;($ED$11*AG$8),3,0))))</f>
        <v>0</v>
      </c>
      <c r="AH36" s="68">
        <f>IF(OR(SUMIF(AH$12:AH35,2,AH$12:AH35)=2,SUMIF(AH$12:AH35,1,AH$12:AH35)=1,SUM(AH$12:AH35)=1,SUM(AH$12:AH35)=2),0,IF($C36+$ED35&gt;($ED$11*AH$8),1,IF($C36+$D36+$E36+$F36+$ED35&gt;($ED$11*AH$8),2,IF($C36+$D36+$E36+$F36+$G36+$ED35&gt;($ED$11*AH$8),3,0))))</f>
        <v>0</v>
      </c>
      <c r="AI36" s="68">
        <f>IF(OR(SUMIF(AI$12:AI35,2,AI$12:AI35)=2,SUMIF(AI$12:AI35,1,AI$12:AI35)=1,SUM(AI$12:AI35)=1,SUM(AI$12:AI35)=2),0,IF($C36+$ED35&gt;($ED$11*AI$8),1,IF($C36+$D36+$E36+$F36+$ED35&gt;($ED$11*AI$8),2,IF($C36+$D36+$E36+$F36+$G36+$ED35&gt;($ED$11*AI$8),3,0))))</f>
        <v>0</v>
      </c>
      <c r="AJ36" s="68">
        <f>IF(OR(SUMIF(AJ$12:AJ35,2,AJ$12:AJ35)=2,SUMIF(AJ$12:AJ35,1,AJ$12:AJ35)=1,SUM(AJ$12:AJ35)=1,SUM(AJ$12:AJ35)=2),0,IF($C36+$ED35&gt;($ED$11*AJ$8),1,IF($C36+$D36+$E36+$F36+$ED35&gt;($ED$11*AJ$8),2,IF($C36+$D36+$E36+$F36+$G36+$ED35&gt;($ED$11*AJ$8),3,0))))</f>
        <v>0</v>
      </c>
      <c r="AK36" s="68">
        <f>IF(OR(SUMIF(AK$12:AK35,2,AK$12:AK35)=2,SUMIF(AK$12:AK35,1,AK$12:AK35)=1,SUM(AK$12:AK35)=1,SUM(AK$12:AK35)=2),0,IF($C36+$ED35&gt;($ED$11*AK$8),1,IF($C36+$D36+$E36+$F36+$ED35&gt;($ED$11*AK$8),2,IF($C36+$D36+$E36+$F36+$G36+$ED35&gt;($ED$11*AK$8),3,0))))</f>
        <v>0</v>
      </c>
      <c r="AL36" s="68">
        <f>IF(OR(SUMIF(AL$12:AL35,2,AL$12:AL35)=2,SUMIF(AL$12:AL35,1,AL$12:AL35)=1,SUM(AL$12:AL35)=1,SUM(AL$12:AL35)=2),0,IF($C36+$ED35&gt;($ED$11*AL$8),1,IF($C36+$D36+$E36+$F36+$ED35&gt;($ED$11*AL$8),2,IF($C36+$D36+$E36+$F36+$G36+$ED35&gt;($ED$11*AL$8),3,0))))</f>
        <v>0</v>
      </c>
      <c r="AM36" s="68">
        <f>IF(OR(SUMIF(AM$12:AM35,2,AM$12:AM35)=2,SUMIF(AM$12:AM35,1,AM$12:AM35)=1,SUM(AM$12:AM35)=1,SUM(AM$12:AM35)=2),0,IF($C36+$ED35&gt;($ED$11*AM$8),1,IF($C36+$D36+$E36+$F36+$ED35&gt;($ED$11*AM$8),2,IF($C36+$D36+$E36+$F36+$G36+$ED35&gt;($ED$11*AM$8),3,0))))</f>
        <v>0</v>
      </c>
      <c r="AN36" s="68">
        <f>IF(OR(SUMIF(AN$12:AN35,2,AN$12:AN35)=2,SUMIF(AN$12:AN35,1,AN$12:AN35)=1,SUM(AN$12:AN35)=1,SUM(AN$12:AN35)=2),0,IF($C36+$ED35&gt;($ED$11*AN$8),1,IF($C36+$D36+$E36+$F36+$ED35&gt;($ED$11*AN$8),2,IF($C36+$D36+$E36+$F36+$G36+$ED35&gt;($ED$11*AN$8),3,0))))</f>
        <v>0</v>
      </c>
      <c r="AO36" s="68">
        <f>IF(OR(SUMIF(AO$12:AO35,2,AO$12:AO35)=2,SUMIF(AO$12:AO35,1,AO$12:AO35)=1,SUM(AO$12:AO35)=1,SUM(AO$12:AO35)=2),0,IF($C36+$ED35&gt;($ED$11*AO$8),1,IF($C36+$D36+$E36+$F36+$ED35&gt;($ED$11*AO$8),2,IF($C36+$D36+$E36+$F36+$G36+$ED35&gt;($ED$11*AO$8),3,0))))</f>
        <v>0</v>
      </c>
      <c r="AP36" s="68">
        <f>IF(OR(SUMIF(AP$12:AP35,2,AP$12:AP35)=2,SUMIF(AP$12:AP35,1,AP$12:AP35)=1,SUM(AP$12:AP35)=1,SUM(AP$12:AP35)=2),0,IF($C36+$ED35&gt;($ED$11*AP$8),1,IF($C36+$D36+$E36+$F36+$ED35&gt;($ED$11*AP$8),2,IF($C36+$D36+$E36+$F36+$G36+$ED35&gt;($ED$11*AP$8),3,0))))</f>
        <v>0</v>
      </c>
      <c r="AQ36" s="68">
        <f>IF(OR(SUMIF(AQ$12:AQ35,2,AQ$12:AQ35)=2,SUMIF(AQ$12:AQ35,1,AQ$12:AQ35)=1,SUM(AQ$12:AQ35)=1,SUM(AQ$12:AQ35)=2),0,IF($C36+$ED35&gt;($ED$11*AQ$8),1,IF($C36+$D36+$E36+$F36+$ED35&gt;($ED$11*AQ$8),2,IF($C36+$D36+$E36+$F36+$G36+$ED35&gt;($ED$11*AQ$8),3,0))))</f>
        <v>0</v>
      </c>
      <c r="AR36" s="68">
        <f>IF(OR(SUMIF(AR$12:AR35,2,AR$12:AR35)=2,SUMIF(AR$12:AR35,1,AR$12:AR35)=1,SUM(AR$12:AR35)=1,SUM(AR$12:AR35)=2),0,IF($C36+$ED35&gt;($ED$11*AR$8),1,IF($C36+$D36+$E36+$F36+$ED35&gt;($ED$11*AR$8),2,IF($C36+$D36+$E36+$F36+$G36+$ED35&gt;($ED$11*AR$8),3,0))))</f>
        <v>0</v>
      </c>
      <c r="AS36" s="68">
        <f>IF(OR(SUMIF(AS$12:AS35,2,AS$12:AS35)=2,SUMIF(AS$12:AS35,1,AS$12:AS35)=1,SUM(AS$12:AS35)=1,SUM(AS$12:AS35)=2),0,IF($C36+$ED35&gt;($ED$11*AS$8),1,IF($C36+$D36+$E36+$F36+$ED35&gt;($ED$11*AS$8),2,IF($C36+$D36+$E36+$F36+$G36+$ED35&gt;($ED$11*AS$8),3,0))))</f>
        <v>0</v>
      </c>
      <c r="AT36" s="68">
        <f>IF(OR(SUMIF(AT$12:AT35,2,AT$12:AT35)=2,SUMIF(AT$12:AT35,1,AT$12:AT35)=1,SUM(AT$12:AT35)=1,SUM(AT$12:AT35)=2),0,IF($C36+$ED35&gt;($ED$11*AT$8),1,IF($C36+$D36+$E36+$F36+$ED35&gt;($ED$11*AT$8),2,IF($C36+$D36+$E36+$F36+$G36+$ED35&gt;($ED$11*AT$8),3,0))))</f>
        <v>0</v>
      </c>
      <c r="AU36" s="68">
        <f>IF(OR(SUMIF(AU$12:AU35,2,AU$12:AU35)=2,SUMIF(AU$12:AU35,1,AU$12:AU35)=1,SUM(AU$12:AU35)=1,SUM(AU$12:AU35)=2),0,IF($C36+$ED35&gt;($ED$11*AU$8),1,IF($C36+$D36+$E36+$F36+$ED35&gt;($ED$11*AU$8),2,IF($C36+$D36+$E36+$F36+$G36+$ED35&gt;($ED$11*AU$8),3,0))))</f>
        <v>0</v>
      </c>
      <c r="AV36" s="68">
        <f>IF(OR(SUMIF(AV$12:AV35,2,AV$12:AV35)=2,SUMIF(AV$12:AV35,1,AV$12:AV35)=1,SUM(AV$12:AV35)=1,SUM(AV$12:AV35)=2),0,IF($C36+$ED35&gt;($ED$11*AV$8),1,IF($C36+$D36+$E36+$F36+$ED35&gt;($ED$11*AV$8),2,IF($C36+$D36+$E36+$F36+$G36+$ED35&gt;($ED$11*AV$8),3,0))))</f>
        <v>0</v>
      </c>
      <c r="AW36" s="68">
        <f>IF(OR(SUMIF(AW$12:AW35,2,AW$12:AW35)=2,SUMIF(AW$12:AW35,1,AW$12:AW35)=1,SUM(AW$12:AW35)=1,SUM(AW$12:AW35)=2),0,IF($C36+$ED35&gt;($ED$11*AW$8),1,IF($C36+$D36+$E36+$F36+$ED35&gt;($ED$11*AW$8),2,IF($C36+$D36+$E36+$F36+$G36+$ED35&gt;($ED$11*AW$8),3,0))))</f>
        <v>0</v>
      </c>
      <c r="AX36" s="68">
        <f>IF(OR(SUMIF(AX$12:AX35,2,AX$12:AX35)=2,SUMIF(AX$12:AX35,1,AX$12:AX35)=1,SUM(AX$12:AX35)=1,SUM(AX$12:AX35)=2),0,IF($C36+$ED35&gt;($ED$11*AX$8),1,IF($C36+$D36+$E36+$F36+$ED35&gt;($ED$11*AX$8),2,IF($C36+$D36+$E36+$F36+$G36+$ED35&gt;($ED$11*AX$8),3,0))))</f>
        <v>0</v>
      </c>
      <c r="AY36" s="68">
        <f>IF(OR(SUMIF(AY$12:AY35,2,AY$12:AY35)=2,SUMIF(AY$12:AY35,1,AY$12:AY35)=1,SUM(AY$12:AY35)=1,SUM(AY$12:AY35)=2),0,IF($C36+$ED35&gt;($ED$11*AY$8),1,IF($C36+$D36+$E36+$F36+$ED35&gt;($ED$11*AY$8),2,IF($C36+$D36+$E36+$F36+$G36+$ED35&gt;($ED$11*AY$8),3,0))))</f>
        <v>0</v>
      </c>
      <c r="AZ36" s="68">
        <f>IF(OR(SUMIF(AZ$12:AZ35,2,AZ$12:AZ35)=2,SUMIF(AZ$12:AZ35,1,AZ$12:AZ35)=1,SUM(AZ$12:AZ35)=1,SUM(AZ$12:AZ35)=2),0,IF($C36+$ED35&gt;($ED$11*AZ$8),1,IF($C36+$D36+$E36+$F36+$ED35&gt;($ED$11*AZ$8),2,IF($C36+$D36+$E36+$F36+$G36+$ED35&gt;($ED$11*AZ$8),3,0))))</f>
        <v>0</v>
      </c>
      <c r="BA36" s="68">
        <f>IF(OR(SUMIF(BA$12:BA35,2,BA$12:BA35)=2,SUMIF(BA$12:BA35,1,BA$12:BA35)=1,SUM(BA$12:BA35)=1,SUM(BA$12:BA35)=2),0,IF($C36+$ED35&gt;($ED$11*BA$8),1,IF($C36+$D36+$E36+$F36+$ED35&gt;($ED$11*BA$8),2,IF($C36+$D36+$E36+$F36+$G36+$ED35&gt;($ED$11*BA$8),3,0))))</f>
        <v>0</v>
      </c>
      <c r="BB36" s="68">
        <f>IF(OR(SUMIF(BB$12:BB35,2,BB$12:BB35)=2,SUMIF(BB$12:BB35,1,BB$12:BB35)=1,SUM(BB$12:BB35)=1,SUM(BB$12:BB35)=2),0,IF($C36+$ED35&gt;($ED$11*BB$8),1,IF($C36+$D36+$E36+$F36+$ED35&gt;($ED$11*BB$8),2,IF($C36+$D36+$E36+$F36+$G36+$ED35&gt;($ED$11*BB$8),3,0))))</f>
        <v>0</v>
      </c>
      <c r="BC36" s="68">
        <f>IF(OR(SUMIF(BC$12:BC35,2,BC$12:BC35)=2,SUMIF(BC$12:BC35,1,BC$12:BC35)=1,SUM(BC$12:BC35)=1,SUM(BC$12:BC35)=2),0,IF($C36+$ED35&gt;($ED$11*BC$8),1,IF($C36+$D36+$E36+$F36+$ED35&gt;($ED$11*BC$8),2,IF($C36+$D36+$E36+$F36+$G36+$ED35&gt;($ED$11*BC$8),3,0))))</f>
        <v>0</v>
      </c>
      <c r="BD36" s="68">
        <f>IF(OR(SUMIF(BD$12:BD35,2,BD$12:BD35)=2,SUMIF(BD$12:BD35,1,BD$12:BD35)=1,SUM(BD$12:BD35)=1,SUM(BD$12:BD35)=2),0,IF($C36+$ED35&gt;($ED$11*BD$8),1,IF($C36+$D36+$E36+$F36+$ED35&gt;($ED$11*BD$8),2,IF($C36+$D36+$E36+$F36+$G36+$ED35&gt;($ED$11*BD$8),3,0))))</f>
        <v>0</v>
      </c>
      <c r="BE36" s="68">
        <f>IF(OR(SUMIF(BE$12:BE35,2,BE$12:BE35)=2,SUMIF(BE$12:BE35,1,BE$12:BE35)=1,SUM(BE$12:BE35)=1,SUM(BE$12:BE35)=2),0,IF($C36+$ED35&gt;($ED$11*BE$8),1,IF($C36+$D36+$E36+$F36+$ED35&gt;($ED$11*BE$8),2,IF($C36+$D36+$E36+$F36+$G36+$ED35&gt;($ED$11*BE$8),3,0))))</f>
        <v>0</v>
      </c>
      <c r="BF36" s="68">
        <f>IF(OR(SUMIF(BF$12:BF35,2,BF$12:BF35)=2,SUMIF(BF$12:BF35,1,BF$12:BF35)=1,SUM(BF$12:BF35)=1,SUM(BF$12:BF35)=2),0,IF($C36+$ED35&gt;($ED$11*BF$8),1,IF($C36+$D36+$E36+$F36+$ED35&gt;($ED$11*BF$8),2,IF($C36+$D36+$E36+$F36+$G36+$ED35&gt;($ED$11*BF$8),3,0))))</f>
        <v>0</v>
      </c>
      <c r="BG36" s="68">
        <f>IF(OR(SUMIF(BG$12:BG35,2,BG$12:BG35)=2,SUMIF(BG$12:BG35,1,BG$12:BG35)=1,SUM(BG$12:BG35)=1,SUM(BG$12:BG35)=2),0,IF($C36+$ED35&gt;($ED$11*BG$8),1,IF($C36+$D36+$E36+$F36+$ED35&gt;($ED$11*BG$8),2,IF($C36+$D36+$E36+$F36+$G36+$ED35&gt;($ED$11*BG$8),3,0))))</f>
        <v>0</v>
      </c>
      <c r="BH36" s="68">
        <f>IF(OR(SUMIF(BH$12:BH35,2,BH$12:BH35)=2,SUMIF(BH$12:BH35,1,BH$12:BH35)=1,SUM(BH$12:BH35)=1,SUM(BH$12:BH35)=2),0,IF($C36+$ED35&gt;($ED$11*BH$8),1,IF($C36+$D36+$E36+$F36+$ED35&gt;($ED$11*BH$8),2,IF($C36+$D36+$E36+$F36+$G36+$ED35&gt;($ED$11*BH$8),3,0))))</f>
        <v>0</v>
      </c>
      <c r="BI36" s="68">
        <f>IF(OR(SUMIF(BI$12:BI35,2,BI$12:BI35)=2,SUMIF(BI$12:BI35,1,BI$12:BI35)=1,SUM(BI$12:BI35)=1,SUM(BI$12:BI35)=2),0,IF($C36+$ED35&gt;($ED$11*BI$8),1,IF($C36+$D36+$E36+$F36+$ED35&gt;($ED$11*BI$8),2,IF($C36+$D36+$E36+$F36+$G36+$ED35&gt;($ED$11*BI$8),3,0))))</f>
        <v>0</v>
      </c>
      <c r="BJ36" s="68">
        <f>IF(OR(SUMIF(BJ$12:BJ35,2,BJ$12:BJ35)=2,SUMIF(BJ$12:BJ35,1,BJ$12:BJ35)=1,SUM(BJ$12:BJ35)=1,SUM(BJ$12:BJ35)=2),0,IF($C36+$ED35&gt;($ED$11*BJ$8),1,IF($C36+$D36+$E36+$F36+$ED35&gt;($ED$11*BJ$8),2,IF($C36+$D36+$E36+$F36+$G36+$ED35&gt;($ED$11*BJ$8),3,0))))</f>
        <v>0</v>
      </c>
      <c r="BK36" s="68">
        <f>IF(OR(SUMIF(BK$12:BK35,2,BK$12:BK35)=2,SUMIF(BK$12:BK35,1,BK$12:BK35)=1,SUM(BK$12:BK35)=1,SUM(BK$12:BK35)=2),0,IF($C36+$ED35&gt;($ED$11*BK$8),1,IF($C36+$D36+$E36+$F36+$ED35&gt;($ED$11*BK$8),2,IF($C36+$D36+$E36+$F36+$G36+$ED35&gt;($ED$11*BK$8),3,0))))</f>
        <v>0</v>
      </c>
      <c r="BL36" s="68">
        <f>IF(OR(SUMIF(BL$12:BL35,2,BL$12:BL35)=2,SUMIF(BL$12:BL35,1,BL$12:BL35)=1,SUM(BL$12:BL35)=1,SUM(BL$12:BL35)=2),0,IF($C36+$ED35&gt;($ED$11*BL$8),1,IF($C36+$D36+$E36+$F36+$ED35&gt;($ED$11*BL$8),2,IF($C36+$D36+$E36+$F36+$G36+$ED35&gt;($ED$11*BL$8),3,0))))</f>
        <v>0</v>
      </c>
      <c r="BM36" s="68">
        <f>IF(OR(SUMIF(BM$12:BM35,2,BM$12:BM35)=2,SUMIF(BM$12:BM35,1,BM$12:BM35)=1,SUM(BM$12:BM35)=1,SUM(BM$12:BM35)=2),0,IF($C36+$ED35&gt;($ED$11*BM$8),1,IF($C36+$D36+$E36+$F36+$ED35&gt;($ED$11*BM$8),2,IF($C36+$D36+$E36+$F36+$G36+$ED35&gt;($ED$11*BM$8),3,0))))</f>
        <v>0</v>
      </c>
      <c r="BN36" s="68">
        <f>IF(OR(SUMIF(BN$12:BN35,2,BN$12:BN35)=2,SUMIF(BN$12:BN35,1,BN$12:BN35)=1,SUM(BN$12:BN35)=1,SUM(BN$12:BN35)=2),0,IF($C36+$ED35&gt;($ED$11*BN$8),1,IF($C36+$D36+$E36+$F36+$ED35&gt;($ED$11*BN$8),2,IF($C36+$D36+$E36+$F36+$G36+$ED35&gt;($ED$11*BN$8),3,0))))</f>
        <v>0</v>
      </c>
      <c r="BO36" s="68">
        <f>IF(OR(SUMIF(BO$12:BO35,2,BO$12:BO35)=2,SUMIF(BO$12:BO35,1,BO$12:BO35)=1,SUM(BO$12:BO35)=1,SUM(BO$12:BO35)=2),0,IF($C36+$ED35&gt;($ED$11*BO$8),1,IF($C36+$D36+$E36+$F36+$ED35&gt;($ED$11*BO$8),2,IF($C36+$D36+$E36+$F36+$G36+$ED35&gt;($ED$11*BO$8),3,0))))</f>
        <v>0</v>
      </c>
      <c r="BP36" s="68">
        <f>IF(OR(SUMIF(BP$12:BP35,2,BP$12:BP35)=2,SUMIF(BP$12:BP35,1,BP$12:BP35)=1,SUM(BP$12:BP35)=1,SUM(BP$12:BP35)=2),0,IF($C36+$ED35&gt;($ED$11*BP$8),1,IF($C36+$D36+$E36+$F36+$ED35&gt;($ED$11*BP$8),2,IF($C36+$D36+$E36+$F36+$G36+$ED35&gt;($ED$11*BP$8),3,0))))</f>
        <v>0</v>
      </c>
      <c r="BQ36" s="68">
        <f>IF(OR(SUMIF(BQ$12:BQ35,2,BQ$12:BQ35)=2,SUMIF(BQ$12:BQ35,1,BQ$12:BQ35)=1,SUM(BQ$12:BQ35)=1,SUM(BQ$12:BQ35)=2),0,IF($C36+$ED35&gt;($ED$11*BQ$8),1,IF($C36+$D36+$E36+$F36+$ED35&gt;($ED$11*BQ$8),2,IF($C36+$D36+$E36+$F36+$G36+$ED35&gt;($ED$11*BQ$8),3,0))))</f>
        <v>0</v>
      </c>
      <c r="BR36" s="68">
        <f>IF(OR(SUMIF(BR$12:BR35,2,BR$12:BR35)=2,SUMIF(BR$12:BR35,1,BR$12:BR35)=1,SUM(BR$12:BR35)=1,SUM(BR$12:BR35)=2),0,IF($C36+$ED35&gt;($ED$11*BR$8),1,IF($C36+$D36+$E36+$F36+$ED35&gt;($ED$11*BR$8),2,IF($C36+$D36+$E36+$F36+$G36+$ED35&gt;($ED$11*BR$8),3,0))))</f>
        <v>0</v>
      </c>
      <c r="BS36" s="68">
        <f>IF(OR(SUMIF(BS$12:BS35,2,BS$12:BS35)=2,SUMIF(BS$12:BS35,1,BS$12:BS35)=1,SUM(BS$12:BS35)=1,SUM(BS$12:BS35)=2),0,IF($C36+$ED35&gt;($ED$11*BS$8),1,IF($C36+$D36+$E36+$F36+$ED35&gt;($ED$11*BS$8),2,IF($C36+$D36+$E36+$F36+$G36+$ED35&gt;($ED$11*BS$8),3,0))))</f>
        <v>0</v>
      </c>
      <c r="BT36" s="68">
        <f>IF(OR(SUMIF(BT$12:BT35,2,BT$12:BT35)=2,SUMIF(BT$12:BT35,1,BT$12:BT35)=1,SUM(BT$12:BT35)=1,SUM(BT$12:BT35)=2),0,IF($C36+$ED35&gt;($ED$11*BT$8),1,IF($C36+$D36+$E36+$F36+$ED35&gt;($ED$11*BT$8),2,IF($C36+$D36+$E36+$F36+$G36+$ED35&gt;($ED$11*BT$8),3,0))))</f>
        <v>0</v>
      </c>
      <c r="BU36" s="68">
        <f>IF(OR(SUMIF(BU$12:BU35,2,BU$12:BU35)=2,SUMIF(BU$12:BU35,1,BU$12:BU35)=1,SUM(BU$12:BU35)=1,SUM(BU$12:BU35)=2),0,IF($C36+$ED35&gt;($ED$11*BU$8),1,IF($C36+$D36+$E36+$F36+$ED35&gt;($ED$11*BU$8),2,IF($C36+$D36+$E36+$F36+$G36+$ED35&gt;($ED$11*BU$8),3,0))))</f>
        <v>0</v>
      </c>
      <c r="BV36" s="68">
        <f>IF(OR(SUMIF(BV$12:BV35,2,BV$12:BV35)=2,SUMIF(BV$12:BV35,1,BV$12:BV35)=1,SUM(BV$12:BV35)=1,SUM(BV$12:BV35)=2),0,IF($C36+$ED35&gt;($ED$11*BV$8),1,IF($C36+$D36+$E36+$F36+$ED35&gt;($ED$11*BV$8),2,IF($C36+$D36+$E36+$F36+$G36+$ED35&gt;($ED$11*BV$8),3,0))))</f>
        <v>0</v>
      </c>
      <c r="BW36" s="68">
        <f>IF(OR(SUMIF(BW$12:BW35,2,BW$12:BW35)=2,SUMIF(BW$12:BW35,1,BW$12:BW35)=1,SUM(BW$12:BW35)=1,SUM(BW$12:BW35)=2),0,IF($C36+$ED35&gt;($ED$11*BW$8),1,IF($C36+$D36+$E36+$F36+$ED35&gt;($ED$11*BW$8),2,IF($C36+$D36+$E36+$F36+$G36+$ED35&gt;($ED$11*BW$8),3,0))))</f>
        <v>0</v>
      </c>
      <c r="BX36" s="68">
        <f>IF(OR(SUMIF(BX$12:BX35,2,BX$12:BX35)=2,SUMIF(BX$12:BX35,1,BX$12:BX35)=1,SUM(BX$12:BX35)=1,SUM(BX$12:BX35)=2),0,IF($C36+$ED35&gt;($ED$11*BX$8),1,IF($C36+$D36+$E36+$F36+$ED35&gt;($ED$11*BX$8),2,IF($C36+$D36+$E36+$F36+$G36+$ED35&gt;($ED$11*BX$8),3,0))))</f>
        <v>0</v>
      </c>
      <c r="BY36" s="68">
        <f>IF(OR(SUMIF(BY$12:BY35,2,BY$12:BY35)=2,SUMIF(BY$12:BY35,1,BY$12:BY35)=1,SUM(BY$12:BY35)=1,SUM(BY$12:BY35)=2),0,IF($C36+$ED35&gt;($ED$11*BY$8),1,IF($C36+$D36+$E36+$F36+$ED35&gt;($ED$11*BY$8),2,IF($C36+$D36+$E36+$F36+$G36+$ED35&gt;($ED$11*BY$8),3,0))))</f>
        <v>0</v>
      </c>
      <c r="BZ36" s="68">
        <f>IF(OR(SUMIF(BZ$12:BZ35,2,BZ$12:BZ35)=2,SUMIF(BZ$12:BZ35,1,BZ$12:BZ35)=1,SUM(BZ$12:BZ35)=1,SUM(BZ$12:BZ35)=2),0,IF($C36+$ED35&gt;($ED$11*BZ$8),1,IF($C36+$D36+$E36+$F36+$ED35&gt;($ED$11*BZ$8),2,IF($C36+$D36+$E36+$F36+$G36+$ED35&gt;($ED$11*BZ$8),3,0))))</f>
        <v>0</v>
      </c>
      <c r="CA36" s="68">
        <f>IF(OR(SUMIF(CA$12:CA35,2,CA$12:CA35)=2,SUMIF(CA$12:CA35,1,CA$12:CA35)=1,SUM(CA$12:CA35)=1,SUM(CA$12:CA35)=2),0,IF($C36+$ED35&gt;($ED$11*CA$8),1,IF($C36+$D36+$E36+$F36+$ED35&gt;($ED$11*CA$8),2,IF($C36+$D36+$E36+$F36+$G36+$ED35&gt;($ED$11*CA$8),3,0))))</f>
        <v>0</v>
      </c>
      <c r="CB36" s="68">
        <f>IF(OR(SUMIF(CB$12:CB35,2,CB$12:CB35)=2,SUMIF(CB$12:CB35,1,CB$12:CB35)=1,SUM(CB$12:CB35)=1,SUM(CB$12:CB35)=2),0,IF($C36+$ED35&gt;($ED$11*CB$8),1,IF($C36+$D36+$E36+$F36+$ED35&gt;($ED$11*CB$8),2,IF($C36+$D36+$E36+$F36+$G36+$ED35&gt;($ED$11*CB$8),3,0))))</f>
        <v>0</v>
      </c>
      <c r="CC36" s="68">
        <f>IF(OR(SUMIF(CC$12:CC35,2,CC$12:CC35)=2,SUMIF(CC$12:CC35,1,CC$12:CC35)=1,SUM(CC$12:CC35)=1,SUM(CC$12:CC35)=2),0,IF($C36+$ED35&gt;($ED$11*CC$8),1,IF($C36+$D36+$E36+$F36+$ED35&gt;($ED$11*CC$8),2,IF($C36+$D36+$E36+$F36+$G36+$ED35&gt;($ED$11*CC$8),3,0))))</f>
        <v>0</v>
      </c>
      <c r="CD36" s="68">
        <f>IF(OR(SUMIF(CD$12:CD35,2,CD$12:CD35)=2,SUMIF(CD$12:CD35,1,CD$12:CD35)=1,SUM(CD$12:CD35)=1,SUM(CD$12:CD35)=2),0,IF($C36+$ED35&gt;($ED$11*CD$8),1,IF($C36+$D36+$E36+$F36+$ED35&gt;($ED$11*CD$8),2,IF($C36+$D36+$E36+$F36+$G36+$ED35&gt;($ED$11*CD$8),3,0))))</f>
        <v>0</v>
      </c>
      <c r="CE36" s="68">
        <f>IF(OR(SUMIF(CE$12:CE35,2,CE$12:CE35)=2,SUMIF(CE$12:CE35,1,CE$12:CE35)=1,SUM(CE$12:CE35)=1,SUM(CE$12:CE35)=2),0,IF($C36+$ED35&gt;($ED$11*CE$8),1,IF($C36+$D36+$E36+$F36+$ED35&gt;($ED$11*CE$8),2,IF($C36+$D36+$E36+$F36+$G36+$ED35&gt;($ED$11*CE$8),3,0))))</f>
        <v>0</v>
      </c>
      <c r="CF36" s="68">
        <f>IF(OR(SUMIF(CF$12:CF35,2,CF$12:CF35)=2,SUMIF(CF$12:CF35,1,CF$12:CF35)=1,SUM(CF$12:CF35)=1,SUM(CF$12:CF35)=2),0,IF($C36+$ED35&gt;($ED$11*CF$8),1,IF($C36+$D36+$E36+$F36+$ED35&gt;($ED$11*CF$8),2,IF($C36+$D36+$E36+$F36+$G36+$ED35&gt;($ED$11*CF$8),3,0))))</f>
        <v>0</v>
      </c>
      <c r="CG36" s="68">
        <f>IF(OR(SUMIF(CG$12:CG35,2,CG$12:CG35)=2,SUMIF(CG$12:CG35,1,CG$12:CG35)=1,SUM(CG$12:CG35)=1,SUM(CG$12:CG35)=2),0,IF($C36+$ED35&gt;($ED$11*CG$8),1,IF($C36+$D36+$E36+$F36+$ED35&gt;($ED$11*CG$8),2,IF($C36+$D36+$E36+$F36+$G36+$ED35&gt;($ED$11*CG$8),3,0))))</f>
        <v>0</v>
      </c>
      <c r="CH36" s="68">
        <f>IF(OR(SUMIF(CH$12:CH35,2,CH$12:CH35)=2,SUMIF(CH$12:CH35,1,CH$12:CH35)=1,SUM(CH$12:CH35)=1,SUM(CH$12:CH35)=2),0,IF($C36+$ED35&gt;($ED$11*CH$8),1,IF($C36+$D36+$E36+$F36+$ED35&gt;($ED$11*CH$8),2,IF($C36+$D36+$E36+$F36+$G36+$ED35&gt;($ED$11*CH$8),3,0))))</f>
        <v>0</v>
      </c>
      <c r="CI36" s="68">
        <f>IF(OR(SUMIF(CI$12:CI35,2,CI$12:CI35)=2,SUMIF(CI$12:CI35,1,CI$12:CI35)=1,SUM(CI$12:CI35)=1,SUM(CI$12:CI35)=2),0,IF($C36+$ED35&gt;($ED$11*CI$8),1,IF($C36+$D36+$E36+$F36+$ED35&gt;($ED$11*CI$8),2,IF($C36+$D36+$E36+$F36+$G36+$ED35&gt;($ED$11*CI$8),3,0))))</f>
        <v>0</v>
      </c>
      <c r="CJ36" s="68">
        <f>IF(OR(SUMIF(CJ$12:CJ35,2,CJ$12:CJ35)=2,SUMIF(CJ$12:CJ35,1,CJ$12:CJ35)=1,SUM(CJ$12:CJ35)=1,SUM(CJ$12:CJ35)=2),0,IF($C36+$ED35&gt;($ED$11*CJ$8),1,IF($C36+$D36+$E36+$F36+$ED35&gt;($ED$11*CJ$8),2,IF($C36+$D36+$E36+$F36+$G36+$ED35&gt;($ED$11*CJ$8),3,0))))</f>
        <v>0</v>
      </c>
      <c r="CK36" s="68">
        <f>IF(OR(SUMIF(CK$12:CK35,2,CK$12:CK35)=2,SUMIF(CK$12:CK35,1,CK$12:CK35)=1,SUM(CK$12:CK35)=1,SUM(CK$12:CK35)=2),0,IF($C36+$ED35&gt;($ED$11*CK$8),1,IF($C36+$D36+$E36+$F36+$ED35&gt;($ED$11*CK$8),2,IF($C36+$D36+$E36+$F36+$G36+$ED35&gt;($ED$11*CK$8),3,0))))</f>
        <v>0</v>
      </c>
      <c r="CL36" s="68">
        <f>IF(OR(SUMIF(CL$12:CL35,2,CL$12:CL35)=2,SUMIF(CL$12:CL35,1,CL$12:CL35)=1,SUM(CL$12:CL35)=1,SUM(CL$12:CL35)=2),0,IF($C36+$ED35&gt;($ED$11*CL$8),1,IF($C36+$D36+$E36+$F36+$ED35&gt;($ED$11*CL$8),2,IF($C36+$D36+$E36+$F36+$G36+$ED35&gt;($ED$11*CL$8),3,0))))</f>
        <v>0</v>
      </c>
      <c r="CM36" s="68">
        <f>IF(OR(SUMIF(CM$12:CM35,2,CM$12:CM35)=2,SUMIF(CM$12:CM35,1,CM$12:CM35)=1,SUM(CM$12:CM35)=1,SUM(CM$12:CM35)=2),0,IF($C36+$ED35&gt;($ED$11*CM$8),1,IF($C36+$D36+$E36+$F36+$ED35&gt;($ED$11*CM$8),2,IF($C36+$D36+$E36+$F36+$G36+$ED35&gt;($ED$11*CM$8),3,0))))</f>
        <v>0</v>
      </c>
      <c r="CN36" s="68">
        <f>IF(OR(SUMIF(CN$12:CN35,2,CN$12:CN35)=2,SUMIF(CN$12:CN35,1,CN$12:CN35)=1,SUM(CN$12:CN35)=1,SUM(CN$12:CN35)=2),0,IF($C36+$ED35&gt;($ED$11*CN$8),1,IF($C36+$D36+$E36+$F36+$ED35&gt;($ED$11*CN$8),2,IF($C36+$D36+$E36+$F36+$G36+$ED35&gt;($ED$11*CN$8),3,0))))</f>
        <v>0</v>
      </c>
      <c r="CO36" s="68">
        <f>IF(OR(SUMIF(CO$12:CO35,2,CO$12:CO35)=2,SUMIF(CO$12:CO35,1,CO$12:CO35)=1,SUM(CO$12:CO35)=1,SUM(CO$12:CO35)=2),0,IF($C36+$ED35&gt;($ED$11*CO$8),1,IF($C36+$D36+$E36+$F36+$ED35&gt;($ED$11*CO$8),2,IF($C36+$D36+$E36+$F36+$G36+$ED35&gt;($ED$11*CO$8),3,0))))</f>
        <v>0</v>
      </c>
      <c r="CP36" s="68">
        <f>IF(OR(SUMIF(CP$12:CP35,2,CP$12:CP35)=2,SUMIF(CP$12:CP35,1,CP$12:CP35)=1,SUM(CP$12:CP35)=1,SUM(CP$12:CP35)=2),0,IF($C36+$ED35&gt;($ED$11*CP$8),1,IF($C36+$D36+$E36+$F36+$ED35&gt;($ED$11*CP$8),2,IF($C36+$D36+$E36+$F36+$G36+$ED35&gt;($ED$11*CP$8),3,0))))</f>
        <v>0</v>
      </c>
      <c r="CQ36" s="68">
        <f>IF(OR(SUMIF(CQ$12:CQ35,2,CQ$12:CQ35)=2,SUMIF(CQ$12:CQ35,1,CQ$12:CQ35)=1,SUM(CQ$12:CQ35)=1,SUM(CQ$12:CQ35)=2),0,IF($C36+$ED35&gt;($ED$11*CQ$8),1,IF($C36+$D36+$E36+$F36+$ED35&gt;($ED$11*CQ$8),2,IF($C36+$D36+$E36+$F36+$G36+$ED35&gt;($ED$11*CQ$8),3,0))))</f>
        <v>0</v>
      </c>
      <c r="CR36" s="68">
        <f>IF(OR(SUMIF(CR$12:CR35,2,CR$12:CR35)=2,SUMIF(CR$12:CR35,1,CR$12:CR35)=1,SUM(CR$12:CR35)=1,SUM(CR$12:CR35)=2),0,IF($C36+$ED35&gt;($ED$11*CR$8),1,IF($C36+$D36+$E36+$F36+$ED35&gt;($ED$11*CR$8),2,IF($C36+$D36+$E36+$F36+$G36+$ED35&gt;($ED$11*CR$8),3,0))))</f>
        <v>0</v>
      </c>
      <c r="CS36" s="68">
        <f>IF(OR(SUMIF(CS$12:CS35,2,CS$12:CS35)=2,SUMIF(CS$12:CS35,1,CS$12:CS35)=1,SUM(CS$12:CS35)=1,SUM(CS$12:CS35)=2),0,IF($C36+$ED35&gt;($ED$11*CS$8),1,IF($C36+$D36+$E36+$F36+$ED35&gt;($ED$11*CS$8),2,IF($C36+$D36+$E36+$F36+$G36+$ED35&gt;($ED$11*CS$8),3,0))))</f>
        <v>0</v>
      </c>
      <c r="CT36" s="68">
        <f>IF(OR(SUMIF(CT$12:CT35,2,CT$12:CT35)=2,SUMIF(CT$12:CT35,1,CT$12:CT35)=1,SUM(CT$12:CT35)=1,SUM(CT$12:CT35)=2),0,IF($C36+$ED35&gt;($ED$11*CT$8),1,IF($C36+$D36+$E36+$F36+$ED35&gt;($ED$11*CT$8),2,IF($C36+$D36+$E36+$F36+$G36+$ED35&gt;($ED$11*CT$8),3,0))))</f>
        <v>0</v>
      </c>
      <c r="CU36" s="68">
        <f>IF(OR(SUMIF(CU$12:CU35,2,CU$12:CU35)=2,SUMIF(CU$12:CU35,1,CU$12:CU35)=1,SUM(CU$12:CU35)=1,SUM(CU$12:CU35)=2),0,IF($C36+$ED35&gt;($ED$11*CU$8),1,IF($C36+$D36+$E36+$F36+$ED35&gt;($ED$11*CU$8),2,IF($C36+$D36+$E36+$F36+$G36+$ED35&gt;($ED$11*CU$8),3,0))))</f>
        <v>0</v>
      </c>
      <c r="CV36" s="68">
        <f>IF(OR(SUMIF(CV$12:CV35,2,CV$12:CV35)=2,SUMIF(CV$12:CV35,1,CV$12:CV35)=1,SUM(CV$12:CV35)=1,SUM(CV$12:CV35)=2),0,IF($C36+$ED35&gt;($ED$11*CV$8),1,IF($C36+$D36+$E36+$F36+$ED35&gt;($ED$11*CV$8),2,IF($C36+$D36+$E36+$F36+$G36+$ED35&gt;($ED$11*CV$8),3,0))))</f>
        <v>0</v>
      </c>
      <c r="CW36" s="68">
        <f>IF(OR(SUMIF(CW$12:CW35,2,CW$12:CW35)=2,SUMIF(CW$12:CW35,1,CW$12:CW35)=1,SUM(CW$12:CW35)=1,SUM(CW$12:CW35)=2),0,IF($C36+$ED35&gt;($ED$11*CW$8),1,IF($C36+$D36+$E36+$F36+$ED35&gt;($ED$11*CW$8),2,IF($C36+$D36+$E36+$F36+$G36+$ED35&gt;($ED$11*CW$8),3,0))))</f>
        <v>0</v>
      </c>
      <c r="CX36" s="68">
        <f>IF(OR(SUMIF(CX$12:CX35,2,CX$12:CX35)=2,SUMIF(CX$12:CX35,1,CX$12:CX35)=1,SUM(CX$12:CX35)=1,SUM(CX$12:CX35)=2),0,IF($C36+$ED35&gt;($ED$11*CX$8),1,IF($C36+$D36+$E36+$F36+$ED35&gt;($ED$11*CX$8),2,IF($C36+$D36+$E36+$F36+$G36+$ED35&gt;($ED$11*CX$8),3,0))))</f>
        <v>0</v>
      </c>
      <c r="CY36" s="68">
        <f>IF(OR(SUMIF(CY$12:CY35,2,CY$12:CY35)=2,SUMIF(CY$12:CY35,1,CY$12:CY35)=1,SUM(CY$12:CY35)=1,SUM(CY$12:CY35)=2),0,IF($C36+$ED35&gt;($ED$11*CY$8),1,IF($C36+$D36+$E36+$F36+$ED35&gt;($ED$11*CY$8),2,IF($C36+$D36+$E36+$F36+$G36+$ED35&gt;($ED$11*CY$8),3,0))))</f>
        <v>0</v>
      </c>
      <c r="CZ36" s="68">
        <f>IF(OR(SUMIF(CZ$12:CZ35,2,CZ$12:CZ35)=2,SUMIF(CZ$12:CZ35,1,CZ$12:CZ35)=1,SUM(CZ$12:CZ35)=1,SUM(CZ$12:CZ35)=2),0,IF($C36+$ED35&gt;($ED$11*CZ$8),1,IF($C36+$D36+$E36+$F36+$ED35&gt;($ED$11*CZ$8),2,IF($C36+$D36+$E36+$F36+$G36+$ED35&gt;($ED$11*CZ$8),3,0))))</f>
        <v>0</v>
      </c>
      <c r="DA36" s="68">
        <f>IF(OR(SUMIF(DA$12:DA35,2,DA$12:DA35)=2,SUMIF(DA$12:DA35,1,DA$12:DA35)=1,SUM(DA$12:DA35)=1,SUM(DA$12:DA35)=2),0,IF($C36+$ED35&gt;($ED$11*DA$8),1,IF($C36+$D36+$E36+$F36+$ED35&gt;($ED$11*DA$8),2,IF($C36+$D36+$E36+$F36+$G36+$ED35&gt;($ED$11*DA$8),3,0))))</f>
        <v>0</v>
      </c>
      <c r="DB36" s="68">
        <f>IF(OR(SUMIF(DB$12:DB35,2,DB$12:DB35)=2,SUMIF(DB$12:DB35,1,DB$12:DB35)=1,SUM(DB$12:DB35)=1,SUM(DB$12:DB35)=2),0,IF($C36+$ED35&gt;($ED$11*DB$8),1,IF($C36+$D36+$E36+$F36+$ED35&gt;($ED$11*DB$8),2,IF($C36+$D36+$E36+$F36+$G36+$ED35&gt;($ED$11*DB$8),3,0))))</f>
        <v>0</v>
      </c>
      <c r="DC36" s="68">
        <f>IF(OR(SUMIF(DC$12:DC35,2,DC$12:DC35)=2,SUMIF(DC$12:DC35,1,DC$12:DC35)=1,SUM(DC$12:DC35)=1,SUM(DC$12:DC35)=2),0,IF($C36+$ED35&gt;($ED$11*DC$8),1,IF($C36+$D36+$E36+$F36+$ED35&gt;($ED$11*DC$8),2,IF($C36+$D36+$E36+$F36+$G36+$ED35&gt;($ED$11*DC$8),3,0))))</f>
        <v>0</v>
      </c>
      <c r="DD36" s="68">
        <f>IF(OR(SUMIF(DD$12:DD35,2,DD$12:DD35)=2,SUMIF(DD$12:DD35,1,DD$12:DD35)=1,SUM(DD$12:DD35)=1,SUM(DD$12:DD35)=2),0,IF($C36+$ED35&gt;($ED$11*DD$8),1,IF($C36+$D36+$E36+$F36+$ED35&gt;($ED$11*DD$8),2,IF($C36+$D36+$E36+$F36+$G36+$ED35&gt;($ED$11*DD$8),3,0))))</f>
        <v>0</v>
      </c>
      <c r="DE36" s="68">
        <f>IF(OR(SUMIF(DE$12:DE35,2,DE$12:DE35)=2,SUMIF(DE$12:DE35,1,DE$12:DE35)=1,SUM(DE$12:DE35)=1,SUM(DE$12:DE35)=2),0,IF($C36+$ED35&gt;($ED$11*DE$8),1,IF($C36+$D36+$E36+$F36+$ED35&gt;($ED$11*DE$8),2,IF($C36+$D36+$E36+$F36+$G36+$ED35&gt;($ED$11*DE$8),3,0))))</f>
        <v>0</v>
      </c>
      <c r="DF36" s="68">
        <f>IF(OR(SUMIF(DF$12:DF35,2,DF$12:DF35)=2,SUMIF(DF$12:DF35,1,DF$12:DF35)=1,SUM(DF$12:DF35)=1,SUM(DF$12:DF35)=2),0,IF($C36+$ED35&gt;($ED$11*DF$8),1,IF($C36+$D36+$E36+$F36+$ED35&gt;($ED$11*DF$8),2,IF($C36+$D36+$E36+$F36+$G36+$ED35&gt;($ED$11*DF$8),3,0))))</f>
        <v>0</v>
      </c>
      <c r="DG36" s="68">
        <f>IF(OR(SUMIF(DG$12:DG35,2,DG$12:DG35)=2,SUMIF(DG$12:DG35,1,DG$12:DG35)=1,SUM(DG$12:DG35)=1,SUM(DG$12:DG35)=2),0,IF($C36+$ED35&gt;($ED$11*DG$8),1,IF($C36+$D36+$E36+$F36+$ED35&gt;($ED$11*DG$8),2,IF($C36+$D36+$E36+$F36+$G36+$ED35&gt;($ED$11*DG$8),3,0))))</f>
        <v>0</v>
      </c>
      <c r="DH36" s="68">
        <f>IF(OR(SUMIF(DH$12:DH35,2,DH$12:DH35)=2,SUMIF(DH$12:DH35,1,DH$12:DH35)=1,SUM(DH$12:DH35)=1,SUM(DH$12:DH35)=2),0,IF($C36+$ED35&gt;($ED$11*DH$8),1,IF($C36+$D36+$E36+$F36+$ED35&gt;($ED$11*DH$8),2,IF($C36+$D36+$E36+$F36+$G36+$ED35&gt;($ED$11*DH$8),3,0))))</f>
        <v>0</v>
      </c>
      <c r="DI36" s="68">
        <f>IF(OR(SUMIF(DI$12:DI35,2,DI$12:DI35)=2,SUMIF(DI$12:DI35,1,DI$12:DI35)=1,SUM(DI$12:DI35)=1,SUM(DI$12:DI35)=2),0,IF($C36+$ED35&gt;($ED$11*DI$8),1,IF($C36+$D36+$E36+$F36+$ED35&gt;($ED$11*DI$8),2,IF($C36+$D36+$E36+$F36+$G36+$ED35&gt;($ED$11*DI$8),3,0))))</f>
        <v>0</v>
      </c>
      <c r="DJ36" s="68">
        <f>IF(OR(SUMIF(DJ$12:DJ35,2,DJ$12:DJ35)=2,SUMIF(DJ$12:DJ35,1,DJ$12:DJ35)=1,SUM(DJ$12:DJ35)=1,SUM(DJ$12:DJ35)=2),0,IF($C36+$ED35&gt;($ED$11*DJ$8),1,IF($C36+$D36+$E36+$F36+$ED35&gt;($ED$11*DJ$8),2,IF($C36+$D36+$E36+$F36+$G36+$ED35&gt;($ED$11*DJ$8),3,0))))</f>
        <v>0</v>
      </c>
      <c r="DK36" s="68">
        <f>IF(OR(SUMIF(DK$12:DK35,2,DK$12:DK35)=2,SUMIF(DK$12:DK35,1,DK$12:DK35)=1,SUM(DK$12:DK35)=1,SUM(DK$12:DK35)=2),0,IF($C36+$ED35&gt;($ED$11*DK$8),1,IF($C36+$D36+$E36+$F36+$ED35&gt;($ED$11*DK$8),2,IF($C36+$D36+$E36+$F36+$G36+$ED35&gt;($ED$11*DK$8),3,0))))</f>
        <v>0</v>
      </c>
      <c r="DL36" s="68">
        <f>IF(OR(SUMIF(DL$12:DL35,2,DL$12:DL35)=2,SUMIF(DL$12:DL35,1,DL$12:DL35)=1,SUM(DL$12:DL35)=1,SUM(DL$12:DL35)=2),0,IF($C36+$ED35&gt;($ED$11*DL$8),1,IF($C36+$D36+$E36+$F36+$ED35&gt;($ED$11*DL$8),2,IF($C36+$D36+$E36+$F36+$G36+$ED35&gt;($ED$11*DL$8),3,0))))</f>
        <v>0</v>
      </c>
      <c r="DM36" s="68">
        <f>IF(OR(SUMIF(DM$12:DM35,2,DM$12:DM35)=2,SUMIF(DM$12:DM35,1,DM$12:DM35)=1,SUM(DM$12:DM35)=1,SUM(DM$12:DM35)=2),0,IF($C36+$ED35&gt;($ED$11*DM$8),1,IF($C36+$D36+$E36+$F36+$ED35&gt;($ED$11*DM$8),2,IF($C36+$D36+$E36+$F36+$G36+$ED35&gt;($ED$11*DM$8),3,0))))</f>
        <v>0</v>
      </c>
      <c r="DN36" s="68">
        <f>IF(OR(SUMIF(DN$12:DN35,2,DN$12:DN35)=2,SUMIF(DN$12:DN35,1,DN$12:DN35)=1,SUM(DN$12:DN35)=1,SUM(DN$12:DN35)=2),0,IF($C36+$ED35&gt;($ED$11*DN$8),1,IF($C36+$D36+$E36+$F36+$ED35&gt;($ED$11*DN$8),2,IF($C36+$D36+$E36+$F36+$G36+$ED35&gt;($ED$11*DN$8),3,0))))</f>
        <v>0</v>
      </c>
      <c r="DO36" s="68">
        <f>IF(OR(SUMIF(DO$12:DO35,2,DO$12:DO35)=2,SUMIF(DO$12:DO35,1,DO$12:DO35)=1,SUM(DO$12:DO35)=1,SUM(DO$12:DO35)=2),0,IF($C36+$ED35&gt;($ED$11*DO$8),1,IF($C36+$D36+$E36+$F36+$ED35&gt;($ED$11*DO$8),2,IF($C36+$D36+$E36+$F36+$G36+$ED35&gt;($ED$11*DO$8),3,0))))</f>
        <v>0</v>
      </c>
      <c r="DP36" s="68">
        <f>IF(OR(SUMIF(DP$12:DP35,2,DP$12:DP35)=2,SUMIF(DP$12:DP35,1,DP$12:DP35)=1,SUM(DP$12:DP35)=1,SUM(DP$12:DP35)=2),0,IF($C36+$ED35&gt;($ED$11*DP$8),1,IF($C36+$D36+$E36+$F36+$ED35&gt;($ED$11*DP$8),2,IF($C36+$D36+$E36+$F36+$G36+$ED35&gt;($ED$11*DP$8),3,0))))</f>
        <v>0</v>
      </c>
      <c r="DQ36" s="68">
        <f>IF(OR(SUMIF(DQ$12:DQ35,2,DQ$12:DQ35)=2,SUMIF(DQ$12:DQ35,1,DQ$12:DQ35)=1,SUM(DQ$12:DQ35)=1,SUM(DQ$12:DQ35)=2),0,IF($C36+$ED35&gt;($ED$11*DQ$8),1,IF($C36+$D36+$E36+$F36+$ED35&gt;($ED$11*DQ$8),2,IF($C36+$D36+$E36+$F36+$G36+$ED35&gt;($ED$11*DQ$8),3,0))))</f>
        <v>0</v>
      </c>
      <c r="DR36" s="68">
        <f>IF(OR(SUMIF(DR$12:DR35,2,DR$12:DR35)=2,SUMIF(DR$12:DR35,1,DR$12:DR35)=1,SUM(DR$12:DR35)=1,SUM(DR$12:DR35)=2),0,IF($C36+$ED35&gt;($ED$11*DR$8),1,IF($C36+$D36+$E36+$F36+$ED35&gt;($ED$11*DR$8),2,IF($C36+$D36+$E36+$F36+$G36+$ED35&gt;($ED$11*DR$8),3,0))))</f>
        <v>0</v>
      </c>
      <c r="DS36" s="68">
        <f>IF(OR(SUMIF(DS$12:DS35,2,DS$12:DS35)=2,SUMIF(DS$12:DS35,1,DS$12:DS35)=1,SUM(DS$12:DS35)=1,SUM(DS$12:DS35)=2),0,IF($C36+$ED35&gt;($ED$11*DS$8),1,IF($C36+$D36+$E36+$F36+$ED35&gt;($ED$11*DS$8),2,IF($C36+$D36+$E36+$F36+$G36+$ED35&gt;($ED$11*DS$8),3,0))))</f>
        <v>0</v>
      </c>
      <c r="DT36" s="68">
        <f>IF(OR(SUMIF(DT$12:DT35,2,DT$12:DT35)=2,SUMIF(DT$12:DT35,1,DT$12:DT35)=1,SUM(DT$12:DT35)=1,SUM(DT$12:DT35)=2),0,IF($C36+$ED35&gt;($ED$11*DT$8),1,IF($C36+$D36+$E36+$F36+$ED35&gt;($ED$11*DT$8),2,IF($C36+$D36+$E36+$F36+$G36+$ED35&gt;($ED$11*DT$8),3,0))))</f>
        <v>0</v>
      </c>
      <c r="DU36" s="68">
        <f>IF(OR(SUMIF(DU$12:DU35,2,DU$12:DU35)=2,SUMIF(DU$12:DU35,1,DU$12:DU35)=1,SUM(DU$12:DU35)=1,SUM(DU$12:DU35)=2),0,IF($C36+$ED35&gt;($ED$11*DU$8),1,IF($C36+$D36+$E36+$F36+$ED35&gt;($ED$11*DU$8),2,IF($C36+$D36+$E36+$F36+$G36+$ED35&gt;($ED$11*DU$8),3,0))))</f>
        <v>0</v>
      </c>
      <c r="DV36" s="68">
        <f>IF(OR(SUMIF(DV$12:DV35,2,DV$12:DV35)=2,SUMIF(DV$12:DV35,1,DV$12:DV35)=1,SUM(DV$12:DV35)=1,SUM(DV$12:DV35)=2),0,IF($C36+$ED35&gt;($ED$11*DV$8),1,IF($C36+$D36+$E36+$F36+$ED35&gt;($ED$11*DV$8),2,IF($C36+$D36+$E36+$F36+$G36+$ED35&gt;($ED$11*DV$8),3,0))))</f>
        <v>0</v>
      </c>
      <c r="DW36" s="68">
        <f>IF(OR(SUMIF(DW$12:DW35,2,DW$12:DW35)=2,SUMIF(DW$12:DW35,1,DW$12:DW35)=1,SUM(DW$12:DW35)=1,SUM(DW$12:DW35)=2),0,IF($C36+$ED35&gt;($ED$11*DW$8),1,IF($C36+$D36+$E36+$F36+$ED35&gt;($ED$11*DW$8),2,IF($C36+$D36+$E36+$F36+$G36+$ED35&gt;($ED$11*DW$8),3,0))))</f>
        <v>0</v>
      </c>
      <c r="DX36" s="68">
        <f>IF(OR(SUMIF(DX$12:DX35,2,DX$12:DX35)=2,SUMIF(DX$12:DX35,1,DX$12:DX35)=1,SUM(DX$12:DX35)=1,SUM(DX$12:DX35)=2),0,IF($C36+$ED35&gt;($ED$11*DX$8),1,IF($C36+$D36+$E36+$F36+$ED35&gt;($ED$11*DX$8),2,IF($C36+$D36+$E36+$F36+$G36+$ED35&gt;($ED$11*DX$8),3,0))))</f>
        <v>0</v>
      </c>
      <c r="DY36" s="68">
        <f>IF(OR(SUMIF(DY$12:DY35,2,DY$12:DY35)=2,SUMIF(DY$12:DY35,1,DY$12:DY35)=1,SUM(DY$12:DY35)=1,SUM(DY$12:DY35)=2),0,IF($C36+$ED35&gt;($ED$11*DY$8),1,IF($C36+$D36+$E36+$F36+$ED35&gt;($ED$11*DY$8),2,IF($C36+$D36+$E36+$F36+$G36+$ED35&gt;($ED$11*DY$8),3,0))))</f>
        <v>0</v>
      </c>
      <c r="DZ36" s="68">
        <f>IF(OR(SUMIF(DZ$12:DZ35,2,DZ$12:DZ35)=2,SUMIF(DZ$12:DZ35,1,DZ$12:DZ35)=1,SUM(DZ$12:DZ35)=1,SUM(DZ$12:DZ35)=2),0,IF($C36+$ED35&gt;($ED$11*DZ$8),1,IF($C36+$D36+$E36+$F36+$ED35&gt;($ED$11*DZ$8),2,IF($C36+$D36+$E36+$F36+$G36+$ED35&gt;($ED$11*DZ$8),3,0))))</f>
        <v>0</v>
      </c>
      <c r="EA36" s="68">
        <f>IF(OR(SUMIF(EA$12:EA35,2,EA$12:EA35)=2,SUMIF(EA$12:EA35,1,EA$12:EA35)=1,SUM(EA$12:EA35)=1,SUM(EA$12:EA35)=2),0,IF($C36+$ED35&gt;($ED$11*EA$8),1,IF($C36+$D36+$E36+$F36+$ED35&gt;($ED$11*EA$8),2,IF($C36+$D36+$E36+$F36+$G36+$ED35&gt;($ED$11*EA$8),3,0))))</f>
        <v>0</v>
      </c>
      <c r="EB36" s="68">
        <f>IF(OR(SUMIF(EB$12:EB35,2,EB$12:EB35)=2,SUMIF(EB$12:EB35,1,EB$12:EB35)=1,SUM(EB$12:EB35)=1,SUM(EB$12:EB35)=2),0,IF($C36+$ED35&gt;($ED$11*EB$8),1,IF($C36+$D36+$E36+$F36+$ED35&gt;($ED$11*EB$8),2,IF($C36+$D36+$E36+$F36+$G36+$ED35&gt;($ED$11*EB$8),3,0))))</f>
        <v>0</v>
      </c>
      <c r="EC36" s="68">
        <f>IF(OR(SUMIF(EC$12:EC35,2,EC$12:EC35)=2,SUMIF(EC$12:EC35,1,EC$12:EC35)=1,SUM(EC$12:EC35)=1,SUM(EC$12:EC35)=2),0,IF($C36+$ED35&gt;($ED$11*EC$8),1,IF($C36+$D36+$E36+$F36+$ED35&gt;($ED$11*EC$8),2,IF($C36+$D36+$E36+$F36+$G36+$ED35&gt;($ED$11*EC$8),3,0))))</f>
        <v>0</v>
      </c>
      <c r="ED36" s="26">
        <f>SUM($C$12:$F36)</f>
        <v>0</v>
      </c>
    </row>
    <row r="37" spans="1:134" ht="14.1" customHeight="1">
      <c r="A37" s="66">
        <v>26</v>
      </c>
      <c r="B37" s="35"/>
      <c r="C37" s="35"/>
      <c r="D37" s="35"/>
      <c r="E37" s="35"/>
      <c r="F37" s="35"/>
      <c r="G37" s="35"/>
      <c r="H37" s="68">
        <f>IF(OR(SUMIF(H$12:H36,2,H$12:H36)=2,SUMIF(H$12:H36,1,H$12:H36)=1,SUM(H$12:H36)=1,SUM(H$12:H36)=2),0,IF($C37+$ED36&gt;($ED$11*H$8),1,IF($C37+$D37+$E37+$F37+$ED36&gt;($ED$11*H$8),2,IF($C37+$D37+$E37+$F37+$G37+$ED36&gt;($ED$11*H$8),3,0))))</f>
        <v>0</v>
      </c>
      <c r="I37" s="68">
        <f>IF(OR(SUMIF(I$12:I36,2,I$12:I36)=2,SUMIF(I$12:I36,1,I$12:I36)=1,SUM(I$12:I36)=1,SUM(I$12:I36)=2),0,IF($C37+$ED36&gt;($ED$11*I$8),1,IF($C37+$D37+$E37+$F37+$ED36&gt;($ED$11*I$8),2,IF($C37+$D37+$E37+$F37+$G37+$ED36&gt;($ED$11*I$8),3,0))))</f>
        <v>0</v>
      </c>
      <c r="J37" s="68">
        <f>IF(OR(SUMIF(J$12:J36,2,J$12:J36)=2,SUMIF(J$12:J36,1,J$12:J36)=1,SUM(J$12:J36)=1,SUM(J$12:J36)=2),0,IF($C37+$ED36&gt;($ED$11*J$8),1,IF($C37+$D37+$E37+$F37+$ED36&gt;($ED$11*J$8),2,IF($C37+$D37+$E37+$F37+$G37+$ED36&gt;($ED$11*J$8),3,0))))</f>
        <v>0</v>
      </c>
      <c r="K37" s="68">
        <f>IF(OR(SUMIF(K$12:K36,2,K$12:K36)=2,SUMIF(K$12:K36,1,K$12:K36)=1,SUM(K$12:K36)=1,SUM(K$12:K36)=2),0,IF($C37+$ED36&gt;($ED$11*K$8),1,IF($C37+$D37+$E37+$F37+$ED36&gt;($ED$11*K$8),2,IF($C37+$D37+$E37+$F37+$G37+$ED36&gt;($ED$11*K$8),3,0))))</f>
        <v>0</v>
      </c>
      <c r="L37" s="68">
        <f>IF(OR(SUMIF(L$12:L36,2,L$12:L36)=2,SUMIF(L$12:L36,1,L$12:L36)=1,SUM(L$12:L36)=1,SUM(L$12:L36)=2),0,IF($C37+$ED36&gt;($ED$11*L$8),1,IF($C37+$D37+$E37+$F37+$ED36&gt;($ED$11*L$8),2,IF($C37+$D37+$E37+$F37+$G37+$ED36&gt;($ED$11*L$8),3,0))))</f>
        <v>0</v>
      </c>
      <c r="M37" s="68">
        <f>IF(OR(SUMIF(M$12:M36,2,M$12:M36)=2,SUMIF(M$12:M36,1,M$12:M36)=1,SUM(M$12:M36)=1,SUM(M$12:M36)=2),0,IF($C37+$ED36&gt;($ED$11*M$8),1,IF($C37+$D37+$E37+$F37+$ED36&gt;($ED$11*M$8),2,IF($C37+$D37+$E37+$F37+$G37+$ED36&gt;($ED$11*M$8),3,0))))</f>
        <v>0</v>
      </c>
      <c r="N37" s="68">
        <f>IF(OR(SUMIF(N$12:N36,2,N$12:N36)=2,SUMIF(N$12:N36,1,N$12:N36)=1,SUM(N$12:N36)=1,SUM(N$12:N36)=2),0,IF($C37+$ED36&gt;($ED$11*N$8),1,IF($C37+$D37+$E37+$F37+$ED36&gt;($ED$11*N$8),2,IF($C37+$D37+$E37+$F37+$G37+$ED36&gt;($ED$11*N$8),3,0))))</f>
        <v>0</v>
      </c>
      <c r="O37" s="68">
        <f>IF(OR(SUMIF(O$12:O36,2,O$12:O36)=2,SUMIF(O$12:O36,1,O$12:O36)=1,SUM(O$12:O36)=1,SUM(O$12:O36)=2),0,IF($C37+$ED36&gt;($ED$11*O$8),1,IF($C37+$D37+$E37+$F37+$ED36&gt;($ED$11*O$8),2,IF($C37+$D37+$E37+$F37+$G37+$ED36&gt;($ED$11*O$8),3,0))))</f>
        <v>0</v>
      </c>
      <c r="P37" s="68">
        <f>IF(OR(SUMIF(P$12:P36,2,P$12:P36)=2,SUMIF(P$12:P36,1,P$12:P36)=1,SUM(P$12:P36)=1,SUM(P$12:P36)=2),0,IF($C37+$ED36&gt;($ED$11*P$8),1,IF($C37+$D37+$E37+$F37+$ED36&gt;($ED$11*P$8),2,IF($C37+$D37+$E37+$F37+$G37+$ED36&gt;($ED$11*P$8),3,0))))</f>
        <v>0</v>
      </c>
      <c r="Q37" s="68">
        <f>IF(OR(SUMIF(Q$12:Q36,2,Q$12:Q36)=2,SUMIF(Q$12:Q36,1,Q$12:Q36)=1,SUM(Q$12:Q36)=1,SUM(Q$12:Q36)=2),0,IF($C37+$ED36&gt;($ED$11*Q$8),1,IF($C37+$D37+$E37+$F37+$ED36&gt;($ED$11*Q$8),2,IF($C37+$D37+$E37+$F37+$G37+$ED36&gt;($ED$11*Q$8),3,0))))</f>
        <v>0</v>
      </c>
      <c r="R37" s="68">
        <f>IF(OR(SUMIF(R$12:R36,2,R$12:R36)=2,SUMIF(R$12:R36,1,R$12:R36)=1,SUM(R$12:R36)=1,SUM(R$12:R36)=2),0,IF($C37+$ED36&gt;($ED$11*R$8),1,IF($C37+$D37+$E37+$F37+$ED36&gt;($ED$11*R$8),2,IF($C37+$D37+$E37+$F37+$G37+$ED36&gt;($ED$11*R$8),3,0))))</f>
        <v>0</v>
      </c>
      <c r="S37" s="68">
        <f>IF(OR(SUMIF(S$12:S36,2,S$12:S36)=2,SUMIF(S$12:S36,1,S$12:S36)=1,SUM(S$12:S36)=1,SUM(S$12:S36)=2),0,IF($C37+$ED36&gt;($ED$11*S$8),1,IF($C37+$D37+$E37+$F37+$ED36&gt;($ED$11*S$8),2,IF($C37+$D37+$E37+$F37+$G37+$ED36&gt;($ED$11*S$8),3,0))))</f>
        <v>0</v>
      </c>
      <c r="T37" s="68">
        <f>IF(OR(SUMIF(T$12:T36,2,T$12:T36)=2,SUMIF(T$12:T36,1,T$12:T36)=1,SUM(T$12:T36)=1,SUM(T$12:T36)=2),0,IF($C37+$ED36&gt;($ED$11*T$8),1,IF($C37+$D37+$E37+$F37+$ED36&gt;($ED$11*T$8),2,IF($C37+$D37+$E37+$F37+$G37+$ED36&gt;($ED$11*T$8),3,0))))</f>
        <v>0</v>
      </c>
      <c r="U37" s="68">
        <f>IF(OR(SUMIF(U$12:U36,2,U$12:U36)=2,SUMIF(U$12:U36,1,U$12:U36)=1,SUM(U$12:U36)=1,SUM(U$12:U36)=2),0,IF($C37+$ED36&gt;($ED$11*U$8),1,IF($C37+$D37+$E37+$F37+$ED36&gt;($ED$11*U$8),2,IF($C37+$D37+$E37+$F37+$G37+$ED36&gt;($ED$11*U$8),3,0))))</f>
        <v>0</v>
      </c>
      <c r="V37" s="68">
        <f>IF(OR(SUMIF(V$12:V36,2,V$12:V36)=2,SUMIF(V$12:V36,1,V$12:V36)=1,SUM(V$12:V36)=1,SUM(V$12:V36)=2),0,IF($C37+$ED36&gt;($ED$11*V$8),1,IF($C37+$D37+$E37+$F37+$ED36&gt;($ED$11*V$8),2,IF($C37+$D37+$E37+$F37+$G37+$ED36&gt;($ED$11*V$8),3,0))))</f>
        <v>0</v>
      </c>
      <c r="W37" s="68">
        <f>IF(OR(SUMIF(W$12:W36,2,W$12:W36)=2,SUMIF(W$12:W36,1,W$12:W36)=1,SUM(W$12:W36)=1,SUM(W$12:W36)=2),0,IF($C37+$ED36&gt;($ED$11*W$8),1,IF($C37+$D37+$E37+$F37+$ED36&gt;($ED$11*W$8),2,IF($C37+$D37+$E37+$F37+$G37+$ED36&gt;($ED$11*W$8),3,0))))</f>
        <v>0</v>
      </c>
      <c r="X37" s="68">
        <f>IF(OR(SUMIF(X$12:X36,2,X$12:X36)=2,SUMIF(X$12:X36,1,X$12:X36)=1,SUM(X$12:X36)=1,SUM(X$12:X36)=2),0,IF($C37+$ED36&gt;($ED$11*X$8),1,IF($C37+$D37+$E37+$F37+$ED36&gt;($ED$11*X$8),2,IF($C37+$D37+$E37+$F37+$G37+$ED36&gt;($ED$11*X$8),3,0))))</f>
        <v>0</v>
      </c>
      <c r="Y37" s="68">
        <f>IF(OR(SUMIF(Y$12:Y36,2,Y$12:Y36)=2,SUMIF(Y$12:Y36,1,Y$12:Y36)=1,SUM(Y$12:Y36)=1,SUM(Y$12:Y36)=2),0,IF($C37+$ED36&gt;($ED$11*Y$8),1,IF($C37+$D37+$E37+$F37+$ED36&gt;($ED$11*Y$8),2,IF($C37+$D37+$E37+$F37+$G37+$ED36&gt;($ED$11*Y$8),3,0))))</f>
        <v>0</v>
      </c>
      <c r="Z37" s="68">
        <f>IF(OR(SUMIF(Z$12:Z36,2,Z$12:Z36)=2,SUMIF(Z$12:Z36,1,Z$12:Z36)=1,SUM(Z$12:Z36)=1,SUM(Z$12:Z36)=2),0,IF($C37+$ED36&gt;($ED$11*Z$8),1,IF($C37+$D37+$E37+$F37+$ED36&gt;($ED$11*Z$8),2,IF($C37+$D37+$E37+$F37+$G37+$ED36&gt;($ED$11*Z$8),3,0))))</f>
        <v>0</v>
      </c>
      <c r="AA37" s="68">
        <f>IF(OR(SUMIF(AA$12:AA36,2,AA$12:AA36)=2,SUMIF(AA$12:AA36,1,AA$12:AA36)=1,SUM(AA$12:AA36)=1,SUM(AA$12:AA36)=2),0,IF($C37+$ED36&gt;($ED$11*AA$8),1,IF($C37+$D37+$E37+$F37+$ED36&gt;($ED$11*AA$8),2,IF($C37+$D37+$E37+$F37+$G37+$ED36&gt;($ED$11*AA$8),3,0))))</f>
        <v>0</v>
      </c>
      <c r="AB37" s="68">
        <f>IF(OR(SUMIF(AB$12:AB36,2,AB$12:AB36)=2,SUMIF(AB$12:AB36,1,AB$12:AB36)=1,SUM(AB$12:AB36)=1,SUM(AB$12:AB36)=2),0,IF($C37+$ED36&gt;($ED$11*AB$8),1,IF($C37+$D37+$E37+$F37+$ED36&gt;($ED$11*AB$8),2,IF($C37+$D37+$E37+$F37+$G37+$ED36&gt;($ED$11*AB$8),3,0))))</f>
        <v>0</v>
      </c>
      <c r="AC37" s="68">
        <f>IF(OR(SUMIF(AC$12:AC36,2,AC$12:AC36)=2,SUMIF(AC$12:AC36,1,AC$12:AC36)=1,SUM(AC$12:AC36)=1,SUM(AC$12:AC36)=2),0,IF($C37+$ED36&gt;($ED$11*AC$8),1,IF($C37+$D37+$E37+$F37+$ED36&gt;($ED$11*AC$8),2,IF($C37+$D37+$E37+$F37+$G37+$ED36&gt;($ED$11*AC$8),3,0))))</f>
        <v>0</v>
      </c>
      <c r="AD37" s="68">
        <f>IF(OR(SUMIF(AD$12:AD36,2,AD$12:AD36)=2,SUMIF(AD$12:AD36,1,AD$12:AD36)=1,SUM(AD$12:AD36)=1,SUM(AD$12:AD36)=2),0,IF($C37+$ED36&gt;($ED$11*AD$8),1,IF($C37+$D37+$E37+$F37+$ED36&gt;($ED$11*AD$8),2,IF($C37+$D37+$E37+$F37+$G37+$ED36&gt;($ED$11*AD$8),3,0))))</f>
        <v>0</v>
      </c>
      <c r="AE37" s="68">
        <f>IF(OR(SUMIF(AE$12:AE36,2,AE$12:AE36)=2,SUMIF(AE$12:AE36,1,AE$12:AE36)=1,SUM(AE$12:AE36)=1,SUM(AE$12:AE36)=2),0,IF($C37+$ED36&gt;($ED$11*AE$8),1,IF($C37+$D37+$E37+$F37+$ED36&gt;($ED$11*AE$8),2,IF($C37+$D37+$E37+$F37+$G37+$ED36&gt;($ED$11*AE$8),3,0))))</f>
        <v>0</v>
      </c>
      <c r="AF37" s="68">
        <f>IF(OR(SUMIF(AF$12:AF36,2,AF$12:AF36)=2,SUMIF(AF$12:AF36,1,AF$12:AF36)=1,SUM(AF$12:AF36)=1,SUM(AF$12:AF36)=2),0,IF($C37+$ED36&gt;($ED$11*AF$8),1,IF($C37+$D37+$E37+$F37+$ED36&gt;($ED$11*AF$8),2,IF($C37+$D37+$E37+$F37+$G37+$ED36&gt;($ED$11*AF$8),3,0))))</f>
        <v>0</v>
      </c>
      <c r="AG37" s="68">
        <f>IF(OR(SUMIF(AG$12:AG36,2,AG$12:AG36)=2,SUMIF(AG$12:AG36,1,AG$12:AG36)=1,SUM(AG$12:AG36)=1,SUM(AG$12:AG36)=2),0,IF($C37+$ED36&gt;($ED$11*AG$8),1,IF($C37+$D37+$E37+$F37+$ED36&gt;($ED$11*AG$8),2,IF($C37+$D37+$E37+$F37+$G37+$ED36&gt;($ED$11*AG$8),3,0))))</f>
        <v>0</v>
      </c>
      <c r="AH37" s="68">
        <f>IF(OR(SUMIF(AH$12:AH36,2,AH$12:AH36)=2,SUMIF(AH$12:AH36,1,AH$12:AH36)=1,SUM(AH$12:AH36)=1,SUM(AH$12:AH36)=2),0,IF($C37+$ED36&gt;($ED$11*AH$8),1,IF($C37+$D37+$E37+$F37+$ED36&gt;($ED$11*AH$8),2,IF($C37+$D37+$E37+$F37+$G37+$ED36&gt;($ED$11*AH$8),3,0))))</f>
        <v>0</v>
      </c>
      <c r="AI37" s="68">
        <f>IF(OR(SUMIF(AI$12:AI36,2,AI$12:AI36)=2,SUMIF(AI$12:AI36,1,AI$12:AI36)=1,SUM(AI$12:AI36)=1,SUM(AI$12:AI36)=2),0,IF($C37+$ED36&gt;($ED$11*AI$8),1,IF($C37+$D37+$E37+$F37+$ED36&gt;($ED$11*AI$8),2,IF($C37+$D37+$E37+$F37+$G37+$ED36&gt;($ED$11*AI$8),3,0))))</f>
        <v>0</v>
      </c>
      <c r="AJ37" s="68">
        <f>IF(OR(SUMIF(AJ$12:AJ36,2,AJ$12:AJ36)=2,SUMIF(AJ$12:AJ36,1,AJ$12:AJ36)=1,SUM(AJ$12:AJ36)=1,SUM(AJ$12:AJ36)=2),0,IF($C37+$ED36&gt;($ED$11*AJ$8),1,IF($C37+$D37+$E37+$F37+$ED36&gt;($ED$11*AJ$8),2,IF($C37+$D37+$E37+$F37+$G37+$ED36&gt;($ED$11*AJ$8),3,0))))</f>
        <v>0</v>
      </c>
      <c r="AK37" s="68">
        <f>IF(OR(SUMIF(AK$12:AK36,2,AK$12:AK36)=2,SUMIF(AK$12:AK36,1,AK$12:AK36)=1,SUM(AK$12:AK36)=1,SUM(AK$12:AK36)=2),0,IF($C37+$ED36&gt;($ED$11*AK$8),1,IF($C37+$D37+$E37+$F37+$ED36&gt;($ED$11*AK$8),2,IF($C37+$D37+$E37+$F37+$G37+$ED36&gt;($ED$11*AK$8),3,0))))</f>
        <v>0</v>
      </c>
      <c r="AL37" s="68">
        <f>IF(OR(SUMIF(AL$12:AL36,2,AL$12:AL36)=2,SUMIF(AL$12:AL36,1,AL$12:AL36)=1,SUM(AL$12:AL36)=1,SUM(AL$12:AL36)=2),0,IF($C37+$ED36&gt;($ED$11*AL$8),1,IF($C37+$D37+$E37+$F37+$ED36&gt;($ED$11*AL$8),2,IF($C37+$D37+$E37+$F37+$G37+$ED36&gt;($ED$11*AL$8),3,0))))</f>
        <v>0</v>
      </c>
      <c r="AM37" s="68">
        <f>IF(OR(SUMIF(AM$12:AM36,2,AM$12:AM36)=2,SUMIF(AM$12:AM36,1,AM$12:AM36)=1,SUM(AM$12:AM36)=1,SUM(AM$12:AM36)=2),0,IF($C37+$ED36&gt;($ED$11*AM$8),1,IF($C37+$D37+$E37+$F37+$ED36&gt;($ED$11*AM$8),2,IF($C37+$D37+$E37+$F37+$G37+$ED36&gt;($ED$11*AM$8),3,0))))</f>
        <v>0</v>
      </c>
      <c r="AN37" s="68">
        <f>IF(OR(SUMIF(AN$12:AN36,2,AN$12:AN36)=2,SUMIF(AN$12:AN36,1,AN$12:AN36)=1,SUM(AN$12:AN36)=1,SUM(AN$12:AN36)=2),0,IF($C37+$ED36&gt;($ED$11*AN$8),1,IF($C37+$D37+$E37+$F37+$ED36&gt;($ED$11*AN$8),2,IF($C37+$D37+$E37+$F37+$G37+$ED36&gt;($ED$11*AN$8),3,0))))</f>
        <v>0</v>
      </c>
      <c r="AO37" s="68">
        <f>IF(OR(SUMIF(AO$12:AO36,2,AO$12:AO36)=2,SUMIF(AO$12:AO36,1,AO$12:AO36)=1,SUM(AO$12:AO36)=1,SUM(AO$12:AO36)=2),0,IF($C37+$ED36&gt;($ED$11*AO$8),1,IF($C37+$D37+$E37+$F37+$ED36&gt;($ED$11*AO$8),2,IF($C37+$D37+$E37+$F37+$G37+$ED36&gt;($ED$11*AO$8),3,0))))</f>
        <v>0</v>
      </c>
      <c r="AP37" s="68">
        <f>IF(OR(SUMIF(AP$12:AP36,2,AP$12:AP36)=2,SUMIF(AP$12:AP36,1,AP$12:AP36)=1,SUM(AP$12:AP36)=1,SUM(AP$12:AP36)=2),0,IF($C37+$ED36&gt;($ED$11*AP$8),1,IF($C37+$D37+$E37+$F37+$ED36&gt;($ED$11*AP$8),2,IF($C37+$D37+$E37+$F37+$G37+$ED36&gt;($ED$11*AP$8),3,0))))</f>
        <v>0</v>
      </c>
      <c r="AQ37" s="68">
        <f>IF(OR(SUMIF(AQ$12:AQ36,2,AQ$12:AQ36)=2,SUMIF(AQ$12:AQ36,1,AQ$12:AQ36)=1,SUM(AQ$12:AQ36)=1,SUM(AQ$12:AQ36)=2),0,IF($C37+$ED36&gt;($ED$11*AQ$8),1,IF($C37+$D37+$E37+$F37+$ED36&gt;($ED$11*AQ$8),2,IF($C37+$D37+$E37+$F37+$G37+$ED36&gt;($ED$11*AQ$8),3,0))))</f>
        <v>0</v>
      </c>
      <c r="AR37" s="68">
        <f>IF(OR(SUMIF(AR$12:AR36,2,AR$12:AR36)=2,SUMIF(AR$12:AR36,1,AR$12:AR36)=1,SUM(AR$12:AR36)=1,SUM(AR$12:AR36)=2),0,IF($C37+$ED36&gt;($ED$11*AR$8),1,IF($C37+$D37+$E37+$F37+$ED36&gt;($ED$11*AR$8),2,IF($C37+$D37+$E37+$F37+$G37+$ED36&gt;($ED$11*AR$8),3,0))))</f>
        <v>0</v>
      </c>
      <c r="AS37" s="68">
        <f>IF(OR(SUMIF(AS$12:AS36,2,AS$12:AS36)=2,SUMIF(AS$12:AS36,1,AS$12:AS36)=1,SUM(AS$12:AS36)=1,SUM(AS$12:AS36)=2),0,IF($C37+$ED36&gt;($ED$11*AS$8),1,IF($C37+$D37+$E37+$F37+$ED36&gt;($ED$11*AS$8),2,IF($C37+$D37+$E37+$F37+$G37+$ED36&gt;($ED$11*AS$8),3,0))))</f>
        <v>0</v>
      </c>
      <c r="AT37" s="68">
        <f>IF(OR(SUMIF(AT$12:AT36,2,AT$12:AT36)=2,SUMIF(AT$12:AT36,1,AT$12:AT36)=1,SUM(AT$12:AT36)=1,SUM(AT$12:AT36)=2),0,IF($C37+$ED36&gt;($ED$11*AT$8),1,IF($C37+$D37+$E37+$F37+$ED36&gt;($ED$11*AT$8),2,IF($C37+$D37+$E37+$F37+$G37+$ED36&gt;($ED$11*AT$8),3,0))))</f>
        <v>0</v>
      </c>
      <c r="AU37" s="68">
        <f>IF(OR(SUMIF(AU$12:AU36,2,AU$12:AU36)=2,SUMIF(AU$12:AU36,1,AU$12:AU36)=1,SUM(AU$12:AU36)=1,SUM(AU$12:AU36)=2),0,IF($C37+$ED36&gt;($ED$11*AU$8),1,IF($C37+$D37+$E37+$F37+$ED36&gt;($ED$11*AU$8),2,IF($C37+$D37+$E37+$F37+$G37+$ED36&gt;($ED$11*AU$8),3,0))))</f>
        <v>0</v>
      </c>
      <c r="AV37" s="68">
        <f>IF(OR(SUMIF(AV$12:AV36,2,AV$12:AV36)=2,SUMIF(AV$12:AV36,1,AV$12:AV36)=1,SUM(AV$12:AV36)=1,SUM(AV$12:AV36)=2),0,IF($C37+$ED36&gt;($ED$11*AV$8),1,IF($C37+$D37+$E37+$F37+$ED36&gt;($ED$11*AV$8),2,IF($C37+$D37+$E37+$F37+$G37+$ED36&gt;($ED$11*AV$8),3,0))))</f>
        <v>0</v>
      </c>
      <c r="AW37" s="68">
        <f>IF(OR(SUMIF(AW$12:AW36,2,AW$12:AW36)=2,SUMIF(AW$12:AW36,1,AW$12:AW36)=1,SUM(AW$12:AW36)=1,SUM(AW$12:AW36)=2),0,IF($C37+$ED36&gt;($ED$11*AW$8),1,IF($C37+$D37+$E37+$F37+$ED36&gt;($ED$11*AW$8),2,IF($C37+$D37+$E37+$F37+$G37+$ED36&gt;($ED$11*AW$8),3,0))))</f>
        <v>0</v>
      </c>
      <c r="AX37" s="68">
        <f>IF(OR(SUMIF(AX$12:AX36,2,AX$12:AX36)=2,SUMIF(AX$12:AX36,1,AX$12:AX36)=1,SUM(AX$12:AX36)=1,SUM(AX$12:AX36)=2),0,IF($C37+$ED36&gt;($ED$11*AX$8),1,IF($C37+$D37+$E37+$F37+$ED36&gt;($ED$11*AX$8),2,IF($C37+$D37+$E37+$F37+$G37+$ED36&gt;($ED$11*AX$8),3,0))))</f>
        <v>0</v>
      </c>
      <c r="AY37" s="68">
        <f>IF(OR(SUMIF(AY$12:AY36,2,AY$12:AY36)=2,SUMIF(AY$12:AY36,1,AY$12:AY36)=1,SUM(AY$12:AY36)=1,SUM(AY$12:AY36)=2),0,IF($C37+$ED36&gt;($ED$11*AY$8),1,IF($C37+$D37+$E37+$F37+$ED36&gt;($ED$11*AY$8),2,IF($C37+$D37+$E37+$F37+$G37+$ED36&gt;($ED$11*AY$8),3,0))))</f>
        <v>0</v>
      </c>
      <c r="AZ37" s="68">
        <f>IF(OR(SUMIF(AZ$12:AZ36,2,AZ$12:AZ36)=2,SUMIF(AZ$12:AZ36,1,AZ$12:AZ36)=1,SUM(AZ$12:AZ36)=1,SUM(AZ$12:AZ36)=2),0,IF($C37+$ED36&gt;($ED$11*AZ$8),1,IF($C37+$D37+$E37+$F37+$ED36&gt;($ED$11*AZ$8),2,IF($C37+$D37+$E37+$F37+$G37+$ED36&gt;($ED$11*AZ$8),3,0))))</f>
        <v>0</v>
      </c>
      <c r="BA37" s="68">
        <f>IF(OR(SUMIF(BA$12:BA36,2,BA$12:BA36)=2,SUMIF(BA$12:BA36,1,BA$12:BA36)=1,SUM(BA$12:BA36)=1,SUM(BA$12:BA36)=2),0,IF($C37+$ED36&gt;($ED$11*BA$8),1,IF($C37+$D37+$E37+$F37+$ED36&gt;($ED$11*BA$8),2,IF($C37+$D37+$E37+$F37+$G37+$ED36&gt;($ED$11*BA$8),3,0))))</f>
        <v>0</v>
      </c>
      <c r="BB37" s="68">
        <f>IF(OR(SUMIF(BB$12:BB36,2,BB$12:BB36)=2,SUMIF(BB$12:BB36,1,BB$12:BB36)=1,SUM(BB$12:BB36)=1,SUM(BB$12:BB36)=2),0,IF($C37+$ED36&gt;($ED$11*BB$8),1,IF($C37+$D37+$E37+$F37+$ED36&gt;($ED$11*BB$8),2,IF($C37+$D37+$E37+$F37+$G37+$ED36&gt;($ED$11*BB$8),3,0))))</f>
        <v>0</v>
      </c>
      <c r="BC37" s="68">
        <f>IF(OR(SUMIF(BC$12:BC36,2,BC$12:BC36)=2,SUMIF(BC$12:BC36,1,BC$12:BC36)=1,SUM(BC$12:BC36)=1,SUM(BC$12:BC36)=2),0,IF($C37+$ED36&gt;($ED$11*BC$8),1,IF($C37+$D37+$E37+$F37+$ED36&gt;($ED$11*BC$8),2,IF($C37+$D37+$E37+$F37+$G37+$ED36&gt;($ED$11*BC$8),3,0))))</f>
        <v>0</v>
      </c>
      <c r="BD37" s="68">
        <f>IF(OR(SUMIF(BD$12:BD36,2,BD$12:BD36)=2,SUMIF(BD$12:BD36,1,BD$12:BD36)=1,SUM(BD$12:BD36)=1,SUM(BD$12:BD36)=2),0,IF($C37+$ED36&gt;($ED$11*BD$8),1,IF($C37+$D37+$E37+$F37+$ED36&gt;($ED$11*BD$8),2,IF($C37+$D37+$E37+$F37+$G37+$ED36&gt;($ED$11*BD$8),3,0))))</f>
        <v>0</v>
      </c>
      <c r="BE37" s="68">
        <f>IF(OR(SUMIF(BE$12:BE36,2,BE$12:BE36)=2,SUMIF(BE$12:BE36,1,BE$12:BE36)=1,SUM(BE$12:BE36)=1,SUM(BE$12:BE36)=2),0,IF($C37+$ED36&gt;($ED$11*BE$8),1,IF($C37+$D37+$E37+$F37+$ED36&gt;($ED$11*BE$8),2,IF($C37+$D37+$E37+$F37+$G37+$ED36&gt;($ED$11*BE$8),3,0))))</f>
        <v>0</v>
      </c>
      <c r="BF37" s="68">
        <f>IF(OR(SUMIF(BF$12:BF36,2,BF$12:BF36)=2,SUMIF(BF$12:BF36,1,BF$12:BF36)=1,SUM(BF$12:BF36)=1,SUM(BF$12:BF36)=2),0,IF($C37+$ED36&gt;($ED$11*BF$8),1,IF($C37+$D37+$E37+$F37+$ED36&gt;($ED$11*BF$8),2,IF($C37+$D37+$E37+$F37+$G37+$ED36&gt;($ED$11*BF$8),3,0))))</f>
        <v>0</v>
      </c>
      <c r="BG37" s="68">
        <f>IF(OR(SUMIF(BG$12:BG36,2,BG$12:BG36)=2,SUMIF(BG$12:BG36,1,BG$12:BG36)=1,SUM(BG$12:BG36)=1,SUM(BG$12:BG36)=2),0,IF($C37+$ED36&gt;($ED$11*BG$8),1,IF($C37+$D37+$E37+$F37+$ED36&gt;($ED$11*BG$8),2,IF($C37+$D37+$E37+$F37+$G37+$ED36&gt;($ED$11*BG$8),3,0))))</f>
        <v>0</v>
      </c>
      <c r="BH37" s="68">
        <f>IF(OR(SUMIF(BH$12:BH36,2,BH$12:BH36)=2,SUMIF(BH$12:BH36,1,BH$12:BH36)=1,SUM(BH$12:BH36)=1,SUM(BH$12:BH36)=2),0,IF($C37+$ED36&gt;($ED$11*BH$8),1,IF($C37+$D37+$E37+$F37+$ED36&gt;($ED$11*BH$8),2,IF($C37+$D37+$E37+$F37+$G37+$ED36&gt;($ED$11*BH$8),3,0))))</f>
        <v>0</v>
      </c>
      <c r="BI37" s="68">
        <f>IF(OR(SUMIF(BI$12:BI36,2,BI$12:BI36)=2,SUMIF(BI$12:BI36,1,BI$12:BI36)=1,SUM(BI$12:BI36)=1,SUM(BI$12:BI36)=2),0,IF($C37+$ED36&gt;($ED$11*BI$8),1,IF($C37+$D37+$E37+$F37+$ED36&gt;($ED$11*BI$8),2,IF($C37+$D37+$E37+$F37+$G37+$ED36&gt;($ED$11*BI$8),3,0))))</f>
        <v>0</v>
      </c>
      <c r="BJ37" s="68">
        <f>IF(OR(SUMIF(BJ$12:BJ36,2,BJ$12:BJ36)=2,SUMIF(BJ$12:BJ36,1,BJ$12:BJ36)=1,SUM(BJ$12:BJ36)=1,SUM(BJ$12:BJ36)=2),0,IF($C37+$ED36&gt;($ED$11*BJ$8),1,IF($C37+$D37+$E37+$F37+$ED36&gt;($ED$11*BJ$8),2,IF($C37+$D37+$E37+$F37+$G37+$ED36&gt;($ED$11*BJ$8),3,0))))</f>
        <v>0</v>
      </c>
      <c r="BK37" s="68">
        <f>IF(OR(SUMIF(BK$12:BK36,2,BK$12:BK36)=2,SUMIF(BK$12:BK36,1,BK$12:BK36)=1,SUM(BK$12:BK36)=1,SUM(BK$12:BK36)=2),0,IF($C37+$ED36&gt;($ED$11*BK$8),1,IF($C37+$D37+$E37+$F37+$ED36&gt;($ED$11*BK$8),2,IF($C37+$D37+$E37+$F37+$G37+$ED36&gt;($ED$11*BK$8),3,0))))</f>
        <v>0</v>
      </c>
      <c r="BL37" s="68">
        <f>IF(OR(SUMIF(BL$12:BL36,2,BL$12:BL36)=2,SUMIF(BL$12:BL36,1,BL$12:BL36)=1,SUM(BL$12:BL36)=1,SUM(BL$12:BL36)=2),0,IF($C37+$ED36&gt;($ED$11*BL$8),1,IF($C37+$D37+$E37+$F37+$ED36&gt;($ED$11*BL$8),2,IF($C37+$D37+$E37+$F37+$G37+$ED36&gt;($ED$11*BL$8),3,0))))</f>
        <v>0</v>
      </c>
      <c r="BM37" s="68">
        <f>IF(OR(SUMIF(BM$12:BM36,2,BM$12:BM36)=2,SUMIF(BM$12:BM36,1,BM$12:BM36)=1,SUM(BM$12:BM36)=1,SUM(BM$12:BM36)=2),0,IF($C37+$ED36&gt;($ED$11*BM$8),1,IF($C37+$D37+$E37+$F37+$ED36&gt;($ED$11*BM$8),2,IF($C37+$D37+$E37+$F37+$G37+$ED36&gt;($ED$11*BM$8),3,0))))</f>
        <v>0</v>
      </c>
      <c r="BN37" s="68">
        <f>IF(OR(SUMIF(BN$12:BN36,2,BN$12:BN36)=2,SUMIF(BN$12:BN36,1,BN$12:BN36)=1,SUM(BN$12:BN36)=1,SUM(BN$12:BN36)=2),0,IF($C37+$ED36&gt;($ED$11*BN$8),1,IF($C37+$D37+$E37+$F37+$ED36&gt;($ED$11*BN$8),2,IF($C37+$D37+$E37+$F37+$G37+$ED36&gt;($ED$11*BN$8),3,0))))</f>
        <v>0</v>
      </c>
      <c r="BO37" s="68">
        <f>IF(OR(SUMIF(BO$12:BO36,2,BO$12:BO36)=2,SUMIF(BO$12:BO36,1,BO$12:BO36)=1,SUM(BO$12:BO36)=1,SUM(BO$12:BO36)=2),0,IF($C37+$ED36&gt;($ED$11*BO$8),1,IF($C37+$D37+$E37+$F37+$ED36&gt;($ED$11*BO$8),2,IF($C37+$D37+$E37+$F37+$G37+$ED36&gt;($ED$11*BO$8),3,0))))</f>
        <v>0</v>
      </c>
      <c r="BP37" s="68">
        <f>IF(OR(SUMIF(BP$12:BP36,2,BP$12:BP36)=2,SUMIF(BP$12:BP36,1,BP$12:BP36)=1,SUM(BP$12:BP36)=1,SUM(BP$12:BP36)=2),0,IF($C37+$ED36&gt;($ED$11*BP$8),1,IF($C37+$D37+$E37+$F37+$ED36&gt;($ED$11*BP$8),2,IF($C37+$D37+$E37+$F37+$G37+$ED36&gt;($ED$11*BP$8),3,0))))</f>
        <v>0</v>
      </c>
      <c r="BQ37" s="68">
        <f>IF(OR(SUMIF(BQ$12:BQ36,2,BQ$12:BQ36)=2,SUMIF(BQ$12:BQ36,1,BQ$12:BQ36)=1,SUM(BQ$12:BQ36)=1,SUM(BQ$12:BQ36)=2),0,IF($C37+$ED36&gt;($ED$11*BQ$8),1,IF($C37+$D37+$E37+$F37+$ED36&gt;($ED$11*BQ$8),2,IF($C37+$D37+$E37+$F37+$G37+$ED36&gt;($ED$11*BQ$8),3,0))))</f>
        <v>0</v>
      </c>
      <c r="BR37" s="68">
        <f>IF(OR(SUMIF(BR$12:BR36,2,BR$12:BR36)=2,SUMIF(BR$12:BR36,1,BR$12:BR36)=1,SUM(BR$12:BR36)=1,SUM(BR$12:BR36)=2),0,IF($C37+$ED36&gt;($ED$11*BR$8),1,IF($C37+$D37+$E37+$F37+$ED36&gt;($ED$11*BR$8),2,IF($C37+$D37+$E37+$F37+$G37+$ED36&gt;($ED$11*BR$8),3,0))))</f>
        <v>0</v>
      </c>
      <c r="BS37" s="68">
        <f>IF(OR(SUMIF(BS$12:BS36,2,BS$12:BS36)=2,SUMIF(BS$12:BS36,1,BS$12:BS36)=1,SUM(BS$12:BS36)=1,SUM(BS$12:BS36)=2),0,IF($C37+$ED36&gt;($ED$11*BS$8),1,IF($C37+$D37+$E37+$F37+$ED36&gt;($ED$11*BS$8),2,IF($C37+$D37+$E37+$F37+$G37+$ED36&gt;($ED$11*BS$8),3,0))))</f>
        <v>0</v>
      </c>
      <c r="BT37" s="68">
        <f>IF(OR(SUMIF(BT$12:BT36,2,BT$12:BT36)=2,SUMIF(BT$12:BT36,1,BT$12:BT36)=1,SUM(BT$12:BT36)=1,SUM(BT$12:BT36)=2),0,IF($C37+$ED36&gt;($ED$11*BT$8),1,IF($C37+$D37+$E37+$F37+$ED36&gt;($ED$11*BT$8),2,IF($C37+$D37+$E37+$F37+$G37+$ED36&gt;($ED$11*BT$8),3,0))))</f>
        <v>0</v>
      </c>
      <c r="BU37" s="68">
        <f>IF(OR(SUMIF(BU$12:BU36,2,BU$12:BU36)=2,SUMIF(BU$12:BU36,1,BU$12:BU36)=1,SUM(BU$12:BU36)=1,SUM(BU$12:BU36)=2),0,IF($C37+$ED36&gt;($ED$11*BU$8),1,IF($C37+$D37+$E37+$F37+$ED36&gt;($ED$11*BU$8),2,IF($C37+$D37+$E37+$F37+$G37+$ED36&gt;($ED$11*BU$8),3,0))))</f>
        <v>0</v>
      </c>
      <c r="BV37" s="68">
        <f>IF(OR(SUMIF(BV$12:BV36,2,BV$12:BV36)=2,SUMIF(BV$12:BV36,1,BV$12:BV36)=1,SUM(BV$12:BV36)=1,SUM(BV$12:BV36)=2),0,IF($C37+$ED36&gt;($ED$11*BV$8),1,IF($C37+$D37+$E37+$F37+$ED36&gt;($ED$11*BV$8),2,IF($C37+$D37+$E37+$F37+$G37+$ED36&gt;($ED$11*BV$8),3,0))))</f>
        <v>0</v>
      </c>
      <c r="BW37" s="68">
        <f>IF(OR(SUMIF(BW$12:BW36,2,BW$12:BW36)=2,SUMIF(BW$12:BW36,1,BW$12:BW36)=1,SUM(BW$12:BW36)=1,SUM(BW$12:BW36)=2),0,IF($C37+$ED36&gt;($ED$11*BW$8),1,IF($C37+$D37+$E37+$F37+$ED36&gt;($ED$11*BW$8),2,IF($C37+$D37+$E37+$F37+$G37+$ED36&gt;($ED$11*BW$8),3,0))))</f>
        <v>0</v>
      </c>
      <c r="BX37" s="68">
        <f>IF(OR(SUMIF(BX$12:BX36,2,BX$12:BX36)=2,SUMIF(BX$12:BX36,1,BX$12:BX36)=1,SUM(BX$12:BX36)=1,SUM(BX$12:BX36)=2),0,IF($C37+$ED36&gt;($ED$11*BX$8),1,IF($C37+$D37+$E37+$F37+$ED36&gt;($ED$11*BX$8),2,IF($C37+$D37+$E37+$F37+$G37+$ED36&gt;($ED$11*BX$8),3,0))))</f>
        <v>0</v>
      </c>
      <c r="BY37" s="68">
        <f>IF(OR(SUMIF(BY$12:BY36,2,BY$12:BY36)=2,SUMIF(BY$12:BY36,1,BY$12:BY36)=1,SUM(BY$12:BY36)=1,SUM(BY$12:BY36)=2),0,IF($C37+$ED36&gt;($ED$11*BY$8),1,IF($C37+$D37+$E37+$F37+$ED36&gt;($ED$11*BY$8),2,IF($C37+$D37+$E37+$F37+$G37+$ED36&gt;($ED$11*BY$8),3,0))))</f>
        <v>0</v>
      </c>
      <c r="BZ37" s="68">
        <f>IF(OR(SUMIF(BZ$12:BZ36,2,BZ$12:BZ36)=2,SUMIF(BZ$12:BZ36,1,BZ$12:BZ36)=1,SUM(BZ$12:BZ36)=1,SUM(BZ$12:BZ36)=2),0,IF($C37+$ED36&gt;($ED$11*BZ$8),1,IF($C37+$D37+$E37+$F37+$ED36&gt;($ED$11*BZ$8),2,IF($C37+$D37+$E37+$F37+$G37+$ED36&gt;($ED$11*BZ$8),3,0))))</f>
        <v>0</v>
      </c>
      <c r="CA37" s="68">
        <f>IF(OR(SUMIF(CA$12:CA36,2,CA$12:CA36)=2,SUMIF(CA$12:CA36,1,CA$12:CA36)=1,SUM(CA$12:CA36)=1,SUM(CA$12:CA36)=2),0,IF($C37+$ED36&gt;($ED$11*CA$8),1,IF($C37+$D37+$E37+$F37+$ED36&gt;($ED$11*CA$8),2,IF($C37+$D37+$E37+$F37+$G37+$ED36&gt;($ED$11*CA$8),3,0))))</f>
        <v>0</v>
      </c>
      <c r="CB37" s="68">
        <f>IF(OR(SUMIF(CB$12:CB36,2,CB$12:CB36)=2,SUMIF(CB$12:CB36,1,CB$12:CB36)=1,SUM(CB$12:CB36)=1,SUM(CB$12:CB36)=2),0,IF($C37+$ED36&gt;($ED$11*CB$8),1,IF($C37+$D37+$E37+$F37+$ED36&gt;($ED$11*CB$8),2,IF($C37+$D37+$E37+$F37+$G37+$ED36&gt;($ED$11*CB$8),3,0))))</f>
        <v>0</v>
      </c>
      <c r="CC37" s="68">
        <f>IF(OR(SUMIF(CC$12:CC36,2,CC$12:CC36)=2,SUMIF(CC$12:CC36,1,CC$12:CC36)=1,SUM(CC$12:CC36)=1,SUM(CC$12:CC36)=2),0,IF($C37+$ED36&gt;($ED$11*CC$8),1,IF($C37+$D37+$E37+$F37+$ED36&gt;($ED$11*CC$8),2,IF($C37+$D37+$E37+$F37+$G37+$ED36&gt;($ED$11*CC$8),3,0))))</f>
        <v>0</v>
      </c>
      <c r="CD37" s="68">
        <f>IF(OR(SUMIF(CD$12:CD36,2,CD$12:CD36)=2,SUMIF(CD$12:CD36,1,CD$12:CD36)=1,SUM(CD$12:CD36)=1,SUM(CD$12:CD36)=2),0,IF($C37+$ED36&gt;($ED$11*CD$8),1,IF($C37+$D37+$E37+$F37+$ED36&gt;($ED$11*CD$8),2,IF($C37+$D37+$E37+$F37+$G37+$ED36&gt;($ED$11*CD$8),3,0))))</f>
        <v>0</v>
      </c>
      <c r="CE37" s="68">
        <f>IF(OR(SUMIF(CE$12:CE36,2,CE$12:CE36)=2,SUMIF(CE$12:CE36,1,CE$12:CE36)=1,SUM(CE$12:CE36)=1,SUM(CE$12:CE36)=2),0,IF($C37+$ED36&gt;($ED$11*CE$8),1,IF($C37+$D37+$E37+$F37+$ED36&gt;($ED$11*CE$8),2,IF($C37+$D37+$E37+$F37+$G37+$ED36&gt;($ED$11*CE$8),3,0))))</f>
        <v>0</v>
      </c>
      <c r="CF37" s="68">
        <f>IF(OR(SUMIF(CF$12:CF36,2,CF$12:CF36)=2,SUMIF(CF$12:CF36,1,CF$12:CF36)=1,SUM(CF$12:CF36)=1,SUM(CF$12:CF36)=2),0,IF($C37+$ED36&gt;($ED$11*CF$8),1,IF($C37+$D37+$E37+$F37+$ED36&gt;($ED$11*CF$8),2,IF($C37+$D37+$E37+$F37+$G37+$ED36&gt;($ED$11*CF$8),3,0))))</f>
        <v>0</v>
      </c>
      <c r="CG37" s="68">
        <f>IF(OR(SUMIF(CG$12:CG36,2,CG$12:CG36)=2,SUMIF(CG$12:CG36,1,CG$12:CG36)=1,SUM(CG$12:CG36)=1,SUM(CG$12:CG36)=2),0,IF($C37+$ED36&gt;($ED$11*CG$8),1,IF($C37+$D37+$E37+$F37+$ED36&gt;($ED$11*CG$8),2,IF($C37+$D37+$E37+$F37+$G37+$ED36&gt;($ED$11*CG$8),3,0))))</f>
        <v>0</v>
      </c>
      <c r="CH37" s="68">
        <f>IF(OR(SUMIF(CH$12:CH36,2,CH$12:CH36)=2,SUMIF(CH$12:CH36,1,CH$12:CH36)=1,SUM(CH$12:CH36)=1,SUM(CH$12:CH36)=2),0,IF($C37+$ED36&gt;($ED$11*CH$8),1,IF($C37+$D37+$E37+$F37+$ED36&gt;($ED$11*CH$8),2,IF($C37+$D37+$E37+$F37+$G37+$ED36&gt;($ED$11*CH$8),3,0))))</f>
        <v>0</v>
      </c>
      <c r="CI37" s="68">
        <f>IF(OR(SUMIF(CI$12:CI36,2,CI$12:CI36)=2,SUMIF(CI$12:CI36,1,CI$12:CI36)=1,SUM(CI$12:CI36)=1,SUM(CI$12:CI36)=2),0,IF($C37+$ED36&gt;($ED$11*CI$8),1,IF($C37+$D37+$E37+$F37+$ED36&gt;($ED$11*CI$8),2,IF($C37+$D37+$E37+$F37+$G37+$ED36&gt;($ED$11*CI$8),3,0))))</f>
        <v>0</v>
      </c>
      <c r="CJ37" s="68">
        <f>IF(OR(SUMIF(CJ$12:CJ36,2,CJ$12:CJ36)=2,SUMIF(CJ$12:CJ36,1,CJ$12:CJ36)=1,SUM(CJ$12:CJ36)=1,SUM(CJ$12:CJ36)=2),0,IF($C37+$ED36&gt;($ED$11*CJ$8),1,IF($C37+$D37+$E37+$F37+$ED36&gt;($ED$11*CJ$8),2,IF($C37+$D37+$E37+$F37+$G37+$ED36&gt;($ED$11*CJ$8),3,0))))</f>
        <v>0</v>
      </c>
      <c r="CK37" s="68">
        <f>IF(OR(SUMIF(CK$12:CK36,2,CK$12:CK36)=2,SUMIF(CK$12:CK36,1,CK$12:CK36)=1,SUM(CK$12:CK36)=1,SUM(CK$12:CK36)=2),0,IF($C37+$ED36&gt;($ED$11*CK$8),1,IF($C37+$D37+$E37+$F37+$ED36&gt;($ED$11*CK$8),2,IF($C37+$D37+$E37+$F37+$G37+$ED36&gt;($ED$11*CK$8),3,0))))</f>
        <v>0</v>
      </c>
      <c r="CL37" s="68">
        <f>IF(OR(SUMIF(CL$12:CL36,2,CL$12:CL36)=2,SUMIF(CL$12:CL36,1,CL$12:CL36)=1,SUM(CL$12:CL36)=1,SUM(CL$12:CL36)=2),0,IF($C37+$ED36&gt;($ED$11*CL$8),1,IF($C37+$D37+$E37+$F37+$ED36&gt;($ED$11*CL$8),2,IF($C37+$D37+$E37+$F37+$G37+$ED36&gt;($ED$11*CL$8),3,0))))</f>
        <v>0</v>
      </c>
      <c r="CM37" s="68">
        <f>IF(OR(SUMIF(CM$12:CM36,2,CM$12:CM36)=2,SUMIF(CM$12:CM36,1,CM$12:CM36)=1,SUM(CM$12:CM36)=1,SUM(CM$12:CM36)=2),0,IF($C37+$ED36&gt;($ED$11*CM$8),1,IF($C37+$D37+$E37+$F37+$ED36&gt;($ED$11*CM$8),2,IF($C37+$D37+$E37+$F37+$G37+$ED36&gt;($ED$11*CM$8),3,0))))</f>
        <v>0</v>
      </c>
      <c r="CN37" s="68">
        <f>IF(OR(SUMIF(CN$12:CN36,2,CN$12:CN36)=2,SUMIF(CN$12:CN36,1,CN$12:CN36)=1,SUM(CN$12:CN36)=1,SUM(CN$12:CN36)=2),0,IF($C37+$ED36&gt;($ED$11*CN$8),1,IF($C37+$D37+$E37+$F37+$ED36&gt;($ED$11*CN$8),2,IF($C37+$D37+$E37+$F37+$G37+$ED36&gt;($ED$11*CN$8),3,0))))</f>
        <v>0</v>
      </c>
      <c r="CO37" s="68">
        <f>IF(OR(SUMIF(CO$12:CO36,2,CO$12:CO36)=2,SUMIF(CO$12:CO36,1,CO$12:CO36)=1,SUM(CO$12:CO36)=1,SUM(CO$12:CO36)=2),0,IF($C37+$ED36&gt;($ED$11*CO$8),1,IF($C37+$D37+$E37+$F37+$ED36&gt;($ED$11*CO$8),2,IF($C37+$D37+$E37+$F37+$G37+$ED36&gt;($ED$11*CO$8),3,0))))</f>
        <v>0</v>
      </c>
      <c r="CP37" s="68">
        <f>IF(OR(SUMIF(CP$12:CP36,2,CP$12:CP36)=2,SUMIF(CP$12:CP36,1,CP$12:CP36)=1,SUM(CP$12:CP36)=1,SUM(CP$12:CP36)=2),0,IF($C37+$ED36&gt;($ED$11*CP$8),1,IF($C37+$D37+$E37+$F37+$ED36&gt;($ED$11*CP$8),2,IF($C37+$D37+$E37+$F37+$G37+$ED36&gt;($ED$11*CP$8),3,0))))</f>
        <v>0</v>
      </c>
      <c r="CQ37" s="68">
        <f>IF(OR(SUMIF(CQ$12:CQ36,2,CQ$12:CQ36)=2,SUMIF(CQ$12:CQ36,1,CQ$12:CQ36)=1,SUM(CQ$12:CQ36)=1,SUM(CQ$12:CQ36)=2),0,IF($C37+$ED36&gt;($ED$11*CQ$8),1,IF($C37+$D37+$E37+$F37+$ED36&gt;($ED$11*CQ$8),2,IF($C37+$D37+$E37+$F37+$G37+$ED36&gt;($ED$11*CQ$8),3,0))))</f>
        <v>0</v>
      </c>
      <c r="CR37" s="68">
        <f>IF(OR(SUMIF(CR$12:CR36,2,CR$12:CR36)=2,SUMIF(CR$12:CR36,1,CR$12:CR36)=1,SUM(CR$12:CR36)=1,SUM(CR$12:CR36)=2),0,IF($C37+$ED36&gt;($ED$11*CR$8),1,IF($C37+$D37+$E37+$F37+$ED36&gt;($ED$11*CR$8),2,IF($C37+$D37+$E37+$F37+$G37+$ED36&gt;($ED$11*CR$8),3,0))))</f>
        <v>0</v>
      </c>
      <c r="CS37" s="68">
        <f>IF(OR(SUMIF(CS$12:CS36,2,CS$12:CS36)=2,SUMIF(CS$12:CS36,1,CS$12:CS36)=1,SUM(CS$12:CS36)=1,SUM(CS$12:CS36)=2),0,IF($C37+$ED36&gt;($ED$11*CS$8),1,IF($C37+$D37+$E37+$F37+$ED36&gt;($ED$11*CS$8),2,IF($C37+$D37+$E37+$F37+$G37+$ED36&gt;($ED$11*CS$8),3,0))))</f>
        <v>0</v>
      </c>
      <c r="CT37" s="68">
        <f>IF(OR(SUMIF(CT$12:CT36,2,CT$12:CT36)=2,SUMIF(CT$12:CT36,1,CT$12:CT36)=1,SUM(CT$12:CT36)=1,SUM(CT$12:CT36)=2),0,IF($C37+$ED36&gt;($ED$11*CT$8),1,IF($C37+$D37+$E37+$F37+$ED36&gt;($ED$11*CT$8),2,IF($C37+$D37+$E37+$F37+$G37+$ED36&gt;($ED$11*CT$8),3,0))))</f>
        <v>0</v>
      </c>
      <c r="CU37" s="68">
        <f>IF(OR(SUMIF(CU$12:CU36,2,CU$12:CU36)=2,SUMIF(CU$12:CU36,1,CU$12:CU36)=1,SUM(CU$12:CU36)=1,SUM(CU$12:CU36)=2),0,IF($C37+$ED36&gt;($ED$11*CU$8),1,IF($C37+$D37+$E37+$F37+$ED36&gt;($ED$11*CU$8),2,IF($C37+$D37+$E37+$F37+$G37+$ED36&gt;($ED$11*CU$8),3,0))))</f>
        <v>0</v>
      </c>
      <c r="CV37" s="68">
        <f>IF(OR(SUMIF(CV$12:CV36,2,CV$12:CV36)=2,SUMIF(CV$12:CV36,1,CV$12:CV36)=1,SUM(CV$12:CV36)=1,SUM(CV$12:CV36)=2),0,IF($C37+$ED36&gt;($ED$11*CV$8),1,IF($C37+$D37+$E37+$F37+$ED36&gt;($ED$11*CV$8),2,IF($C37+$D37+$E37+$F37+$G37+$ED36&gt;($ED$11*CV$8),3,0))))</f>
        <v>0</v>
      </c>
      <c r="CW37" s="68">
        <f>IF(OR(SUMIF(CW$12:CW36,2,CW$12:CW36)=2,SUMIF(CW$12:CW36,1,CW$12:CW36)=1,SUM(CW$12:CW36)=1,SUM(CW$12:CW36)=2),0,IF($C37+$ED36&gt;($ED$11*CW$8),1,IF($C37+$D37+$E37+$F37+$ED36&gt;($ED$11*CW$8),2,IF($C37+$D37+$E37+$F37+$G37+$ED36&gt;($ED$11*CW$8),3,0))))</f>
        <v>0</v>
      </c>
      <c r="CX37" s="68">
        <f>IF(OR(SUMIF(CX$12:CX36,2,CX$12:CX36)=2,SUMIF(CX$12:CX36,1,CX$12:CX36)=1,SUM(CX$12:CX36)=1,SUM(CX$12:CX36)=2),0,IF($C37+$ED36&gt;($ED$11*CX$8),1,IF($C37+$D37+$E37+$F37+$ED36&gt;($ED$11*CX$8),2,IF($C37+$D37+$E37+$F37+$G37+$ED36&gt;($ED$11*CX$8),3,0))))</f>
        <v>0</v>
      </c>
      <c r="CY37" s="68">
        <f>IF(OR(SUMIF(CY$12:CY36,2,CY$12:CY36)=2,SUMIF(CY$12:CY36,1,CY$12:CY36)=1,SUM(CY$12:CY36)=1,SUM(CY$12:CY36)=2),0,IF($C37+$ED36&gt;($ED$11*CY$8),1,IF($C37+$D37+$E37+$F37+$ED36&gt;($ED$11*CY$8),2,IF($C37+$D37+$E37+$F37+$G37+$ED36&gt;($ED$11*CY$8),3,0))))</f>
        <v>0</v>
      </c>
      <c r="CZ37" s="68">
        <f>IF(OR(SUMIF(CZ$12:CZ36,2,CZ$12:CZ36)=2,SUMIF(CZ$12:CZ36,1,CZ$12:CZ36)=1,SUM(CZ$12:CZ36)=1,SUM(CZ$12:CZ36)=2),0,IF($C37+$ED36&gt;($ED$11*CZ$8),1,IF($C37+$D37+$E37+$F37+$ED36&gt;($ED$11*CZ$8),2,IF($C37+$D37+$E37+$F37+$G37+$ED36&gt;($ED$11*CZ$8),3,0))))</f>
        <v>0</v>
      </c>
      <c r="DA37" s="68">
        <f>IF(OR(SUMIF(DA$12:DA36,2,DA$12:DA36)=2,SUMIF(DA$12:DA36,1,DA$12:DA36)=1,SUM(DA$12:DA36)=1,SUM(DA$12:DA36)=2),0,IF($C37+$ED36&gt;($ED$11*DA$8),1,IF($C37+$D37+$E37+$F37+$ED36&gt;($ED$11*DA$8),2,IF($C37+$D37+$E37+$F37+$G37+$ED36&gt;($ED$11*DA$8),3,0))))</f>
        <v>0</v>
      </c>
      <c r="DB37" s="68">
        <f>IF(OR(SUMIF(DB$12:DB36,2,DB$12:DB36)=2,SUMIF(DB$12:DB36,1,DB$12:DB36)=1,SUM(DB$12:DB36)=1,SUM(DB$12:DB36)=2),0,IF($C37+$ED36&gt;($ED$11*DB$8),1,IF($C37+$D37+$E37+$F37+$ED36&gt;($ED$11*DB$8),2,IF($C37+$D37+$E37+$F37+$G37+$ED36&gt;($ED$11*DB$8),3,0))))</f>
        <v>0</v>
      </c>
      <c r="DC37" s="68">
        <f>IF(OR(SUMIF(DC$12:DC36,2,DC$12:DC36)=2,SUMIF(DC$12:DC36,1,DC$12:DC36)=1,SUM(DC$12:DC36)=1,SUM(DC$12:DC36)=2),0,IF($C37+$ED36&gt;($ED$11*DC$8),1,IF($C37+$D37+$E37+$F37+$ED36&gt;($ED$11*DC$8),2,IF($C37+$D37+$E37+$F37+$G37+$ED36&gt;($ED$11*DC$8),3,0))))</f>
        <v>0</v>
      </c>
      <c r="DD37" s="68">
        <f>IF(OR(SUMIF(DD$12:DD36,2,DD$12:DD36)=2,SUMIF(DD$12:DD36,1,DD$12:DD36)=1,SUM(DD$12:DD36)=1,SUM(DD$12:DD36)=2),0,IF($C37+$ED36&gt;($ED$11*DD$8),1,IF($C37+$D37+$E37+$F37+$ED36&gt;($ED$11*DD$8),2,IF($C37+$D37+$E37+$F37+$G37+$ED36&gt;($ED$11*DD$8),3,0))))</f>
        <v>0</v>
      </c>
      <c r="DE37" s="68">
        <f>IF(OR(SUMIF(DE$12:DE36,2,DE$12:DE36)=2,SUMIF(DE$12:DE36,1,DE$12:DE36)=1,SUM(DE$12:DE36)=1,SUM(DE$12:DE36)=2),0,IF($C37+$ED36&gt;($ED$11*DE$8),1,IF($C37+$D37+$E37+$F37+$ED36&gt;($ED$11*DE$8),2,IF($C37+$D37+$E37+$F37+$G37+$ED36&gt;($ED$11*DE$8),3,0))))</f>
        <v>0</v>
      </c>
      <c r="DF37" s="68">
        <f>IF(OR(SUMIF(DF$12:DF36,2,DF$12:DF36)=2,SUMIF(DF$12:DF36,1,DF$12:DF36)=1,SUM(DF$12:DF36)=1,SUM(DF$12:DF36)=2),0,IF($C37+$ED36&gt;($ED$11*DF$8),1,IF($C37+$D37+$E37+$F37+$ED36&gt;($ED$11*DF$8),2,IF($C37+$D37+$E37+$F37+$G37+$ED36&gt;($ED$11*DF$8),3,0))))</f>
        <v>0</v>
      </c>
      <c r="DG37" s="68">
        <f>IF(OR(SUMIF(DG$12:DG36,2,DG$12:DG36)=2,SUMIF(DG$12:DG36,1,DG$12:DG36)=1,SUM(DG$12:DG36)=1,SUM(DG$12:DG36)=2),0,IF($C37+$ED36&gt;($ED$11*DG$8),1,IF($C37+$D37+$E37+$F37+$ED36&gt;($ED$11*DG$8),2,IF($C37+$D37+$E37+$F37+$G37+$ED36&gt;($ED$11*DG$8),3,0))))</f>
        <v>0</v>
      </c>
      <c r="DH37" s="68">
        <f>IF(OR(SUMIF(DH$12:DH36,2,DH$12:DH36)=2,SUMIF(DH$12:DH36,1,DH$12:DH36)=1,SUM(DH$12:DH36)=1,SUM(DH$12:DH36)=2),0,IF($C37+$ED36&gt;($ED$11*DH$8),1,IF($C37+$D37+$E37+$F37+$ED36&gt;($ED$11*DH$8),2,IF($C37+$D37+$E37+$F37+$G37+$ED36&gt;($ED$11*DH$8),3,0))))</f>
        <v>0</v>
      </c>
      <c r="DI37" s="68">
        <f>IF(OR(SUMIF(DI$12:DI36,2,DI$12:DI36)=2,SUMIF(DI$12:DI36,1,DI$12:DI36)=1,SUM(DI$12:DI36)=1,SUM(DI$12:DI36)=2),0,IF($C37+$ED36&gt;($ED$11*DI$8),1,IF($C37+$D37+$E37+$F37+$ED36&gt;($ED$11*DI$8),2,IF($C37+$D37+$E37+$F37+$G37+$ED36&gt;($ED$11*DI$8),3,0))))</f>
        <v>0</v>
      </c>
      <c r="DJ37" s="68">
        <f>IF(OR(SUMIF(DJ$12:DJ36,2,DJ$12:DJ36)=2,SUMIF(DJ$12:DJ36,1,DJ$12:DJ36)=1,SUM(DJ$12:DJ36)=1,SUM(DJ$12:DJ36)=2),0,IF($C37+$ED36&gt;($ED$11*DJ$8),1,IF($C37+$D37+$E37+$F37+$ED36&gt;($ED$11*DJ$8),2,IF($C37+$D37+$E37+$F37+$G37+$ED36&gt;($ED$11*DJ$8),3,0))))</f>
        <v>0</v>
      </c>
      <c r="DK37" s="68">
        <f>IF(OR(SUMIF(DK$12:DK36,2,DK$12:DK36)=2,SUMIF(DK$12:DK36,1,DK$12:DK36)=1,SUM(DK$12:DK36)=1,SUM(DK$12:DK36)=2),0,IF($C37+$ED36&gt;($ED$11*DK$8),1,IF($C37+$D37+$E37+$F37+$ED36&gt;($ED$11*DK$8),2,IF($C37+$D37+$E37+$F37+$G37+$ED36&gt;($ED$11*DK$8),3,0))))</f>
        <v>0</v>
      </c>
      <c r="DL37" s="68">
        <f>IF(OR(SUMIF(DL$12:DL36,2,DL$12:DL36)=2,SUMIF(DL$12:DL36,1,DL$12:DL36)=1,SUM(DL$12:DL36)=1,SUM(DL$12:DL36)=2),0,IF($C37+$ED36&gt;($ED$11*DL$8),1,IF($C37+$D37+$E37+$F37+$ED36&gt;($ED$11*DL$8),2,IF($C37+$D37+$E37+$F37+$G37+$ED36&gt;($ED$11*DL$8),3,0))))</f>
        <v>0</v>
      </c>
      <c r="DM37" s="68">
        <f>IF(OR(SUMIF(DM$12:DM36,2,DM$12:DM36)=2,SUMIF(DM$12:DM36,1,DM$12:DM36)=1,SUM(DM$12:DM36)=1,SUM(DM$12:DM36)=2),0,IF($C37+$ED36&gt;($ED$11*DM$8),1,IF($C37+$D37+$E37+$F37+$ED36&gt;($ED$11*DM$8),2,IF($C37+$D37+$E37+$F37+$G37+$ED36&gt;($ED$11*DM$8),3,0))))</f>
        <v>0</v>
      </c>
      <c r="DN37" s="68">
        <f>IF(OR(SUMIF(DN$12:DN36,2,DN$12:DN36)=2,SUMIF(DN$12:DN36,1,DN$12:DN36)=1,SUM(DN$12:DN36)=1,SUM(DN$12:DN36)=2),0,IF($C37+$ED36&gt;($ED$11*DN$8),1,IF($C37+$D37+$E37+$F37+$ED36&gt;($ED$11*DN$8),2,IF($C37+$D37+$E37+$F37+$G37+$ED36&gt;($ED$11*DN$8),3,0))))</f>
        <v>0</v>
      </c>
      <c r="DO37" s="68">
        <f>IF(OR(SUMIF(DO$12:DO36,2,DO$12:DO36)=2,SUMIF(DO$12:DO36,1,DO$12:DO36)=1,SUM(DO$12:DO36)=1,SUM(DO$12:DO36)=2),0,IF($C37+$ED36&gt;($ED$11*DO$8),1,IF($C37+$D37+$E37+$F37+$ED36&gt;($ED$11*DO$8),2,IF($C37+$D37+$E37+$F37+$G37+$ED36&gt;($ED$11*DO$8),3,0))))</f>
        <v>0</v>
      </c>
      <c r="DP37" s="68">
        <f>IF(OR(SUMIF(DP$12:DP36,2,DP$12:DP36)=2,SUMIF(DP$12:DP36,1,DP$12:DP36)=1,SUM(DP$12:DP36)=1,SUM(DP$12:DP36)=2),0,IF($C37+$ED36&gt;($ED$11*DP$8),1,IF($C37+$D37+$E37+$F37+$ED36&gt;($ED$11*DP$8),2,IF($C37+$D37+$E37+$F37+$G37+$ED36&gt;($ED$11*DP$8),3,0))))</f>
        <v>0</v>
      </c>
      <c r="DQ37" s="68">
        <f>IF(OR(SUMIF(DQ$12:DQ36,2,DQ$12:DQ36)=2,SUMIF(DQ$12:DQ36,1,DQ$12:DQ36)=1,SUM(DQ$12:DQ36)=1,SUM(DQ$12:DQ36)=2),0,IF($C37+$ED36&gt;($ED$11*DQ$8),1,IF($C37+$D37+$E37+$F37+$ED36&gt;($ED$11*DQ$8),2,IF($C37+$D37+$E37+$F37+$G37+$ED36&gt;($ED$11*DQ$8),3,0))))</f>
        <v>0</v>
      </c>
      <c r="DR37" s="68">
        <f>IF(OR(SUMIF(DR$12:DR36,2,DR$12:DR36)=2,SUMIF(DR$12:DR36,1,DR$12:DR36)=1,SUM(DR$12:DR36)=1,SUM(DR$12:DR36)=2),0,IF($C37+$ED36&gt;($ED$11*DR$8),1,IF($C37+$D37+$E37+$F37+$ED36&gt;($ED$11*DR$8),2,IF($C37+$D37+$E37+$F37+$G37+$ED36&gt;($ED$11*DR$8),3,0))))</f>
        <v>0</v>
      </c>
      <c r="DS37" s="68">
        <f>IF(OR(SUMIF(DS$12:DS36,2,DS$12:DS36)=2,SUMIF(DS$12:DS36,1,DS$12:DS36)=1,SUM(DS$12:DS36)=1,SUM(DS$12:DS36)=2),0,IF($C37+$ED36&gt;($ED$11*DS$8),1,IF($C37+$D37+$E37+$F37+$ED36&gt;($ED$11*DS$8),2,IF($C37+$D37+$E37+$F37+$G37+$ED36&gt;($ED$11*DS$8),3,0))))</f>
        <v>0</v>
      </c>
      <c r="DT37" s="68">
        <f>IF(OR(SUMIF(DT$12:DT36,2,DT$12:DT36)=2,SUMIF(DT$12:DT36,1,DT$12:DT36)=1,SUM(DT$12:DT36)=1,SUM(DT$12:DT36)=2),0,IF($C37+$ED36&gt;($ED$11*DT$8),1,IF($C37+$D37+$E37+$F37+$ED36&gt;($ED$11*DT$8),2,IF($C37+$D37+$E37+$F37+$G37+$ED36&gt;($ED$11*DT$8),3,0))))</f>
        <v>0</v>
      </c>
      <c r="DU37" s="68">
        <f>IF(OR(SUMIF(DU$12:DU36,2,DU$12:DU36)=2,SUMIF(DU$12:DU36,1,DU$12:DU36)=1,SUM(DU$12:DU36)=1,SUM(DU$12:DU36)=2),0,IF($C37+$ED36&gt;($ED$11*DU$8),1,IF($C37+$D37+$E37+$F37+$ED36&gt;($ED$11*DU$8),2,IF($C37+$D37+$E37+$F37+$G37+$ED36&gt;($ED$11*DU$8),3,0))))</f>
        <v>0</v>
      </c>
      <c r="DV37" s="68">
        <f>IF(OR(SUMIF(DV$12:DV36,2,DV$12:DV36)=2,SUMIF(DV$12:DV36,1,DV$12:DV36)=1,SUM(DV$12:DV36)=1,SUM(DV$12:DV36)=2),0,IF($C37+$ED36&gt;($ED$11*DV$8),1,IF($C37+$D37+$E37+$F37+$ED36&gt;($ED$11*DV$8),2,IF($C37+$D37+$E37+$F37+$G37+$ED36&gt;($ED$11*DV$8),3,0))))</f>
        <v>0</v>
      </c>
      <c r="DW37" s="68">
        <f>IF(OR(SUMIF(DW$12:DW36,2,DW$12:DW36)=2,SUMIF(DW$12:DW36,1,DW$12:DW36)=1,SUM(DW$12:DW36)=1,SUM(DW$12:DW36)=2),0,IF($C37+$ED36&gt;($ED$11*DW$8),1,IF($C37+$D37+$E37+$F37+$ED36&gt;($ED$11*DW$8),2,IF($C37+$D37+$E37+$F37+$G37+$ED36&gt;($ED$11*DW$8),3,0))))</f>
        <v>0</v>
      </c>
      <c r="DX37" s="68">
        <f>IF(OR(SUMIF(DX$12:DX36,2,DX$12:DX36)=2,SUMIF(DX$12:DX36,1,DX$12:DX36)=1,SUM(DX$12:DX36)=1,SUM(DX$12:DX36)=2),0,IF($C37+$ED36&gt;($ED$11*DX$8),1,IF($C37+$D37+$E37+$F37+$ED36&gt;($ED$11*DX$8),2,IF($C37+$D37+$E37+$F37+$G37+$ED36&gt;($ED$11*DX$8),3,0))))</f>
        <v>0</v>
      </c>
      <c r="DY37" s="68">
        <f>IF(OR(SUMIF(DY$12:DY36,2,DY$12:DY36)=2,SUMIF(DY$12:DY36,1,DY$12:DY36)=1,SUM(DY$12:DY36)=1,SUM(DY$12:DY36)=2),0,IF($C37+$ED36&gt;($ED$11*DY$8),1,IF($C37+$D37+$E37+$F37+$ED36&gt;($ED$11*DY$8),2,IF($C37+$D37+$E37+$F37+$G37+$ED36&gt;($ED$11*DY$8),3,0))))</f>
        <v>0</v>
      </c>
      <c r="DZ37" s="68">
        <f>IF(OR(SUMIF(DZ$12:DZ36,2,DZ$12:DZ36)=2,SUMIF(DZ$12:DZ36,1,DZ$12:DZ36)=1,SUM(DZ$12:DZ36)=1,SUM(DZ$12:DZ36)=2),0,IF($C37+$ED36&gt;($ED$11*DZ$8),1,IF($C37+$D37+$E37+$F37+$ED36&gt;($ED$11*DZ$8),2,IF($C37+$D37+$E37+$F37+$G37+$ED36&gt;($ED$11*DZ$8),3,0))))</f>
        <v>0</v>
      </c>
      <c r="EA37" s="68">
        <f>IF(OR(SUMIF(EA$12:EA36,2,EA$12:EA36)=2,SUMIF(EA$12:EA36,1,EA$12:EA36)=1,SUM(EA$12:EA36)=1,SUM(EA$12:EA36)=2),0,IF($C37+$ED36&gt;($ED$11*EA$8),1,IF($C37+$D37+$E37+$F37+$ED36&gt;($ED$11*EA$8),2,IF($C37+$D37+$E37+$F37+$G37+$ED36&gt;($ED$11*EA$8),3,0))))</f>
        <v>0</v>
      </c>
      <c r="EB37" s="68">
        <f>IF(OR(SUMIF(EB$12:EB36,2,EB$12:EB36)=2,SUMIF(EB$12:EB36,1,EB$12:EB36)=1,SUM(EB$12:EB36)=1,SUM(EB$12:EB36)=2),0,IF($C37+$ED36&gt;($ED$11*EB$8),1,IF($C37+$D37+$E37+$F37+$ED36&gt;($ED$11*EB$8),2,IF($C37+$D37+$E37+$F37+$G37+$ED36&gt;($ED$11*EB$8),3,0))))</f>
        <v>0</v>
      </c>
      <c r="EC37" s="68">
        <f>IF(OR(SUMIF(EC$12:EC36,2,EC$12:EC36)=2,SUMIF(EC$12:EC36,1,EC$12:EC36)=1,SUM(EC$12:EC36)=1,SUM(EC$12:EC36)=2),0,IF($C37+$ED36&gt;($ED$11*EC$8),1,IF($C37+$D37+$E37+$F37+$ED36&gt;($ED$11*EC$8),2,IF($C37+$D37+$E37+$F37+$G37+$ED36&gt;($ED$11*EC$8),3,0))))</f>
        <v>0</v>
      </c>
      <c r="ED37" s="26">
        <f>SUM($C$12:$F37)</f>
        <v>0</v>
      </c>
    </row>
    <row r="38" spans="1:134" ht="14.1" customHeight="1">
      <c r="A38" s="66">
        <v>27</v>
      </c>
      <c r="B38" s="35"/>
      <c r="C38" s="35"/>
      <c r="D38" s="35"/>
      <c r="E38" s="35"/>
      <c r="F38" s="35"/>
      <c r="G38" s="35"/>
      <c r="H38" s="68">
        <f>IF(OR(SUMIF(H$12:H37,2,H$12:H37)=2,SUMIF(H$12:H37,1,H$12:H37)=1,SUM(H$12:H37)=1,SUM(H$12:H37)=2),0,IF($C38+$ED37&gt;($ED$11*H$8),1,IF($C38+$D38+$E38+$F38+$ED37&gt;($ED$11*H$8),2,IF($C38+$D38+$E38+$F38+$G38+$ED37&gt;($ED$11*H$8),3,0))))</f>
        <v>0</v>
      </c>
      <c r="I38" s="68">
        <f>IF(OR(SUMIF(I$12:I37,2,I$12:I37)=2,SUMIF(I$12:I37,1,I$12:I37)=1,SUM(I$12:I37)=1,SUM(I$12:I37)=2),0,IF($C38+$ED37&gt;($ED$11*I$8),1,IF($C38+$D38+$E38+$F38+$ED37&gt;($ED$11*I$8),2,IF($C38+$D38+$E38+$F38+$G38+$ED37&gt;($ED$11*I$8),3,0))))</f>
        <v>0</v>
      </c>
      <c r="J38" s="68">
        <f>IF(OR(SUMIF(J$12:J37,2,J$12:J37)=2,SUMIF(J$12:J37,1,J$12:J37)=1,SUM(J$12:J37)=1,SUM(J$12:J37)=2),0,IF($C38+$ED37&gt;($ED$11*J$8),1,IF($C38+$D38+$E38+$F38+$ED37&gt;($ED$11*J$8),2,IF($C38+$D38+$E38+$F38+$G38+$ED37&gt;($ED$11*J$8),3,0))))</f>
        <v>0</v>
      </c>
      <c r="K38" s="68">
        <f>IF(OR(SUMIF(K$12:K37,2,K$12:K37)=2,SUMIF(K$12:K37,1,K$12:K37)=1,SUM(K$12:K37)=1,SUM(K$12:K37)=2),0,IF($C38+$ED37&gt;($ED$11*K$8),1,IF($C38+$D38+$E38+$F38+$ED37&gt;($ED$11*K$8),2,IF($C38+$D38+$E38+$F38+$G38+$ED37&gt;($ED$11*K$8),3,0))))</f>
        <v>0</v>
      </c>
      <c r="L38" s="68">
        <f>IF(OR(SUMIF(L$12:L37,2,L$12:L37)=2,SUMIF(L$12:L37,1,L$12:L37)=1,SUM(L$12:L37)=1,SUM(L$12:L37)=2),0,IF($C38+$ED37&gt;($ED$11*L$8),1,IF($C38+$D38+$E38+$F38+$ED37&gt;($ED$11*L$8),2,IF($C38+$D38+$E38+$F38+$G38+$ED37&gt;($ED$11*L$8),3,0))))</f>
        <v>0</v>
      </c>
      <c r="M38" s="68">
        <f>IF(OR(SUMIF(M$12:M37,2,M$12:M37)=2,SUMIF(M$12:M37,1,M$12:M37)=1,SUM(M$12:M37)=1,SUM(M$12:M37)=2),0,IF($C38+$ED37&gt;($ED$11*M$8),1,IF($C38+$D38+$E38+$F38+$ED37&gt;($ED$11*M$8),2,IF($C38+$D38+$E38+$F38+$G38+$ED37&gt;($ED$11*M$8),3,0))))</f>
        <v>0</v>
      </c>
      <c r="N38" s="68">
        <f>IF(OR(SUMIF(N$12:N37,2,N$12:N37)=2,SUMIF(N$12:N37,1,N$12:N37)=1,SUM(N$12:N37)=1,SUM(N$12:N37)=2),0,IF($C38+$ED37&gt;($ED$11*N$8),1,IF($C38+$D38+$E38+$F38+$ED37&gt;($ED$11*N$8),2,IF($C38+$D38+$E38+$F38+$G38+$ED37&gt;($ED$11*N$8),3,0))))</f>
        <v>0</v>
      </c>
      <c r="O38" s="68">
        <f>IF(OR(SUMIF(O$12:O37,2,O$12:O37)=2,SUMIF(O$12:O37,1,O$12:O37)=1,SUM(O$12:O37)=1,SUM(O$12:O37)=2),0,IF($C38+$ED37&gt;($ED$11*O$8),1,IF($C38+$D38+$E38+$F38+$ED37&gt;($ED$11*O$8),2,IF($C38+$D38+$E38+$F38+$G38+$ED37&gt;($ED$11*O$8),3,0))))</f>
        <v>0</v>
      </c>
      <c r="P38" s="68">
        <f>IF(OR(SUMIF(P$12:P37,2,P$12:P37)=2,SUMIF(P$12:P37,1,P$12:P37)=1,SUM(P$12:P37)=1,SUM(P$12:P37)=2),0,IF($C38+$ED37&gt;($ED$11*P$8),1,IF($C38+$D38+$E38+$F38+$ED37&gt;($ED$11*P$8),2,IF($C38+$D38+$E38+$F38+$G38+$ED37&gt;($ED$11*P$8),3,0))))</f>
        <v>0</v>
      </c>
      <c r="Q38" s="68">
        <f>IF(OR(SUMIF(Q$12:Q37,2,Q$12:Q37)=2,SUMIF(Q$12:Q37,1,Q$12:Q37)=1,SUM(Q$12:Q37)=1,SUM(Q$12:Q37)=2),0,IF($C38+$ED37&gt;($ED$11*Q$8),1,IF($C38+$D38+$E38+$F38+$ED37&gt;($ED$11*Q$8),2,IF($C38+$D38+$E38+$F38+$G38+$ED37&gt;($ED$11*Q$8),3,0))))</f>
        <v>0</v>
      </c>
      <c r="R38" s="68">
        <f>IF(OR(SUMIF(R$12:R37,2,R$12:R37)=2,SUMIF(R$12:R37,1,R$12:R37)=1,SUM(R$12:R37)=1,SUM(R$12:R37)=2),0,IF($C38+$ED37&gt;($ED$11*R$8),1,IF($C38+$D38+$E38+$F38+$ED37&gt;($ED$11*R$8),2,IF($C38+$D38+$E38+$F38+$G38+$ED37&gt;($ED$11*R$8),3,0))))</f>
        <v>0</v>
      </c>
      <c r="S38" s="68">
        <f>IF(OR(SUMIF(S$12:S37,2,S$12:S37)=2,SUMIF(S$12:S37,1,S$12:S37)=1,SUM(S$12:S37)=1,SUM(S$12:S37)=2),0,IF($C38+$ED37&gt;($ED$11*S$8),1,IF($C38+$D38+$E38+$F38+$ED37&gt;($ED$11*S$8),2,IF($C38+$D38+$E38+$F38+$G38+$ED37&gt;($ED$11*S$8),3,0))))</f>
        <v>0</v>
      </c>
      <c r="T38" s="68">
        <f>IF(OR(SUMIF(T$12:T37,2,T$12:T37)=2,SUMIF(T$12:T37,1,T$12:T37)=1,SUM(T$12:T37)=1,SUM(T$12:T37)=2),0,IF($C38+$ED37&gt;($ED$11*T$8),1,IF($C38+$D38+$E38+$F38+$ED37&gt;($ED$11*T$8),2,IF($C38+$D38+$E38+$F38+$G38+$ED37&gt;($ED$11*T$8),3,0))))</f>
        <v>0</v>
      </c>
      <c r="U38" s="68">
        <f>IF(OR(SUMIF(U$12:U37,2,U$12:U37)=2,SUMIF(U$12:U37,1,U$12:U37)=1,SUM(U$12:U37)=1,SUM(U$12:U37)=2),0,IF($C38+$ED37&gt;($ED$11*U$8),1,IF($C38+$D38+$E38+$F38+$ED37&gt;($ED$11*U$8),2,IF($C38+$D38+$E38+$F38+$G38+$ED37&gt;($ED$11*U$8),3,0))))</f>
        <v>0</v>
      </c>
      <c r="V38" s="68">
        <f>IF(OR(SUMIF(V$12:V37,2,V$12:V37)=2,SUMIF(V$12:V37,1,V$12:V37)=1,SUM(V$12:V37)=1,SUM(V$12:V37)=2),0,IF($C38+$ED37&gt;($ED$11*V$8),1,IF($C38+$D38+$E38+$F38+$ED37&gt;($ED$11*V$8),2,IF($C38+$D38+$E38+$F38+$G38+$ED37&gt;($ED$11*V$8),3,0))))</f>
        <v>0</v>
      </c>
      <c r="W38" s="68">
        <f>IF(OR(SUMIF(W$12:W37,2,W$12:W37)=2,SUMIF(W$12:W37,1,W$12:W37)=1,SUM(W$12:W37)=1,SUM(W$12:W37)=2),0,IF($C38+$ED37&gt;($ED$11*W$8),1,IF($C38+$D38+$E38+$F38+$ED37&gt;($ED$11*W$8),2,IF($C38+$D38+$E38+$F38+$G38+$ED37&gt;($ED$11*W$8),3,0))))</f>
        <v>0</v>
      </c>
      <c r="X38" s="68">
        <f>IF(OR(SUMIF(X$12:X37,2,X$12:X37)=2,SUMIF(X$12:X37,1,X$12:X37)=1,SUM(X$12:X37)=1,SUM(X$12:X37)=2),0,IF($C38+$ED37&gt;($ED$11*X$8),1,IF($C38+$D38+$E38+$F38+$ED37&gt;($ED$11*X$8),2,IF($C38+$D38+$E38+$F38+$G38+$ED37&gt;($ED$11*X$8),3,0))))</f>
        <v>0</v>
      </c>
      <c r="Y38" s="68">
        <f>IF(OR(SUMIF(Y$12:Y37,2,Y$12:Y37)=2,SUMIF(Y$12:Y37,1,Y$12:Y37)=1,SUM(Y$12:Y37)=1,SUM(Y$12:Y37)=2),0,IF($C38+$ED37&gt;($ED$11*Y$8),1,IF($C38+$D38+$E38+$F38+$ED37&gt;($ED$11*Y$8),2,IF($C38+$D38+$E38+$F38+$G38+$ED37&gt;($ED$11*Y$8),3,0))))</f>
        <v>0</v>
      </c>
      <c r="Z38" s="68">
        <f>IF(OR(SUMIF(Z$12:Z37,2,Z$12:Z37)=2,SUMIF(Z$12:Z37,1,Z$12:Z37)=1,SUM(Z$12:Z37)=1,SUM(Z$12:Z37)=2),0,IF($C38+$ED37&gt;($ED$11*Z$8),1,IF($C38+$D38+$E38+$F38+$ED37&gt;($ED$11*Z$8),2,IF($C38+$D38+$E38+$F38+$G38+$ED37&gt;($ED$11*Z$8),3,0))))</f>
        <v>0</v>
      </c>
      <c r="AA38" s="68">
        <f>IF(OR(SUMIF(AA$12:AA37,2,AA$12:AA37)=2,SUMIF(AA$12:AA37,1,AA$12:AA37)=1,SUM(AA$12:AA37)=1,SUM(AA$12:AA37)=2),0,IF($C38+$ED37&gt;($ED$11*AA$8),1,IF($C38+$D38+$E38+$F38+$ED37&gt;($ED$11*AA$8),2,IF($C38+$D38+$E38+$F38+$G38+$ED37&gt;($ED$11*AA$8),3,0))))</f>
        <v>0</v>
      </c>
      <c r="AB38" s="68">
        <f>IF(OR(SUMIF(AB$12:AB37,2,AB$12:AB37)=2,SUMIF(AB$12:AB37,1,AB$12:AB37)=1,SUM(AB$12:AB37)=1,SUM(AB$12:AB37)=2),0,IF($C38+$ED37&gt;($ED$11*AB$8),1,IF($C38+$D38+$E38+$F38+$ED37&gt;($ED$11*AB$8),2,IF($C38+$D38+$E38+$F38+$G38+$ED37&gt;($ED$11*AB$8),3,0))))</f>
        <v>0</v>
      </c>
      <c r="AC38" s="68">
        <f>IF(OR(SUMIF(AC$12:AC37,2,AC$12:AC37)=2,SUMIF(AC$12:AC37,1,AC$12:AC37)=1,SUM(AC$12:AC37)=1,SUM(AC$12:AC37)=2),0,IF($C38+$ED37&gt;($ED$11*AC$8),1,IF($C38+$D38+$E38+$F38+$ED37&gt;($ED$11*AC$8),2,IF($C38+$D38+$E38+$F38+$G38+$ED37&gt;($ED$11*AC$8),3,0))))</f>
        <v>0</v>
      </c>
      <c r="AD38" s="68">
        <f>IF(OR(SUMIF(AD$12:AD37,2,AD$12:AD37)=2,SUMIF(AD$12:AD37,1,AD$12:AD37)=1,SUM(AD$12:AD37)=1,SUM(AD$12:AD37)=2),0,IF($C38+$ED37&gt;($ED$11*AD$8),1,IF($C38+$D38+$E38+$F38+$ED37&gt;($ED$11*AD$8),2,IF($C38+$D38+$E38+$F38+$G38+$ED37&gt;($ED$11*AD$8),3,0))))</f>
        <v>0</v>
      </c>
      <c r="AE38" s="68">
        <f>IF(OR(SUMIF(AE$12:AE37,2,AE$12:AE37)=2,SUMIF(AE$12:AE37,1,AE$12:AE37)=1,SUM(AE$12:AE37)=1,SUM(AE$12:AE37)=2),0,IF($C38+$ED37&gt;($ED$11*AE$8),1,IF($C38+$D38+$E38+$F38+$ED37&gt;($ED$11*AE$8),2,IF($C38+$D38+$E38+$F38+$G38+$ED37&gt;($ED$11*AE$8),3,0))))</f>
        <v>0</v>
      </c>
      <c r="AF38" s="68">
        <f>IF(OR(SUMIF(AF$12:AF37,2,AF$12:AF37)=2,SUMIF(AF$12:AF37,1,AF$12:AF37)=1,SUM(AF$12:AF37)=1,SUM(AF$12:AF37)=2),0,IF($C38+$ED37&gt;($ED$11*AF$8),1,IF($C38+$D38+$E38+$F38+$ED37&gt;($ED$11*AF$8),2,IF($C38+$D38+$E38+$F38+$G38+$ED37&gt;($ED$11*AF$8),3,0))))</f>
        <v>0</v>
      </c>
      <c r="AG38" s="68">
        <f>IF(OR(SUMIF(AG$12:AG37,2,AG$12:AG37)=2,SUMIF(AG$12:AG37,1,AG$12:AG37)=1,SUM(AG$12:AG37)=1,SUM(AG$12:AG37)=2),0,IF($C38+$ED37&gt;($ED$11*AG$8),1,IF($C38+$D38+$E38+$F38+$ED37&gt;($ED$11*AG$8),2,IF($C38+$D38+$E38+$F38+$G38+$ED37&gt;($ED$11*AG$8),3,0))))</f>
        <v>0</v>
      </c>
      <c r="AH38" s="68">
        <f>IF(OR(SUMIF(AH$12:AH37,2,AH$12:AH37)=2,SUMIF(AH$12:AH37,1,AH$12:AH37)=1,SUM(AH$12:AH37)=1,SUM(AH$12:AH37)=2),0,IF($C38+$ED37&gt;($ED$11*AH$8),1,IF($C38+$D38+$E38+$F38+$ED37&gt;($ED$11*AH$8),2,IF($C38+$D38+$E38+$F38+$G38+$ED37&gt;($ED$11*AH$8),3,0))))</f>
        <v>0</v>
      </c>
      <c r="AI38" s="68">
        <f>IF(OR(SUMIF(AI$12:AI37,2,AI$12:AI37)=2,SUMIF(AI$12:AI37,1,AI$12:AI37)=1,SUM(AI$12:AI37)=1,SUM(AI$12:AI37)=2),0,IF($C38+$ED37&gt;($ED$11*AI$8),1,IF($C38+$D38+$E38+$F38+$ED37&gt;($ED$11*AI$8),2,IF($C38+$D38+$E38+$F38+$G38+$ED37&gt;($ED$11*AI$8),3,0))))</f>
        <v>0</v>
      </c>
      <c r="AJ38" s="68">
        <f>IF(OR(SUMIF(AJ$12:AJ37,2,AJ$12:AJ37)=2,SUMIF(AJ$12:AJ37,1,AJ$12:AJ37)=1,SUM(AJ$12:AJ37)=1,SUM(AJ$12:AJ37)=2),0,IF($C38+$ED37&gt;($ED$11*AJ$8),1,IF($C38+$D38+$E38+$F38+$ED37&gt;($ED$11*AJ$8),2,IF($C38+$D38+$E38+$F38+$G38+$ED37&gt;($ED$11*AJ$8),3,0))))</f>
        <v>0</v>
      </c>
      <c r="AK38" s="68">
        <f>IF(OR(SUMIF(AK$12:AK37,2,AK$12:AK37)=2,SUMIF(AK$12:AK37,1,AK$12:AK37)=1,SUM(AK$12:AK37)=1,SUM(AK$12:AK37)=2),0,IF($C38+$ED37&gt;($ED$11*AK$8),1,IF($C38+$D38+$E38+$F38+$ED37&gt;($ED$11*AK$8),2,IF($C38+$D38+$E38+$F38+$G38+$ED37&gt;($ED$11*AK$8),3,0))))</f>
        <v>0</v>
      </c>
      <c r="AL38" s="68">
        <f>IF(OR(SUMIF(AL$12:AL37,2,AL$12:AL37)=2,SUMIF(AL$12:AL37,1,AL$12:AL37)=1,SUM(AL$12:AL37)=1,SUM(AL$12:AL37)=2),0,IF($C38+$ED37&gt;($ED$11*AL$8),1,IF($C38+$D38+$E38+$F38+$ED37&gt;($ED$11*AL$8),2,IF($C38+$D38+$E38+$F38+$G38+$ED37&gt;($ED$11*AL$8),3,0))))</f>
        <v>0</v>
      </c>
      <c r="AM38" s="68">
        <f>IF(OR(SUMIF(AM$12:AM37,2,AM$12:AM37)=2,SUMIF(AM$12:AM37,1,AM$12:AM37)=1,SUM(AM$12:AM37)=1,SUM(AM$12:AM37)=2),0,IF($C38+$ED37&gt;($ED$11*AM$8),1,IF($C38+$D38+$E38+$F38+$ED37&gt;($ED$11*AM$8),2,IF($C38+$D38+$E38+$F38+$G38+$ED37&gt;($ED$11*AM$8),3,0))))</f>
        <v>0</v>
      </c>
      <c r="AN38" s="68">
        <f>IF(OR(SUMIF(AN$12:AN37,2,AN$12:AN37)=2,SUMIF(AN$12:AN37,1,AN$12:AN37)=1,SUM(AN$12:AN37)=1,SUM(AN$12:AN37)=2),0,IF($C38+$ED37&gt;($ED$11*AN$8),1,IF($C38+$D38+$E38+$F38+$ED37&gt;($ED$11*AN$8),2,IF($C38+$D38+$E38+$F38+$G38+$ED37&gt;($ED$11*AN$8),3,0))))</f>
        <v>0</v>
      </c>
      <c r="AO38" s="68">
        <f>IF(OR(SUMIF(AO$12:AO37,2,AO$12:AO37)=2,SUMIF(AO$12:AO37,1,AO$12:AO37)=1,SUM(AO$12:AO37)=1,SUM(AO$12:AO37)=2),0,IF($C38+$ED37&gt;($ED$11*AO$8),1,IF($C38+$D38+$E38+$F38+$ED37&gt;($ED$11*AO$8),2,IF($C38+$D38+$E38+$F38+$G38+$ED37&gt;($ED$11*AO$8),3,0))))</f>
        <v>0</v>
      </c>
      <c r="AP38" s="68">
        <f>IF(OR(SUMIF(AP$12:AP37,2,AP$12:AP37)=2,SUMIF(AP$12:AP37,1,AP$12:AP37)=1,SUM(AP$12:AP37)=1,SUM(AP$12:AP37)=2),0,IF($C38+$ED37&gt;($ED$11*AP$8),1,IF($C38+$D38+$E38+$F38+$ED37&gt;($ED$11*AP$8),2,IF($C38+$D38+$E38+$F38+$G38+$ED37&gt;($ED$11*AP$8),3,0))))</f>
        <v>0</v>
      </c>
      <c r="AQ38" s="68">
        <f>IF(OR(SUMIF(AQ$12:AQ37,2,AQ$12:AQ37)=2,SUMIF(AQ$12:AQ37,1,AQ$12:AQ37)=1,SUM(AQ$12:AQ37)=1,SUM(AQ$12:AQ37)=2),0,IF($C38+$ED37&gt;($ED$11*AQ$8),1,IF($C38+$D38+$E38+$F38+$ED37&gt;($ED$11*AQ$8),2,IF($C38+$D38+$E38+$F38+$G38+$ED37&gt;($ED$11*AQ$8),3,0))))</f>
        <v>0</v>
      </c>
      <c r="AR38" s="68">
        <f>IF(OR(SUMIF(AR$12:AR37,2,AR$12:AR37)=2,SUMIF(AR$12:AR37,1,AR$12:AR37)=1,SUM(AR$12:AR37)=1,SUM(AR$12:AR37)=2),0,IF($C38+$ED37&gt;($ED$11*AR$8),1,IF($C38+$D38+$E38+$F38+$ED37&gt;($ED$11*AR$8),2,IF($C38+$D38+$E38+$F38+$G38+$ED37&gt;($ED$11*AR$8),3,0))))</f>
        <v>0</v>
      </c>
      <c r="AS38" s="68">
        <f>IF(OR(SUMIF(AS$12:AS37,2,AS$12:AS37)=2,SUMIF(AS$12:AS37,1,AS$12:AS37)=1,SUM(AS$12:AS37)=1,SUM(AS$12:AS37)=2),0,IF($C38+$ED37&gt;($ED$11*AS$8),1,IF($C38+$D38+$E38+$F38+$ED37&gt;($ED$11*AS$8),2,IF($C38+$D38+$E38+$F38+$G38+$ED37&gt;($ED$11*AS$8),3,0))))</f>
        <v>0</v>
      </c>
      <c r="AT38" s="68">
        <f>IF(OR(SUMIF(AT$12:AT37,2,AT$12:AT37)=2,SUMIF(AT$12:AT37,1,AT$12:AT37)=1,SUM(AT$12:AT37)=1,SUM(AT$12:AT37)=2),0,IF($C38+$ED37&gt;($ED$11*AT$8),1,IF($C38+$D38+$E38+$F38+$ED37&gt;($ED$11*AT$8),2,IF($C38+$D38+$E38+$F38+$G38+$ED37&gt;($ED$11*AT$8),3,0))))</f>
        <v>0</v>
      </c>
      <c r="AU38" s="68">
        <f>IF(OR(SUMIF(AU$12:AU37,2,AU$12:AU37)=2,SUMIF(AU$12:AU37,1,AU$12:AU37)=1,SUM(AU$12:AU37)=1,SUM(AU$12:AU37)=2),0,IF($C38+$ED37&gt;($ED$11*AU$8),1,IF($C38+$D38+$E38+$F38+$ED37&gt;($ED$11*AU$8),2,IF($C38+$D38+$E38+$F38+$G38+$ED37&gt;($ED$11*AU$8),3,0))))</f>
        <v>0</v>
      </c>
      <c r="AV38" s="68">
        <f>IF(OR(SUMIF(AV$12:AV37,2,AV$12:AV37)=2,SUMIF(AV$12:AV37,1,AV$12:AV37)=1,SUM(AV$12:AV37)=1,SUM(AV$12:AV37)=2),0,IF($C38+$ED37&gt;($ED$11*AV$8),1,IF($C38+$D38+$E38+$F38+$ED37&gt;($ED$11*AV$8),2,IF($C38+$D38+$E38+$F38+$G38+$ED37&gt;($ED$11*AV$8),3,0))))</f>
        <v>0</v>
      </c>
      <c r="AW38" s="68">
        <f>IF(OR(SUMIF(AW$12:AW37,2,AW$12:AW37)=2,SUMIF(AW$12:AW37,1,AW$12:AW37)=1,SUM(AW$12:AW37)=1,SUM(AW$12:AW37)=2),0,IF($C38+$ED37&gt;($ED$11*AW$8),1,IF($C38+$D38+$E38+$F38+$ED37&gt;($ED$11*AW$8),2,IF($C38+$D38+$E38+$F38+$G38+$ED37&gt;($ED$11*AW$8),3,0))))</f>
        <v>0</v>
      </c>
      <c r="AX38" s="68">
        <f>IF(OR(SUMIF(AX$12:AX37,2,AX$12:AX37)=2,SUMIF(AX$12:AX37,1,AX$12:AX37)=1,SUM(AX$12:AX37)=1,SUM(AX$12:AX37)=2),0,IF($C38+$ED37&gt;($ED$11*AX$8),1,IF($C38+$D38+$E38+$F38+$ED37&gt;($ED$11*AX$8),2,IF($C38+$D38+$E38+$F38+$G38+$ED37&gt;($ED$11*AX$8),3,0))))</f>
        <v>0</v>
      </c>
      <c r="AY38" s="68">
        <f>IF(OR(SUMIF(AY$12:AY37,2,AY$12:AY37)=2,SUMIF(AY$12:AY37,1,AY$12:AY37)=1,SUM(AY$12:AY37)=1,SUM(AY$12:AY37)=2),0,IF($C38+$ED37&gt;($ED$11*AY$8),1,IF($C38+$D38+$E38+$F38+$ED37&gt;($ED$11*AY$8),2,IF($C38+$D38+$E38+$F38+$G38+$ED37&gt;($ED$11*AY$8),3,0))))</f>
        <v>0</v>
      </c>
      <c r="AZ38" s="68">
        <f>IF(OR(SUMIF(AZ$12:AZ37,2,AZ$12:AZ37)=2,SUMIF(AZ$12:AZ37,1,AZ$12:AZ37)=1,SUM(AZ$12:AZ37)=1,SUM(AZ$12:AZ37)=2),0,IF($C38+$ED37&gt;($ED$11*AZ$8),1,IF($C38+$D38+$E38+$F38+$ED37&gt;($ED$11*AZ$8),2,IF($C38+$D38+$E38+$F38+$G38+$ED37&gt;($ED$11*AZ$8),3,0))))</f>
        <v>0</v>
      </c>
      <c r="BA38" s="68">
        <f>IF(OR(SUMIF(BA$12:BA37,2,BA$12:BA37)=2,SUMIF(BA$12:BA37,1,BA$12:BA37)=1,SUM(BA$12:BA37)=1,SUM(BA$12:BA37)=2),0,IF($C38+$ED37&gt;($ED$11*BA$8),1,IF($C38+$D38+$E38+$F38+$ED37&gt;($ED$11*BA$8),2,IF($C38+$D38+$E38+$F38+$G38+$ED37&gt;($ED$11*BA$8),3,0))))</f>
        <v>0</v>
      </c>
      <c r="BB38" s="68">
        <f>IF(OR(SUMIF(BB$12:BB37,2,BB$12:BB37)=2,SUMIF(BB$12:BB37,1,BB$12:BB37)=1,SUM(BB$12:BB37)=1,SUM(BB$12:BB37)=2),0,IF($C38+$ED37&gt;($ED$11*BB$8),1,IF($C38+$D38+$E38+$F38+$ED37&gt;($ED$11*BB$8),2,IF($C38+$D38+$E38+$F38+$G38+$ED37&gt;($ED$11*BB$8),3,0))))</f>
        <v>0</v>
      </c>
      <c r="BC38" s="68">
        <f>IF(OR(SUMIF(BC$12:BC37,2,BC$12:BC37)=2,SUMIF(BC$12:BC37,1,BC$12:BC37)=1,SUM(BC$12:BC37)=1,SUM(BC$12:BC37)=2),0,IF($C38+$ED37&gt;($ED$11*BC$8),1,IF($C38+$D38+$E38+$F38+$ED37&gt;($ED$11*BC$8),2,IF($C38+$D38+$E38+$F38+$G38+$ED37&gt;($ED$11*BC$8),3,0))))</f>
        <v>0</v>
      </c>
      <c r="BD38" s="68">
        <f>IF(OR(SUMIF(BD$12:BD37,2,BD$12:BD37)=2,SUMIF(BD$12:BD37,1,BD$12:BD37)=1,SUM(BD$12:BD37)=1,SUM(BD$12:BD37)=2),0,IF($C38+$ED37&gt;($ED$11*BD$8),1,IF($C38+$D38+$E38+$F38+$ED37&gt;($ED$11*BD$8),2,IF($C38+$D38+$E38+$F38+$G38+$ED37&gt;($ED$11*BD$8),3,0))))</f>
        <v>0</v>
      </c>
      <c r="BE38" s="68">
        <f>IF(OR(SUMIF(BE$12:BE37,2,BE$12:BE37)=2,SUMIF(BE$12:BE37,1,BE$12:BE37)=1,SUM(BE$12:BE37)=1,SUM(BE$12:BE37)=2),0,IF($C38+$ED37&gt;($ED$11*BE$8),1,IF($C38+$D38+$E38+$F38+$ED37&gt;($ED$11*BE$8),2,IF($C38+$D38+$E38+$F38+$G38+$ED37&gt;($ED$11*BE$8),3,0))))</f>
        <v>0</v>
      </c>
      <c r="BF38" s="68">
        <f>IF(OR(SUMIF(BF$12:BF37,2,BF$12:BF37)=2,SUMIF(BF$12:BF37,1,BF$12:BF37)=1,SUM(BF$12:BF37)=1,SUM(BF$12:BF37)=2),0,IF($C38+$ED37&gt;($ED$11*BF$8),1,IF($C38+$D38+$E38+$F38+$ED37&gt;($ED$11*BF$8),2,IF($C38+$D38+$E38+$F38+$G38+$ED37&gt;($ED$11*BF$8),3,0))))</f>
        <v>0</v>
      </c>
      <c r="BG38" s="68">
        <f>IF(OR(SUMIF(BG$12:BG37,2,BG$12:BG37)=2,SUMIF(BG$12:BG37,1,BG$12:BG37)=1,SUM(BG$12:BG37)=1,SUM(BG$12:BG37)=2),0,IF($C38+$ED37&gt;($ED$11*BG$8),1,IF($C38+$D38+$E38+$F38+$ED37&gt;($ED$11*BG$8),2,IF($C38+$D38+$E38+$F38+$G38+$ED37&gt;($ED$11*BG$8),3,0))))</f>
        <v>0</v>
      </c>
      <c r="BH38" s="68">
        <f>IF(OR(SUMIF(BH$12:BH37,2,BH$12:BH37)=2,SUMIF(BH$12:BH37,1,BH$12:BH37)=1,SUM(BH$12:BH37)=1,SUM(BH$12:BH37)=2),0,IF($C38+$ED37&gt;($ED$11*BH$8),1,IF($C38+$D38+$E38+$F38+$ED37&gt;($ED$11*BH$8),2,IF($C38+$D38+$E38+$F38+$G38+$ED37&gt;($ED$11*BH$8),3,0))))</f>
        <v>0</v>
      </c>
      <c r="BI38" s="68">
        <f>IF(OR(SUMIF(BI$12:BI37,2,BI$12:BI37)=2,SUMIF(BI$12:BI37,1,BI$12:BI37)=1,SUM(BI$12:BI37)=1,SUM(BI$12:BI37)=2),0,IF($C38+$ED37&gt;($ED$11*BI$8),1,IF($C38+$D38+$E38+$F38+$ED37&gt;($ED$11*BI$8),2,IF($C38+$D38+$E38+$F38+$G38+$ED37&gt;($ED$11*BI$8),3,0))))</f>
        <v>0</v>
      </c>
      <c r="BJ38" s="68">
        <f>IF(OR(SUMIF(BJ$12:BJ37,2,BJ$12:BJ37)=2,SUMIF(BJ$12:BJ37,1,BJ$12:BJ37)=1,SUM(BJ$12:BJ37)=1,SUM(BJ$12:BJ37)=2),0,IF($C38+$ED37&gt;($ED$11*BJ$8),1,IF($C38+$D38+$E38+$F38+$ED37&gt;($ED$11*BJ$8),2,IF($C38+$D38+$E38+$F38+$G38+$ED37&gt;($ED$11*BJ$8),3,0))))</f>
        <v>0</v>
      </c>
      <c r="BK38" s="68">
        <f>IF(OR(SUMIF(BK$12:BK37,2,BK$12:BK37)=2,SUMIF(BK$12:BK37,1,BK$12:BK37)=1,SUM(BK$12:BK37)=1,SUM(BK$12:BK37)=2),0,IF($C38+$ED37&gt;($ED$11*BK$8),1,IF($C38+$D38+$E38+$F38+$ED37&gt;($ED$11*BK$8),2,IF($C38+$D38+$E38+$F38+$G38+$ED37&gt;($ED$11*BK$8),3,0))))</f>
        <v>0</v>
      </c>
      <c r="BL38" s="68">
        <f>IF(OR(SUMIF(BL$12:BL37,2,BL$12:BL37)=2,SUMIF(BL$12:BL37,1,BL$12:BL37)=1,SUM(BL$12:BL37)=1,SUM(BL$12:BL37)=2),0,IF($C38+$ED37&gt;($ED$11*BL$8),1,IF($C38+$D38+$E38+$F38+$ED37&gt;($ED$11*BL$8),2,IF($C38+$D38+$E38+$F38+$G38+$ED37&gt;($ED$11*BL$8),3,0))))</f>
        <v>0</v>
      </c>
      <c r="BM38" s="68">
        <f>IF(OR(SUMIF(BM$12:BM37,2,BM$12:BM37)=2,SUMIF(BM$12:BM37,1,BM$12:BM37)=1,SUM(BM$12:BM37)=1,SUM(BM$12:BM37)=2),0,IF($C38+$ED37&gt;($ED$11*BM$8),1,IF($C38+$D38+$E38+$F38+$ED37&gt;($ED$11*BM$8),2,IF($C38+$D38+$E38+$F38+$G38+$ED37&gt;($ED$11*BM$8),3,0))))</f>
        <v>0</v>
      </c>
      <c r="BN38" s="68">
        <f>IF(OR(SUMIF(BN$12:BN37,2,BN$12:BN37)=2,SUMIF(BN$12:BN37,1,BN$12:BN37)=1,SUM(BN$12:BN37)=1,SUM(BN$12:BN37)=2),0,IF($C38+$ED37&gt;($ED$11*BN$8),1,IF($C38+$D38+$E38+$F38+$ED37&gt;($ED$11*BN$8),2,IF($C38+$D38+$E38+$F38+$G38+$ED37&gt;($ED$11*BN$8),3,0))))</f>
        <v>0</v>
      </c>
      <c r="BO38" s="68">
        <f>IF(OR(SUMIF(BO$12:BO37,2,BO$12:BO37)=2,SUMIF(BO$12:BO37,1,BO$12:BO37)=1,SUM(BO$12:BO37)=1,SUM(BO$12:BO37)=2),0,IF($C38+$ED37&gt;($ED$11*BO$8),1,IF($C38+$D38+$E38+$F38+$ED37&gt;($ED$11*BO$8),2,IF($C38+$D38+$E38+$F38+$G38+$ED37&gt;($ED$11*BO$8),3,0))))</f>
        <v>0</v>
      </c>
      <c r="BP38" s="68">
        <f>IF(OR(SUMIF(BP$12:BP37,2,BP$12:BP37)=2,SUMIF(BP$12:BP37,1,BP$12:BP37)=1,SUM(BP$12:BP37)=1,SUM(BP$12:BP37)=2),0,IF($C38+$ED37&gt;($ED$11*BP$8),1,IF($C38+$D38+$E38+$F38+$ED37&gt;($ED$11*BP$8),2,IF($C38+$D38+$E38+$F38+$G38+$ED37&gt;($ED$11*BP$8),3,0))))</f>
        <v>0</v>
      </c>
      <c r="BQ38" s="68">
        <f>IF(OR(SUMIF(BQ$12:BQ37,2,BQ$12:BQ37)=2,SUMIF(BQ$12:BQ37,1,BQ$12:BQ37)=1,SUM(BQ$12:BQ37)=1,SUM(BQ$12:BQ37)=2),0,IF($C38+$ED37&gt;($ED$11*BQ$8),1,IF($C38+$D38+$E38+$F38+$ED37&gt;($ED$11*BQ$8),2,IF($C38+$D38+$E38+$F38+$G38+$ED37&gt;($ED$11*BQ$8),3,0))))</f>
        <v>0</v>
      </c>
      <c r="BR38" s="68">
        <f>IF(OR(SUMIF(BR$12:BR37,2,BR$12:BR37)=2,SUMIF(BR$12:BR37,1,BR$12:BR37)=1,SUM(BR$12:BR37)=1,SUM(BR$12:BR37)=2),0,IF($C38+$ED37&gt;($ED$11*BR$8),1,IF($C38+$D38+$E38+$F38+$ED37&gt;($ED$11*BR$8),2,IF($C38+$D38+$E38+$F38+$G38+$ED37&gt;($ED$11*BR$8),3,0))))</f>
        <v>0</v>
      </c>
      <c r="BS38" s="68">
        <f>IF(OR(SUMIF(BS$12:BS37,2,BS$12:BS37)=2,SUMIF(BS$12:BS37,1,BS$12:BS37)=1,SUM(BS$12:BS37)=1,SUM(BS$12:BS37)=2),0,IF($C38+$ED37&gt;($ED$11*BS$8),1,IF($C38+$D38+$E38+$F38+$ED37&gt;($ED$11*BS$8),2,IF($C38+$D38+$E38+$F38+$G38+$ED37&gt;($ED$11*BS$8),3,0))))</f>
        <v>0</v>
      </c>
      <c r="BT38" s="68">
        <f>IF(OR(SUMIF(BT$12:BT37,2,BT$12:BT37)=2,SUMIF(BT$12:BT37,1,BT$12:BT37)=1,SUM(BT$12:BT37)=1,SUM(BT$12:BT37)=2),0,IF($C38+$ED37&gt;($ED$11*BT$8),1,IF($C38+$D38+$E38+$F38+$ED37&gt;($ED$11*BT$8),2,IF($C38+$D38+$E38+$F38+$G38+$ED37&gt;($ED$11*BT$8),3,0))))</f>
        <v>0</v>
      </c>
      <c r="BU38" s="68">
        <f>IF(OR(SUMIF(BU$12:BU37,2,BU$12:BU37)=2,SUMIF(BU$12:BU37,1,BU$12:BU37)=1,SUM(BU$12:BU37)=1,SUM(BU$12:BU37)=2),0,IF($C38+$ED37&gt;($ED$11*BU$8),1,IF($C38+$D38+$E38+$F38+$ED37&gt;($ED$11*BU$8),2,IF($C38+$D38+$E38+$F38+$G38+$ED37&gt;($ED$11*BU$8),3,0))))</f>
        <v>0</v>
      </c>
      <c r="BV38" s="68">
        <f>IF(OR(SUMIF(BV$12:BV37,2,BV$12:BV37)=2,SUMIF(BV$12:BV37,1,BV$12:BV37)=1,SUM(BV$12:BV37)=1,SUM(BV$12:BV37)=2),0,IF($C38+$ED37&gt;($ED$11*BV$8),1,IF($C38+$D38+$E38+$F38+$ED37&gt;($ED$11*BV$8),2,IF($C38+$D38+$E38+$F38+$G38+$ED37&gt;($ED$11*BV$8),3,0))))</f>
        <v>0</v>
      </c>
      <c r="BW38" s="68">
        <f>IF(OR(SUMIF(BW$12:BW37,2,BW$12:BW37)=2,SUMIF(BW$12:BW37,1,BW$12:BW37)=1,SUM(BW$12:BW37)=1,SUM(BW$12:BW37)=2),0,IF($C38+$ED37&gt;($ED$11*BW$8),1,IF($C38+$D38+$E38+$F38+$ED37&gt;($ED$11*BW$8),2,IF($C38+$D38+$E38+$F38+$G38+$ED37&gt;($ED$11*BW$8),3,0))))</f>
        <v>0</v>
      </c>
      <c r="BX38" s="68">
        <f>IF(OR(SUMIF(BX$12:BX37,2,BX$12:BX37)=2,SUMIF(BX$12:BX37,1,BX$12:BX37)=1,SUM(BX$12:BX37)=1,SUM(BX$12:BX37)=2),0,IF($C38+$ED37&gt;($ED$11*BX$8),1,IF($C38+$D38+$E38+$F38+$ED37&gt;($ED$11*BX$8),2,IF($C38+$D38+$E38+$F38+$G38+$ED37&gt;($ED$11*BX$8),3,0))))</f>
        <v>0</v>
      </c>
      <c r="BY38" s="68">
        <f>IF(OR(SUMIF(BY$12:BY37,2,BY$12:BY37)=2,SUMIF(BY$12:BY37,1,BY$12:BY37)=1,SUM(BY$12:BY37)=1,SUM(BY$12:BY37)=2),0,IF($C38+$ED37&gt;($ED$11*BY$8),1,IF($C38+$D38+$E38+$F38+$ED37&gt;($ED$11*BY$8),2,IF($C38+$D38+$E38+$F38+$G38+$ED37&gt;($ED$11*BY$8),3,0))))</f>
        <v>0</v>
      </c>
      <c r="BZ38" s="68">
        <f>IF(OR(SUMIF(BZ$12:BZ37,2,BZ$12:BZ37)=2,SUMIF(BZ$12:BZ37,1,BZ$12:BZ37)=1,SUM(BZ$12:BZ37)=1,SUM(BZ$12:BZ37)=2),0,IF($C38+$ED37&gt;($ED$11*BZ$8),1,IF($C38+$D38+$E38+$F38+$ED37&gt;($ED$11*BZ$8),2,IF($C38+$D38+$E38+$F38+$G38+$ED37&gt;($ED$11*BZ$8),3,0))))</f>
        <v>0</v>
      </c>
      <c r="CA38" s="68">
        <f>IF(OR(SUMIF(CA$12:CA37,2,CA$12:CA37)=2,SUMIF(CA$12:CA37,1,CA$12:CA37)=1,SUM(CA$12:CA37)=1,SUM(CA$12:CA37)=2),0,IF($C38+$ED37&gt;($ED$11*CA$8),1,IF($C38+$D38+$E38+$F38+$ED37&gt;($ED$11*CA$8),2,IF($C38+$D38+$E38+$F38+$G38+$ED37&gt;($ED$11*CA$8),3,0))))</f>
        <v>0</v>
      </c>
      <c r="CB38" s="68">
        <f>IF(OR(SUMIF(CB$12:CB37,2,CB$12:CB37)=2,SUMIF(CB$12:CB37,1,CB$12:CB37)=1,SUM(CB$12:CB37)=1,SUM(CB$12:CB37)=2),0,IF($C38+$ED37&gt;($ED$11*CB$8),1,IF($C38+$D38+$E38+$F38+$ED37&gt;($ED$11*CB$8),2,IF($C38+$D38+$E38+$F38+$G38+$ED37&gt;($ED$11*CB$8),3,0))))</f>
        <v>0</v>
      </c>
      <c r="CC38" s="68">
        <f>IF(OR(SUMIF(CC$12:CC37,2,CC$12:CC37)=2,SUMIF(CC$12:CC37,1,CC$12:CC37)=1,SUM(CC$12:CC37)=1,SUM(CC$12:CC37)=2),0,IF($C38+$ED37&gt;($ED$11*CC$8),1,IF($C38+$D38+$E38+$F38+$ED37&gt;($ED$11*CC$8),2,IF($C38+$D38+$E38+$F38+$G38+$ED37&gt;($ED$11*CC$8),3,0))))</f>
        <v>0</v>
      </c>
      <c r="CD38" s="68">
        <f>IF(OR(SUMIF(CD$12:CD37,2,CD$12:CD37)=2,SUMIF(CD$12:CD37,1,CD$12:CD37)=1,SUM(CD$12:CD37)=1,SUM(CD$12:CD37)=2),0,IF($C38+$ED37&gt;($ED$11*CD$8),1,IF($C38+$D38+$E38+$F38+$ED37&gt;($ED$11*CD$8),2,IF($C38+$D38+$E38+$F38+$G38+$ED37&gt;($ED$11*CD$8),3,0))))</f>
        <v>0</v>
      </c>
      <c r="CE38" s="68">
        <f>IF(OR(SUMIF(CE$12:CE37,2,CE$12:CE37)=2,SUMIF(CE$12:CE37,1,CE$12:CE37)=1,SUM(CE$12:CE37)=1,SUM(CE$12:CE37)=2),0,IF($C38+$ED37&gt;($ED$11*CE$8),1,IF($C38+$D38+$E38+$F38+$ED37&gt;($ED$11*CE$8),2,IF($C38+$D38+$E38+$F38+$G38+$ED37&gt;($ED$11*CE$8),3,0))))</f>
        <v>0</v>
      </c>
      <c r="CF38" s="68">
        <f>IF(OR(SUMIF(CF$12:CF37,2,CF$12:CF37)=2,SUMIF(CF$12:CF37,1,CF$12:CF37)=1,SUM(CF$12:CF37)=1,SUM(CF$12:CF37)=2),0,IF($C38+$ED37&gt;($ED$11*CF$8),1,IF($C38+$D38+$E38+$F38+$ED37&gt;($ED$11*CF$8),2,IF($C38+$D38+$E38+$F38+$G38+$ED37&gt;($ED$11*CF$8),3,0))))</f>
        <v>0</v>
      </c>
      <c r="CG38" s="68">
        <f>IF(OR(SUMIF(CG$12:CG37,2,CG$12:CG37)=2,SUMIF(CG$12:CG37,1,CG$12:CG37)=1,SUM(CG$12:CG37)=1,SUM(CG$12:CG37)=2),0,IF($C38+$ED37&gt;($ED$11*CG$8),1,IF($C38+$D38+$E38+$F38+$ED37&gt;($ED$11*CG$8),2,IF($C38+$D38+$E38+$F38+$G38+$ED37&gt;($ED$11*CG$8),3,0))))</f>
        <v>0</v>
      </c>
      <c r="CH38" s="68">
        <f>IF(OR(SUMIF(CH$12:CH37,2,CH$12:CH37)=2,SUMIF(CH$12:CH37,1,CH$12:CH37)=1,SUM(CH$12:CH37)=1,SUM(CH$12:CH37)=2),0,IF($C38+$ED37&gt;($ED$11*CH$8),1,IF($C38+$D38+$E38+$F38+$ED37&gt;($ED$11*CH$8),2,IF($C38+$D38+$E38+$F38+$G38+$ED37&gt;($ED$11*CH$8),3,0))))</f>
        <v>0</v>
      </c>
      <c r="CI38" s="68">
        <f>IF(OR(SUMIF(CI$12:CI37,2,CI$12:CI37)=2,SUMIF(CI$12:CI37,1,CI$12:CI37)=1,SUM(CI$12:CI37)=1,SUM(CI$12:CI37)=2),0,IF($C38+$ED37&gt;($ED$11*CI$8),1,IF($C38+$D38+$E38+$F38+$ED37&gt;($ED$11*CI$8),2,IF($C38+$D38+$E38+$F38+$G38+$ED37&gt;($ED$11*CI$8),3,0))))</f>
        <v>0</v>
      </c>
      <c r="CJ38" s="68">
        <f>IF(OR(SUMIF(CJ$12:CJ37,2,CJ$12:CJ37)=2,SUMIF(CJ$12:CJ37,1,CJ$12:CJ37)=1,SUM(CJ$12:CJ37)=1,SUM(CJ$12:CJ37)=2),0,IF($C38+$ED37&gt;($ED$11*CJ$8),1,IF($C38+$D38+$E38+$F38+$ED37&gt;($ED$11*CJ$8),2,IF($C38+$D38+$E38+$F38+$G38+$ED37&gt;($ED$11*CJ$8),3,0))))</f>
        <v>0</v>
      </c>
      <c r="CK38" s="68">
        <f>IF(OR(SUMIF(CK$12:CK37,2,CK$12:CK37)=2,SUMIF(CK$12:CK37,1,CK$12:CK37)=1,SUM(CK$12:CK37)=1,SUM(CK$12:CK37)=2),0,IF($C38+$ED37&gt;($ED$11*CK$8),1,IF($C38+$D38+$E38+$F38+$ED37&gt;($ED$11*CK$8),2,IF($C38+$D38+$E38+$F38+$G38+$ED37&gt;($ED$11*CK$8),3,0))))</f>
        <v>0</v>
      </c>
      <c r="CL38" s="68">
        <f>IF(OR(SUMIF(CL$12:CL37,2,CL$12:CL37)=2,SUMIF(CL$12:CL37,1,CL$12:CL37)=1,SUM(CL$12:CL37)=1,SUM(CL$12:CL37)=2),0,IF($C38+$ED37&gt;($ED$11*CL$8),1,IF($C38+$D38+$E38+$F38+$ED37&gt;($ED$11*CL$8),2,IF($C38+$D38+$E38+$F38+$G38+$ED37&gt;($ED$11*CL$8),3,0))))</f>
        <v>0</v>
      </c>
      <c r="CM38" s="68">
        <f>IF(OR(SUMIF(CM$12:CM37,2,CM$12:CM37)=2,SUMIF(CM$12:CM37,1,CM$12:CM37)=1,SUM(CM$12:CM37)=1,SUM(CM$12:CM37)=2),0,IF($C38+$ED37&gt;($ED$11*CM$8),1,IF($C38+$D38+$E38+$F38+$ED37&gt;($ED$11*CM$8),2,IF($C38+$D38+$E38+$F38+$G38+$ED37&gt;($ED$11*CM$8),3,0))))</f>
        <v>0</v>
      </c>
      <c r="CN38" s="68">
        <f>IF(OR(SUMIF(CN$12:CN37,2,CN$12:CN37)=2,SUMIF(CN$12:CN37,1,CN$12:CN37)=1,SUM(CN$12:CN37)=1,SUM(CN$12:CN37)=2),0,IF($C38+$ED37&gt;($ED$11*CN$8),1,IF($C38+$D38+$E38+$F38+$ED37&gt;($ED$11*CN$8),2,IF($C38+$D38+$E38+$F38+$G38+$ED37&gt;($ED$11*CN$8),3,0))))</f>
        <v>0</v>
      </c>
      <c r="CO38" s="68">
        <f>IF(OR(SUMIF(CO$12:CO37,2,CO$12:CO37)=2,SUMIF(CO$12:CO37,1,CO$12:CO37)=1,SUM(CO$12:CO37)=1,SUM(CO$12:CO37)=2),0,IF($C38+$ED37&gt;($ED$11*CO$8),1,IF($C38+$D38+$E38+$F38+$ED37&gt;($ED$11*CO$8),2,IF($C38+$D38+$E38+$F38+$G38+$ED37&gt;($ED$11*CO$8),3,0))))</f>
        <v>0</v>
      </c>
      <c r="CP38" s="68">
        <f>IF(OR(SUMIF(CP$12:CP37,2,CP$12:CP37)=2,SUMIF(CP$12:CP37,1,CP$12:CP37)=1,SUM(CP$12:CP37)=1,SUM(CP$12:CP37)=2),0,IF($C38+$ED37&gt;($ED$11*CP$8),1,IF($C38+$D38+$E38+$F38+$ED37&gt;($ED$11*CP$8),2,IF($C38+$D38+$E38+$F38+$G38+$ED37&gt;($ED$11*CP$8),3,0))))</f>
        <v>0</v>
      </c>
      <c r="CQ38" s="68">
        <f>IF(OR(SUMIF(CQ$12:CQ37,2,CQ$12:CQ37)=2,SUMIF(CQ$12:CQ37,1,CQ$12:CQ37)=1,SUM(CQ$12:CQ37)=1,SUM(CQ$12:CQ37)=2),0,IF($C38+$ED37&gt;($ED$11*CQ$8),1,IF($C38+$D38+$E38+$F38+$ED37&gt;($ED$11*CQ$8),2,IF($C38+$D38+$E38+$F38+$G38+$ED37&gt;($ED$11*CQ$8),3,0))))</f>
        <v>0</v>
      </c>
      <c r="CR38" s="68">
        <f>IF(OR(SUMIF(CR$12:CR37,2,CR$12:CR37)=2,SUMIF(CR$12:CR37,1,CR$12:CR37)=1,SUM(CR$12:CR37)=1,SUM(CR$12:CR37)=2),0,IF($C38+$ED37&gt;($ED$11*CR$8),1,IF($C38+$D38+$E38+$F38+$ED37&gt;($ED$11*CR$8),2,IF($C38+$D38+$E38+$F38+$G38+$ED37&gt;($ED$11*CR$8),3,0))))</f>
        <v>0</v>
      </c>
      <c r="CS38" s="68">
        <f>IF(OR(SUMIF(CS$12:CS37,2,CS$12:CS37)=2,SUMIF(CS$12:CS37,1,CS$12:CS37)=1,SUM(CS$12:CS37)=1,SUM(CS$12:CS37)=2),0,IF($C38+$ED37&gt;($ED$11*CS$8),1,IF($C38+$D38+$E38+$F38+$ED37&gt;($ED$11*CS$8),2,IF($C38+$D38+$E38+$F38+$G38+$ED37&gt;($ED$11*CS$8),3,0))))</f>
        <v>0</v>
      </c>
      <c r="CT38" s="68">
        <f>IF(OR(SUMIF(CT$12:CT37,2,CT$12:CT37)=2,SUMIF(CT$12:CT37,1,CT$12:CT37)=1,SUM(CT$12:CT37)=1,SUM(CT$12:CT37)=2),0,IF($C38+$ED37&gt;($ED$11*CT$8),1,IF($C38+$D38+$E38+$F38+$ED37&gt;($ED$11*CT$8),2,IF($C38+$D38+$E38+$F38+$G38+$ED37&gt;($ED$11*CT$8),3,0))))</f>
        <v>0</v>
      </c>
      <c r="CU38" s="68">
        <f>IF(OR(SUMIF(CU$12:CU37,2,CU$12:CU37)=2,SUMIF(CU$12:CU37,1,CU$12:CU37)=1,SUM(CU$12:CU37)=1,SUM(CU$12:CU37)=2),0,IF($C38+$ED37&gt;($ED$11*CU$8),1,IF($C38+$D38+$E38+$F38+$ED37&gt;($ED$11*CU$8),2,IF($C38+$D38+$E38+$F38+$G38+$ED37&gt;($ED$11*CU$8),3,0))))</f>
        <v>0</v>
      </c>
      <c r="CV38" s="68">
        <f>IF(OR(SUMIF(CV$12:CV37,2,CV$12:CV37)=2,SUMIF(CV$12:CV37,1,CV$12:CV37)=1,SUM(CV$12:CV37)=1,SUM(CV$12:CV37)=2),0,IF($C38+$ED37&gt;($ED$11*CV$8),1,IF($C38+$D38+$E38+$F38+$ED37&gt;($ED$11*CV$8),2,IF($C38+$D38+$E38+$F38+$G38+$ED37&gt;($ED$11*CV$8),3,0))))</f>
        <v>0</v>
      </c>
      <c r="CW38" s="68">
        <f>IF(OR(SUMIF(CW$12:CW37,2,CW$12:CW37)=2,SUMIF(CW$12:CW37,1,CW$12:CW37)=1,SUM(CW$12:CW37)=1,SUM(CW$12:CW37)=2),0,IF($C38+$ED37&gt;($ED$11*CW$8),1,IF($C38+$D38+$E38+$F38+$ED37&gt;($ED$11*CW$8),2,IF($C38+$D38+$E38+$F38+$G38+$ED37&gt;($ED$11*CW$8),3,0))))</f>
        <v>0</v>
      </c>
      <c r="CX38" s="68">
        <f>IF(OR(SUMIF(CX$12:CX37,2,CX$12:CX37)=2,SUMIF(CX$12:CX37,1,CX$12:CX37)=1,SUM(CX$12:CX37)=1,SUM(CX$12:CX37)=2),0,IF($C38+$ED37&gt;($ED$11*CX$8),1,IF($C38+$D38+$E38+$F38+$ED37&gt;($ED$11*CX$8),2,IF($C38+$D38+$E38+$F38+$G38+$ED37&gt;($ED$11*CX$8),3,0))))</f>
        <v>0</v>
      </c>
      <c r="CY38" s="68">
        <f>IF(OR(SUMIF(CY$12:CY37,2,CY$12:CY37)=2,SUMIF(CY$12:CY37,1,CY$12:CY37)=1,SUM(CY$12:CY37)=1,SUM(CY$12:CY37)=2),0,IF($C38+$ED37&gt;($ED$11*CY$8),1,IF($C38+$D38+$E38+$F38+$ED37&gt;($ED$11*CY$8),2,IF($C38+$D38+$E38+$F38+$G38+$ED37&gt;($ED$11*CY$8),3,0))))</f>
        <v>0</v>
      </c>
      <c r="CZ38" s="68">
        <f>IF(OR(SUMIF(CZ$12:CZ37,2,CZ$12:CZ37)=2,SUMIF(CZ$12:CZ37,1,CZ$12:CZ37)=1,SUM(CZ$12:CZ37)=1,SUM(CZ$12:CZ37)=2),0,IF($C38+$ED37&gt;($ED$11*CZ$8),1,IF($C38+$D38+$E38+$F38+$ED37&gt;($ED$11*CZ$8),2,IF($C38+$D38+$E38+$F38+$G38+$ED37&gt;($ED$11*CZ$8),3,0))))</f>
        <v>0</v>
      </c>
      <c r="DA38" s="68">
        <f>IF(OR(SUMIF(DA$12:DA37,2,DA$12:DA37)=2,SUMIF(DA$12:DA37,1,DA$12:DA37)=1,SUM(DA$12:DA37)=1,SUM(DA$12:DA37)=2),0,IF($C38+$ED37&gt;($ED$11*DA$8),1,IF($C38+$D38+$E38+$F38+$ED37&gt;($ED$11*DA$8),2,IF($C38+$D38+$E38+$F38+$G38+$ED37&gt;($ED$11*DA$8),3,0))))</f>
        <v>0</v>
      </c>
      <c r="DB38" s="68">
        <f>IF(OR(SUMIF(DB$12:DB37,2,DB$12:DB37)=2,SUMIF(DB$12:DB37,1,DB$12:DB37)=1,SUM(DB$12:DB37)=1,SUM(DB$12:DB37)=2),0,IF($C38+$ED37&gt;($ED$11*DB$8),1,IF($C38+$D38+$E38+$F38+$ED37&gt;($ED$11*DB$8),2,IF($C38+$D38+$E38+$F38+$G38+$ED37&gt;($ED$11*DB$8),3,0))))</f>
        <v>0</v>
      </c>
      <c r="DC38" s="68">
        <f>IF(OR(SUMIF(DC$12:DC37,2,DC$12:DC37)=2,SUMIF(DC$12:DC37,1,DC$12:DC37)=1,SUM(DC$12:DC37)=1,SUM(DC$12:DC37)=2),0,IF($C38+$ED37&gt;($ED$11*DC$8),1,IF($C38+$D38+$E38+$F38+$ED37&gt;($ED$11*DC$8),2,IF($C38+$D38+$E38+$F38+$G38+$ED37&gt;($ED$11*DC$8),3,0))))</f>
        <v>0</v>
      </c>
      <c r="DD38" s="68">
        <f>IF(OR(SUMIF(DD$12:DD37,2,DD$12:DD37)=2,SUMIF(DD$12:DD37,1,DD$12:DD37)=1,SUM(DD$12:DD37)=1,SUM(DD$12:DD37)=2),0,IF($C38+$ED37&gt;($ED$11*DD$8),1,IF($C38+$D38+$E38+$F38+$ED37&gt;($ED$11*DD$8),2,IF($C38+$D38+$E38+$F38+$G38+$ED37&gt;($ED$11*DD$8),3,0))))</f>
        <v>0</v>
      </c>
      <c r="DE38" s="68">
        <f>IF(OR(SUMIF(DE$12:DE37,2,DE$12:DE37)=2,SUMIF(DE$12:DE37,1,DE$12:DE37)=1,SUM(DE$12:DE37)=1,SUM(DE$12:DE37)=2),0,IF($C38+$ED37&gt;($ED$11*DE$8),1,IF($C38+$D38+$E38+$F38+$ED37&gt;($ED$11*DE$8),2,IF($C38+$D38+$E38+$F38+$G38+$ED37&gt;($ED$11*DE$8),3,0))))</f>
        <v>0</v>
      </c>
      <c r="DF38" s="68">
        <f>IF(OR(SUMIF(DF$12:DF37,2,DF$12:DF37)=2,SUMIF(DF$12:DF37,1,DF$12:DF37)=1,SUM(DF$12:DF37)=1,SUM(DF$12:DF37)=2),0,IF($C38+$ED37&gt;($ED$11*DF$8),1,IF($C38+$D38+$E38+$F38+$ED37&gt;($ED$11*DF$8),2,IF($C38+$D38+$E38+$F38+$G38+$ED37&gt;($ED$11*DF$8),3,0))))</f>
        <v>0</v>
      </c>
      <c r="DG38" s="68">
        <f>IF(OR(SUMIF(DG$12:DG37,2,DG$12:DG37)=2,SUMIF(DG$12:DG37,1,DG$12:DG37)=1,SUM(DG$12:DG37)=1,SUM(DG$12:DG37)=2),0,IF($C38+$ED37&gt;($ED$11*DG$8),1,IF($C38+$D38+$E38+$F38+$ED37&gt;($ED$11*DG$8),2,IF($C38+$D38+$E38+$F38+$G38+$ED37&gt;($ED$11*DG$8),3,0))))</f>
        <v>0</v>
      </c>
      <c r="DH38" s="68">
        <f>IF(OR(SUMIF(DH$12:DH37,2,DH$12:DH37)=2,SUMIF(DH$12:DH37,1,DH$12:DH37)=1,SUM(DH$12:DH37)=1,SUM(DH$12:DH37)=2),0,IF($C38+$ED37&gt;($ED$11*DH$8),1,IF($C38+$D38+$E38+$F38+$ED37&gt;($ED$11*DH$8),2,IF($C38+$D38+$E38+$F38+$G38+$ED37&gt;($ED$11*DH$8),3,0))))</f>
        <v>0</v>
      </c>
      <c r="DI38" s="68">
        <f>IF(OR(SUMIF(DI$12:DI37,2,DI$12:DI37)=2,SUMIF(DI$12:DI37,1,DI$12:DI37)=1,SUM(DI$12:DI37)=1,SUM(DI$12:DI37)=2),0,IF($C38+$ED37&gt;($ED$11*DI$8),1,IF($C38+$D38+$E38+$F38+$ED37&gt;($ED$11*DI$8),2,IF($C38+$D38+$E38+$F38+$G38+$ED37&gt;($ED$11*DI$8),3,0))))</f>
        <v>0</v>
      </c>
      <c r="DJ38" s="68">
        <f>IF(OR(SUMIF(DJ$12:DJ37,2,DJ$12:DJ37)=2,SUMIF(DJ$12:DJ37,1,DJ$12:DJ37)=1,SUM(DJ$12:DJ37)=1,SUM(DJ$12:DJ37)=2),0,IF($C38+$ED37&gt;($ED$11*DJ$8),1,IF($C38+$D38+$E38+$F38+$ED37&gt;($ED$11*DJ$8),2,IF($C38+$D38+$E38+$F38+$G38+$ED37&gt;($ED$11*DJ$8),3,0))))</f>
        <v>0</v>
      </c>
      <c r="DK38" s="68">
        <f>IF(OR(SUMIF(DK$12:DK37,2,DK$12:DK37)=2,SUMIF(DK$12:DK37,1,DK$12:DK37)=1,SUM(DK$12:DK37)=1,SUM(DK$12:DK37)=2),0,IF($C38+$ED37&gt;($ED$11*DK$8),1,IF($C38+$D38+$E38+$F38+$ED37&gt;($ED$11*DK$8),2,IF($C38+$D38+$E38+$F38+$G38+$ED37&gt;($ED$11*DK$8),3,0))))</f>
        <v>0</v>
      </c>
      <c r="DL38" s="68">
        <f>IF(OR(SUMIF(DL$12:DL37,2,DL$12:DL37)=2,SUMIF(DL$12:DL37,1,DL$12:DL37)=1,SUM(DL$12:DL37)=1,SUM(DL$12:DL37)=2),0,IF($C38+$ED37&gt;($ED$11*DL$8),1,IF($C38+$D38+$E38+$F38+$ED37&gt;($ED$11*DL$8),2,IF($C38+$D38+$E38+$F38+$G38+$ED37&gt;($ED$11*DL$8),3,0))))</f>
        <v>0</v>
      </c>
      <c r="DM38" s="68">
        <f>IF(OR(SUMIF(DM$12:DM37,2,DM$12:DM37)=2,SUMIF(DM$12:DM37,1,DM$12:DM37)=1,SUM(DM$12:DM37)=1,SUM(DM$12:DM37)=2),0,IF($C38+$ED37&gt;($ED$11*DM$8),1,IF($C38+$D38+$E38+$F38+$ED37&gt;($ED$11*DM$8),2,IF($C38+$D38+$E38+$F38+$G38+$ED37&gt;($ED$11*DM$8),3,0))))</f>
        <v>0</v>
      </c>
      <c r="DN38" s="68">
        <f>IF(OR(SUMIF(DN$12:DN37,2,DN$12:DN37)=2,SUMIF(DN$12:DN37,1,DN$12:DN37)=1,SUM(DN$12:DN37)=1,SUM(DN$12:DN37)=2),0,IF($C38+$ED37&gt;($ED$11*DN$8),1,IF($C38+$D38+$E38+$F38+$ED37&gt;($ED$11*DN$8),2,IF($C38+$D38+$E38+$F38+$G38+$ED37&gt;($ED$11*DN$8),3,0))))</f>
        <v>0</v>
      </c>
      <c r="DO38" s="68">
        <f>IF(OR(SUMIF(DO$12:DO37,2,DO$12:DO37)=2,SUMIF(DO$12:DO37,1,DO$12:DO37)=1,SUM(DO$12:DO37)=1,SUM(DO$12:DO37)=2),0,IF($C38+$ED37&gt;($ED$11*DO$8),1,IF($C38+$D38+$E38+$F38+$ED37&gt;($ED$11*DO$8),2,IF($C38+$D38+$E38+$F38+$G38+$ED37&gt;($ED$11*DO$8),3,0))))</f>
        <v>0</v>
      </c>
      <c r="DP38" s="68">
        <f>IF(OR(SUMIF(DP$12:DP37,2,DP$12:DP37)=2,SUMIF(DP$12:DP37,1,DP$12:DP37)=1,SUM(DP$12:DP37)=1,SUM(DP$12:DP37)=2),0,IF($C38+$ED37&gt;($ED$11*DP$8),1,IF($C38+$D38+$E38+$F38+$ED37&gt;($ED$11*DP$8),2,IF($C38+$D38+$E38+$F38+$G38+$ED37&gt;($ED$11*DP$8),3,0))))</f>
        <v>0</v>
      </c>
      <c r="DQ38" s="68">
        <f>IF(OR(SUMIF(DQ$12:DQ37,2,DQ$12:DQ37)=2,SUMIF(DQ$12:DQ37,1,DQ$12:DQ37)=1,SUM(DQ$12:DQ37)=1,SUM(DQ$12:DQ37)=2),0,IF($C38+$ED37&gt;($ED$11*DQ$8),1,IF($C38+$D38+$E38+$F38+$ED37&gt;($ED$11*DQ$8),2,IF($C38+$D38+$E38+$F38+$G38+$ED37&gt;($ED$11*DQ$8),3,0))))</f>
        <v>0</v>
      </c>
      <c r="DR38" s="68">
        <f>IF(OR(SUMIF(DR$12:DR37,2,DR$12:DR37)=2,SUMIF(DR$12:DR37,1,DR$12:DR37)=1,SUM(DR$12:DR37)=1,SUM(DR$12:DR37)=2),0,IF($C38+$ED37&gt;($ED$11*DR$8),1,IF($C38+$D38+$E38+$F38+$ED37&gt;($ED$11*DR$8),2,IF($C38+$D38+$E38+$F38+$G38+$ED37&gt;($ED$11*DR$8),3,0))))</f>
        <v>0</v>
      </c>
      <c r="DS38" s="68">
        <f>IF(OR(SUMIF(DS$12:DS37,2,DS$12:DS37)=2,SUMIF(DS$12:DS37,1,DS$12:DS37)=1,SUM(DS$12:DS37)=1,SUM(DS$12:DS37)=2),0,IF($C38+$ED37&gt;($ED$11*DS$8),1,IF($C38+$D38+$E38+$F38+$ED37&gt;($ED$11*DS$8),2,IF($C38+$D38+$E38+$F38+$G38+$ED37&gt;($ED$11*DS$8),3,0))))</f>
        <v>0</v>
      </c>
      <c r="DT38" s="68">
        <f>IF(OR(SUMIF(DT$12:DT37,2,DT$12:DT37)=2,SUMIF(DT$12:DT37,1,DT$12:DT37)=1,SUM(DT$12:DT37)=1,SUM(DT$12:DT37)=2),0,IF($C38+$ED37&gt;($ED$11*DT$8),1,IF($C38+$D38+$E38+$F38+$ED37&gt;($ED$11*DT$8),2,IF($C38+$D38+$E38+$F38+$G38+$ED37&gt;($ED$11*DT$8),3,0))))</f>
        <v>0</v>
      </c>
      <c r="DU38" s="68">
        <f>IF(OR(SUMIF(DU$12:DU37,2,DU$12:DU37)=2,SUMIF(DU$12:DU37,1,DU$12:DU37)=1,SUM(DU$12:DU37)=1,SUM(DU$12:DU37)=2),0,IF($C38+$ED37&gt;($ED$11*DU$8),1,IF($C38+$D38+$E38+$F38+$ED37&gt;($ED$11*DU$8),2,IF($C38+$D38+$E38+$F38+$G38+$ED37&gt;($ED$11*DU$8),3,0))))</f>
        <v>0</v>
      </c>
      <c r="DV38" s="68">
        <f>IF(OR(SUMIF(DV$12:DV37,2,DV$12:DV37)=2,SUMIF(DV$12:DV37,1,DV$12:DV37)=1,SUM(DV$12:DV37)=1,SUM(DV$12:DV37)=2),0,IF($C38+$ED37&gt;($ED$11*DV$8),1,IF($C38+$D38+$E38+$F38+$ED37&gt;($ED$11*DV$8),2,IF($C38+$D38+$E38+$F38+$G38+$ED37&gt;($ED$11*DV$8),3,0))))</f>
        <v>0</v>
      </c>
      <c r="DW38" s="68">
        <f>IF(OR(SUMIF(DW$12:DW37,2,DW$12:DW37)=2,SUMIF(DW$12:DW37,1,DW$12:DW37)=1,SUM(DW$12:DW37)=1,SUM(DW$12:DW37)=2),0,IF($C38+$ED37&gt;($ED$11*DW$8),1,IF($C38+$D38+$E38+$F38+$ED37&gt;($ED$11*DW$8),2,IF($C38+$D38+$E38+$F38+$G38+$ED37&gt;($ED$11*DW$8),3,0))))</f>
        <v>0</v>
      </c>
      <c r="DX38" s="68">
        <f>IF(OR(SUMIF(DX$12:DX37,2,DX$12:DX37)=2,SUMIF(DX$12:DX37,1,DX$12:DX37)=1,SUM(DX$12:DX37)=1,SUM(DX$12:DX37)=2),0,IF($C38+$ED37&gt;($ED$11*DX$8),1,IF($C38+$D38+$E38+$F38+$ED37&gt;($ED$11*DX$8),2,IF($C38+$D38+$E38+$F38+$G38+$ED37&gt;($ED$11*DX$8),3,0))))</f>
        <v>0</v>
      </c>
      <c r="DY38" s="68">
        <f>IF(OR(SUMIF(DY$12:DY37,2,DY$12:DY37)=2,SUMIF(DY$12:DY37,1,DY$12:DY37)=1,SUM(DY$12:DY37)=1,SUM(DY$12:DY37)=2),0,IF($C38+$ED37&gt;($ED$11*DY$8),1,IF($C38+$D38+$E38+$F38+$ED37&gt;($ED$11*DY$8),2,IF($C38+$D38+$E38+$F38+$G38+$ED37&gt;($ED$11*DY$8),3,0))))</f>
        <v>0</v>
      </c>
      <c r="DZ38" s="68">
        <f>IF(OR(SUMIF(DZ$12:DZ37,2,DZ$12:DZ37)=2,SUMIF(DZ$12:DZ37,1,DZ$12:DZ37)=1,SUM(DZ$12:DZ37)=1,SUM(DZ$12:DZ37)=2),0,IF($C38+$ED37&gt;($ED$11*DZ$8),1,IF($C38+$D38+$E38+$F38+$ED37&gt;($ED$11*DZ$8),2,IF($C38+$D38+$E38+$F38+$G38+$ED37&gt;($ED$11*DZ$8),3,0))))</f>
        <v>0</v>
      </c>
      <c r="EA38" s="68">
        <f>IF(OR(SUMIF(EA$12:EA37,2,EA$12:EA37)=2,SUMIF(EA$12:EA37,1,EA$12:EA37)=1,SUM(EA$12:EA37)=1,SUM(EA$12:EA37)=2),0,IF($C38+$ED37&gt;($ED$11*EA$8),1,IF($C38+$D38+$E38+$F38+$ED37&gt;($ED$11*EA$8),2,IF($C38+$D38+$E38+$F38+$G38+$ED37&gt;($ED$11*EA$8),3,0))))</f>
        <v>0</v>
      </c>
      <c r="EB38" s="68">
        <f>IF(OR(SUMIF(EB$12:EB37,2,EB$12:EB37)=2,SUMIF(EB$12:EB37,1,EB$12:EB37)=1,SUM(EB$12:EB37)=1,SUM(EB$12:EB37)=2),0,IF($C38+$ED37&gt;($ED$11*EB$8),1,IF($C38+$D38+$E38+$F38+$ED37&gt;($ED$11*EB$8),2,IF($C38+$D38+$E38+$F38+$G38+$ED37&gt;($ED$11*EB$8),3,0))))</f>
        <v>0</v>
      </c>
      <c r="EC38" s="68">
        <f>IF(OR(SUMIF(EC$12:EC37,2,EC$12:EC37)=2,SUMIF(EC$12:EC37,1,EC$12:EC37)=1,SUM(EC$12:EC37)=1,SUM(EC$12:EC37)=2),0,IF($C38+$ED37&gt;($ED$11*EC$8),1,IF($C38+$D38+$E38+$F38+$ED37&gt;($ED$11*EC$8),2,IF($C38+$D38+$E38+$F38+$G38+$ED37&gt;($ED$11*EC$8),3,0))))</f>
        <v>0</v>
      </c>
      <c r="ED38" s="26">
        <f>SUM($C$12:$F38)</f>
        <v>0</v>
      </c>
    </row>
    <row r="39" spans="1:134" ht="14.1" customHeight="1">
      <c r="A39" s="66">
        <v>28</v>
      </c>
      <c r="B39" s="35"/>
      <c r="C39" s="35"/>
      <c r="D39" s="35"/>
      <c r="E39" s="35"/>
      <c r="F39" s="35"/>
      <c r="G39" s="35"/>
      <c r="H39" s="68">
        <f>IF(OR(SUMIF(H$12:H38,2,H$12:H38)=2,SUMIF(H$12:H38,1,H$12:H38)=1,SUM(H$12:H38)=1,SUM(H$12:H38)=2),0,IF($C39+$ED38&gt;($ED$11*H$8),1,IF($C39+$D39+$E39+$F39+$ED38&gt;($ED$11*H$8),2,IF($C39+$D39+$E39+$F39+$G39+$ED38&gt;($ED$11*H$8),3,0))))</f>
        <v>0</v>
      </c>
      <c r="I39" s="68">
        <f>IF(OR(SUMIF(I$12:I38,2,I$12:I38)=2,SUMIF(I$12:I38,1,I$12:I38)=1,SUM(I$12:I38)=1,SUM(I$12:I38)=2),0,IF($C39+$ED38&gt;($ED$11*I$8),1,IF($C39+$D39+$E39+$F39+$ED38&gt;($ED$11*I$8),2,IF($C39+$D39+$E39+$F39+$G39+$ED38&gt;($ED$11*I$8),3,0))))</f>
        <v>0</v>
      </c>
      <c r="J39" s="68">
        <f>IF(OR(SUMIF(J$12:J38,2,J$12:J38)=2,SUMIF(J$12:J38,1,J$12:J38)=1,SUM(J$12:J38)=1,SUM(J$12:J38)=2),0,IF($C39+$ED38&gt;($ED$11*J$8),1,IF($C39+$D39+$E39+$F39+$ED38&gt;($ED$11*J$8),2,IF($C39+$D39+$E39+$F39+$G39+$ED38&gt;($ED$11*J$8),3,0))))</f>
        <v>0</v>
      </c>
      <c r="K39" s="68">
        <f>IF(OR(SUMIF(K$12:K38,2,K$12:K38)=2,SUMIF(K$12:K38,1,K$12:K38)=1,SUM(K$12:K38)=1,SUM(K$12:K38)=2),0,IF($C39+$ED38&gt;($ED$11*K$8),1,IF($C39+$D39+$E39+$F39+$ED38&gt;($ED$11*K$8),2,IF($C39+$D39+$E39+$F39+$G39+$ED38&gt;($ED$11*K$8),3,0))))</f>
        <v>0</v>
      </c>
      <c r="L39" s="68">
        <f>IF(OR(SUMIF(L$12:L38,2,L$12:L38)=2,SUMIF(L$12:L38,1,L$12:L38)=1,SUM(L$12:L38)=1,SUM(L$12:L38)=2),0,IF($C39+$ED38&gt;($ED$11*L$8),1,IF($C39+$D39+$E39+$F39+$ED38&gt;($ED$11*L$8),2,IF($C39+$D39+$E39+$F39+$G39+$ED38&gt;($ED$11*L$8),3,0))))</f>
        <v>0</v>
      </c>
      <c r="M39" s="68">
        <f>IF(OR(SUMIF(M$12:M38,2,M$12:M38)=2,SUMIF(M$12:M38,1,M$12:M38)=1,SUM(M$12:M38)=1,SUM(M$12:M38)=2),0,IF($C39+$ED38&gt;($ED$11*M$8),1,IF($C39+$D39+$E39+$F39+$ED38&gt;($ED$11*M$8),2,IF($C39+$D39+$E39+$F39+$G39+$ED38&gt;($ED$11*M$8),3,0))))</f>
        <v>0</v>
      </c>
      <c r="N39" s="68">
        <f>IF(OR(SUMIF(N$12:N38,2,N$12:N38)=2,SUMIF(N$12:N38,1,N$12:N38)=1,SUM(N$12:N38)=1,SUM(N$12:N38)=2),0,IF($C39+$ED38&gt;($ED$11*N$8),1,IF($C39+$D39+$E39+$F39+$ED38&gt;($ED$11*N$8),2,IF($C39+$D39+$E39+$F39+$G39+$ED38&gt;($ED$11*N$8),3,0))))</f>
        <v>0</v>
      </c>
      <c r="O39" s="68">
        <f>IF(OR(SUMIF(O$12:O38,2,O$12:O38)=2,SUMIF(O$12:O38,1,O$12:O38)=1,SUM(O$12:O38)=1,SUM(O$12:O38)=2),0,IF($C39+$ED38&gt;($ED$11*O$8),1,IF($C39+$D39+$E39+$F39+$ED38&gt;($ED$11*O$8),2,IF($C39+$D39+$E39+$F39+$G39+$ED38&gt;($ED$11*O$8),3,0))))</f>
        <v>0</v>
      </c>
      <c r="P39" s="68">
        <f>IF(OR(SUMIF(P$12:P38,2,P$12:P38)=2,SUMIF(P$12:P38,1,P$12:P38)=1,SUM(P$12:P38)=1,SUM(P$12:P38)=2),0,IF($C39+$ED38&gt;($ED$11*P$8),1,IF($C39+$D39+$E39+$F39+$ED38&gt;($ED$11*P$8),2,IF($C39+$D39+$E39+$F39+$G39+$ED38&gt;($ED$11*P$8),3,0))))</f>
        <v>0</v>
      </c>
      <c r="Q39" s="68">
        <f>IF(OR(SUMIF(Q$12:Q38,2,Q$12:Q38)=2,SUMIF(Q$12:Q38,1,Q$12:Q38)=1,SUM(Q$12:Q38)=1,SUM(Q$12:Q38)=2),0,IF($C39+$ED38&gt;($ED$11*Q$8),1,IF($C39+$D39+$E39+$F39+$ED38&gt;($ED$11*Q$8),2,IF($C39+$D39+$E39+$F39+$G39+$ED38&gt;($ED$11*Q$8),3,0))))</f>
        <v>0</v>
      </c>
      <c r="R39" s="68">
        <f>IF(OR(SUMIF(R$12:R38,2,R$12:R38)=2,SUMIF(R$12:R38,1,R$12:R38)=1,SUM(R$12:R38)=1,SUM(R$12:R38)=2),0,IF($C39+$ED38&gt;($ED$11*R$8),1,IF($C39+$D39+$E39+$F39+$ED38&gt;($ED$11*R$8),2,IF($C39+$D39+$E39+$F39+$G39+$ED38&gt;($ED$11*R$8),3,0))))</f>
        <v>0</v>
      </c>
      <c r="S39" s="68">
        <f>IF(OR(SUMIF(S$12:S38,2,S$12:S38)=2,SUMIF(S$12:S38,1,S$12:S38)=1,SUM(S$12:S38)=1,SUM(S$12:S38)=2),0,IF($C39+$ED38&gt;($ED$11*S$8),1,IF($C39+$D39+$E39+$F39+$ED38&gt;($ED$11*S$8),2,IF($C39+$D39+$E39+$F39+$G39+$ED38&gt;($ED$11*S$8),3,0))))</f>
        <v>0</v>
      </c>
      <c r="T39" s="68">
        <f>IF(OR(SUMIF(T$12:T38,2,T$12:T38)=2,SUMIF(T$12:T38,1,T$12:T38)=1,SUM(T$12:T38)=1,SUM(T$12:T38)=2),0,IF($C39+$ED38&gt;($ED$11*T$8),1,IF($C39+$D39+$E39+$F39+$ED38&gt;($ED$11*T$8),2,IF($C39+$D39+$E39+$F39+$G39+$ED38&gt;($ED$11*T$8),3,0))))</f>
        <v>0</v>
      </c>
      <c r="U39" s="68">
        <f>IF(OR(SUMIF(U$12:U38,2,U$12:U38)=2,SUMIF(U$12:U38,1,U$12:U38)=1,SUM(U$12:U38)=1,SUM(U$12:U38)=2),0,IF($C39+$ED38&gt;($ED$11*U$8),1,IF($C39+$D39+$E39+$F39+$ED38&gt;($ED$11*U$8),2,IF($C39+$D39+$E39+$F39+$G39+$ED38&gt;($ED$11*U$8),3,0))))</f>
        <v>0</v>
      </c>
      <c r="V39" s="68">
        <f>IF(OR(SUMIF(V$12:V38,2,V$12:V38)=2,SUMIF(V$12:V38,1,V$12:V38)=1,SUM(V$12:V38)=1,SUM(V$12:V38)=2),0,IF($C39+$ED38&gt;($ED$11*V$8),1,IF($C39+$D39+$E39+$F39+$ED38&gt;($ED$11*V$8),2,IF($C39+$D39+$E39+$F39+$G39+$ED38&gt;($ED$11*V$8),3,0))))</f>
        <v>0</v>
      </c>
      <c r="W39" s="68">
        <f>IF(OR(SUMIF(W$12:W38,2,W$12:W38)=2,SUMIF(W$12:W38,1,W$12:W38)=1,SUM(W$12:W38)=1,SUM(W$12:W38)=2),0,IF($C39+$ED38&gt;($ED$11*W$8),1,IF($C39+$D39+$E39+$F39+$ED38&gt;($ED$11*W$8),2,IF($C39+$D39+$E39+$F39+$G39+$ED38&gt;($ED$11*W$8),3,0))))</f>
        <v>0</v>
      </c>
      <c r="X39" s="68">
        <f>IF(OR(SUMIF(X$12:X38,2,X$12:X38)=2,SUMIF(X$12:X38,1,X$12:X38)=1,SUM(X$12:X38)=1,SUM(X$12:X38)=2),0,IF($C39+$ED38&gt;($ED$11*X$8),1,IF($C39+$D39+$E39+$F39+$ED38&gt;($ED$11*X$8),2,IF($C39+$D39+$E39+$F39+$G39+$ED38&gt;($ED$11*X$8),3,0))))</f>
        <v>0</v>
      </c>
      <c r="Y39" s="68">
        <f>IF(OR(SUMIF(Y$12:Y38,2,Y$12:Y38)=2,SUMIF(Y$12:Y38,1,Y$12:Y38)=1,SUM(Y$12:Y38)=1,SUM(Y$12:Y38)=2),0,IF($C39+$ED38&gt;($ED$11*Y$8),1,IF($C39+$D39+$E39+$F39+$ED38&gt;($ED$11*Y$8),2,IF($C39+$D39+$E39+$F39+$G39+$ED38&gt;($ED$11*Y$8),3,0))))</f>
        <v>0</v>
      </c>
      <c r="Z39" s="68">
        <f>IF(OR(SUMIF(Z$12:Z38,2,Z$12:Z38)=2,SUMIF(Z$12:Z38,1,Z$12:Z38)=1,SUM(Z$12:Z38)=1,SUM(Z$12:Z38)=2),0,IF($C39+$ED38&gt;($ED$11*Z$8),1,IF($C39+$D39+$E39+$F39+$ED38&gt;($ED$11*Z$8),2,IF($C39+$D39+$E39+$F39+$G39+$ED38&gt;($ED$11*Z$8),3,0))))</f>
        <v>0</v>
      </c>
      <c r="AA39" s="68">
        <f>IF(OR(SUMIF(AA$12:AA38,2,AA$12:AA38)=2,SUMIF(AA$12:AA38,1,AA$12:AA38)=1,SUM(AA$12:AA38)=1,SUM(AA$12:AA38)=2),0,IF($C39+$ED38&gt;($ED$11*AA$8),1,IF($C39+$D39+$E39+$F39+$ED38&gt;($ED$11*AA$8),2,IF($C39+$D39+$E39+$F39+$G39+$ED38&gt;($ED$11*AA$8),3,0))))</f>
        <v>0</v>
      </c>
      <c r="AB39" s="68">
        <f>IF(OR(SUMIF(AB$12:AB38,2,AB$12:AB38)=2,SUMIF(AB$12:AB38,1,AB$12:AB38)=1,SUM(AB$12:AB38)=1,SUM(AB$12:AB38)=2),0,IF($C39+$ED38&gt;($ED$11*AB$8),1,IF($C39+$D39+$E39+$F39+$ED38&gt;($ED$11*AB$8),2,IF($C39+$D39+$E39+$F39+$G39+$ED38&gt;($ED$11*AB$8),3,0))))</f>
        <v>0</v>
      </c>
      <c r="AC39" s="68">
        <f>IF(OR(SUMIF(AC$12:AC38,2,AC$12:AC38)=2,SUMIF(AC$12:AC38,1,AC$12:AC38)=1,SUM(AC$12:AC38)=1,SUM(AC$12:AC38)=2),0,IF($C39+$ED38&gt;($ED$11*AC$8),1,IF($C39+$D39+$E39+$F39+$ED38&gt;($ED$11*AC$8),2,IF($C39+$D39+$E39+$F39+$G39+$ED38&gt;($ED$11*AC$8),3,0))))</f>
        <v>0</v>
      </c>
      <c r="AD39" s="68">
        <f>IF(OR(SUMIF(AD$12:AD38,2,AD$12:AD38)=2,SUMIF(AD$12:AD38,1,AD$12:AD38)=1,SUM(AD$12:AD38)=1,SUM(AD$12:AD38)=2),0,IF($C39+$ED38&gt;($ED$11*AD$8),1,IF($C39+$D39+$E39+$F39+$ED38&gt;($ED$11*AD$8),2,IF($C39+$D39+$E39+$F39+$G39+$ED38&gt;($ED$11*AD$8),3,0))))</f>
        <v>0</v>
      </c>
      <c r="AE39" s="68">
        <f>IF(OR(SUMIF(AE$12:AE38,2,AE$12:AE38)=2,SUMIF(AE$12:AE38,1,AE$12:AE38)=1,SUM(AE$12:AE38)=1,SUM(AE$12:AE38)=2),0,IF($C39+$ED38&gt;($ED$11*AE$8),1,IF($C39+$D39+$E39+$F39+$ED38&gt;($ED$11*AE$8),2,IF($C39+$D39+$E39+$F39+$G39+$ED38&gt;($ED$11*AE$8),3,0))))</f>
        <v>0</v>
      </c>
      <c r="AF39" s="68">
        <f>IF(OR(SUMIF(AF$12:AF38,2,AF$12:AF38)=2,SUMIF(AF$12:AF38,1,AF$12:AF38)=1,SUM(AF$12:AF38)=1,SUM(AF$12:AF38)=2),0,IF($C39+$ED38&gt;($ED$11*AF$8),1,IF($C39+$D39+$E39+$F39+$ED38&gt;($ED$11*AF$8),2,IF($C39+$D39+$E39+$F39+$G39+$ED38&gt;($ED$11*AF$8),3,0))))</f>
        <v>0</v>
      </c>
      <c r="AG39" s="68">
        <f>IF(OR(SUMIF(AG$12:AG38,2,AG$12:AG38)=2,SUMIF(AG$12:AG38,1,AG$12:AG38)=1,SUM(AG$12:AG38)=1,SUM(AG$12:AG38)=2),0,IF($C39+$ED38&gt;($ED$11*AG$8),1,IF($C39+$D39+$E39+$F39+$ED38&gt;($ED$11*AG$8),2,IF($C39+$D39+$E39+$F39+$G39+$ED38&gt;($ED$11*AG$8),3,0))))</f>
        <v>0</v>
      </c>
      <c r="AH39" s="68">
        <f>IF(OR(SUMIF(AH$12:AH38,2,AH$12:AH38)=2,SUMIF(AH$12:AH38,1,AH$12:AH38)=1,SUM(AH$12:AH38)=1,SUM(AH$12:AH38)=2),0,IF($C39+$ED38&gt;($ED$11*AH$8),1,IF($C39+$D39+$E39+$F39+$ED38&gt;($ED$11*AH$8),2,IF($C39+$D39+$E39+$F39+$G39+$ED38&gt;($ED$11*AH$8),3,0))))</f>
        <v>0</v>
      </c>
      <c r="AI39" s="68">
        <f>IF(OR(SUMIF(AI$12:AI38,2,AI$12:AI38)=2,SUMIF(AI$12:AI38,1,AI$12:AI38)=1,SUM(AI$12:AI38)=1,SUM(AI$12:AI38)=2),0,IF($C39+$ED38&gt;($ED$11*AI$8),1,IF($C39+$D39+$E39+$F39+$ED38&gt;($ED$11*AI$8),2,IF($C39+$D39+$E39+$F39+$G39+$ED38&gt;($ED$11*AI$8),3,0))))</f>
        <v>0</v>
      </c>
      <c r="AJ39" s="68">
        <f>IF(OR(SUMIF(AJ$12:AJ38,2,AJ$12:AJ38)=2,SUMIF(AJ$12:AJ38,1,AJ$12:AJ38)=1,SUM(AJ$12:AJ38)=1,SUM(AJ$12:AJ38)=2),0,IF($C39+$ED38&gt;($ED$11*AJ$8),1,IF($C39+$D39+$E39+$F39+$ED38&gt;($ED$11*AJ$8),2,IF($C39+$D39+$E39+$F39+$G39+$ED38&gt;($ED$11*AJ$8),3,0))))</f>
        <v>0</v>
      </c>
      <c r="AK39" s="68">
        <f>IF(OR(SUMIF(AK$12:AK38,2,AK$12:AK38)=2,SUMIF(AK$12:AK38,1,AK$12:AK38)=1,SUM(AK$12:AK38)=1,SUM(AK$12:AK38)=2),0,IF($C39+$ED38&gt;($ED$11*AK$8),1,IF($C39+$D39+$E39+$F39+$ED38&gt;($ED$11*AK$8),2,IF($C39+$D39+$E39+$F39+$G39+$ED38&gt;($ED$11*AK$8),3,0))))</f>
        <v>0</v>
      </c>
      <c r="AL39" s="68">
        <f>IF(OR(SUMIF(AL$12:AL38,2,AL$12:AL38)=2,SUMIF(AL$12:AL38,1,AL$12:AL38)=1,SUM(AL$12:AL38)=1,SUM(AL$12:AL38)=2),0,IF($C39+$ED38&gt;($ED$11*AL$8),1,IF($C39+$D39+$E39+$F39+$ED38&gt;($ED$11*AL$8),2,IF($C39+$D39+$E39+$F39+$G39+$ED38&gt;($ED$11*AL$8),3,0))))</f>
        <v>0</v>
      </c>
      <c r="AM39" s="68">
        <f>IF(OR(SUMIF(AM$12:AM38,2,AM$12:AM38)=2,SUMIF(AM$12:AM38,1,AM$12:AM38)=1,SUM(AM$12:AM38)=1,SUM(AM$12:AM38)=2),0,IF($C39+$ED38&gt;($ED$11*AM$8),1,IF($C39+$D39+$E39+$F39+$ED38&gt;($ED$11*AM$8),2,IF($C39+$D39+$E39+$F39+$G39+$ED38&gt;($ED$11*AM$8),3,0))))</f>
        <v>0</v>
      </c>
      <c r="AN39" s="68">
        <f>IF(OR(SUMIF(AN$12:AN38,2,AN$12:AN38)=2,SUMIF(AN$12:AN38,1,AN$12:AN38)=1,SUM(AN$12:AN38)=1,SUM(AN$12:AN38)=2),0,IF($C39+$ED38&gt;($ED$11*AN$8),1,IF($C39+$D39+$E39+$F39+$ED38&gt;($ED$11*AN$8),2,IF($C39+$D39+$E39+$F39+$G39+$ED38&gt;($ED$11*AN$8),3,0))))</f>
        <v>0</v>
      </c>
      <c r="AO39" s="68">
        <f>IF(OR(SUMIF(AO$12:AO38,2,AO$12:AO38)=2,SUMIF(AO$12:AO38,1,AO$12:AO38)=1,SUM(AO$12:AO38)=1,SUM(AO$12:AO38)=2),0,IF($C39+$ED38&gt;($ED$11*AO$8),1,IF($C39+$D39+$E39+$F39+$ED38&gt;($ED$11*AO$8),2,IF($C39+$D39+$E39+$F39+$G39+$ED38&gt;($ED$11*AO$8),3,0))))</f>
        <v>0</v>
      </c>
      <c r="AP39" s="68">
        <f>IF(OR(SUMIF(AP$12:AP38,2,AP$12:AP38)=2,SUMIF(AP$12:AP38,1,AP$12:AP38)=1,SUM(AP$12:AP38)=1,SUM(AP$12:AP38)=2),0,IF($C39+$ED38&gt;($ED$11*AP$8),1,IF($C39+$D39+$E39+$F39+$ED38&gt;($ED$11*AP$8),2,IF($C39+$D39+$E39+$F39+$G39+$ED38&gt;($ED$11*AP$8),3,0))))</f>
        <v>0</v>
      </c>
      <c r="AQ39" s="68">
        <f>IF(OR(SUMIF(AQ$12:AQ38,2,AQ$12:AQ38)=2,SUMIF(AQ$12:AQ38,1,AQ$12:AQ38)=1,SUM(AQ$12:AQ38)=1,SUM(AQ$12:AQ38)=2),0,IF($C39+$ED38&gt;($ED$11*AQ$8),1,IF($C39+$D39+$E39+$F39+$ED38&gt;($ED$11*AQ$8),2,IF($C39+$D39+$E39+$F39+$G39+$ED38&gt;($ED$11*AQ$8),3,0))))</f>
        <v>0</v>
      </c>
      <c r="AR39" s="68">
        <f>IF(OR(SUMIF(AR$12:AR38,2,AR$12:AR38)=2,SUMIF(AR$12:AR38,1,AR$12:AR38)=1,SUM(AR$12:AR38)=1,SUM(AR$12:AR38)=2),0,IF($C39+$ED38&gt;($ED$11*AR$8),1,IF($C39+$D39+$E39+$F39+$ED38&gt;($ED$11*AR$8),2,IF($C39+$D39+$E39+$F39+$G39+$ED38&gt;($ED$11*AR$8),3,0))))</f>
        <v>0</v>
      </c>
      <c r="AS39" s="68">
        <f>IF(OR(SUMIF(AS$12:AS38,2,AS$12:AS38)=2,SUMIF(AS$12:AS38,1,AS$12:AS38)=1,SUM(AS$12:AS38)=1,SUM(AS$12:AS38)=2),0,IF($C39+$ED38&gt;($ED$11*AS$8),1,IF($C39+$D39+$E39+$F39+$ED38&gt;($ED$11*AS$8),2,IF($C39+$D39+$E39+$F39+$G39+$ED38&gt;($ED$11*AS$8),3,0))))</f>
        <v>0</v>
      </c>
      <c r="AT39" s="68">
        <f>IF(OR(SUMIF(AT$12:AT38,2,AT$12:AT38)=2,SUMIF(AT$12:AT38,1,AT$12:AT38)=1,SUM(AT$12:AT38)=1,SUM(AT$12:AT38)=2),0,IF($C39+$ED38&gt;($ED$11*AT$8),1,IF($C39+$D39+$E39+$F39+$ED38&gt;($ED$11*AT$8),2,IF($C39+$D39+$E39+$F39+$G39+$ED38&gt;($ED$11*AT$8),3,0))))</f>
        <v>0</v>
      </c>
      <c r="AU39" s="68">
        <f>IF(OR(SUMIF(AU$12:AU38,2,AU$12:AU38)=2,SUMIF(AU$12:AU38,1,AU$12:AU38)=1,SUM(AU$12:AU38)=1,SUM(AU$12:AU38)=2),0,IF($C39+$ED38&gt;($ED$11*AU$8),1,IF($C39+$D39+$E39+$F39+$ED38&gt;($ED$11*AU$8),2,IF($C39+$D39+$E39+$F39+$G39+$ED38&gt;($ED$11*AU$8),3,0))))</f>
        <v>0</v>
      </c>
      <c r="AV39" s="68">
        <f>IF(OR(SUMIF(AV$12:AV38,2,AV$12:AV38)=2,SUMIF(AV$12:AV38,1,AV$12:AV38)=1,SUM(AV$12:AV38)=1,SUM(AV$12:AV38)=2),0,IF($C39+$ED38&gt;($ED$11*AV$8),1,IF($C39+$D39+$E39+$F39+$ED38&gt;($ED$11*AV$8),2,IF($C39+$D39+$E39+$F39+$G39+$ED38&gt;($ED$11*AV$8),3,0))))</f>
        <v>0</v>
      </c>
      <c r="AW39" s="68">
        <f>IF(OR(SUMIF(AW$12:AW38,2,AW$12:AW38)=2,SUMIF(AW$12:AW38,1,AW$12:AW38)=1,SUM(AW$12:AW38)=1,SUM(AW$12:AW38)=2),0,IF($C39+$ED38&gt;($ED$11*AW$8),1,IF($C39+$D39+$E39+$F39+$ED38&gt;($ED$11*AW$8),2,IF($C39+$D39+$E39+$F39+$G39+$ED38&gt;($ED$11*AW$8),3,0))))</f>
        <v>0</v>
      </c>
      <c r="AX39" s="68">
        <f>IF(OR(SUMIF(AX$12:AX38,2,AX$12:AX38)=2,SUMIF(AX$12:AX38,1,AX$12:AX38)=1,SUM(AX$12:AX38)=1,SUM(AX$12:AX38)=2),0,IF($C39+$ED38&gt;($ED$11*AX$8),1,IF($C39+$D39+$E39+$F39+$ED38&gt;($ED$11*AX$8),2,IF($C39+$D39+$E39+$F39+$G39+$ED38&gt;($ED$11*AX$8),3,0))))</f>
        <v>0</v>
      </c>
      <c r="AY39" s="68">
        <f>IF(OR(SUMIF(AY$12:AY38,2,AY$12:AY38)=2,SUMIF(AY$12:AY38,1,AY$12:AY38)=1,SUM(AY$12:AY38)=1,SUM(AY$12:AY38)=2),0,IF($C39+$ED38&gt;($ED$11*AY$8),1,IF($C39+$D39+$E39+$F39+$ED38&gt;($ED$11*AY$8),2,IF($C39+$D39+$E39+$F39+$G39+$ED38&gt;($ED$11*AY$8),3,0))))</f>
        <v>0</v>
      </c>
      <c r="AZ39" s="68">
        <f>IF(OR(SUMIF(AZ$12:AZ38,2,AZ$12:AZ38)=2,SUMIF(AZ$12:AZ38,1,AZ$12:AZ38)=1,SUM(AZ$12:AZ38)=1,SUM(AZ$12:AZ38)=2),0,IF($C39+$ED38&gt;($ED$11*AZ$8),1,IF($C39+$D39+$E39+$F39+$ED38&gt;($ED$11*AZ$8),2,IF($C39+$D39+$E39+$F39+$G39+$ED38&gt;($ED$11*AZ$8),3,0))))</f>
        <v>0</v>
      </c>
      <c r="BA39" s="68">
        <f>IF(OR(SUMIF(BA$12:BA38,2,BA$12:BA38)=2,SUMIF(BA$12:BA38,1,BA$12:BA38)=1,SUM(BA$12:BA38)=1,SUM(BA$12:BA38)=2),0,IF($C39+$ED38&gt;($ED$11*BA$8),1,IF($C39+$D39+$E39+$F39+$ED38&gt;($ED$11*BA$8),2,IF($C39+$D39+$E39+$F39+$G39+$ED38&gt;($ED$11*BA$8),3,0))))</f>
        <v>0</v>
      </c>
      <c r="BB39" s="68">
        <f>IF(OR(SUMIF(BB$12:BB38,2,BB$12:BB38)=2,SUMIF(BB$12:BB38,1,BB$12:BB38)=1,SUM(BB$12:BB38)=1,SUM(BB$12:BB38)=2),0,IF($C39+$ED38&gt;($ED$11*BB$8),1,IF($C39+$D39+$E39+$F39+$ED38&gt;($ED$11*BB$8),2,IF($C39+$D39+$E39+$F39+$G39+$ED38&gt;($ED$11*BB$8),3,0))))</f>
        <v>0</v>
      </c>
      <c r="BC39" s="68">
        <f>IF(OR(SUMIF(BC$12:BC38,2,BC$12:BC38)=2,SUMIF(BC$12:BC38,1,BC$12:BC38)=1,SUM(BC$12:BC38)=1,SUM(BC$12:BC38)=2),0,IF($C39+$ED38&gt;($ED$11*BC$8),1,IF($C39+$D39+$E39+$F39+$ED38&gt;($ED$11*BC$8),2,IF($C39+$D39+$E39+$F39+$G39+$ED38&gt;($ED$11*BC$8),3,0))))</f>
        <v>0</v>
      </c>
      <c r="BD39" s="68">
        <f>IF(OR(SUMIF(BD$12:BD38,2,BD$12:BD38)=2,SUMIF(BD$12:BD38,1,BD$12:BD38)=1,SUM(BD$12:BD38)=1,SUM(BD$12:BD38)=2),0,IF($C39+$ED38&gt;($ED$11*BD$8),1,IF($C39+$D39+$E39+$F39+$ED38&gt;($ED$11*BD$8),2,IF($C39+$D39+$E39+$F39+$G39+$ED38&gt;($ED$11*BD$8),3,0))))</f>
        <v>0</v>
      </c>
      <c r="BE39" s="68">
        <f>IF(OR(SUMIF(BE$12:BE38,2,BE$12:BE38)=2,SUMIF(BE$12:BE38,1,BE$12:BE38)=1,SUM(BE$12:BE38)=1,SUM(BE$12:BE38)=2),0,IF($C39+$ED38&gt;($ED$11*BE$8),1,IF($C39+$D39+$E39+$F39+$ED38&gt;($ED$11*BE$8),2,IF($C39+$D39+$E39+$F39+$G39+$ED38&gt;($ED$11*BE$8),3,0))))</f>
        <v>0</v>
      </c>
      <c r="BF39" s="68">
        <f>IF(OR(SUMIF(BF$12:BF38,2,BF$12:BF38)=2,SUMIF(BF$12:BF38,1,BF$12:BF38)=1,SUM(BF$12:BF38)=1,SUM(BF$12:BF38)=2),0,IF($C39+$ED38&gt;($ED$11*BF$8),1,IF($C39+$D39+$E39+$F39+$ED38&gt;($ED$11*BF$8),2,IF($C39+$D39+$E39+$F39+$G39+$ED38&gt;($ED$11*BF$8),3,0))))</f>
        <v>0</v>
      </c>
      <c r="BG39" s="68">
        <f>IF(OR(SUMIF(BG$12:BG38,2,BG$12:BG38)=2,SUMIF(BG$12:BG38,1,BG$12:BG38)=1,SUM(BG$12:BG38)=1,SUM(BG$12:BG38)=2),0,IF($C39+$ED38&gt;($ED$11*BG$8),1,IF($C39+$D39+$E39+$F39+$ED38&gt;($ED$11*BG$8),2,IF($C39+$D39+$E39+$F39+$G39+$ED38&gt;($ED$11*BG$8),3,0))))</f>
        <v>0</v>
      </c>
      <c r="BH39" s="68">
        <f>IF(OR(SUMIF(BH$12:BH38,2,BH$12:BH38)=2,SUMIF(BH$12:BH38,1,BH$12:BH38)=1,SUM(BH$12:BH38)=1,SUM(BH$12:BH38)=2),0,IF($C39+$ED38&gt;($ED$11*BH$8),1,IF($C39+$D39+$E39+$F39+$ED38&gt;($ED$11*BH$8),2,IF($C39+$D39+$E39+$F39+$G39+$ED38&gt;($ED$11*BH$8),3,0))))</f>
        <v>0</v>
      </c>
      <c r="BI39" s="68">
        <f>IF(OR(SUMIF(BI$12:BI38,2,BI$12:BI38)=2,SUMIF(BI$12:BI38,1,BI$12:BI38)=1,SUM(BI$12:BI38)=1,SUM(BI$12:BI38)=2),0,IF($C39+$ED38&gt;($ED$11*BI$8),1,IF($C39+$D39+$E39+$F39+$ED38&gt;($ED$11*BI$8),2,IF($C39+$D39+$E39+$F39+$G39+$ED38&gt;($ED$11*BI$8),3,0))))</f>
        <v>0</v>
      </c>
      <c r="BJ39" s="68">
        <f>IF(OR(SUMIF(BJ$12:BJ38,2,BJ$12:BJ38)=2,SUMIF(BJ$12:BJ38,1,BJ$12:BJ38)=1,SUM(BJ$12:BJ38)=1,SUM(BJ$12:BJ38)=2),0,IF($C39+$ED38&gt;($ED$11*BJ$8),1,IF($C39+$D39+$E39+$F39+$ED38&gt;($ED$11*BJ$8),2,IF($C39+$D39+$E39+$F39+$G39+$ED38&gt;($ED$11*BJ$8),3,0))))</f>
        <v>0</v>
      </c>
      <c r="BK39" s="68">
        <f>IF(OR(SUMIF(BK$12:BK38,2,BK$12:BK38)=2,SUMIF(BK$12:BK38,1,BK$12:BK38)=1,SUM(BK$12:BK38)=1,SUM(BK$12:BK38)=2),0,IF($C39+$ED38&gt;($ED$11*BK$8),1,IF($C39+$D39+$E39+$F39+$ED38&gt;($ED$11*BK$8),2,IF($C39+$D39+$E39+$F39+$G39+$ED38&gt;($ED$11*BK$8),3,0))))</f>
        <v>0</v>
      </c>
      <c r="BL39" s="68">
        <f>IF(OR(SUMIF(BL$12:BL38,2,BL$12:BL38)=2,SUMIF(BL$12:BL38,1,BL$12:BL38)=1,SUM(BL$12:BL38)=1,SUM(BL$12:BL38)=2),0,IF($C39+$ED38&gt;($ED$11*BL$8),1,IF($C39+$D39+$E39+$F39+$ED38&gt;($ED$11*BL$8),2,IF($C39+$D39+$E39+$F39+$G39+$ED38&gt;($ED$11*BL$8),3,0))))</f>
        <v>0</v>
      </c>
      <c r="BM39" s="68">
        <f>IF(OR(SUMIF(BM$12:BM38,2,BM$12:BM38)=2,SUMIF(BM$12:BM38,1,BM$12:BM38)=1,SUM(BM$12:BM38)=1,SUM(BM$12:BM38)=2),0,IF($C39+$ED38&gt;($ED$11*BM$8),1,IF($C39+$D39+$E39+$F39+$ED38&gt;($ED$11*BM$8),2,IF($C39+$D39+$E39+$F39+$G39+$ED38&gt;($ED$11*BM$8),3,0))))</f>
        <v>0</v>
      </c>
      <c r="BN39" s="68">
        <f>IF(OR(SUMIF(BN$12:BN38,2,BN$12:BN38)=2,SUMIF(BN$12:BN38,1,BN$12:BN38)=1,SUM(BN$12:BN38)=1,SUM(BN$12:BN38)=2),0,IF($C39+$ED38&gt;($ED$11*BN$8),1,IF($C39+$D39+$E39+$F39+$ED38&gt;($ED$11*BN$8),2,IF($C39+$D39+$E39+$F39+$G39+$ED38&gt;($ED$11*BN$8),3,0))))</f>
        <v>0</v>
      </c>
      <c r="BO39" s="68">
        <f>IF(OR(SUMIF(BO$12:BO38,2,BO$12:BO38)=2,SUMIF(BO$12:BO38,1,BO$12:BO38)=1,SUM(BO$12:BO38)=1,SUM(BO$12:BO38)=2),0,IF($C39+$ED38&gt;($ED$11*BO$8),1,IF($C39+$D39+$E39+$F39+$ED38&gt;($ED$11*BO$8),2,IF($C39+$D39+$E39+$F39+$G39+$ED38&gt;($ED$11*BO$8),3,0))))</f>
        <v>0</v>
      </c>
      <c r="BP39" s="68">
        <f>IF(OR(SUMIF(BP$12:BP38,2,BP$12:BP38)=2,SUMIF(BP$12:BP38,1,BP$12:BP38)=1,SUM(BP$12:BP38)=1,SUM(BP$12:BP38)=2),0,IF($C39+$ED38&gt;($ED$11*BP$8),1,IF($C39+$D39+$E39+$F39+$ED38&gt;($ED$11*BP$8),2,IF($C39+$D39+$E39+$F39+$G39+$ED38&gt;($ED$11*BP$8),3,0))))</f>
        <v>0</v>
      </c>
      <c r="BQ39" s="68">
        <f>IF(OR(SUMIF(BQ$12:BQ38,2,BQ$12:BQ38)=2,SUMIF(BQ$12:BQ38,1,BQ$12:BQ38)=1,SUM(BQ$12:BQ38)=1,SUM(BQ$12:BQ38)=2),0,IF($C39+$ED38&gt;($ED$11*BQ$8),1,IF($C39+$D39+$E39+$F39+$ED38&gt;($ED$11*BQ$8),2,IF($C39+$D39+$E39+$F39+$G39+$ED38&gt;($ED$11*BQ$8),3,0))))</f>
        <v>0</v>
      </c>
      <c r="BR39" s="68">
        <f>IF(OR(SUMIF(BR$12:BR38,2,BR$12:BR38)=2,SUMIF(BR$12:BR38,1,BR$12:BR38)=1,SUM(BR$12:BR38)=1,SUM(BR$12:BR38)=2),0,IF($C39+$ED38&gt;($ED$11*BR$8),1,IF($C39+$D39+$E39+$F39+$ED38&gt;($ED$11*BR$8),2,IF($C39+$D39+$E39+$F39+$G39+$ED38&gt;($ED$11*BR$8),3,0))))</f>
        <v>0</v>
      </c>
      <c r="BS39" s="68">
        <f>IF(OR(SUMIF(BS$12:BS38,2,BS$12:BS38)=2,SUMIF(BS$12:BS38,1,BS$12:BS38)=1,SUM(BS$12:BS38)=1,SUM(BS$12:BS38)=2),0,IF($C39+$ED38&gt;($ED$11*BS$8),1,IF($C39+$D39+$E39+$F39+$ED38&gt;($ED$11*BS$8),2,IF($C39+$D39+$E39+$F39+$G39+$ED38&gt;($ED$11*BS$8),3,0))))</f>
        <v>0</v>
      </c>
      <c r="BT39" s="68">
        <f>IF(OR(SUMIF(BT$12:BT38,2,BT$12:BT38)=2,SUMIF(BT$12:BT38,1,BT$12:BT38)=1,SUM(BT$12:BT38)=1,SUM(BT$12:BT38)=2),0,IF($C39+$ED38&gt;($ED$11*BT$8),1,IF($C39+$D39+$E39+$F39+$ED38&gt;($ED$11*BT$8),2,IF($C39+$D39+$E39+$F39+$G39+$ED38&gt;($ED$11*BT$8),3,0))))</f>
        <v>0</v>
      </c>
      <c r="BU39" s="68">
        <f>IF(OR(SUMIF(BU$12:BU38,2,BU$12:BU38)=2,SUMIF(BU$12:BU38,1,BU$12:BU38)=1,SUM(BU$12:BU38)=1,SUM(BU$12:BU38)=2),0,IF($C39+$ED38&gt;($ED$11*BU$8),1,IF($C39+$D39+$E39+$F39+$ED38&gt;($ED$11*BU$8),2,IF($C39+$D39+$E39+$F39+$G39+$ED38&gt;($ED$11*BU$8),3,0))))</f>
        <v>0</v>
      </c>
      <c r="BV39" s="68">
        <f>IF(OR(SUMIF(BV$12:BV38,2,BV$12:BV38)=2,SUMIF(BV$12:BV38,1,BV$12:BV38)=1,SUM(BV$12:BV38)=1,SUM(BV$12:BV38)=2),0,IF($C39+$ED38&gt;($ED$11*BV$8),1,IF($C39+$D39+$E39+$F39+$ED38&gt;($ED$11*BV$8),2,IF($C39+$D39+$E39+$F39+$G39+$ED38&gt;($ED$11*BV$8),3,0))))</f>
        <v>0</v>
      </c>
      <c r="BW39" s="68">
        <f>IF(OR(SUMIF(BW$12:BW38,2,BW$12:BW38)=2,SUMIF(BW$12:BW38,1,BW$12:BW38)=1,SUM(BW$12:BW38)=1,SUM(BW$12:BW38)=2),0,IF($C39+$ED38&gt;($ED$11*BW$8),1,IF($C39+$D39+$E39+$F39+$ED38&gt;($ED$11*BW$8),2,IF($C39+$D39+$E39+$F39+$G39+$ED38&gt;($ED$11*BW$8),3,0))))</f>
        <v>0</v>
      </c>
      <c r="BX39" s="68">
        <f>IF(OR(SUMIF(BX$12:BX38,2,BX$12:BX38)=2,SUMIF(BX$12:BX38,1,BX$12:BX38)=1,SUM(BX$12:BX38)=1,SUM(BX$12:BX38)=2),0,IF($C39+$ED38&gt;($ED$11*BX$8),1,IF($C39+$D39+$E39+$F39+$ED38&gt;($ED$11*BX$8),2,IF($C39+$D39+$E39+$F39+$G39+$ED38&gt;($ED$11*BX$8),3,0))))</f>
        <v>0</v>
      </c>
      <c r="BY39" s="68">
        <f>IF(OR(SUMIF(BY$12:BY38,2,BY$12:BY38)=2,SUMIF(BY$12:BY38,1,BY$12:BY38)=1,SUM(BY$12:BY38)=1,SUM(BY$12:BY38)=2),0,IF($C39+$ED38&gt;($ED$11*BY$8),1,IF($C39+$D39+$E39+$F39+$ED38&gt;($ED$11*BY$8),2,IF($C39+$D39+$E39+$F39+$G39+$ED38&gt;($ED$11*BY$8),3,0))))</f>
        <v>0</v>
      </c>
      <c r="BZ39" s="68">
        <f>IF(OR(SUMIF(BZ$12:BZ38,2,BZ$12:BZ38)=2,SUMIF(BZ$12:BZ38,1,BZ$12:BZ38)=1,SUM(BZ$12:BZ38)=1,SUM(BZ$12:BZ38)=2),0,IF($C39+$ED38&gt;($ED$11*BZ$8),1,IF($C39+$D39+$E39+$F39+$ED38&gt;($ED$11*BZ$8),2,IF($C39+$D39+$E39+$F39+$G39+$ED38&gt;($ED$11*BZ$8),3,0))))</f>
        <v>0</v>
      </c>
      <c r="CA39" s="68">
        <f>IF(OR(SUMIF(CA$12:CA38,2,CA$12:CA38)=2,SUMIF(CA$12:CA38,1,CA$12:CA38)=1,SUM(CA$12:CA38)=1,SUM(CA$12:CA38)=2),0,IF($C39+$ED38&gt;($ED$11*CA$8),1,IF($C39+$D39+$E39+$F39+$ED38&gt;($ED$11*CA$8),2,IF($C39+$D39+$E39+$F39+$G39+$ED38&gt;($ED$11*CA$8),3,0))))</f>
        <v>0</v>
      </c>
      <c r="CB39" s="68">
        <f>IF(OR(SUMIF(CB$12:CB38,2,CB$12:CB38)=2,SUMIF(CB$12:CB38,1,CB$12:CB38)=1,SUM(CB$12:CB38)=1,SUM(CB$12:CB38)=2),0,IF($C39+$ED38&gt;($ED$11*CB$8),1,IF($C39+$D39+$E39+$F39+$ED38&gt;($ED$11*CB$8),2,IF($C39+$D39+$E39+$F39+$G39+$ED38&gt;($ED$11*CB$8),3,0))))</f>
        <v>0</v>
      </c>
      <c r="CC39" s="68">
        <f>IF(OR(SUMIF(CC$12:CC38,2,CC$12:CC38)=2,SUMIF(CC$12:CC38,1,CC$12:CC38)=1,SUM(CC$12:CC38)=1,SUM(CC$12:CC38)=2),0,IF($C39+$ED38&gt;($ED$11*CC$8),1,IF($C39+$D39+$E39+$F39+$ED38&gt;($ED$11*CC$8),2,IF($C39+$D39+$E39+$F39+$G39+$ED38&gt;($ED$11*CC$8),3,0))))</f>
        <v>0</v>
      </c>
      <c r="CD39" s="68">
        <f>IF(OR(SUMIF(CD$12:CD38,2,CD$12:CD38)=2,SUMIF(CD$12:CD38,1,CD$12:CD38)=1,SUM(CD$12:CD38)=1,SUM(CD$12:CD38)=2),0,IF($C39+$ED38&gt;($ED$11*CD$8),1,IF($C39+$D39+$E39+$F39+$ED38&gt;($ED$11*CD$8),2,IF($C39+$D39+$E39+$F39+$G39+$ED38&gt;($ED$11*CD$8),3,0))))</f>
        <v>0</v>
      </c>
      <c r="CE39" s="68">
        <f>IF(OR(SUMIF(CE$12:CE38,2,CE$12:CE38)=2,SUMIF(CE$12:CE38,1,CE$12:CE38)=1,SUM(CE$12:CE38)=1,SUM(CE$12:CE38)=2),0,IF($C39+$ED38&gt;($ED$11*CE$8),1,IF($C39+$D39+$E39+$F39+$ED38&gt;($ED$11*CE$8),2,IF($C39+$D39+$E39+$F39+$G39+$ED38&gt;($ED$11*CE$8),3,0))))</f>
        <v>0</v>
      </c>
      <c r="CF39" s="68">
        <f>IF(OR(SUMIF(CF$12:CF38,2,CF$12:CF38)=2,SUMIF(CF$12:CF38,1,CF$12:CF38)=1,SUM(CF$12:CF38)=1,SUM(CF$12:CF38)=2),0,IF($C39+$ED38&gt;($ED$11*CF$8),1,IF($C39+$D39+$E39+$F39+$ED38&gt;($ED$11*CF$8),2,IF($C39+$D39+$E39+$F39+$G39+$ED38&gt;($ED$11*CF$8),3,0))))</f>
        <v>0</v>
      </c>
      <c r="CG39" s="68">
        <f>IF(OR(SUMIF(CG$12:CG38,2,CG$12:CG38)=2,SUMIF(CG$12:CG38,1,CG$12:CG38)=1,SUM(CG$12:CG38)=1,SUM(CG$12:CG38)=2),0,IF($C39+$ED38&gt;($ED$11*CG$8),1,IF($C39+$D39+$E39+$F39+$ED38&gt;($ED$11*CG$8),2,IF($C39+$D39+$E39+$F39+$G39+$ED38&gt;($ED$11*CG$8),3,0))))</f>
        <v>0</v>
      </c>
      <c r="CH39" s="68">
        <f>IF(OR(SUMIF(CH$12:CH38,2,CH$12:CH38)=2,SUMIF(CH$12:CH38,1,CH$12:CH38)=1,SUM(CH$12:CH38)=1,SUM(CH$12:CH38)=2),0,IF($C39+$ED38&gt;($ED$11*CH$8),1,IF($C39+$D39+$E39+$F39+$ED38&gt;($ED$11*CH$8),2,IF($C39+$D39+$E39+$F39+$G39+$ED38&gt;($ED$11*CH$8),3,0))))</f>
        <v>0</v>
      </c>
      <c r="CI39" s="68">
        <f>IF(OR(SUMIF(CI$12:CI38,2,CI$12:CI38)=2,SUMIF(CI$12:CI38,1,CI$12:CI38)=1,SUM(CI$12:CI38)=1,SUM(CI$12:CI38)=2),0,IF($C39+$ED38&gt;($ED$11*CI$8),1,IF($C39+$D39+$E39+$F39+$ED38&gt;($ED$11*CI$8),2,IF($C39+$D39+$E39+$F39+$G39+$ED38&gt;($ED$11*CI$8),3,0))))</f>
        <v>0</v>
      </c>
      <c r="CJ39" s="68">
        <f>IF(OR(SUMIF(CJ$12:CJ38,2,CJ$12:CJ38)=2,SUMIF(CJ$12:CJ38,1,CJ$12:CJ38)=1,SUM(CJ$12:CJ38)=1,SUM(CJ$12:CJ38)=2),0,IF($C39+$ED38&gt;($ED$11*CJ$8),1,IF($C39+$D39+$E39+$F39+$ED38&gt;($ED$11*CJ$8),2,IF($C39+$D39+$E39+$F39+$G39+$ED38&gt;($ED$11*CJ$8),3,0))))</f>
        <v>0</v>
      </c>
      <c r="CK39" s="68">
        <f>IF(OR(SUMIF(CK$12:CK38,2,CK$12:CK38)=2,SUMIF(CK$12:CK38,1,CK$12:CK38)=1,SUM(CK$12:CK38)=1,SUM(CK$12:CK38)=2),0,IF($C39+$ED38&gt;($ED$11*CK$8),1,IF($C39+$D39+$E39+$F39+$ED38&gt;($ED$11*CK$8),2,IF($C39+$D39+$E39+$F39+$G39+$ED38&gt;($ED$11*CK$8),3,0))))</f>
        <v>0</v>
      </c>
      <c r="CL39" s="68">
        <f>IF(OR(SUMIF(CL$12:CL38,2,CL$12:CL38)=2,SUMIF(CL$12:CL38,1,CL$12:CL38)=1,SUM(CL$12:CL38)=1,SUM(CL$12:CL38)=2),0,IF($C39+$ED38&gt;($ED$11*CL$8),1,IF($C39+$D39+$E39+$F39+$ED38&gt;($ED$11*CL$8),2,IF($C39+$D39+$E39+$F39+$G39+$ED38&gt;($ED$11*CL$8),3,0))))</f>
        <v>0</v>
      </c>
      <c r="CM39" s="68">
        <f>IF(OR(SUMIF(CM$12:CM38,2,CM$12:CM38)=2,SUMIF(CM$12:CM38,1,CM$12:CM38)=1,SUM(CM$12:CM38)=1,SUM(CM$12:CM38)=2),0,IF($C39+$ED38&gt;($ED$11*CM$8),1,IF($C39+$D39+$E39+$F39+$ED38&gt;($ED$11*CM$8),2,IF($C39+$D39+$E39+$F39+$G39+$ED38&gt;($ED$11*CM$8),3,0))))</f>
        <v>0</v>
      </c>
      <c r="CN39" s="68">
        <f>IF(OR(SUMIF(CN$12:CN38,2,CN$12:CN38)=2,SUMIF(CN$12:CN38,1,CN$12:CN38)=1,SUM(CN$12:CN38)=1,SUM(CN$12:CN38)=2),0,IF($C39+$ED38&gt;($ED$11*CN$8),1,IF($C39+$D39+$E39+$F39+$ED38&gt;($ED$11*CN$8),2,IF($C39+$D39+$E39+$F39+$G39+$ED38&gt;($ED$11*CN$8),3,0))))</f>
        <v>0</v>
      </c>
      <c r="CO39" s="68">
        <f>IF(OR(SUMIF(CO$12:CO38,2,CO$12:CO38)=2,SUMIF(CO$12:CO38,1,CO$12:CO38)=1,SUM(CO$12:CO38)=1,SUM(CO$12:CO38)=2),0,IF($C39+$ED38&gt;($ED$11*CO$8),1,IF($C39+$D39+$E39+$F39+$ED38&gt;($ED$11*CO$8),2,IF($C39+$D39+$E39+$F39+$G39+$ED38&gt;($ED$11*CO$8),3,0))))</f>
        <v>0</v>
      </c>
      <c r="CP39" s="68">
        <f>IF(OR(SUMIF(CP$12:CP38,2,CP$12:CP38)=2,SUMIF(CP$12:CP38,1,CP$12:CP38)=1,SUM(CP$12:CP38)=1,SUM(CP$12:CP38)=2),0,IF($C39+$ED38&gt;($ED$11*CP$8),1,IF($C39+$D39+$E39+$F39+$ED38&gt;($ED$11*CP$8),2,IF($C39+$D39+$E39+$F39+$G39+$ED38&gt;($ED$11*CP$8),3,0))))</f>
        <v>0</v>
      </c>
      <c r="CQ39" s="68">
        <f>IF(OR(SUMIF(CQ$12:CQ38,2,CQ$12:CQ38)=2,SUMIF(CQ$12:CQ38,1,CQ$12:CQ38)=1,SUM(CQ$12:CQ38)=1,SUM(CQ$12:CQ38)=2),0,IF($C39+$ED38&gt;($ED$11*CQ$8),1,IF($C39+$D39+$E39+$F39+$ED38&gt;($ED$11*CQ$8),2,IF($C39+$D39+$E39+$F39+$G39+$ED38&gt;($ED$11*CQ$8),3,0))))</f>
        <v>0</v>
      </c>
      <c r="CR39" s="68">
        <f>IF(OR(SUMIF(CR$12:CR38,2,CR$12:CR38)=2,SUMIF(CR$12:CR38,1,CR$12:CR38)=1,SUM(CR$12:CR38)=1,SUM(CR$12:CR38)=2),0,IF($C39+$ED38&gt;($ED$11*CR$8),1,IF($C39+$D39+$E39+$F39+$ED38&gt;($ED$11*CR$8),2,IF($C39+$D39+$E39+$F39+$G39+$ED38&gt;($ED$11*CR$8),3,0))))</f>
        <v>0</v>
      </c>
      <c r="CS39" s="68">
        <f>IF(OR(SUMIF(CS$12:CS38,2,CS$12:CS38)=2,SUMIF(CS$12:CS38,1,CS$12:CS38)=1,SUM(CS$12:CS38)=1,SUM(CS$12:CS38)=2),0,IF($C39+$ED38&gt;($ED$11*CS$8),1,IF($C39+$D39+$E39+$F39+$ED38&gt;($ED$11*CS$8),2,IF($C39+$D39+$E39+$F39+$G39+$ED38&gt;($ED$11*CS$8),3,0))))</f>
        <v>0</v>
      </c>
      <c r="CT39" s="68">
        <f>IF(OR(SUMIF(CT$12:CT38,2,CT$12:CT38)=2,SUMIF(CT$12:CT38,1,CT$12:CT38)=1,SUM(CT$12:CT38)=1,SUM(CT$12:CT38)=2),0,IF($C39+$ED38&gt;($ED$11*CT$8),1,IF($C39+$D39+$E39+$F39+$ED38&gt;($ED$11*CT$8),2,IF($C39+$D39+$E39+$F39+$G39+$ED38&gt;($ED$11*CT$8),3,0))))</f>
        <v>0</v>
      </c>
      <c r="CU39" s="68">
        <f>IF(OR(SUMIF(CU$12:CU38,2,CU$12:CU38)=2,SUMIF(CU$12:CU38,1,CU$12:CU38)=1,SUM(CU$12:CU38)=1,SUM(CU$12:CU38)=2),0,IF($C39+$ED38&gt;($ED$11*CU$8),1,IF($C39+$D39+$E39+$F39+$ED38&gt;($ED$11*CU$8),2,IF($C39+$D39+$E39+$F39+$G39+$ED38&gt;($ED$11*CU$8),3,0))))</f>
        <v>0</v>
      </c>
      <c r="CV39" s="68">
        <f>IF(OR(SUMIF(CV$12:CV38,2,CV$12:CV38)=2,SUMIF(CV$12:CV38,1,CV$12:CV38)=1,SUM(CV$12:CV38)=1,SUM(CV$12:CV38)=2),0,IF($C39+$ED38&gt;($ED$11*CV$8),1,IF($C39+$D39+$E39+$F39+$ED38&gt;($ED$11*CV$8),2,IF($C39+$D39+$E39+$F39+$G39+$ED38&gt;($ED$11*CV$8),3,0))))</f>
        <v>0</v>
      </c>
      <c r="CW39" s="68">
        <f>IF(OR(SUMIF(CW$12:CW38,2,CW$12:CW38)=2,SUMIF(CW$12:CW38,1,CW$12:CW38)=1,SUM(CW$12:CW38)=1,SUM(CW$12:CW38)=2),0,IF($C39+$ED38&gt;($ED$11*CW$8),1,IF($C39+$D39+$E39+$F39+$ED38&gt;($ED$11*CW$8),2,IF($C39+$D39+$E39+$F39+$G39+$ED38&gt;($ED$11*CW$8),3,0))))</f>
        <v>0</v>
      </c>
      <c r="CX39" s="68">
        <f>IF(OR(SUMIF(CX$12:CX38,2,CX$12:CX38)=2,SUMIF(CX$12:CX38,1,CX$12:CX38)=1,SUM(CX$12:CX38)=1,SUM(CX$12:CX38)=2),0,IF($C39+$ED38&gt;($ED$11*CX$8),1,IF($C39+$D39+$E39+$F39+$ED38&gt;($ED$11*CX$8),2,IF($C39+$D39+$E39+$F39+$G39+$ED38&gt;($ED$11*CX$8),3,0))))</f>
        <v>0</v>
      </c>
      <c r="CY39" s="68">
        <f>IF(OR(SUMIF(CY$12:CY38,2,CY$12:CY38)=2,SUMIF(CY$12:CY38,1,CY$12:CY38)=1,SUM(CY$12:CY38)=1,SUM(CY$12:CY38)=2),0,IF($C39+$ED38&gt;($ED$11*CY$8),1,IF($C39+$D39+$E39+$F39+$ED38&gt;($ED$11*CY$8),2,IF($C39+$D39+$E39+$F39+$G39+$ED38&gt;($ED$11*CY$8),3,0))))</f>
        <v>0</v>
      </c>
      <c r="CZ39" s="68">
        <f>IF(OR(SUMIF(CZ$12:CZ38,2,CZ$12:CZ38)=2,SUMIF(CZ$12:CZ38,1,CZ$12:CZ38)=1,SUM(CZ$12:CZ38)=1,SUM(CZ$12:CZ38)=2),0,IF($C39+$ED38&gt;($ED$11*CZ$8),1,IF($C39+$D39+$E39+$F39+$ED38&gt;($ED$11*CZ$8),2,IF($C39+$D39+$E39+$F39+$G39+$ED38&gt;($ED$11*CZ$8),3,0))))</f>
        <v>0</v>
      </c>
      <c r="DA39" s="68">
        <f>IF(OR(SUMIF(DA$12:DA38,2,DA$12:DA38)=2,SUMIF(DA$12:DA38,1,DA$12:DA38)=1,SUM(DA$12:DA38)=1,SUM(DA$12:DA38)=2),0,IF($C39+$ED38&gt;($ED$11*DA$8),1,IF($C39+$D39+$E39+$F39+$ED38&gt;($ED$11*DA$8),2,IF($C39+$D39+$E39+$F39+$G39+$ED38&gt;($ED$11*DA$8),3,0))))</f>
        <v>0</v>
      </c>
      <c r="DB39" s="68">
        <f>IF(OR(SUMIF(DB$12:DB38,2,DB$12:DB38)=2,SUMIF(DB$12:DB38,1,DB$12:DB38)=1,SUM(DB$12:DB38)=1,SUM(DB$12:DB38)=2),0,IF($C39+$ED38&gt;($ED$11*DB$8),1,IF($C39+$D39+$E39+$F39+$ED38&gt;($ED$11*DB$8),2,IF($C39+$D39+$E39+$F39+$G39+$ED38&gt;($ED$11*DB$8),3,0))))</f>
        <v>0</v>
      </c>
      <c r="DC39" s="68">
        <f>IF(OR(SUMIF(DC$12:DC38,2,DC$12:DC38)=2,SUMIF(DC$12:DC38,1,DC$12:DC38)=1,SUM(DC$12:DC38)=1,SUM(DC$12:DC38)=2),0,IF($C39+$ED38&gt;($ED$11*DC$8),1,IF($C39+$D39+$E39+$F39+$ED38&gt;($ED$11*DC$8),2,IF($C39+$D39+$E39+$F39+$G39+$ED38&gt;($ED$11*DC$8),3,0))))</f>
        <v>0</v>
      </c>
      <c r="DD39" s="68">
        <f>IF(OR(SUMIF(DD$12:DD38,2,DD$12:DD38)=2,SUMIF(DD$12:DD38,1,DD$12:DD38)=1,SUM(DD$12:DD38)=1,SUM(DD$12:DD38)=2),0,IF($C39+$ED38&gt;($ED$11*DD$8),1,IF($C39+$D39+$E39+$F39+$ED38&gt;($ED$11*DD$8),2,IF($C39+$D39+$E39+$F39+$G39+$ED38&gt;($ED$11*DD$8),3,0))))</f>
        <v>0</v>
      </c>
      <c r="DE39" s="68">
        <f>IF(OR(SUMIF(DE$12:DE38,2,DE$12:DE38)=2,SUMIF(DE$12:DE38,1,DE$12:DE38)=1,SUM(DE$12:DE38)=1,SUM(DE$12:DE38)=2),0,IF($C39+$ED38&gt;($ED$11*DE$8),1,IF($C39+$D39+$E39+$F39+$ED38&gt;($ED$11*DE$8),2,IF($C39+$D39+$E39+$F39+$G39+$ED38&gt;($ED$11*DE$8),3,0))))</f>
        <v>0</v>
      </c>
      <c r="DF39" s="68">
        <f>IF(OR(SUMIF(DF$12:DF38,2,DF$12:DF38)=2,SUMIF(DF$12:DF38,1,DF$12:DF38)=1,SUM(DF$12:DF38)=1,SUM(DF$12:DF38)=2),0,IF($C39+$ED38&gt;($ED$11*DF$8),1,IF($C39+$D39+$E39+$F39+$ED38&gt;($ED$11*DF$8),2,IF($C39+$D39+$E39+$F39+$G39+$ED38&gt;($ED$11*DF$8),3,0))))</f>
        <v>0</v>
      </c>
      <c r="DG39" s="68">
        <f>IF(OR(SUMIF(DG$12:DG38,2,DG$12:DG38)=2,SUMIF(DG$12:DG38,1,DG$12:DG38)=1,SUM(DG$12:DG38)=1,SUM(DG$12:DG38)=2),0,IF($C39+$ED38&gt;($ED$11*DG$8),1,IF($C39+$D39+$E39+$F39+$ED38&gt;($ED$11*DG$8),2,IF($C39+$D39+$E39+$F39+$G39+$ED38&gt;($ED$11*DG$8),3,0))))</f>
        <v>0</v>
      </c>
      <c r="DH39" s="68">
        <f>IF(OR(SUMIF(DH$12:DH38,2,DH$12:DH38)=2,SUMIF(DH$12:DH38,1,DH$12:DH38)=1,SUM(DH$12:DH38)=1,SUM(DH$12:DH38)=2),0,IF($C39+$ED38&gt;($ED$11*DH$8),1,IF($C39+$D39+$E39+$F39+$ED38&gt;($ED$11*DH$8),2,IF($C39+$D39+$E39+$F39+$G39+$ED38&gt;($ED$11*DH$8),3,0))))</f>
        <v>0</v>
      </c>
      <c r="DI39" s="68">
        <f>IF(OR(SUMIF(DI$12:DI38,2,DI$12:DI38)=2,SUMIF(DI$12:DI38,1,DI$12:DI38)=1,SUM(DI$12:DI38)=1,SUM(DI$12:DI38)=2),0,IF($C39+$ED38&gt;($ED$11*DI$8),1,IF($C39+$D39+$E39+$F39+$ED38&gt;($ED$11*DI$8),2,IF($C39+$D39+$E39+$F39+$G39+$ED38&gt;($ED$11*DI$8),3,0))))</f>
        <v>0</v>
      </c>
      <c r="DJ39" s="68">
        <f>IF(OR(SUMIF(DJ$12:DJ38,2,DJ$12:DJ38)=2,SUMIF(DJ$12:DJ38,1,DJ$12:DJ38)=1,SUM(DJ$12:DJ38)=1,SUM(DJ$12:DJ38)=2),0,IF($C39+$ED38&gt;($ED$11*DJ$8),1,IF($C39+$D39+$E39+$F39+$ED38&gt;($ED$11*DJ$8),2,IF($C39+$D39+$E39+$F39+$G39+$ED38&gt;($ED$11*DJ$8),3,0))))</f>
        <v>0</v>
      </c>
      <c r="DK39" s="68">
        <f>IF(OR(SUMIF(DK$12:DK38,2,DK$12:DK38)=2,SUMIF(DK$12:DK38,1,DK$12:DK38)=1,SUM(DK$12:DK38)=1,SUM(DK$12:DK38)=2),0,IF($C39+$ED38&gt;($ED$11*DK$8),1,IF($C39+$D39+$E39+$F39+$ED38&gt;($ED$11*DK$8),2,IF($C39+$D39+$E39+$F39+$G39+$ED38&gt;($ED$11*DK$8),3,0))))</f>
        <v>0</v>
      </c>
      <c r="DL39" s="68">
        <f>IF(OR(SUMIF(DL$12:DL38,2,DL$12:DL38)=2,SUMIF(DL$12:DL38,1,DL$12:DL38)=1,SUM(DL$12:DL38)=1,SUM(DL$12:DL38)=2),0,IF($C39+$ED38&gt;($ED$11*DL$8),1,IF($C39+$D39+$E39+$F39+$ED38&gt;($ED$11*DL$8),2,IF($C39+$D39+$E39+$F39+$G39+$ED38&gt;($ED$11*DL$8),3,0))))</f>
        <v>0</v>
      </c>
      <c r="DM39" s="68">
        <f>IF(OR(SUMIF(DM$12:DM38,2,DM$12:DM38)=2,SUMIF(DM$12:DM38,1,DM$12:DM38)=1,SUM(DM$12:DM38)=1,SUM(DM$12:DM38)=2),0,IF($C39+$ED38&gt;($ED$11*DM$8),1,IF($C39+$D39+$E39+$F39+$ED38&gt;($ED$11*DM$8),2,IF($C39+$D39+$E39+$F39+$G39+$ED38&gt;($ED$11*DM$8),3,0))))</f>
        <v>0</v>
      </c>
      <c r="DN39" s="68">
        <f>IF(OR(SUMIF(DN$12:DN38,2,DN$12:DN38)=2,SUMIF(DN$12:DN38,1,DN$12:DN38)=1,SUM(DN$12:DN38)=1,SUM(DN$12:DN38)=2),0,IF($C39+$ED38&gt;($ED$11*DN$8),1,IF($C39+$D39+$E39+$F39+$ED38&gt;($ED$11*DN$8),2,IF($C39+$D39+$E39+$F39+$G39+$ED38&gt;($ED$11*DN$8),3,0))))</f>
        <v>0</v>
      </c>
      <c r="DO39" s="68">
        <f>IF(OR(SUMIF(DO$12:DO38,2,DO$12:DO38)=2,SUMIF(DO$12:DO38,1,DO$12:DO38)=1,SUM(DO$12:DO38)=1,SUM(DO$12:DO38)=2),0,IF($C39+$ED38&gt;($ED$11*DO$8),1,IF($C39+$D39+$E39+$F39+$ED38&gt;($ED$11*DO$8),2,IF($C39+$D39+$E39+$F39+$G39+$ED38&gt;($ED$11*DO$8),3,0))))</f>
        <v>0</v>
      </c>
      <c r="DP39" s="68">
        <f>IF(OR(SUMIF(DP$12:DP38,2,DP$12:DP38)=2,SUMIF(DP$12:DP38,1,DP$12:DP38)=1,SUM(DP$12:DP38)=1,SUM(DP$12:DP38)=2),0,IF($C39+$ED38&gt;($ED$11*DP$8),1,IF($C39+$D39+$E39+$F39+$ED38&gt;($ED$11*DP$8),2,IF($C39+$D39+$E39+$F39+$G39+$ED38&gt;($ED$11*DP$8),3,0))))</f>
        <v>0</v>
      </c>
      <c r="DQ39" s="68">
        <f>IF(OR(SUMIF(DQ$12:DQ38,2,DQ$12:DQ38)=2,SUMIF(DQ$12:DQ38,1,DQ$12:DQ38)=1,SUM(DQ$12:DQ38)=1,SUM(DQ$12:DQ38)=2),0,IF($C39+$ED38&gt;($ED$11*DQ$8),1,IF($C39+$D39+$E39+$F39+$ED38&gt;($ED$11*DQ$8),2,IF($C39+$D39+$E39+$F39+$G39+$ED38&gt;($ED$11*DQ$8),3,0))))</f>
        <v>0</v>
      </c>
      <c r="DR39" s="68">
        <f>IF(OR(SUMIF(DR$12:DR38,2,DR$12:DR38)=2,SUMIF(DR$12:DR38,1,DR$12:DR38)=1,SUM(DR$12:DR38)=1,SUM(DR$12:DR38)=2),0,IF($C39+$ED38&gt;($ED$11*DR$8),1,IF($C39+$D39+$E39+$F39+$ED38&gt;($ED$11*DR$8),2,IF($C39+$D39+$E39+$F39+$G39+$ED38&gt;($ED$11*DR$8),3,0))))</f>
        <v>0</v>
      </c>
      <c r="DS39" s="68">
        <f>IF(OR(SUMIF(DS$12:DS38,2,DS$12:DS38)=2,SUMIF(DS$12:DS38,1,DS$12:DS38)=1,SUM(DS$12:DS38)=1,SUM(DS$12:DS38)=2),0,IF($C39+$ED38&gt;($ED$11*DS$8),1,IF($C39+$D39+$E39+$F39+$ED38&gt;($ED$11*DS$8),2,IF($C39+$D39+$E39+$F39+$G39+$ED38&gt;($ED$11*DS$8),3,0))))</f>
        <v>0</v>
      </c>
      <c r="DT39" s="68">
        <f>IF(OR(SUMIF(DT$12:DT38,2,DT$12:DT38)=2,SUMIF(DT$12:DT38,1,DT$12:DT38)=1,SUM(DT$12:DT38)=1,SUM(DT$12:DT38)=2),0,IF($C39+$ED38&gt;($ED$11*DT$8),1,IF($C39+$D39+$E39+$F39+$ED38&gt;($ED$11*DT$8),2,IF($C39+$D39+$E39+$F39+$G39+$ED38&gt;($ED$11*DT$8),3,0))))</f>
        <v>0</v>
      </c>
      <c r="DU39" s="68">
        <f>IF(OR(SUMIF(DU$12:DU38,2,DU$12:DU38)=2,SUMIF(DU$12:DU38,1,DU$12:DU38)=1,SUM(DU$12:DU38)=1,SUM(DU$12:DU38)=2),0,IF($C39+$ED38&gt;($ED$11*DU$8),1,IF($C39+$D39+$E39+$F39+$ED38&gt;($ED$11*DU$8),2,IF($C39+$D39+$E39+$F39+$G39+$ED38&gt;($ED$11*DU$8),3,0))))</f>
        <v>0</v>
      </c>
      <c r="DV39" s="68">
        <f>IF(OR(SUMIF(DV$12:DV38,2,DV$12:DV38)=2,SUMIF(DV$12:DV38,1,DV$12:DV38)=1,SUM(DV$12:DV38)=1,SUM(DV$12:DV38)=2),0,IF($C39+$ED38&gt;($ED$11*DV$8),1,IF($C39+$D39+$E39+$F39+$ED38&gt;($ED$11*DV$8),2,IF($C39+$D39+$E39+$F39+$G39+$ED38&gt;($ED$11*DV$8),3,0))))</f>
        <v>0</v>
      </c>
      <c r="DW39" s="68">
        <f>IF(OR(SUMIF(DW$12:DW38,2,DW$12:DW38)=2,SUMIF(DW$12:DW38,1,DW$12:DW38)=1,SUM(DW$12:DW38)=1,SUM(DW$12:DW38)=2),0,IF($C39+$ED38&gt;($ED$11*DW$8),1,IF($C39+$D39+$E39+$F39+$ED38&gt;($ED$11*DW$8),2,IF($C39+$D39+$E39+$F39+$G39+$ED38&gt;($ED$11*DW$8),3,0))))</f>
        <v>0</v>
      </c>
      <c r="DX39" s="68">
        <f>IF(OR(SUMIF(DX$12:DX38,2,DX$12:DX38)=2,SUMIF(DX$12:DX38,1,DX$12:DX38)=1,SUM(DX$12:DX38)=1,SUM(DX$12:DX38)=2),0,IF($C39+$ED38&gt;($ED$11*DX$8),1,IF($C39+$D39+$E39+$F39+$ED38&gt;($ED$11*DX$8),2,IF($C39+$D39+$E39+$F39+$G39+$ED38&gt;($ED$11*DX$8),3,0))))</f>
        <v>0</v>
      </c>
      <c r="DY39" s="68">
        <f>IF(OR(SUMIF(DY$12:DY38,2,DY$12:DY38)=2,SUMIF(DY$12:DY38,1,DY$12:DY38)=1,SUM(DY$12:DY38)=1,SUM(DY$12:DY38)=2),0,IF($C39+$ED38&gt;($ED$11*DY$8),1,IF($C39+$D39+$E39+$F39+$ED38&gt;($ED$11*DY$8),2,IF($C39+$D39+$E39+$F39+$G39+$ED38&gt;($ED$11*DY$8),3,0))))</f>
        <v>0</v>
      </c>
      <c r="DZ39" s="68">
        <f>IF(OR(SUMIF(DZ$12:DZ38,2,DZ$12:DZ38)=2,SUMIF(DZ$12:DZ38,1,DZ$12:DZ38)=1,SUM(DZ$12:DZ38)=1,SUM(DZ$12:DZ38)=2),0,IF($C39+$ED38&gt;($ED$11*DZ$8),1,IF($C39+$D39+$E39+$F39+$ED38&gt;($ED$11*DZ$8),2,IF($C39+$D39+$E39+$F39+$G39+$ED38&gt;($ED$11*DZ$8),3,0))))</f>
        <v>0</v>
      </c>
      <c r="EA39" s="68">
        <f>IF(OR(SUMIF(EA$12:EA38,2,EA$12:EA38)=2,SUMIF(EA$12:EA38,1,EA$12:EA38)=1,SUM(EA$12:EA38)=1,SUM(EA$12:EA38)=2),0,IF($C39+$ED38&gt;($ED$11*EA$8),1,IF($C39+$D39+$E39+$F39+$ED38&gt;($ED$11*EA$8),2,IF($C39+$D39+$E39+$F39+$G39+$ED38&gt;($ED$11*EA$8),3,0))))</f>
        <v>0</v>
      </c>
      <c r="EB39" s="68">
        <f>IF(OR(SUMIF(EB$12:EB38,2,EB$12:EB38)=2,SUMIF(EB$12:EB38,1,EB$12:EB38)=1,SUM(EB$12:EB38)=1,SUM(EB$12:EB38)=2),0,IF($C39+$ED38&gt;($ED$11*EB$8),1,IF($C39+$D39+$E39+$F39+$ED38&gt;($ED$11*EB$8),2,IF($C39+$D39+$E39+$F39+$G39+$ED38&gt;($ED$11*EB$8),3,0))))</f>
        <v>0</v>
      </c>
      <c r="EC39" s="68">
        <f>IF(OR(SUMIF(EC$12:EC38,2,EC$12:EC38)=2,SUMIF(EC$12:EC38,1,EC$12:EC38)=1,SUM(EC$12:EC38)=1,SUM(EC$12:EC38)=2),0,IF($C39+$ED38&gt;($ED$11*EC$8),1,IF($C39+$D39+$E39+$F39+$ED38&gt;($ED$11*EC$8),2,IF($C39+$D39+$E39+$F39+$G39+$ED38&gt;($ED$11*EC$8),3,0))))</f>
        <v>0</v>
      </c>
      <c r="ED39" s="26">
        <f>SUM($C$12:$F39)</f>
        <v>0</v>
      </c>
    </row>
    <row r="40" spans="1:134" ht="14.1" customHeight="1">
      <c r="A40" s="66">
        <v>29</v>
      </c>
      <c r="B40" s="35"/>
      <c r="C40" s="35"/>
      <c r="D40" s="35"/>
      <c r="E40" s="35"/>
      <c r="F40" s="35"/>
      <c r="G40" s="35"/>
      <c r="H40" s="68">
        <f>IF(OR(SUMIF(H$12:H39,2,H$12:H39)=2,SUMIF(H$12:H39,1,H$12:H39)=1,SUM(H$12:H39)=1,SUM(H$12:H39)=2),0,IF($C40+$ED39&gt;($ED$11*H$8),1,IF($C40+$D40+$E40+$F40+$ED39&gt;($ED$11*H$8),2,IF($C40+$D40+$E40+$F40+$G40+$ED39&gt;($ED$11*H$8),3,0))))</f>
        <v>0</v>
      </c>
      <c r="I40" s="68">
        <f>IF(OR(SUMIF(I$12:I39,2,I$12:I39)=2,SUMIF(I$12:I39,1,I$12:I39)=1,SUM(I$12:I39)=1,SUM(I$12:I39)=2),0,IF($C40+$ED39&gt;($ED$11*I$8),1,IF($C40+$D40+$E40+$F40+$ED39&gt;($ED$11*I$8),2,IF($C40+$D40+$E40+$F40+$G40+$ED39&gt;($ED$11*I$8),3,0))))</f>
        <v>0</v>
      </c>
      <c r="J40" s="68">
        <f>IF(OR(SUMIF(J$12:J39,2,J$12:J39)=2,SUMIF(J$12:J39,1,J$12:J39)=1,SUM(J$12:J39)=1,SUM(J$12:J39)=2),0,IF($C40+$ED39&gt;($ED$11*J$8),1,IF($C40+$D40+$E40+$F40+$ED39&gt;($ED$11*J$8),2,IF($C40+$D40+$E40+$F40+$G40+$ED39&gt;($ED$11*J$8),3,0))))</f>
        <v>0</v>
      </c>
      <c r="K40" s="68">
        <f>IF(OR(SUMIF(K$12:K39,2,K$12:K39)=2,SUMIF(K$12:K39,1,K$12:K39)=1,SUM(K$12:K39)=1,SUM(K$12:K39)=2),0,IF($C40+$ED39&gt;($ED$11*K$8),1,IF($C40+$D40+$E40+$F40+$ED39&gt;($ED$11*K$8),2,IF($C40+$D40+$E40+$F40+$G40+$ED39&gt;($ED$11*K$8),3,0))))</f>
        <v>0</v>
      </c>
      <c r="L40" s="68">
        <f>IF(OR(SUMIF(L$12:L39,2,L$12:L39)=2,SUMIF(L$12:L39,1,L$12:L39)=1,SUM(L$12:L39)=1,SUM(L$12:L39)=2),0,IF($C40+$ED39&gt;($ED$11*L$8),1,IF($C40+$D40+$E40+$F40+$ED39&gt;($ED$11*L$8),2,IF($C40+$D40+$E40+$F40+$G40+$ED39&gt;($ED$11*L$8),3,0))))</f>
        <v>0</v>
      </c>
      <c r="M40" s="68">
        <f>IF(OR(SUMIF(M$12:M39,2,M$12:M39)=2,SUMIF(M$12:M39,1,M$12:M39)=1,SUM(M$12:M39)=1,SUM(M$12:M39)=2),0,IF($C40+$ED39&gt;($ED$11*M$8),1,IF($C40+$D40+$E40+$F40+$ED39&gt;($ED$11*M$8),2,IF($C40+$D40+$E40+$F40+$G40+$ED39&gt;($ED$11*M$8),3,0))))</f>
        <v>0</v>
      </c>
      <c r="N40" s="68">
        <f>IF(OR(SUMIF(N$12:N39,2,N$12:N39)=2,SUMIF(N$12:N39,1,N$12:N39)=1,SUM(N$12:N39)=1,SUM(N$12:N39)=2),0,IF($C40+$ED39&gt;($ED$11*N$8),1,IF($C40+$D40+$E40+$F40+$ED39&gt;($ED$11*N$8),2,IF($C40+$D40+$E40+$F40+$G40+$ED39&gt;($ED$11*N$8),3,0))))</f>
        <v>0</v>
      </c>
      <c r="O40" s="68">
        <f>IF(OR(SUMIF(O$12:O39,2,O$12:O39)=2,SUMIF(O$12:O39,1,O$12:O39)=1,SUM(O$12:O39)=1,SUM(O$12:O39)=2),0,IF($C40+$ED39&gt;($ED$11*O$8),1,IF($C40+$D40+$E40+$F40+$ED39&gt;($ED$11*O$8),2,IF($C40+$D40+$E40+$F40+$G40+$ED39&gt;($ED$11*O$8),3,0))))</f>
        <v>0</v>
      </c>
      <c r="P40" s="68">
        <f>IF(OR(SUMIF(P$12:P39,2,P$12:P39)=2,SUMIF(P$12:P39,1,P$12:P39)=1,SUM(P$12:P39)=1,SUM(P$12:P39)=2),0,IF($C40+$ED39&gt;($ED$11*P$8),1,IF($C40+$D40+$E40+$F40+$ED39&gt;($ED$11*P$8),2,IF($C40+$D40+$E40+$F40+$G40+$ED39&gt;($ED$11*P$8),3,0))))</f>
        <v>0</v>
      </c>
      <c r="Q40" s="68">
        <f>IF(OR(SUMIF(Q$12:Q39,2,Q$12:Q39)=2,SUMIF(Q$12:Q39,1,Q$12:Q39)=1,SUM(Q$12:Q39)=1,SUM(Q$12:Q39)=2),0,IF($C40+$ED39&gt;($ED$11*Q$8),1,IF($C40+$D40+$E40+$F40+$ED39&gt;($ED$11*Q$8),2,IF($C40+$D40+$E40+$F40+$G40+$ED39&gt;($ED$11*Q$8),3,0))))</f>
        <v>0</v>
      </c>
      <c r="R40" s="68">
        <f>IF(OR(SUMIF(R$12:R39,2,R$12:R39)=2,SUMIF(R$12:R39,1,R$12:R39)=1,SUM(R$12:R39)=1,SUM(R$12:R39)=2),0,IF($C40+$ED39&gt;($ED$11*R$8),1,IF($C40+$D40+$E40+$F40+$ED39&gt;($ED$11*R$8),2,IF($C40+$D40+$E40+$F40+$G40+$ED39&gt;($ED$11*R$8),3,0))))</f>
        <v>0</v>
      </c>
      <c r="S40" s="68">
        <f>IF(OR(SUMIF(S$12:S39,2,S$12:S39)=2,SUMIF(S$12:S39,1,S$12:S39)=1,SUM(S$12:S39)=1,SUM(S$12:S39)=2),0,IF($C40+$ED39&gt;($ED$11*S$8),1,IF($C40+$D40+$E40+$F40+$ED39&gt;($ED$11*S$8),2,IF($C40+$D40+$E40+$F40+$G40+$ED39&gt;($ED$11*S$8),3,0))))</f>
        <v>0</v>
      </c>
      <c r="T40" s="68">
        <f>IF(OR(SUMIF(T$12:T39,2,T$12:T39)=2,SUMIF(T$12:T39,1,T$12:T39)=1,SUM(T$12:T39)=1,SUM(T$12:T39)=2),0,IF($C40+$ED39&gt;($ED$11*T$8),1,IF($C40+$D40+$E40+$F40+$ED39&gt;($ED$11*T$8),2,IF($C40+$D40+$E40+$F40+$G40+$ED39&gt;($ED$11*T$8),3,0))))</f>
        <v>0</v>
      </c>
      <c r="U40" s="68">
        <f>IF(OR(SUMIF(U$12:U39,2,U$12:U39)=2,SUMIF(U$12:U39,1,U$12:U39)=1,SUM(U$12:U39)=1,SUM(U$12:U39)=2),0,IF($C40+$ED39&gt;($ED$11*U$8),1,IF($C40+$D40+$E40+$F40+$ED39&gt;($ED$11*U$8),2,IF($C40+$D40+$E40+$F40+$G40+$ED39&gt;($ED$11*U$8),3,0))))</f>
        <v>0</v>
      </c>
      <c r="V40" s="68">
        <f>IF(OR(SUMIF(V$12:V39,2,V$12:V39)=2,SUMIF(V$12:V39,1,V$12:V39)=1,SUM(V$12:V39)=1,SUM(V$12:V39)=2),0,IF($C40+$ED39&gt;($ED$11*V$8),1,IF($C40+$D40+$E40+$F40+$ED39&gt;($ED$11*V$8),2,IF($C40+$D40+$E40+$F40+$G40+$ED39&gt;($ED$11*V$8),3,0))))</f>
        <v>0</v>
      </c>
      <c r="W40" s="68">
        <f>IF(OR(SUMIF(W$12:W39,2,W$12:W39)=2,SUMIF(W$12:W39,1,W$12:W39)=1,SUM(W$12:W39)=1,SUM(W$12:W39)=2),0,IF($C40+$ED39&gt;($ED$11*W$8),1,IF($C40+$D40+$E40+$F40+$ED39&gt;($ED$11*W$8),2,IF($C40+$D40+$E40+$F40+$G40+$ED39&gt;($ED$11*W$8),3,0))))</f>
        <v>0</v>
      </c>
      <c r="X40" s="68">
        <f>IF(OR(SUMIF(X$12:X39,2,X$12:X39)=2,SUMIF(X$12:X39,1,X$12:X39)=1,SUM(X$12:X39)=1,SUM(X$12:X39)=2),0,IF($C40+$ED39&gt;($ED$11*X$8),1,IF($C40+$D40+$E40+$F40+$ED39&gt;($ED$11*X$8),2,IF($C40+$D40+$E40+$F40+$G40+$ED39&gt;($ED$11*X$8),3,0))))</f>
        <v>0</v>
      </c>
      <c r="Y40" s="68">
        <f>IF(OR(SUMIF(Y$12:Y39,2,Y$12:Y39)=2,SUMIF(Y$12:Y39,1,Y$12:Y39)=1,SUM(Y$12:Y39)=1,SUM(Y$12:Y39)=2),0,IF($C40+$ED39&gt;($ED$11*Y$8),1,IF($C40+$D40+$E40+$F40+$ED39&gt;($ED$11*Y$8),2,IF($C40+$D40+$E40+$F40+$G40+$ED39&gt;($ED$11*Y$8),3,0))))</f>
        <v>0</v>
      </c>
      <c r="Z40" s="68">
        <f>IF(OR(SUMIF(Z$12:Z39,2,Z$12:Z39)=2,SUMIF(Z$12:Z39,1,Z$12:Z39)=1,SUM(Z$12:Z39)=1,SUM(Z$12:Z39)=2),0,IF($C40+$ED39&gt;($ED$11*Z$8),1,IF($C40+$D40+$E40+$F40+$ED39&gt;($ED$11*Z$8),2,IF($C40+$D40+$E40+$F40+$G40+$ED39&gt;($ED$11*Z$8),3,0))))</f>
        <v>0</v>
      </c>
      <c r="AA40" s="68">
        <f>IF(OR(SUMIF(AA$12:AA39,2,AA$12:AA39)=2,SUMIF(AA$12:AA39,1,AA$12:AA39)=1,SUM(AA$12:AA39)=1,SUM(AA$12:AA39)=2),0,IF($C40+$ED39&gt;($ED$11*AA$8),1,IF($C40+$D40+$E40+$F40+$ED39&gt;($ED$11*AA$8),2,IF($C40+$D40+$E40+$F40+$G40+$ED39&gt;($ED$11*AA$8),3,0))))</f>
        <v>0</v>
      </c>
      <c r="AB40" s="68">
        <f>IF(OR(SUMIF(AB$12:AB39,2,AB$12:AB39)=2,SUMIF(AB$12:AB39,1,AB$12:AB39)=1,SUM(AB$12:AB39)=1,SUM(AB$12:AB39)=2),0,IF($C40+$ED39&gt;($ED$11*AB$8),1,IF($C40+$D40+$E40+$F40+$ED39&gt;($ED$11*AB$8),2,IF($C40+$D40+$E40+$F40+$G40+$ED39&gt;($ED$11*AB$8),3,0))))</f>
        <v>0</v>
      </c>
      <c r="AC40" s="68">
        <f>IF(OR(SUMIF(AC$12:AC39,2,AC$12:AC39)=2,SUMIF(AC$12:AC39,1,AC$12:AC39)=1,SUM(AC$12:AC39)=1,SUM(AC$12:AC39)=2),0,IF($C40+$ED39&gt;($ED$11*AC$8),1,IF($C40+$D40+$E40+$F40+$ED39&gt;($ED$11*AC$8),2,IF($C40+$D40+$E40+$F40+$G40+$ED39&gt;($ED$11*AC$8),3,0))))</f>
        <v>0</v>
      </c>
      <c r="AD40" s="68">
        <f>IF(OR(SUMIF(AD$12:AD39,2,AD$12:AD39)=2,SUMIF(AD$12:AD39,1,AD$12:AD39)=1,SUM(AD$12:AD39)=1,SUM(AD$12:AD39)=2),0,IF($C40+$ED39&gt;($ED$11*AD$8),1,IF($C40+$D40+$E40+$F40+$ED39&gt;($ED$11*AD$8),2,IF($C40+$D40+$E40+$F40+$G40+$ED39&gt;($ED$11*AD$8),3,0))))</f>
        <v>0</v>
      </c>
      <c r="AE40" s="68">
        <f>IF(OR(SUMIF(AE$12:AE39,2,AE$12:AE39)=2,SUMIF(AE$12:AE39,1,AE$12:AE39)=1,SUM(AE$12:AE39)=1,SUM(AE$12:AE39)=2),0,IF($C40+$ED39&gt;($ED$11*AE$8),1,IF($C40+$D40+$E40+$F40+$ED39&gt;($ED$11*AE$8),2,IF($C40+$D40+$E40+$F40+$G40+$ED39&gt;($ED$11*AE$8),3,0))))</f>
        <v>0</v>
      </c>
      <c r="AF40" s="68">
        <f>IF(OR(SUMIF(AF$12:AF39,2,AF$12:AF39)=2,SUMIF(AF$12:AF39,1,AF$12:AF39)=1,SUM(AF$12:AF39)=1,SUM(AF$12:AF39)=2),0,IF($C40+$ED39&gt;($ED$11*AF$8),1,IF($C40+$D40+$E40+$F40+$ED39&gt;($ED$11*AF$8),2,IF($C40+$D40+$E40+$F40+$G40+$ED39&gt;($ED$11*AF$8),3,0))))</f>
        <v>0</v>
      </c>
      <c r="AG40" s="68">
        <f>IF(OR(SUMIF(AG$12:AG39,2,AG$12:AG39)=2,SUMIF(AG$12:AG39,1,AG$12:AG39)=1,SUM(AG$12:AG39)=1,SUM(AG$12:AG39)=2),0,IF($C40+$ED39&gt;($ED$11*AG$8),1,IF($C40+$D40+$E40+$F40+$ED39&gt;($ED$11*AG$8),2,IF($C40+$D40+$E40+$F40+$G40+$ED39&gt;($ED$11*AG$8),3,0))))</f>
        <v>0</v>
      </c>
      <c r="AH40" s="68">
        <f>IF(OR(SUMIF(AH$12:AH39,2,AH$12:AH39)=2,SUMIF(AH$12:AH39,1,AH$12:AH39)=1,SUM(AH$12:AH39)=1,SUM(AH$12:AH39)=2),0,IF($C40+$ED39&gt;($ED$11*AH$8),1,IF($C40+$D40+$E40+$F40+$ED39&gt;($ED$11*AH$8),2,IF($C40+$D40+$E40+$F40+$G40+$ED39&gt;($ED$11*AH$8),3,0))))</f>
        <v>0</v>
      </c>
      <c r="AI40" s="68">
        <f>IF(OR(SUMIF(AI$12:AI39,2,AI$12:AI39)=2,SUMIF(AI$12:AI39,1,AI$12:AI39)=1,SUM(AI$12:AI39)=1,SUM(AI$12:AI39)=2),0,IF($C40+$ED39&gt;($ED$11*AI$8),1,IF($C40+$D40+$E40+$F40+$ED39&gt;($ED$11*AI$8),2,IF($C40+$D40+$E40+$F40+$G40+$ED39&gt;($ED$11*AI$8),3,0))))</f>
        <v>0</v>
      </c>
      <c r="AJ40" s="68">
        <f>IF(OR(SUMIF(AJ$12:AJ39,2,AJ$12:AJ39)=2,SUMIF(AJ$12:AJ39,1,AJ$12:AJ39)=1,SUM(AJ$12:AJ39)=1,SUM(AJ$12:AJ39)=2),0,IF($C40+$ED39&gt;($ED$11*AJ$8),1,IF($C40+$D40+$E40+$F40+$ED39&gt;($ED$11*AJ$8),2,IF($C40+$D40+$E40+$F40+$G40+$ED39&gt;($ED$11*AJ$8),3,0))))</f>
        <v>0</v>
      </c>
      <c r="AK40" s="68">
        <f>IF(OR(SUMIF(AK$12:AK39,2,AK$12:AK39)=2,SUMIF(AK$12:AK39,1,AK$12:AK39)=1,SUM(AK$12:AK39)=1,SUM(AK$12:AK39)=2),0,IF($C40+$ED39&gt;($ED$11*AK$8),1,IF($C40+$D40+$E40+$F40+$ED39&gt;($ED$11*AK$8),2,IF($C40+$D40+$E40+$F40+$G40+$ED39&gt;($ED$11*AK$8),3,0))))</f>
        <v>0</v>
      </c>
      <c r="AL40" s="68">
        <f>IF(OR(SUMIF(AL$12:AL39,2,AL$12:AL39)=2,SUMIF(AL$12:AL39,1,AL$12:AL39)=1,SUM(AL$12:AL39)=1,SUM(AL$12:AL39)=2),0,IF($C40+$ED39&gt;($ED$11*AL$8),1,IF($C40+$D40+$E40+$F40+$ED39&gt;($ED$11*AL$8),2,IF($C40+$D40+$E40+$F40+$G40+$ED39&gt;($ED$11*AL$8),3,0))))</f>
        <v>0</v>
      </c>
      <c r="AM40" s="68">
        <f>IF(OR(SUMIF(AM$12:AM39,2,AM$12:AM39)=2,SUMIF(AM$12:AM39,1,AM$12:AM39)=1,SUM(AM$12:AM39)=1,SUM(AM$12:AM39)=2),0,IF($C40+$ED39&gt;($ED$11*AM$8),1,IF($C40+$D40+$E40+$F40+$ED39&gt;($ED$11*AM$8),2,IF($C40+$D40+$E40+$F40+$G40+$ED39&gt;($ED$11*AM$8),3,0))))</f>
        <v>0</v>
      </c>
      <c r="AN40" s="68">
        <f>IF(OR(SUMIF(AN$12:AN39,2,AN$12:AN39)=2,SUMIF(AN$12:AN39,1,AN$12:AN39)=1,SUM(AN$12:AN39)=1,SUM(AN$12:AN39)=2),0,IF($C40+$ED39&gt;($ED$11*AN$8),1,IF($C40+$D40+$E40+$F40+$ED39&gt;($ED$11*AN$8),2,IF($C40+$D40+$E40+$F40+$G40+$ED39&gt;($ED$11*AN$8),3,0))))</f>
        <v>0</v>
      </c>
      <c r="AO40" s="68">
        <f>IF(OR(SUMIF(AO$12:AO39,2,AO$12:AO39)=2,SUMIF(AO$12:AO39,1,AO$12:AO39)=1,SUM(AO$12:AO39)=1,SUM(AO$12:AO39)=2),0,IF($C40+$ED39&gt;($ED$11*AO$8),1,IF($C40+$D40+$E40+$F40+$ED39&gt;($ED$11*AO$8),2,IF($C40+$D40+$E40+$F40+$G40+$ED39&gt;($ED$11*AO$8),3,0))))</f>
        <v>0</v>
      </c>
      <c r="AP40" s="68">
        <f>IF(OR(SUMIF(AP$12:AP39,2,AP$12:AP39)=2,SUMIF(AP$12:AP39,1,AP$12:AP39)=1,SUM(AP$12:AP39)=1,SUM(AP$12:AP39)=2),0,IF($C40+$ED39&gt;($ED$11*AP$8),1,IF($C40+$D40+$E40+$F40+$ED39&gt;($ED$11*AP$8),2,IF($C40+$D40+$E40+$F40+$G40+$ED39&gt;($ED$11*AP$8),3,0))))</f>
        <v>0</v>
      </c>
      <c r="AQ40" s="68">
        <f>IF(OR(SUMIF(AQ$12:AQ39,2,AQ$12:AQ39)=2,SUMIF(AQ$12:AQ39,1,AQ$12:AQ39)=1,SUM(AQ$12:AQ39)=1,SUM(AQ$12:AQ39)=2),0,IF($C40+$ED39&gt;($ED$11*AQ$8),1,IF($C40+$D40+$E40+$F40+$ED39&gt;($ED$11*AQ$8),2,IF($C40+$D40+$E40+$F40+$G40+$ED39&gt;($ED$11*AQ$8),3,0))))</f>
        <v>0</v>
      </c>
      <c r="AR40" s="68">
        <f>IF(OR(SUMIF(AR$12:AR39,2,AR$12:AR39)=2,SUMIF(AR$12:AR39,1,AR$12:AR39)=1,SUM(AR$12:AR39)=1,SUM(AR$12:AR39)=2),0,IF($C40+$ED39&gt;($ED$11*AR$8),1,IF($C40+$D40+$E40+$F40+$ED39&gt;($ED$11*AR$8),2,IF($C40+$D40+$E40+$F40+$G40+$ED39&gt;($ED$11*AR$8),3,0))))</f>
        <v>0</v>
      </c>
      <c r="AS40" s="68">
        <f>IF(OR(SUMIF(AS$12:AS39,2,AS$12:AS39)=2,SUMIF(AS$12:AS39,1,AS$12:AS39)=1,SUM(AS$12:AS39)=1,SUM(AS$12:AS39)=2),0,IF($C40+$ED39&gt;($ED$11*AS$8),1,IF($C40+$D40+$E40+$F40+$ED39&gt;($ED$11*AS$8),2,IF($C40+$D40+$E40+$F40+$G40+$ED39&gt;($ED$11*AS$8),3,0))))</f>
        <v>0</v>
      </c>
      <c r="AT40" s="68">
        <f>IF(OR(SUMIF(AT$12:AT39,2,AT$12:AT39)=2,SUMIF(AT$12:AT39,1,AT$12:AT39)=1,SUM(AT$12:AT39)=1,SUM(AT$12:AT39)=2),0,IF($C40+$ED39&gt;($ED$11*AT$8),1,IF($C40+$D40+$E40+$F40+$ED39&gt;($ED$11*AT$8),2,IF($C40+$D40+$E40+$F40+$G40+$ED39&gt;($ED$11*AT$8),3,0))))</f>
        <v>0</v>
      </c>
      <c r="AU40" s="68">
        <f>IF(OR(SUMIF(AU$12:AU39,2,AU$12:AU39)=2,SUMIF(AU$12:AU39,1,AU$12:AU39)=1,SUM(AU$12:AU39)=1,SUM(AU$12:AU39)=2),0,IF($C40+$ED39&gt;($ED$11*AU$8),1,IF($C40+$D40+$E40+$F40+$ED39&gt;($ED$11*AU$8),2,IF($C40+$D40+$E40+$F40+$G40+$ED39&gt;($ED$11*AU$8),3,0))))</f>
        <v>0</v>
      </c>
      <c r="AV40" s="68">
        <f>IF(OR(SUMIF(AV$12:AV39,2,AV$12:AV39)=2,SUMIF(AV$12:AV39,1,AV$12:AV39)=1,SUM(AV$12:AV39)=1,SUM(AV$12:AV39)=2),0,IF($C40+$ED39&gt;($ED$11*AV$8),1,IF($C40+$D40+$E40+$F40+$ED39&gt;($ED$11*AV$8),2,IF($C40+$D40+$E40+$F40+$G40+$ED39&gt;($ED$11*AV$8),3,0))))</f>
        <v>0</v>
      </c>
      <c r="AW40" s="68">
        <f>IF(OR(SUMIF(AW$12:AW39,2,AW$12:AW39)=2,SUMIF(AW$12:AW39,1,AW$12:AW39)=1,SUM(AW$12:AW39)=1,SUM(AW$12:AW39)=2),0,IF($C40+$ED39&gt;($ED$11*AW$8),1,IF($C40+$D40+$E40+$F40+$ED39&gt;($ED$11*AW$8),2,IF($C40+$D40+$E40+$F40+$G40+$ED39&gt;($ED$11*AW$8),3,0))))</f>
        <v>0</v>
      </c>
      <c r="AX40" s="68">
        <f>IF(OR(SUMIF(AX$12:AX39,2,AX$12:AX39)=2,SUMIF(AX$12:AX39,1,AX$12:AX39)=1,SUM(AX$12:AX39)=1,SUM(AX$12:AX39)=2),0,IF($C40+$ED39&gt;($ED$11*AX$8),1,IF($C40+$D40+$E40+$F40+$ED39&gt;($ED$11*AX$8),2,IF($C40+$D40+$E40+$F40+$G40+$ED39&gt;($ED$11*AX$8),3,0))))</f>
        <v>0</v>
      </c>
      <c r="AY40" s="68">
        <f>IF(OR(SUMIF(AY$12:AY39,2,AY$12:AY39)=2,SUMIF(AY$12:AY39,1,AY$12:AY39)=1,SUM(AY$12:AY39)=1,SUM(AY$12:AY39)=2),0,IF($C40+$ED39&gt;($ED$11*AY$8),1,IF($C40+$D40+$E40+$F40+$ED39&gt;($ED$11*AY$8),2,IF($C40+$D40+$E40+$F40+$G40+$ED39&gt;($ED$11*AY$8),3,0))))</f>
        <v>0</v>
      </c>
      <c r="AZ40" s="68">
        <f>IF(OR(SUMIF(AZ$12:AZ39,2,AZ$12:AZ39)=2,SUMIF(AZ$12:AZ39,1,AZ$12:AZ39)=1,SUM(AZ$12:AZ39)=1,SUM(AZ$12:AZ39)=2),0,IF($C40+$ED39&gt;($ED$11*AZ$8),1,IF($C40+$D40+$E40+$F40+$ED39&gt;($ED$11*AZ$8),2,IF($C40+$D40+$E40+$F40+$G40+$ED39&gt;($ED$11*AZ$8),3,0))))</f>
        <v>0</v>
      </c>
      <c r="BA40" s="68">
        <f>IF(OR(SUMIF(BA$12:BA39,2,BA$12:BA39)=2,SUMIF(BA$12:BA39,1,BA$12:BA39)=1,SUM(BA$12:BA39)=1,SUM(BA$12:BA39)=2),0,IF($C40+$ED39&gt;($ED$11*BA$8),1,IF($C40+$D40+$E40+$F40+$ED39&gt;($ED$11*BA$8),2,IF($C40+$D40+$E40+$F40+$G40+$ED39&gt;($ED$11*BA$8),3,0))))</f>
        <v>0</v>
      </c>
      <c r="BB40" s="68">
        <f>IF(OR(SUMIF(BB$12:BB39,2,BB$12:BB39)=2,SUMIF(BB$12:BB39,1,BB$12:BB39)=1,SUM(BB$12:BB39)=1,SUM(BB$12:BB39)=2),0,IF($C40+$ED39&gt;($ED$11*BB$8),1,IF($C40+$D40+$E40+$F40+$ED39&gt;($ED$11*BB$8),2,IF($C40+$D40+$E40+$F40+$G40+$ED39&gt;($ED$11*BB$8),3,0))))</f>
        <v>0</v>
      </c>
      <c r="BC40" s="68">
        <f>IF(OR(SUMIF(BC$12:BC39,2,BC$12:BC39)=2,SUMIF(BC$12:BC39,1,BC$12:BC39)=1,SUM(BC$12:BC39)=1,SUM(BC$12:BC39)=2),0,IF($C40+$ED39&gt;($ED$11*BC$8),1,IF($C40+$D40+$E40+$F40+$ED39&gt;($ED$11*BC$8),2,IF($C40+$D40+$E40+$F40+$G40+$ED39&gt;($ED$11*BC$8),3,0))))</f>
        <v>0</v>
      </c>
      <c r="BD40" s="68">
        <f>IF(OR(SUMIF(BD$12:BD39,2,BD$12:BD39)=2,SUMIF(BD$12:BD39,1,BD$12:BD39)=1,SUM(BD$12:BD39)=1,SUM(BD$12:BD39)=2),0,IF($C40+$ED39&gt;($ED$11*BD$8),1,IF($C40+$D40+$E40+$F40+$ED39&gt;($ED$11*BD$8),2,IF($C40+$D40+$E40+$F40+$G40+$ED39&gt;($ED$11*BD$8),3,0))))</f>
        <v>0</v>
      </c>
      <c r="BE40" s="68">
        <f>IF(OR(SUMIF(BE$12:BE39,2,BE$12:BE39)=2,SUMIF(BE$12:BE39,1,BE$12:BE39)=1,SUM(BE$12:BE39)=1,SUM(BE$12:BE39)=2),0,IF($C40+$ED39&gt;($ED$11*BE$8),1,IF($C40+$D40+$E40+$F40+$ED39&gt;($ED$11*BE$8),2,IF($C40+$D40+$E40+$F40+$G40+$ED39&gt;($ED$11*BE$8),3,0))))</f>
        <v>0</v>
      </c>
      <c r="BF40" s="68">
        <f>IF(OR(SUMIF(BF$12:BF39,2,BF$12:BF39)=2,SUMIF(BF$12:BF39,1,BF$12:BF39)=1,SUM(BF$12:BF39)=1,SUM(BF$12:BF39)=2),0,IF($C40+$ED39&gt;($ED$11*BF$8),1,IF($C40+$D40+$E40+$F40+$ED39&gt;($ED$11*BF$8),2,IF($C40+$D40+$E40+$F40+$G40+$ED39&gt;($ED$11*BF$8),3,0))))</f>
        <v>0</v>
      </c>
      <c r="BG40" s="68">
        <f>IF(OR(SUMIF(BG$12:BG39,2,BG$12:BG39)=2,SUMIF(BG$12:BG39,1,BG$12:BG39)=1,SUM(BG$12:BG39)=1,SUM(BG$12:BG39)=2),0,IF($C40+$ED39&gt;($ED$11*BG$8),1,IF($C40+$D40+$E40+$F40+$ED39&gt;($ED$11*BG$8),2,IF($C40+$D40+$E40+$F40+$G40+$ED39&gt;($ED$11*BG$8),3,0))))</f>
        <v>0</v>
      </c>
      <c r="BH40" s="68">
        <f>IF(OR(SUMIF(BH$12:BH39,2,BH$12:BH39)=2,SUMIF(BH$12:BH39,1,BH$12:BH39)=1,SUM(BH$12:BH39)=1,SUM(BH$12:BH39)=2),0,IF($C40+$ED39&gt;($ED$11*BH$8),1,IF($C40+$D40+$E40+$F40+$ED39&gt;($ED$11*BH$8),2,IF($C40+$D40+$E40+$F40+$G40+$ED39&gt;($ED$11*BH$8),3,0))))</f>
        <v>0</v>
      </c>
      <c r="BI40" s="68">
        <f>IF(OR(SUMIF(BI$12:BI39,2,BI$12:BI39)=2,SUMIF(BI$12:BI39,1,BI$12:BI39)=1,SUM(BI$12:BI39)=1,SUM(BI$12:BI39)=2),0,IF($C40+$ED39&gt;($ED$11*BI$8),1,IF($C40+$D40+$E40+$F40+$ED39&gt;($ED$11*BI$8),2,IF($C40+$D40+$E40+$F40+$G40+$ED39&gt;($ED$11*BI$8),3,0))))</f>
        <v>0</v>
      </c>
      <c r="BJ40" s="68">
        <f>IF(OR(SUMIF(BJ$12:BJ39,2,BJ$12:BJ39)=2,SUMIF(BJ$12:BJ39,1,BJ$12:BJ39)=1,SUM(BJ$12:BJ39)=1,SUM(BJ$12:BJ39)=2),0,IF($C40+$ED39&gt;($ED$11*BJ$8),1,IF($C40+$D40+$E40+$F40+$ED39&gt;($ED$11*BJ$8),2,IF($C40+$D40+$E40+$F40+$G40+$ED39&gt;($ED$11*BJ$8),3,0))))</f>
        <v>0</v>
      </c>
      <c r="BK40" s="68">
        <f>IF(OR(SUMIF(BK$12:BK39,2,BK$12:BK39)=2,SUMIF(BK$12:BK39,1,BK$12:BK39)=1,SUM(BK$12:BK39)=1,SUM(BK$12:BK39)=2),0,IF($C40+$ED39&gt;($ED$11*BK$8),1,IF($C40+$D40+$E40+$F40+$ED39&gt;($ED$11*BK$8),2,IF($C40+$D40+$E40+$F40+$G40+$ED39&gt;($ED$11*BK$8),3,0))))</f>
        <v>0</v>
      </c>
      <c r="BL40" s="68">
        <f>IF(OR(SUMIF(BL$12:BL39,2,BL$12:BL39)=2,SUMIF(BL$12:BL39,1,BL$12:BL39)=1,SUM(BL$12:BL39)=1,SUM(BL$12:BL39)=2),0,IF($C40+$ED39&gt;($ED$11*BL$8),1,IF($C40+$D40+$E40+$F40+$ED39&gt;($ED$11*BL$8),2,IF($C40+$D40+$E40+$F40+$G40+$ED39&gt;($ED$11*BL$8),3,0))))</f>
        <v>0</v>
      </c>
      <c r="BM40" s="68">
        <f>IF(OR(SUMIF(BM$12:BM39,2,BM$12:BM39)=2,SUMIF(BM$12:BM39,1,BM$12:BM39)=1,SUM(BM$12:BM39)=1,SUM(BM$12:BM39)=2),0,IF($C40+$ED39&gt;($ED$11*BM$8),1,IF($C40+$D40+$E40+$F40+$ED39&gt;($ED$11*BM$8),2,IF($C40+$D40+$E40+$F40+$G40+$ED39&gt;($ED$11*BM$8),3,0))))</f>
        <v>0</v>
      </c>
      <c r="BN40" s="68">
        <f>IF(OR(SUMIF(BN$12:BN39,2,BN$12:BN39)=2,SUMIF(BN$12:BN39,1,BN$12:BN39)=1,SUM(BN$12:BN39)=1,SUM(BN$12:BN39)=2),0,IF($C40+$ED39&gt;($ED$11*BN$8),1,IF($C40+$D40+$E40+$F40+$ED39&gt;($ED$11*BN$8),2,IF($C40+$D40+$E40+$F40+$G40+$ED39&gt;($ED$11*BN$8),3,0))))</f>
        <v>0</v>
      </c>
      <c r="BO40" s="68">
        <f>IF(OR(SUMIF(BO$12:BO39,2,BO$12:BO39)=2,SUMIF(BO$12:BO39,1,BO$12:BO39)=1,SUM(BO$12:BO39)=1,SUM(BO$12:BO39)=2),0,IF($C40+$ED39&gt;($ED$11*BO$8),1,IF($C40+$D40+$E40+$F40+$ED39&gt;($ED$11*BO$8),2,IF($C40+$D40+$E40+$F40+$G40+$ED39&gt;($ED$11*BO$8),3,0))))</f>
        <v>0</v>
      </c>
      <c r="BP40" s="68">
        <f>IF(OR(SUMIF(BP$12:BP39,2,BP$12:BP39)=2,SUMIF(BP$12:BP39,1,BP$12:BP39)=1,SUM(BP$12:BP39)=1,SUM(BP$12:BP39)=2),0,IF($C40+$ED39&gt;($ED$11*BP$8),1,IF($C40+$D40+$E40+$F40+$ED39&gt;($ED$11*BP$8),2,IF($C40+$D40+$E40+$F40+$G40+$ED39&gt;($ED$11*BP$8),3,0))))</f>
        <v>0</v>
      </c>
      <c r="BQ40" s="68">
        <f>IF(OR(SUMIF(BQ$12:BQ39,2,BQ$12:BQ39)=2,SUMIF(BQ$12:BQ39,1,BQ$12:BQ39)=1,SUM(BQ$12:BQ39)=1,SUM(BQ$12:BQ39)=2),0,IF($C40+$ED39&gt;($ED$11*BQ$8),1,IF($C40+$D40+$E40+$F40+$ED39&gt;($ED$11*BQ$8),2,IF($C40+$D40+$E40+$F40+$G40+$ED39&gt;($ED$11*BQ$8),3,0))))</f>
        <v>0</v>
      </c>
      <c r="BR40" s="68">
        <f>IF(OR(SUMIF(BR$12:BR39,2,BR$12:BR39)=2,SUMIF(BR$12:BR39,1,BR$12:BR39)=1,SUM(BR$12:BR39)=1,SUM(BR$12:BR39)=2),0,IF($C40+$ED39&gt;($ED$11*BR$8),1,IF($C40+$D40+$E40+$F40+$ED39&gt;($ED$11*BR$8),2,IF($C40+$D40+$E40+$F40+$G40+$ED39&gt;($ED$11*BR$8),3,0))))</f>
        <v>0</v>
      </c>
      <c r="BS40" s="68">
        <f>IF(OR(SUMIF(BS$12:BS39,2,BS$12:BS39)=2,SUMIF(BS$12:BS39,1,BS$12:BS39)=1,SUM(BS$12:BS39)=1,SUM(BS$12:BS39)=2),0,IF($C40+$ED39&gt;($ED$11*BS$8),1,IF($C40+$D40+$E40+$F40+$ED39&gt;($ED$11*BS$8),2,IF($C40+$D40+$E40+$F40+$G40+$ED39&gt;($ED$11*BS$8),3,0))))</f>
        <v>0</v>
      </c>
      <c r="BT40" s="68">
        <f>IF(OR(SUMIF(BT$12:BT39,2,BT$12:BT39)=2,SUMIF(BT$12:BT39,1,BT$12:BT39)=1,SUM(BT$12:BT39)=1,SUM(BT$12:BT39)=2),0,IF($C40+$ED39&gt;($ED$11*BT$8),1,IF($C40+$D40+$E40+$F40+$ED39&gt;($ED$11*BT$8),2,IF($C40+$D40+$E40+$F40+$G40+$ED39&gt;($ED$11*BT$8),3,0))))</f>
        <v>0</v>
      </c>
      <c r="BU40" s="68">
        <f>IF(OR(SUMIF(BU$12:BU39,2,BU$12:BU39)=2,SUMIF(BU$12:BU39,1,BU$12:BU39)=1,SUM(BU$12:BU39)=1,SUM(BU$12:BU39)=2),0,IF($C40+$ED39&gt;($ED$11*BU$8),1,IF($C40+$D40+$E40+$F40+$ED39&gt;($ED$11*BU$8),2,IF($C40+$D40+$E40+$F40+$G40+$ED39&gt;($ED$11*BU$8),3,0))))</f>
        <v>0</v>
      </c>
      <c r="BV40" s="68">
        <f>IF(OR(SUMIF(BV$12:BV39,2,BV$12:BV39)=2,SUMIF(BV$12:BV39,1,BV$12:BV39)=1,SUM(BV$12:BV39)=1,SUM(BV$12:BV39)=2),0,IF($C40+$ED39&gt;($ED$11*BV$8),1,IF($C40+$D40+$E40+$F40+$ED39&gt;($ED$11*BV$8),2,IF($C40+$D40+$E40+$F40+$G40+$ED39&gt;($ED$11*BV$8),3,0))))</f>
        <v>0</v>
      </c>
      <c r="BW40" s="68">
        <f>IF(OR(SUMIF(BW$12:BW39,2,BW$12:BW39)=2,SUMIF(BW$12:BW39,1,BW$12:BW39)=1,SUM(BW$12:BW39)=1,SUM(BW$12:BW39)=2),0,IF($C40+$ED39&gt;($ED$11*BW$8),1,IF($C40+$D40+$E40+$F40+$ED39&gt;($ED$11*BW$8),2,IF($C40+$D40+$E40+$F40+$G40+$ED39&gt;($ED$11*BW$8),3,0))))</f>
        <v>0</v>
      </c>
      <c r="BX40" s="68">
        <f>IF(OR(SUMIF(BX$12:BX39,2,BX$12:BX39)=2,SUMIF(BX$12:BX39,1,BX$12:BX39)=1,SUM(BX$12:BX39)=1,SUM(BX$12:BX39)=2),0,IF($C40+$ED39&gt;($ED$11*BX$8),1,IF($C40+$D40+$E40+$F40+$ED39&gt;($ED$11*BX$8),2,IF($C40+$D40+$E40+$F40+$G40+$ED39&gt;($ED$11*BX$8),3,0))))</f>
        <v>0</v>
      </c>
      <c r="BY40" s="68">
        <f>IF(OR(SUMIF(BY$12:BY39,2,BY$12:BY39)=2,SUMIF(BY$12:BY39,1,BY$12:BY39)=1,SUM(BY$12:BY39)=1,SUM(BY$12:BY39)=2),0,IF($C40+$ED39&gt;($ED$11*BY$8),1,IF($C40+$D40+$E40+$F40+$ED39&gt;($ED$11*BY$8),2,IF($C40+$D40+$E40+$F40+$G40+$ED39&gt;($ED$11*BY$8),3,0))))</f>
        <v>0</v>
      </c>
      <c r="BZ40" s="68">
        <f>IF(OR(SUMIF(BZ$12:BZ39,2,BZ$12:BZ39)=2,SUMIF(BZ$12:BZ39,1,BZ$12:BZ39)=1,SUM(BZ$12:BZ39)=1,SUM(BZ$12:BZ39)=2),0,IF($C40+$ED39&gt;($ED$11*BZ$8),1,IF($C40+$D40+$E40+$F40+$ED39&gt;($ED$11*BZ$8),2,IF($C40+$D40+$E40+$F40+$G40+$ED39&gt;($ED$11*BZ$8),3,0))))</f>
        <v>0</v>
      </c>
      <c r="CA40" s="68">
        <f>IF(OR(SUMIF(CA$12:CA39,2,CA$12:CA39)=2,SUMIF(CA$12:CA39,1,CA$12:CA39)=1,SUM(CA$12:CA39)=1,SUM(CA$12:CA39)=2),0,IF($C40+$ED39&gt;($ED$11*CA$8),1,IF($C40+$D40+$E40+$F40+$ED39&gt;($ED$11*CA$8),2,IF($C40+$D40+$E40+$F40+$G40+$ED39&gt;($ED$11*CA$8),3,0))))</f>
        <v>0</v>
      </c>
      <c r="CB40" s="68">
        <f>IF(OR(SUMIF(CB$12:CB39,2,CB$12:CB39)=2,SUMIF(CB$12:CB39,1,CB$12:CB39)=1,SUM(CB$12:CB39)=1,SUM(CB$12:CB39)=2),0,IF($C40+$ED39&gt;($ED$11*CB$8),1,IF($C40+$D40+$E40+$F40+$ED39&gt;($ED$11*CB$8),2,IF($C40+$D40+$E40+$F40+$G40+$ED39&gt;($ED$11*CB$8),3,0))))</f>
        <v>0</v>
      </c>
      <c r="CC40" s="68">
        <f>IF(OR(SUMIF(CC$12:CC39,2,CC$12:CC39)=2,SUMIF(CC$12:CC39,1,CC$12:CC39)=1,SUM(CC$12:CC39)=1,SUM(CC$12:CC39)=2),0,IF($C40+$ED39&gt;($ED$11*CC$8),1,IF($C40+$D40+$E40+$F40+$ED39&gt;($ED$11*CC$8),2,IF($C40+$D40+$E40+$F40+$G40+$ED39&gt;($ED$11*CC$8),3,0))))</f>
        <v>0</v>
      </c>
      <c r="CD40" s="68">
        <f>IF(OR(SUMIF(CD$12:CD39,2,CD$12:CD39)=2,SUMIF(CD$12:CD39,1,CD$12:CD39)=1,SUM(CD$12:CD39)=1,SUM(CD$12:CD39)=2),0,IF($C40+$ED39&gt;($ED$11*CD$8),1,IF($C40+$D40+$E40+$F40+$ED39&gt;($ED$11*CD$8),2,IF($C40+$D40+$E40+$F40+$G40+$ED39&gt;($ED$11*CD$8),3,0))))</f>
        <v>0</v>
      </c>
      <c r="CE40" s="68">
        <f>IF(OR(SUMIF(CE$12:CE39,2,CE$12:CE39)=2,SUMIF(CE$12:CE39,1,CE$12:CE39)=1,SUM(CE$12:CE39)=1,SUM(CE$12:CE39)=2),0,IF($C40+$ED39&gt;($ED$11*CE$8),1,IF($C40+$D40+$E40+$F40+$ED39&gt;($ED$11*CE$8),2,IF($C40+$D40+$E40+$F40+$G40+$ED39&gt;($ED$11*CE$8),3,0))))</f>
        <v>0</v>
      </c>
      <c r="CF40" s="68">
        <f>IF(OR(SUMIF(CF$12:CF39,2,CF$12:CF39)=2,SUMIF(CF$12:CF39,1,CF$12:CF39)=1,SUM(CF$12:CF39)=1,SUM(CF$12:CF39)=2),0,IF($C40+$ED39&gt;($ED$11*CF$8),1,IF($C40+$D40+$E40+$F40+$ED39&gt;($ED$11*CF$8),2,IF($C40+$D40+$E40+$F40+$G40+$ED39&gt;($ED$11*CF$8),3,0))))</f>
        <v>0</v>
      </c>
      <c r="CG40" s="68">
        <f>IF(OR(SUMIF(CG$12:CG39,2,CG$12:CG39)=2,SUMIF(CG$12:CG39,1,CG$12:CG39)=1,SUM(CG$12:CG39)=1,SUM(CG$12:CG39)=2),0,IF($C40+$ED39&gt;($ED$11*CG$8),1,IF($C40+$D40+$E40+$F40+$ED39&gt;($ED$11*CG$8),2,IF($C40+$D40+$E40+$F40+$G40+$ED39&gt;($ED$11*CG$8),3,0))))</f>
        <v>0</v>
      </c>
      <c r="CH40" s="68">
        <f>IF(OR(SUMIF(CH$12:CH39,2,CH$12:CH39)=2,SUMIF(CH$12:CH39,1,CH$12:CH39)=1,SUM(CH$12:CH39)=1,SUM(CH$12:CH39)=2),0,IF($C40+$ED39&gt;($ED$11*CH$8),1,IF($C40+$D40+$E40+$F40+$ED39&gt;($ED$11*CH$8),2,IF($C40+$D40+$E40+$F40+$G40+$ED39&gt;($ED$11*CH$8),3,0))))</f>
        <v>0</v>
      </c>
      <c r="CI40" s="68">
        <f>IF(OR(SUMIF(CI$12:CI39,2,CI$12:CI39)=2,SUMIF(CI$12:CI39,1,CI$12:CI39)=1,SUM(CI$12:CI39)=1,SUM(CI$12:CI39)=2),0,IF($C40+$ED39&gt;($ED$11*CI$8),1,IF($C40+$D40+$E40+$F40+$ED39&gt;($ED$11*CI$8),2,IF($C40+$D40+$E40+$F40+$G40+$ED39&gt;($ED$11*CI$8),3,0))))</f>
        <v>0</v>
      </c>
      <c r="CJ40" s="68">
        <f>IF(OR(SUMIF(CJ$12:CJ39,2,CJ$12:CJ39)=2,SUMIF(CJ$12:CJ39,1,CJ$12:CJ39)=1,SUM(CJ$12:CJ39)=1,SUM(CJ$12:CJ39)=2),0,IF($C40+$ED39&gt;($ED$11*CJ$8),1,IF($C40+$D40+$E40+$F40+$ED39&gt;($ED$11*CJ$8),2,IF($C40+$D40+$E40+$F40+$G40+$ED39&gt;($ED$11*CJ$8),3,0))))</f>
        <v>0</v>
      </c>
      <c r="CK40" s="68">
        <f>IF(OR(SUMIF(CK$12:CK39,2,CK$12:CK39)=2,SUMIF(CK$12:CK39,1,CK$12:CK39)=1,SUM(CK$12:CK39)=1,SUM(CK$12:CK39)=2),0,IF($C40+$ED39&gt;($ED$11*CK$8),1,IF($C40+$D40+$E40+$F40+$ED39&gt;($ED$11*CK$8),2,IF($C40+$D40+$E40+$F40+$G40+$ED39&gt;($ED$11*CK$8),3,0))))</f>
        <v>0</v>
      </c>
      <c r="CL40" s="68">
        <f>IF(OR(SUMIF(CL$12:CL39,2,CL$12:CL39)=2,SUMIF(CL$12:CL39,1,CL$12:CL39)=1,SUM(CL$12:CL39)=1,SUM(CL$12:CL39)=2),0,IF($C40+$ED39&gt;($ED$11*CL$8),1,IF($C40+$D40+$E40+$F40+$ED39&gt;($ED$11*CL$8),2,IF($C40+$D40+$E40+$F40+$G40+$ED39&gt;($ED$11*CL$8),3,0))))</f>
        <v>0</v>
      </c>
      <c r="CM40" s="68">
        <f>IF(OR(SUMIF(CM$12:CM39,2,CM$12:CM39)=2,SUMIF(CM$12:CM39,1,CM$12:CM39)=1,SUM(CM$12:CM39)=1,SUM(CM$12:CM39)=2),0,IF($C40+$ED39&gt;($ED$11*CM$8),1,IF($C40+$D40+$E40+$F40+$ED39&gt;($ED$11*CM$8),2,IF($C40+$D40+$E40+$F40+$G40+$ED39&gt;($ED$11*CM$8),3,0))))</f>
        <v>0</v>
      </c>
      <c r="CN40" s="68">
        <f>IF(OR(SUMIF(CN$12:CN39,2,CN$12:CN39)=2,SUMIF(CN$12:CN39,1,CN$12:CN39)=1,SUM(CN$12:CN39)=1,SUM(CN$12:CN39)=2),0,IF($C40+$ED39&gt;($ED$11*CN$8),1,IF($C40+$D40+$E40+$F40+$ED39&gt;($ED$11*CN$8),2,IF($C40+$D40+$E40+$F40+$G40+$ED39&gt;($ED$11*CN$8),3,0))))</f>
        <v>0</v>
      </c>
      <c r="CO40" s="68">
        <f>IF(OR(SUMIF(CO$12:CO39,2,CO$12:CO39)=2,SUMIF(CO$12:CO39,1,CO$12:CO39)=1,SUM(CO$12:CO39)=1,SUM(CO$12:CO39)=2),0,IF($C40+$ED39&gt;($ED$11*CO$8),1,IF($C40+$D40+$E40+$F40+$ED39&gt;($ED$11*CO$8),2,IF($C40+$D40+$E40+$F40+$G40+$ED39&gt;($ED$11*CO$8),3,0))))</f>
        <v>0</v>
      </c>
      <c r="CP40" s="68">
        <f>IF(OR(SUMIF(CP$12:CP39,2,CP$12:CP39)=2,SUMIF(CP$12:CP39,1,CP$12:CP39)=1,SUM(CP$12:CP39)=1,SUM(CP$12:CP39)=2),0,IF($C40+$ED39&gt;($ED$11*CP$8),1,IF($C40+$D40+$E40+$F40+$ED39&gt;($ED$11*CP$8),2,IF($C40+$D40+$E40+$F40+$G40+$ED39&gt;($ED$11*CP$8),3,0))))</f>
        <v>0</v>
      </c>
      <c r="CQ40" s="68">
        <f>IF(OR(SUMIF(CQ$12:CQ39,2,CQ$12:CQ39)=2,SUMIF(CQ$12:CQ39,1,CQ$12:CQ39)=1,SUM(CQ$12:CQ39)=1,SUM(CQ$12:CQ39)=2),0,IF($C40+$ED39&gt;($ED$11*CQ$8),1,IF($C40+$D40+$E40+$F40+$ED39&gt;($ED$11*CQ$8),2,IF($C40+$D40+$E40+$F40+$G40+$ED39&gt;($ED$11*CQ$8),3,0))))</f>
        <v>0</v>
      </c>
      <c r="CR40" s="68">
        <f>IF(OR(SUMIF(CR$12:CR39,2,CR$12:CR39)=2,SUMIF(CR$12:CR39,1,CR$12:CR39)=1,SUM(CR$12:CR39)=1,SUM(CR$12:CR39)=2),0,IF($C40+$ED39&gt;($ED$11*CR$8),1,IF($C40+$D40+$E40+$F40+$ED39&gt;($ED$11*CR$8),2,IF($C40+$D40+$E40+$F40+$G40+$ED39&gt;($ED$11*CR$8),3,0))))</f>
        <v>0</v>
      </c>
      <c r="CS40" s="68">
        <f>IF(OR(SUMIF(CS$12:CS39,2,CS$12:CS39)=2,SUMIF(CS$12:CS39,1,CS$12:CS39)=1,SUM(CS$12:CS39)=1,SUM(CS$12:CS39)=2),0,IF($C40+$ED39&gt;($ED$11*CS$8),1,IF($C40+$D40+$E40+$F40+$ED39&gt;($ED$11*CS$8),2,IF($C40+$D40+$E40+$F40+$G40+$ED39&gt;($ED$11*CS$8),3,0))))</f>
        <v>0</v>
      </c>
      <c r="CT40" s="68">
        <f>IF(OR(SUMIF(CT$12:CT39,2,CT$12:CT39)=2,SUMIF(CT$12:CT39,1,CT$12:CT39)=1,SUM(CT$12:CT39)=1,SUM(CT$12:CT39)=2),0,IF($C40+$ED39&gt;($ED$11*CT$8),1,IF($C40+$D40+$E40+$F40+$ED39&gt;($ED$11*CT$8),2,IF($C40+$D40+$E40+$F40+$G40+$ED39&gt;($ED$11*CT$8),3,0))))</f>
        <v>0</v>
      </c>
      <c r="CU40" s="68">
        <f>IF(OR(SUMIF(CU$12:CU39,2,CU$12:CU39)=2,SUMIF(CU$12:CU39,1,CU$12:CU39)=1,SUM(CU$12:CU39)=1,SUM(CU$12:CU39)=2),0,IF($C40+$ED39&gt;($ED$11*CU$8),1,IF($C40+$D40+$E40+$F40+$ED39&gt;($ED$11*CU$8),2,IF($C40+$D40+$E40+$F40+$G40+$ED39&gt;($ED$11*CU$8),3,0))))</f>
        <v>0</v>
      </c>
      <c r="CV40" s="68">
        <f>IF(OR(SUMIF(CV$12:CV39,2,CV$12:CV39)=2,SUMIF(CV$12:CV39,1,CV$12:CV39)=1,SUM(CV$12:CV39)=1,SUM(CV$12:CV39)=2),0,IF($C40+$ED39&gt;($ED$11*CV$8),1,IF($C40+$D40+$E40+$F40+$ED39&gt;($ED$11*CV$8),2,IF($C40+$D40+$E40+$F40+$G40+$ED39&gt;($ED$11*CV$8),3,0))))</f>
        <v>0</v>
      </c>
      <c r="CW40" s="68">
        <f>IF(OR(SUMIF(CW$12:CW39,2,CW$12:CW39)=2,SUMIF(CW$12:CW39,1,CW$12:CW39)=1,SUM(CW$12:CW39)=1,SUM(CW$12:CW39)=2),0,IF($C40+$ED39&gt;($ED$11*CW$8),1,IF($C40+$D40+$E40+$F40+$ED39&gt;($ED$11*CW$8),2,IF($C40+$D40+$E40+$F40+$G40+$ED39&gt;($ED$11*CW$8),3,0))))</f>
        <v>0</v>
      </c>
      <c r="CX40" s="68">
        <f>IF(OR(SUMIF(CX$12:CX39,2,CX$12:CX39)=2,SUMIF(CX$12:CX39,1,CX$12:CX39)=1,SUM(CX$12:CX39)=1,SUM(CX$12:CX39)=2),0,IF($C40+$ED39&gt;($ED$11*CX$8),1,IF($C40+$D40+$E40+$F40+$ED39&gt;($ED$11*CX$8),2,IF($C40+$D40+$E40+$F40+$G40+$ED39&gt;($ED$11*CX$8),3,0))))</f>
        <v>0</v>
      </c>
      <c r="CY40" s="68">
        <f>IF(OR(SUMIF(CY$12:CY39,2,CY$12:CY39)=2,SUMIF(CY$12:CY39,1,CY$12:CY39)=1,SUM(CY$12:CY39)=1,SUM(CY$12:CY39)=2),0,IF($C40+$ED39&gt;($ED$11*CY$8),1,IF($C40+$D40+$E40+$F40+$ED39&gt;($ED$11*CY$8),2,IF($C40+$D40+$E40+$F40+$G40+$ED39&gt;($ED$11*CY$8),3,0))))</f>
        <v>0</v>
      </c>
      <c r="CZ40" s="68">
        <f>IF(OR(SUMIF(CZ$12:CZ39,2,CZ$12:CZ39)=2,SUMIF(CZ$12:CZ39,1,CZ$12:CZ39)=1,SUM(CZ$12:CZ39)=1,SUM(CZ$12:CZ39)=2),0,IF($C40+$ED39&gt;($ED$11*CZ$8),1,IF($C40+$D40+$E40+$F40+$ED39&gt;($ED$11*CZ$8),2,IF($C40+$D40+$E40+$F40+$G40+$ED39&gt;($ED$11*CZ$8),3,0))))</f>
        <v>0</v>
      </c>
      <c r="DA40" s="68">
        <f>IF(OR(SUMIF(DA$12:DA39,2,DA$12:DA39)=2,SUMIF(DA$12:DA39,1,DA$12:DA39)=1,SUM(DA$12:DA39)=1,SUM(DA$12:DA39)=2),0,IF($C40+$ED39&gt;($ED$11*DA$8),1,IF($C40+$D40+$E40+$F40+$ED39&gt;($ED$11*DA$8),2,IF($C40+$D40+$E40+$F40+$G40+$ED39&gt;($ED$11*DA$8),3,0))))</f>
        <v>0</v>
      </c>
      <c r="DB40" s="68">
        <f>IF(OR(SUMIF(DB$12:DB39,2,DB$12:DB39)=2,SUMIF(DB$12:DB39,1,DB$12:DB39)=1,SUM(DB$12:DB39)=1,SUM(DB$12:DB39)=2),0,IF($C40+$ED39&gt;($ED$11*DB$8),1,IF($C40+$D40+$E40+$F40+$ED39&gt;($ED$11*DB$8),2,IF($C40+$D40+$E40+$F40+$G40+$ED39&gt;($ED$11*DB$8),3,0))))</f>
        <v>0</v>
      </c>
      <c r="DC40" s="68">
        <f>IF(OR(SUMIF(DC$12:DC39,2,DC$12:DC39)=2,SUMIF(DC$12:DC39,1,DC$12:DC39)=1,SUM(DC$12:DC39)=1,SUM(DC$12:DC39)=2),0,IF($C40+$ED39&gt;($ED$11*DC$8),1,IF($C40+$D40+$E40+$F40+$ED39&gt;($ED$11*DC$8),2,IF($C40+$D40+$E40+$F40+$G40+$ED39&gt;($ED$11*DC$8),3,0))))</f>
        <v>0</v>
      </c>
      <c r="DD40" s="68">
        <f>IF(OR(SUMIF(DD$12:DD39,2,DD$12:DD39)=2,SUMIF(DD$12:DD39,1,DD$12:DD39)=1,SUM(DD$12:DD39)=1,SUM(DD$12:DD39)=2),0,IF($C40+$ED39&gt;($ED$11*DD$8),1,IF($C40+$D40+$E40+$F40+$ED39&gt;($ED$11*DD$8),2,IF($C40+$D40+$E40+$F40+$G40+$ED39&gt;($ED$11*DD$8),3,0))))</f>
        <v>0</v>
      </c>
      <c r="DE40" s="68">
        <f>IF(OR(SUMIF(DE$12:DE39,2,DE$12:DE39)=2,SUMIF(DE$12:DE39,1,DE$12:DE39)=1,SUM(DE$12:DE39)=1,SUM(DE$12:DE39)=2),0,IF($C40+$ED39&gt;($ED$11*DE$8),1,IF($C40+$D40+$E40+$F40+$ED39&gt;($ED$11*DE$8),2,IF($C40+$D40+$E40+$F40+$G40+$ED39&gt;($ED$11*DE$8),3,0))))</f>
        <v>0</v>
      </c>
      <c r="DF40" s="68">
        <f>IF(OR(SUMIF(DF$12:DF39,2,DF$12:DF39)=2,SUMIF(DF$12:DF39,1,DF$12:DF39)=1,SUM(DF$12:DF39)=1,SUM(DF$12:DF39)=2),0,IF($C40+$ED39&gt;($ED$11*DF$8),1,IF($C40+$D40+$E40+$F40+$ED39&gt;($ED$11*DF$8),2,IF($C40+$D40+$E40+$F40+$G40+$ED39&gt;($ED$11*DF$8),3,0))))</f>
        <v>0</v>
      </c>
      <c r="DG40" s="68">
        <f>IF(OR(SUMIF(DG$12:DG39,2,DG$12:DG39)=2,SUMIF(DG$12:DG39,1,DG$12:DG39)=1,SUM(DG$12:DG39)=1,SUM(DG$12:DG39)=2),0,IF($C40+$ED39&gt;($ED$11*DG$8),1,IF($C40+$D40+$E40+$F40+$ED39&gt;($ED$11*DG$8),2,IF($C40+$D40+$E40+$F40+$G40+$ED39&gt;($ED$11*DG$8),3,0))))</f>
        <v>0</v>
      </c>
      <c r="DH40" s="68">
        <f>IF(OR(SUMIF(DH$12:DH39,2,DH$12:DH39)=2,SUMIF(DH$12:DH39,1,DH$12:DH39)=1,SUM(DH$12:DH39)=1,SUM(DH$12:DH39)=2),0,IF($C40+$ED39&gt;($ED$11*DH$8),1,IF($C40+$D40+$E40+$F40+$ED39&gt;($ED$11*DH$8),2,IF($C40+$D40+$E40+$F40+$G40+$ED39&gt;($ED$11*DH$8),3,0))))</f>
        <v>0</v>
      </c>
      <c r="DI40" s="68">
        <f>IF(OR(SUMIF(DI$12:DI39,2,DI$12:DI39)=2,SUMIF(DI$12:DI39,1,DI$12:DI39)=1,SUM(DI$12:DI39)=1,SUM(DI$12:DI39)=2),0,IF($C40+$ED39&gt;($ED$11*DI$8),1,IF($C40+$D40+$E40+$F40+$ED39&gt;($ED$11*DI$8),2,IF($C40+$D40+$E40+$F40+$G40+$ED39&gt;($ED$11*DI$8),3,0))))</f>
        <v>0</v>
      </c>
      <c r="DJ40" s="68">
        <f>IF(OR(SUMIF(DJ$12:DJ39,2,DJ$12:DJ39)=2,SUMIF(DJ$12:DJ39,1,DJ$12:DJ39)=1,SUM(DJ$12:DJ39)=1,SUM(DJ$12:DJ39)=2),0,IF($C40+$ED39&gt;($ED$11*DJ$8),1,IF($C40+$D40+$E40+$F40+$ED39&gt;($ED$11*DJ$8),2,IF($C40+$D40+$E40+$F40+$G40+$ED39&gt;($ED$11*DJ$8),3,0))))</f>
        <v>0</v>
      </c>
      <c r="DK40" s="68">
        <f>IF(OR(SUMIF(DK$12:DK39,2,DK$12:DK39)=2,SUMIF(DK$12:DK39,1,DK$12:DK39)=1,SUM(DK$12:DK39)=1,SUM(DK$12:DK39)=2),0,IF($C40+$ED39&gt;($ED$11*DK$8),1,IF($C40+$D40+$E40+$F40+$ED39&gt;($ED$11*DK$8),2,IF($C40+$D40+$E40+$F40+$G40+$ED39&gt;($ED$11*DK$8),3,0))))</f>
        <v>0</v>
      </c>
      <c r="DL40" s="68">
        <f>IF(OR(SUMIF(DL$12:DL39,2,DL$12:DL39)=2,SUMIF(DL$12:DL39,1,DL$12:DL39)=1,SUM(DL$12:DL39)=1,SUM(DL$12:DL39)=2),0,IF($C40+$ED39&gt;($ED$11*DL$8),1,IF($C40+$D40+$E40+$F40+$ED39&gt;($ED$11*DL$8),2,IF($C40+$D40+$E40+$F40+$G40+$ED39&gt;($ED$11*DL$8),3,0))))</f>
        <v>0</v>
      </c>
      <c r="DM40" s="68">
        <f>IF(OR(SUMIF(DM$12:DM39,2,DM$12:DM39)=2,SUMIF(DM$12:DM39,1,DM$12:DM39)=1,SUM(DM$12:DM39)=1,SUM(DM$12:DM39)=2),0,IF($C40+$ED39&gt;($ED$11*DM$8),1,IF($C40+$D40+$E40+$F40+$ED39&gt;($ED$11*DM$8),2,IF($C40+$D40+$E40+$F40+$G40+$ED39&gt;($ED$11*DM$8),3,0))))</f>
        <v>0</v>
      </c>
      <c r="DN40" s="68">
        <f>IF(OR(SUMIF(DN$12:DN39,2,DN$12:DN39)=2,SUMIF(DN$12:DN39,1,DN$12:DN39)=1,SUM(DN$12:DN39)=1,SUM(DN$12:DN39)=2),0,IF($C40+$ED39&gt;($ED$11*DN$8),1,IF($C40+$D40+$E40+$F40+$ED39&gt;($ED$11*DN$8),2,IF($C40+$D40+$E40+$F40+$G40+$ED39&gt;($ED$11*DN$8),3,0))))</f>
        <v>0</v>
      </c>
      <c r="DO40" s="68">
        <f>IF(OR(SUMIF(DO$12:DO39,2,DO$12:DO39)=2,SUMIF(DO$12:DO39,1,DO$12:DO39)=1,SUM(DO$12:DO39)=1,SUM(DO$12:DO39)=2),0,IF($C40+$ED39&gt;($ED$11*DO$8),1,IF($C40+$D40+$E40+$F40+$ED39&gt;($ED$11*DO$8),2,IF($C40+$D40+$E40+$F40+$G40+$ED39&gt;($ED$11*DO$8),3,0))))</f>
        <v>0</v>
      </c>
      <c r="DP40" s="68">
        <f>IF(OR(SUMIF(DP$12:DP39,2,DP$12:DP39)=2,SUMIF(DP$12:DP39,1,DP$12:DP39)=1,SUM(DP$12:DP39)=1,SUM(DP$12:DP39)=2),0,IF($C40+$ED39&gt;($ED$11*DP$8),1,IF($C40+$D40+$E40+$F40+$ED39&gt;($ED$11*DP$8),2,IF($C40+$D40+$E40+$F40+$G40+$ED39&gt;($ED$11*DP$8),3,0))))</f>
        <v>0</v>
      </c>
      <c r="DQ40" s="68">
        <f>IF(OR(SUMIF(DQ$12:DQ39,2,DQ$12:DQ39)=2,SUMIF(DQ$12:DQ39,1,DQ$12:DQ39)=1,SUM(DQ$12:DQ39)=1,SUM(DQ$12:DQ39)=2),0,IF($C40+$ED39&gt;($ED$11*DQ$8),1,IF($C40+$D40+$E40+$F40+$ED39&gt;($ED$11*DQ$8),2,IF($C40+$D40+$E40+$F40+$G40+$ED39&gt;($ED$11*DQ$8),3,0))))</f>
        <v>0</v>
      </c>
      <c r="DR40" s="68">
        <f>IF(OR(SUMIF(DR$12:DR39,2,DR$12:DR39)=2,SUMIF(DR$12:DR39,1,DR$12:DR39)=1,SUM(DR$12:DR39)=1,SUM(DR$12:DR39)=2),0,IF($C40+$ED39&gt;($ED$11*DR$8),1,IF($C40+$D40+$E40+$F40+$ED39&gt;($ED$11*DR$8),2,IF($C40+$D40+$E40+$F40+$G40+$ED39&gt;($ED$11*DR$8),3,0))))</f>
        <v>0</v>
      </c>
      <c r="DS40" s="68">
        <f>IF(OR(SUMIF(DS$12:DS39,2,DS$12:DS39)=2,SUMIF(DS$12:DS39,1,DS$12:DS39)=1,SUM(DS$12:DS39)=1,SUM(DS$12:DS39)=2),0,IF($C40+$ED39&gt;($ED$11*DS$8),1,IF($C40+$D40+$E40+$F40+$ED39&gt;($ED$11*DS$8),2,IF($C40+$D40+$E40+$F40+$G40+$ED39&gt;($ED$11*DS$8),3,0))))</f>
        <v>0</v>
      </c>
      <c r="DT40" s="68">
        <f>IF(OR(SUMIF(DT$12:DT39,2,DT$12:DT39)=2,SUMIF(DT$12:DT39,1,DT$12:DT39)=1,SUM(DT$12:DT39)=1,SUM(DT$12:DT39)=2),0,IF($C40+$ED39&gt;($ED$11*DT$8),1,IF($C40+$D40+$E40+$F40+$ED39&gt;($ED$11*DT$8),2,IF($C40+$D40+$E40+$F40+$G40+$ED39&gt;($ED$11*DT$8),3,0))))</f>
        <v>0</v>
      </c>
      <c r="DU40" s="68">
        <f>IF(OR(SUMIF(DU$12:DU39,2,DU$12:DU39)=2,SUMIF(DU$12:DU39,1,DU$12:DU39)=1,SUM(DU$12:DU39)=1,SUM(DU$12:DU39)=2),0,IF($C40+$ED39&gt;($ED$11*DU$8),1,IF($C40+$D40+$E40+$F40+$ED39&gt;($ED$11*DU$8),2,IF($C40+$D40+$E40+$F40+$G40+$ED39&gt;($ED$11*DU$8),3,0))))</f>
        <v>0</v>
      </c>
      <c r="DV40" s="68">
        <f>IF(OR(SUMIF(DV$12:DV39,2,DV$12:DV39)=2,SUMIF(DV$12:DV39,1,DV$12:DV39)=1,SUM(DV$12:DV39)=1,SUM(DV$12:DV39)=2),0,IF($C40+$ED39&gt;($ED$11*DV$8),1,IF($C40+$D40+$E40+$F40+$ED39&gt;($ED$11*DV$8),2,IF($C40+$D40+$E40+$F40+$G40+$ED39&gt;($ED$11*DV$8),3,0))))</f>
        <v>0</v>
      </c>
      <c r="DW40" s="68">
        <f>IF(OR(SUMIF(DW$12:DW39,2,DW$12:DW39)=2,SUMIF(DW$12:DW39,1,DW$12:DW39)=1,SUM(DW$12:DW39)=1,SUM(DW$12:DW39)=2),0,IF($C40+$ED39&gt;($ED$11*DW$8),1,IF($C40+$D40+$E40+$F40+$ED39&gt;($ED$11*DW$8),2,IF($C40+$D40+$E40+$F40+$G40+$ED39&gt;($ED$11*DW$8),3,0))))</f>
        <v>0</v>
      </c>
      <c r="DX40" s="68">
        <f>IF(OR(SUMIF(DX$12:DX39,2,DX$12:DX39)=2,SUMIF(DX$12:DX39,1,DX$12:DX39)=1,SUM(DX$12:DX39)=1,SUM(DX$12:DX39)=2),0,IF($C40+$ED39&gt;($ED$11*DX$8),1,IF($C40+$D40+$E40+$F40+$ED39&gt;($ED$11*DX$8),2,IF($C40+$D40+$E40+$F40+$G40+$ED39&gt;($ED$11*DX$8),3,0))))</f>
        <v>0</v>
      </c>
      <c r="DY40" s="68">
        <f>IF(OR(SUMIF(DY$12:DY39,2,DY$12:DY39)=2,SUMIF(DY$12:DY39,1,DY$12:DY39)=1,SUM(DY$12:DY39)=1,SUM(DY$12:DY39)=2),0,IF($C40+$ED39&gt;($ED$11*DY$8),1,IF($C40+$D40+$E40+$F40+$ED39&gt;($ED$11*DY$8),2,IF($C40+$D40+$E40+$F40+$G40+$ED39&gt;($ED$11*DY$8),3,0))))</f>
        <v>0</v>
      </c>
      <c r="DZ40" s="68">
        <f>IF(OR(SUMIF(DZ$12:DZ39,2,DZ$12:DZ39)=2,SUMIF(DZ$12:DZ39,1,DZ$12:DZ39)=1,SUM(DZ$12:DZ39)=1,SUM(DZ$12:DZ39)=2),0,IF($C40+$ED39&gt;($ED$11*DZ$8),1,IF($C40+$D40+$E40+$F40+$ED39&gt;($ED$11*DZ$8),2,IF($C40+$D40+$E40+$F40+$G40+$ED39&gt;($ED$11*DZ$8),3,0))))</f>
        <v>0</v>
      </c>
      <c r="EA40" s="68">
        <f>IF(OR(SUMIF(EA$12:EA39,2,EA$12:EA39)=2,SUMIF(EA$12:EA39,1,EA$12:EA39)=1,SUM(EA$12:EA39)=1,SUM(EA$12:EA39)=2),0,IF($C40+$ED39&gt;($ED$11*EA$8),1,IF($C40+$D40+$E40+$F40+$ED39&gt;($ED$11*EA$8),2,IF($C40+$D40+$E40+$F40+$G40+$ED39&gt;($ED$11*EA$8),3,0))))</f>
        <v>0</v>
      </c>
      <c r="EB40" s="68">
        <f>IF(OR(SUMIF(EB$12:EB39,2,EB$12:EB39)=2,SUMIF(EB$12:EB39,1,EB$12:EB39)=1,SUM(EB$12:EB39)=1,SUM(EB$12:EB39)=2),0,IF($C40+$ED39&gt;($ED$11*EB$8),1,IF($C40+$D40+$E40+$F40+$ED39&gt;($ED$11*EB$8),2,IF($C40+$D40+$E40+$F40+$G40+$ED39&gt;($ED$11*EB$8),3,0))))</f>
        <v>0</v>
      </c>
      <c r="EC40" s="68">
        <f>IF(OR(SUMIF(EC$12:EC39,2,EC$12:EC39)=2,SUMIF(EC$12:EC39,1,EC$12:EC39)=1,SUM(EC$12:EC39)=1,SUM(EC$12:EC39)=2),0,IF($C40+$ED39&gt;($ED$11*EC$8),1,IF($C40+$D40+$E40+$F40+$ED39&gt;($ED$11*EC$8),2,IF($C40+$D40+$E40+$F40+$G40+$ED39&gt;($ED$11*EC$8),3,0))))</f>
        <v>0</v>
      </c>
      <c r="ED40" s="26">
        <f>SUM($C$12:$F40)</f>
        <v>0</v>
      </c>
    </row>
    <row r="41" spans="1:134" ht="14.1" customHeight="1">
      <c r="A41" s="66">
        <v>30</v>
      </c>
      <c r="B41" s="35"/>
      <c r="C41" s="35"/>
      <c r="D41" s="35"/>
      <c r="E41" s="35"/>
      <c r="F41" s="35"/>
      <c r="G41" s="35"/>
      <c r="H41" s="68">
        <f>IF(OR(SUMIF(H$12:H40,2,H$12:H40)=2,SUMIF(H$12:H40,1,H$12:H40)=1,SUM(H$12:H40)=1,SUM(H$12:H40)=2),0,IF($C41+$ED40&gt;($ED$11*H$8),1,IF($C41+$D41+$E41+$F41+$ED40&gt;($ED$11*H$8),2,IF($C41+$D41+$E41+$F41+$G41+$ED40&gt;($ED$11*H$8),3,0))))</f>
        <v>0</v>
      </c>
      <c r="I41" s="68">
        <f>IF(OR(SUMIF(I$12:I40,2,I$12:I40)=2,SUMIF(I$12:I40,1,I$12:I40)=1,SUM(I$12:I40)=1,SUM(I$12:I40)=2),0,IF($C41+$ED40&gt;($ED$11*I$8),1,IF($C41+$D41+$E41+$F41+$ED40&gt;($ED$11*I$8),2,IF($C41+$D41+$E41+$F41+$G41+$ED40&gt;($ED$11*I$8),3,0))))</f>
        <v>0</v>
      </c>
      <c r="J41" s="68">
        <f>IF(OR(SUMIF(J$12:J40,2,J$12:J40)=2,SUMIF(J$12:J40,1,J$12:J40)=1,SUM(J$12:J40)=1,SUM(J$12:J40)=2),0,IF($C41+$ED40&gt;($ED$11*J$8),1,IF($C41+$D41+$E41+$F41+$ED40&gt;($ED$11*J$8),2,IF($C41+$D41+$E41+$F41+$G41+$ED40&gt;($ED$11*J$8),3,0))))</f>
        <v>0</v>
      </c>
      <c r="K41" s="68">
        <f>IF(OR(SUMIF(K$12:K40,2,K$12:K40)=2,SUMIF(K$12:K40,1,K$12:K40)=1,SUM(K$12:K40)=1,SUM(K$12:K40)=2),0,IF($C41+$ED40&gt;($ED$11*K$8),1,IF($C41+$D41+$E41+$F41+$ED40&gt;($ED$11*K$8),2,IF($C41+$D41+$E41+$F41+$G41+$ED40&gt;($ED$11*K$8),3,0))))</f>
        <v>0</v>
      </c>
      <c r="L41" s="68">
        <f>IF(OR(SUMIF(L$12:L40,2,L$12:L40)=2,SUMIF(L$12:L40,1,L$12:L40)=1,SUM(L$12:L40)=1,SUM(L$12:L40)=2),0,IF($C41+$ED40&gt;($ED$11*L$8),1,IF($C41+$D41+$E41+$F41+$ED40&gt;($ED$11*L$8),2,IF($C41+$D41+$E41+$F41+$G41+$ED40&gt;($ED$11*L$8),3,0))))</f>
        <v>0</v>
      </c>
      <c r="M41" s="68">
        <f>IF(OR(SUMIF(M$12:M40,2,M$12:M40)=2,SUMIF(M$12:M40,1,M$12:M40)=1,SUM(M$12:M40)=1,SUM(M$12:M40)=2),0,IF($C41+$ED40&gt;($ED$11*M$8),1,IF($C41+$D41+$E41+$F41+$ED40&gt;($ED$11*M$8),2,IF($C41+$D41+$E41+$F41+$G41+$ED40&gt;($ED$11*M$8),3,0))))</f>
        <v>0</v>
      </c>
      <c r="N41" s="68">
        <f>IF(OR(SUMIF(N$12:N40,2,N$12:N40)=2,SUMIF(N$12:N40,1,N$12:N40)=1,SUM(N$12:N40)=1,SUM(N$12:N40)=2),0,IF($C41+$ED40&gt;($ED$11*N$8),1,IF($C41+$D41+$E41+$F41+$ED40&gt;($ED$11*N$8),2,IF($C41+$D41+$E41+$F41+$G41+$ED40&gt;($ED$11*N$8),3,0))))</f>
        <v>0</v>
      </c>
      <c r="O41" s="68">
        <f>IF(OR(SUMIF(O$12:O40,2,O$12:O40)=2,SUMIF(O$12:O40,1,O$12:O40)=1,SUM(O$12:O40)=1,SUM(O$12:O40)=2),0,IF($C41+$ED40&gt;($ED$11*O$8),1,IF($C41+$D41+$E41+$F41+$ED40&gt;($ED$11*O$8),2,IF($C41+$D41+$E41+$F41+$G41+$ED40&gt;($ED$11*O$8),3,0))))</f>
        <v>0</v>
      </c>
      <c r="P41" s="68">
        <f>IF(OR(SUMIF(P$12:P40,2,P$12:P40)=2,SUMIF(P$12:P40,1,P$12:P40)=1,SUM(P$12:P40)=1,SUM(P$12:P40)=2),0,IF($C41+$ED40&gt;($ED$11*P$8),1,IF($C41+$D41+$E41+$F41+$ED40&gt;($ED$11*P$8),2,IF($C41+$D41+$E41+$F41+$G41+$ED40&gt;($ED$11*P$8),3,0))))</f>
        <v>0</v>
      </c>
      <c r="Q41" s="68">
        <f>IF(OR(SUMIF(Q$12:Q40,2,Q$12:Q40)=2,SUMIF(Q$12:Q40,1,Q$12:Q40)=1,SUM(Q$12:Q40)=1,SUM(Q$12:Q40)=2),0,IF($C41+$ED40&gt;($ED$11*Q$8),1,IF($C41+$D41+$E41+$F41+$ED40&gt;($ED$11*Q$8),2,IF($C41+$D41+$E41+$F41+$G41+$ED40&gt;($ED$11*Q$8),3,0))))</f>
        <v>0</v>
      </c>
      <c r="R41" s="68">
        <f>IF(OR(SUMIF(R$12:R40,2,R$12:R40)=2,SUMIF(R$12:R40,1,R$12:R40)=1,SUM(R$12:R40)=1,SUM(R$12:R40)=2),0,IF($C41+$ED40&gt;($ED$11*R$8),1,IF($C41+$D41+$E41+$F41+$ED40&gt;($ED$11*R$8),2,IF($C41+$D41+$E41+$F41+$G41+$ED40&gt;($ED$11*R$8),3,0))))</f>
        <v>0</v>
      </c>
      <c r="S41" s="68">
        <f>IF(OR(SUMIF(S$12:S40,2,S$12:S40)=2,SUMIF(S$12:S40,1,S$12:S40)=1,SUM(S$12:S40)=1,SUM(S$12:S40)=2),0,IF($C41+$ED40&gt;($ED$11*S$8),1,IF($C41+$D41+$E41+$F41+$ED40&gt;($ED$11*S$8),2,IF($C41+$D41+$E41+$F41+$G41+$ED40&gt;($ED$11*S$8),3,0))))</f>
        <v>0</v>
      </c>
      <c r="T41" s="68">
        <f>IF(OR(SUMIF(T$12:T40,2,T$12:T40)=2,SUMIF(T$12:T40,1,T$12:T40)=1,SUM(T$12:T40)=1,SUM(T$12:T40)=2),0,IF($C41+$ED40&gt;($ED$11*T$8),1,IF($C41+$D41+$E41+$F41+$ED40&gt;($ED$11*T$8),2,IF($C41+$D41+$E41+$F41+$G41+$ED40&gt;($ED$11*T$8),3,0))))</f>
        <v>0</v>
      </c>
      <c r="U41" s="68">
        <f>IF(OR(SUMIF(U$12:U40,2,U$12:U40)=2,SUMIF(U$12:U40,1,U$12:U40)=1,SUM(U$12:U40)=1,SUM(U$12:U40)=2),0,IF($C41+$ED40&gt;($ED$11*U$8),1,IF($C41+$D41+$E41+$F41+$ED40&gt;($ED$11*U$8),2,IF($C41+$D41+$E41+$F41+$G41+$ED40&gt;($ED$11*U$8),3,0))))</f>
        <v>0</v>
      </c>
      <c r="V41" s="68">
        <f>IF(OR(SUMIF(V$12:V40,2,V$12:V40)=2,SUMIF(V$12:V40,1,V$12:V40)=1,SUM(V$12:V40)=1,SUM(V$12:V40)=2),0,IF($C41+$ED40&gt;($ED$11*V$8),1,IF($C41+$D41+$E41+$F41+$ED40&gt;($ED$11*V$8),2,IF($C41+$D41+$E41+$F41+$G41+$ED40&gt;($ED$11*V$8),3,0))))</f>
        <v>0</v>
      </c>
      <c r="W41" s="68">
        <f>IF(OR(SUMIF(W$12:W40,2,W$12:W40)=2,SUMIF(W$12:W40,1,W$12:W40)=1,SUM(W$12:W40)=1,SUM(W$12:W40)=2),0,IF($C41+$ED40&gt;($ED$11*W$8),1,IF($C41+$D41+$E41+$F41+$ED40&gt;($ED$11*W$8),2,IF($C41+$D41+$E41+$F41+$G41+$ED40&gt;($ED$11*W$8),3,0))))</f>
        <v>0</v>
      </c>
      <c r="X41" s="68">
        <f>IF(OR(SUMIF(X$12:X40,2,X$12:X40)=2,SUMIF(X$12:X40,1,X$12:X40)=1,SUM(X$12:X40)=1,SUM(X$12:X40)=2),0,IF($C41+$ED40&gt;($ED$11*X$8),1,IF($C41+$D41+$E41+$F41+$ED40&gt;($ED$11*X$8),2,IF($C41+$D41+$E41+$F41+$G41+$ED40&gt;($ED$11*X$8),3,0))))</f>
        <v>0</v>
      </c>
      <c r="Y41" s="68">
        <f>IF(OR(SUMIF(Y$12:Y40,2,Y$12:Y40)=2,SUMIF(Y$12:Y40,1,Y$12:Y40)=1,SUM(Y$12:Y40)=1,SUM(Y$12:Y40)=2),0,IF($C41+$ED40&gt;($ED$11*Y$8),1,IF($C41+$D41+$E41+$F41+$ED40&gt;($ED$11*Y$8),2,IF($C41+$D41+$E41+$F41+$G41+$ED40&gt;($ED$11*Y$8),3,0))))</f>
        <v>0</v>
      </c>
      <c r="Z41" s="68">
        <f>IF(OR(SUMIF(Z$12:Z40,2,Z$12:Z40)=2,SUMIF(Z$12:Z40,1,Z$12:Z40)=1,SUM(Z$12:Z40)=1,SUM(Z$12:Z40)=2),0,IF($C41+$ED40&gt;($ED$11*Z$8),1,IF($C41+$D41+$E41+$F41+$ED40&gt;($ED$11*Z$8),2,IF($C41+$D41+$E41+$F41+$G41+$ED40&gt;($ED$11*Z$8),3,0))))</f>
        <v>0</v>
      </c>
      <c r="AA41" s="68">
        <f>IF(OR(SUMIF(AA$12:AA40,2,AA$12:AA40)=2,SUMIF(AA$12:AA40,1,AA$12:AA40)=1,SUM(AA$12:AA40)=1,SUM(AA$12:AA40)=2),0,IF($C41+$ED40&gt;($ED$11*AA$8),1,IF($C41+$D41+$E41+$F41+$ED40&gt;($ED$11*AA$8),2,IF($C41+$D41+$E41+$F41+$G41+$ED40&gt;($ED$11*AA$8),3,0))))</f>
        <v>0</v>
      </c>
      <c r="AB41" s="68">
        <f>IF(OR(SUMIF(AB$12:AB40,2,AB$12:AB40)=2,SUMIF(AB$12:AB40,1,AB$12:AB40)=1,SUM(AB$12:AB40)=1,SUM(AB$12:AB40)=2),0,IF($C41+$ED40&gt;($ED$11*AB$8),1,IF($C41+$D41+$E41+$F41+$ED40&gt;($ED$11*AB$8),2,IF($C41+$D41+$E41+$F41+$G41+$ED40&gt;($ED$11*AB$8),3,0))))</f>
        <v>0</v>
      </c>
      <c r="AC41" s="68">
        <f>IF(OR(SUMIF(AC$12:AC40,2,AC$12:AC40)=2,SUMIF(AC$12:AC40,1,AC$12:AC40)=1,SUM(AC$12:AC40)=1,SUM(AC$12:AC40)=2),0,IF($C41+$ED40&gt;($ED$11*AC$8),1,IF($C41+$D41+$E41+$F41+$ED40&gt;($ED$11*AC$8),2,IF($C41+$D41+$E41+$F41+$G41+$ED40&gt;($ED$11*AC$8),3,0))))</f>
        <v>0</v>
      </c>
      <c r="AD41" s="68">
        <f>IF(OR(SUMIF(AD$12:AD40,2,AD$12:AD40)=2,SUMIF(AD$12:AD40,1,AD$12:AD40)=1,SUM(AD$12:AD40)=1,SUM(AD$12:AD40)=2),0,IF($C41+$ED40&gt;($ED$11*AD$8),1,IF($C41+$D41+$E41+$F41+$ED40&gt;($ED$11*AD$8),2,IF($C41+$D41+$E41+$F41+$G41+$ED40&gt;($ED$11*AD$8),3,0))))</f>
        <v>0</v>
      </c>
      <c r="AE41" s="68">
        <f>IF(OR(SUMIF(AE$12:AE40,2,AE$12:AE40)=2,SUMIF(AE$12:AE40,1,AE$12:AE40)=1,SUM(AE$12:AE40)=1,SUM(AE$12:AE40)=2),0,IF($C41+$ED40&gt;($ED$11*AE$8),1,IF($C41+$D41+$E41+$F41+$ED40&gt;($ED$11*AE$8),2,IF($C41+$D41+$E41+$F41+$G41+$ED40&gt;($ED$11*AE$8),3,0))))</f>
        <v>0</v>
      </c>
      <c r="AF41" s="68">
        <f>IF(OR(SUMIF(AF$12:AF40,2,AF$12:AF40)=2,SUMIF(AF$12:AF40,1,AF$12:AF40)=1,SUM(AF$12:AF40)=1,SUM(AF$12:AF40)=2),0,IF($C41+$ED40&gt;($ED$11*AF$8),1,IF($C41+$D41+$E41+$F41+$ED40&gt;($ED$11*AF$8),2,IF($C41+$D41+$E41+$F41+$G41+$ED40&gt;($ED$11*AF$8),3,0))))</f>
        <v>0</v>
      </c>
      <c r="AG41" s="68">
        <f>IF(OR(SUMIF(AG$12:AG40,2,AG$12:AG40)=2,SUMIF(AG$12:AG40,1,AG$12:AG40)=1,SUM(AG$12:AG40)=1,SUM(AG$12:AG40)=2),0,IF($C41+$ED40&gt;($ED$11*AG$8),1,IF($C41+$D41+$E41+$F41+$ED40&gt;($ED$11*AG$8),2,IF($C41+$D41+$E41+$F41+$G41+$ED40&gt;($ED$11*AG$8),3,0))))</f>
        <v>0</v>
      </c>
      <c r="AH41" s="68">
        <f>IF(OR(SUMIF(AH$12:AH40,2,AH$12:AH40)=2,SUMIF(AH$12:AH40,1,AH$12:AH40)=1,SUM(AH$12:AH40)=1,SUM(AH$12:AH40)=2),0,IF($C41+$ED40&gt;($ED$11*AH$8),1,IF($C41+$D41+$E41+$F41+$ED40&gt;($ED$11*AH$8),2,IF($C41+$D41+$E41+$F41+$G41+$ED40&gt;($ED$11*AH$8),3,0))))</f>
        <v>0</v>
      </c>
      <c r="AI41" s="68">
        <f>IF(OR(SUMIF(AI$12:AI40,2,AI$12:AI40)=2,SUMIF(AI$12:AI40,1,AI$12:AI40)=1,SUM(AI$12:AI40)=1,SUM(AI$12:AI40)=2),0,IF($C41+$ED40&gt;($ED$11*AI$8),1,IF($C41+$D41+$E41+$F41+$ED40&gt;($ED$11*AI$8),2,IF($C41+$D41+$E41+$F41+$G41+$ED40&gt;($ED$11*AI$8),3,0))))</f>
        <v>0</v>
      </c>
      <c r="AJ41" s="68">
        <f>IF(OR(SUMIF(AJ$12:AJ40,2,AJ$12:AJ40)=2,SUMIF(AJ$12:AJ40,1,AJ$12:AJ40)=1,SUM(AJ$12:AJ40)=1,SUM(AJ$12:AJ40)=2),0,IF($C41+$ED40&gt;($ED$11*AJ$8),1,IF($C41+$D41+$E41+$F41+$ED40&gt;($ED$11*AJ$8),2,IF($C41+$D41+$E41+$F41+$G41+$ED40&gt;($ED$11*AJ$8),3,0))))</f>
        <v>0</v>
      </c>
      <c r="AK41" s="68">
        <f>IF(OR(SUMIF(AK$12:AK40,2,AK$12:AK40)=2,SUMIF(AK$12:AK40,1,AK$12:AK40)=1,SUM(AK$12:AK40)=1,SUM(AK$12:AK40)=2),0,IF($C41+$ED40&gt;($ED$11*AK$8),1,IF($C41+$D41+$E41+$F41+$ED40&gt;($ED$11*AK$8),2,IF($C41+$D41+$E41+$F41+$G41+$ED40&gt;($ED$11*AK$8),3,0))))</f>
        <v>0</v>
      </c>
      <c r="AL41" s="68">
        <f>IF(OR(SUMIF(AL$12:AL40,2,AL$12:AL40)=2,SUMIF(AL$12:AL40,1,AL$12:AL40)=1,SUM(AL$12:AL40)=1,SUM(AL$12:AL40)=2),0,IF($C41+$ED40&gt;($ED$11*AL$8),1,IF($C41+$D41+$E41+$F41+$ED40&gt;($ED$11*AL$8),2,IF($C41+$D41+$E41+$F41+$G41+$ED40&gt;($ED$11*AL$8),3,0))))</f>
        <v>0</v>
      </c>
      <c r="AM41" s="68">
        <f>IF(OR(SUMIF(AM$12:AM40,2,AM$12:AM40)=2,SUMIF(AM$12:AM40,1,AM$12:AM40)=1,SUM(AM$12:AM40)=1,SUM(AM$12:AM40)=2),0,IF($C41+$ED40&gt;($ED$11*AM$8),1,IF($C41+$D41+$E41+$F41+$ED40&gt;($ED$11*AM$8),2,IF($C41+$D41+$E41+$F41+$G41+$ED40&gt;($ED$11*AM$8),3,0))))</f>
        <v>0</v>
      </c>
      <c r="AN41" s="68">
        <f>IF(OR(SUMIF(AN$12:AN40,2,AN$12:AN40)=2,SUMIF(AN$12:AN40,1,AN$12:AN40)=1,SUM(AN$12:AN40)=1,SUM(AN$12:AN40)=2),0,IF($C41+$ED40&gt;($ED$11*AN$8),1,IF($C41+$D41+$E41+$F41+$ED40&gt;($ED$11*AN$8),2,IF($C41+$D41+$E41+$F41+$G41+$ED40&gt;($ED$11*AN$8),3,0))))</f>
        <v>0</v>
      </c>
      <c r="AO41" s="68">
        <f>IF(OR(SUMIF(AO$12:AO40,2,AO$12:AO40)=2,SUMIF(AO$12:AO40,1,AO$12:AO40)=1,SUM(AO$12:AO40)=1,SUM(AO$12:AO40)=2),0,IF($C41+$ED40&gt;($ED$11*AO$8),1,IF($C41+$D41+$E41+$F41+$ED40&gt;($ED$11*AO$8),2,IF($C41+$D41+$E41+$F41+$G41+$ED40&gt;($ED$11*AO$8),3,0))))</f>
        <v>0</v>
      </c>
      <c r="AP41" s="68">
        <f>IF(OR(SUMIF(AP$12:AP40,2,AP$12:AP40)=2,SUMIF(AP$12:AP40,1,AP$12:AP40)=1,SUM(AP$12:AP40)=1,SUM(AP$12:AP40)=2),0,IF($C41+$ED40&gt;($ED$11*AP$8),1,IF($C41+$D41+$E41+$F41+$ED40&gt;($ED$11*AP$8),2,IF($C41+$D41+$E41+$F41+$G41+$ED40&gt;($ED$11*AP$8),3,0))))</f>
        <v>0</v>
      </c>
      <c r="AQ41" s="68">
        <f>IF(OR(SUMIF(AQ$12:AQ40,2,AQ$12:AQ40)=2,SUMIF(AQ$12:AQ40,1,AQ$12:AQ40)=1,SUM(AQ$12:AQ40)=1,SUM(AQ$12:AQ40)=2),0,IF($C41+$ED40&gt;($ED$11*AQ$8),1,IF($C41+$D41+$E41+$F41+$ED40&gt;($ED$11*AQ$8),2,IF($C41+$D41+$E41+$F41+$G41+$ED40&gt;($ED$11*AQ$8),3,0))))</f>
        <v>0</v>
      </c>
      <c r="AR41" s="68">
        <f>IF(OR(SUMIF(AR$12:AR40,2,AR$12:AR40)=2,SUMIF(AR$12:AR40,1,AR$12:AR40)=1,SUM(AR$12:AR40)=1,SUM(AR$12:AR40)=2),0,IF($C41+$ED40&gt;($ED$11*AR$8),1,IF($C41+$D41+$E41+$F41+$ED40&gt;($ED$11*AR$8),2,IF($C41+$D41+$E41+$F41+$G41+$ED40&gt;($ED$11*AR$8),3,0))))</f>
        <v>0</v>
      </c>
      <c r="AS41" s="68">
        <f>IF(OR(SUMIF(AS$12:AS40,2,AS$12:AS40)=2,SUMIF(AS$12:AS40,1,AS$12:AS40)=1,SUM(AS$12:AS40)=1,SUM(AS$12:AS40)=2),0,IF($C41+$ED40&gt;($ED$11*AS$8),1,IF($C41+$D41+$E41+$F41+$ED40&gt;($ED$11*AS$8),2,IF($C41+$D41+$E41+$F41+$G41+$ED40&gt;($ED$11*AS$8),3,0))))</f>
        <v>0</v>
      </c>
      <c r="AT41" s="68">
        <f>IF(OR(SUMIF(AT$12:AT40,2,AT$12:AT40)=2,SUMIF(AT$12:AT40,1,AT$12:AT40)=1,SUM(AT$12:AT40)=1,SUM(AT$12:AT40)=2),0,IF($C41+$ED40&gt;($ED$11*AT$8),1,IF($C41+$D41+$E41+$F41+$ED40&gt;($ED$11*AT$8),2,IF($C41+$D41+$E41+$F41+$G41+$ED40&gt;($ED$11*AT$8),3,0))))</f>
        <v>0</v>
      </c>
      <c r="AU41" s="68">
        <f>IF(OR(SUMIF(AU$12:AU40,2,AU$12:AU40)=2,SUMIF(AU$12:AU40,1,AU$12:AU40)=1,SUM(AU$12:AU40)=1,SUM(AU$12:AU40)=2),0,IF($C41+$ED40&gt;($ED$11*AU$8),1,IF($C41+$D41+$E41+$F41+$ED40&gt;($ED$11*AU$8),2,IF($C41+$D41+$E41+$F41+$G41+$ED40&gt;($ED$11*AU$8),3,0))))</f>
        <v>0</v>
      </c>
      <c r="AV41" s="68">
        <f>IF(OR(SUMIF(AV$12:AV40,2,AV$12:AV40)=2,SUMIF(AV$12:AV40,1,AV$12:AV40)=1,SUM(AV$12:AV40)=1,SUM(AV$12:AV40)=2),0,IF($C41+$ED40&gt;($ED$11*AV$8),1,IF($C41+$D41+$E41+$F41+$ED40&gt;($ED$11*AV$8),2,IF($C41+$D41+$E41+$F41+$G41+$ED40&gt;($ED$11*AV$8),3,0))))</f>
        <v>0</v>
      </c>
      <c r="AW41" s="68">
        <f>IF(OR(SUMIF(AW$12:AW40,2,AW$12:AW40)=2,SUMIF(AW$12:AW40,1,AW$12:AW40)=1,SUM(AW$12:AW40)=1,SUM(AW$12:AW40)=2),0,IF($C41+$ED40&gt;($ED$11*AW$8),1,IF($C41+$D41+$E41+$F41+$ED40&gt;($ED$11*AW$8),2,IF($C41+$D41+$E41+$F41+$G41+$ED40&gt;($ED$11*AW$8),3,0))))</f>
        <v>0</v>
      </c>
      <c r="AX41" s="68">
        <f>IF(OR(SUMIF(AX$12:AX40,2,AX$12:AX40)=2,SUMIF(AX$12:AX40,1,AX$12:AX40)=1,SUM(AX$12:AX40)=1,SUM(AX$12:AX40)=2),0,IF($C41+$ED40&gt;($ED$11*AX$8),1,IF($C41+$D41+$E41+$F41+$ED40&gt;($ED$11*AX$8),2,IF($C41+$D41+$E41+$F41+$G41+$ED40&gt;($ED$11*AX$8),3,0))))</f>
        <v>0</v>
      </c>
      <c r="AY41" s="68">
        <f>IF(OR(SUMIF(AY$12:AY40,2,AY$12:AY40)=2,SUMIF(AY$12:AY40,1,AY$12:AY40)=1,SUM(AY$12:AY40)=1,SUM(AY$12:AY40)=2),0,IF($C41+$ED40&gt;($ED$11*AY$8),1,IF($C41+$D41+$E41+$F41+$ED40&gt;($ED$11*AY$8),2,IF($C41+$D41+$E41+$F41+$G41+$ED40&gt;($ED$11*AY$8),3,0))))</f>
        <v>0</v>
      </c>
      <c r="AZ41" s="68">
        <f>IF(OR(SUMIF(AZ$12:AZ40,2,AZ$12:AZ40)=2,SUMIF(AZ$12:AZ40,1,AZ$12:AZ40)=1,SUM(AZ$12:AZ40)=1,SUM(AZ$12:AZ40)=2),0,IF($C41+$ED40&gt;($ED$11*AZ$8),1,IF($C41+$D41+$E41+$F41+$ED40&gt;($ED$11*AZ$8),2,IF($C41+$D41+$E41+$F41+$G41+$ED40&gt;($ED$11*AZ$8),3,0))))</f>
        <v>0</v>
      </c>
      <c r="BA41" s="68">
        <f>IF(OR(SUMIF(BA$12:BA40,2,BA$12:BA40)=2,SUMIF(BA$12:BA40,1,BA$12:BA40)=1,SUM(BA$12:BA40)=1,SUM(BA$12:BA40)=2),0,IF($C41+$ED40&gt;($ED$11*BA$8),1,IF($C41+$D41+$E41+$F41+$ED40&gt;($ED$11*BA$8),2,IF($C41+$D41+$E41+$F41+$G41+$ED40&gt;($ED$11*BA$8),3,0))))</f>
        <v>0</v>
      </c>
      <c r="BB41" s="68">
        <f>IF(OR(SUMIF(BB$12:BB40,2,BB$12:BB40)=2,SUMIF(BB$12:BB40,1,BB$12:BB40)=1,SUM(BB$12:BB40)=1,SUM(BB$12:BB40)=2),0,IF($C41+$ED40&gt;($ED$11*BB$8),1,IF($C41+$D41+$E41+$F41+$ED40&gt;($ED$11*BB$8),2,IF($C41+$D41+$E41+$F41+$G41+$ED40&gt;($ED$11*BB$8),3,0))))</f>
        <v>0</v>
      </c>
      <c r="BC41" s="68">
        <f>IF(OR(SUMIF(BC$12:BC40,2,BC$12:BC40)=2,SUMIF(BC$12:BC40,1,BC$12:BC40)=1,SUM(BC$12:BC40)=1,SUM(BC$12:BC40)=2),0,IF($C41+$ED40&gt;($ED$11*BC$8),1,IF($C41+$D41+$E41+$F41+$ED40&gt;($ED$11*BC$8),2,IF($C41+$D41+$E41+$F41+$G41+$ED40&gt;($ED$11*BC$8),3,0))))</f>
        <v>0</v>
      </c>
      <c r="BD41" s="68">
        <f>IF(OR(SUMIF(BD$12:BD40,2,BD$12:BD40)=2,SUMIF(BD$12:BD40,1,BD$12:BD40)=1,SUM(BD$12:BD40)=1,SUM(BD$12:BD40)=2),0,IF($C41+$ED40&gt;($ED$11*BD$8),1,IF($C41+$D41+$E41+$F41+$ED40&gt;($ED$11*BD$8),2,IF($C41+$D41+$E41+$F41+$G41+$ED40&gt;($ED$11*BD$8),3,0))))</f>
        <v>0</v>
      </c>
      <c r="BE41" s="68">
        <f>IF(OR(SUMIF(BE$12:BE40,2,BE$12:BE40)=2,SUMIF(BE$12:BE40,1,BE$12:BE40)=1,SUM(BE$12:BE40)=1,SUM(BE$12:BE40)=2),0,IF($C41+$ED40&gt;($ED$11*BE$8),1,IF($C41+$D41+$E41+$F41+$ED40&gt;($ED$11*BE$8),2,IF($C41+$D41+$E41+$F41+$G41+$ED40&gt;($ED$11*BE$8),3,0))))</f>
        <v>0</v>
      </c>
      <c r="BF41" s="68">
        <f>IF(OR(SUMIF(BF$12:BF40,2,BF$12:BF40)=2,SUMIF(BF$12:BF40,1,BF$12:BF40)=1,SUM(BF$12:BF40)=1,SUM(BF$12:BF40)=2),0,IF($C41+$ED40&gt;($ED$11*BF$8),1,IF($C41+$D41+$E41+$F41+$ED40&gt;($ED$11*BF$8),2,IF($C41+$D41+$E41+$F41+$G41+$ED40&gt;($ED$11*BF$8),3,0))))</f>
        <v>0</v>
      </c>
      <c r="BG41" s="68">
        <f>IF(OR(SUMIF(BG$12:BG40,2,BG$12:BG40)=2,SUMIF(BG$12:BG40,1,BG$12:BG40)=1,SUM(BG$12:BG40)=1,SUM(BG$12:BG40)=2),0,IF($C41+$ED40&gt;($ED$11*BG$8),1,IF($C41+$D41+$E41+$F41+$ED40&gt;($ED$11*BG$8),2,IF($C41+$D41+$E41+$F41+$G41+$ED40&gt;($ED$11*BG$8),3,0))))</f>
        <v>0</v>
      </c>
      <c r="BH41" s="68">
        <f>IF(OR(SUMIF(BH$12:BH40,2,BH$12:BH40)=2,SUMIF(BH$12:BH40,1,BH$12:BH40)=1,SUM(BH$12:BH40)=1,SUM(BH$12:BH40)=2),0,IF($C41+$ED40&gt;($ED$11*BH$8),1,IF($C41+$D41+$E41+$F41+$ED40&gt;($ED$11*BH$8),2,IF($C41+$D41+$E41+$F41+$G41+$ED40&gt;($ED$11*BH$8),3,0))))</f>
        <v>0</v>
      </c>
      <c r="BI41" s="68">
        <f>IF(OR(SUMIF(BI$12:BI40,2,BI$12:BI40)=2,SUMIF(BI$12:BI40,1,BI$12:BI40)=1,SUM(BI$12:BI40)=1,SUM(BI$12:BI40)=2),0,IF($C41+$ED40&gt;($ED$11*BI$8),1,IF($C41+$D41+$E41+$F41+$ED40&gt;($ED$11*BI$8),2,IF($C41+$D41+$E41+$F41+$G41+$ED40&gt;($ED$11*BI$8),3,0))))</f>
        <v>0</v>
      </c>
      <c r="BJ41" s="68">
        <f>IF(OR(SUMIF(BJ$12:BJ40,2,BJ$12:BJ40)=2,SUMIF(BJ$12:BJ40,1,BJ$12:BJ40)=1,SUM(BJ$12:BJ40)=1,SUM(BJ$12:BJ40)=2),0,IF($C41+$ED40&gt;($ED$11*BJ$8),1,IF($C41+$D41+$E41+$F41+$ED40&gt;($ED$11*BJ$8),2,IF($C41+$D41+$E41+$F41+$G41+$ED40&gt;($ED$11*BJ$8),3,0))))</f>
        <v>0</v>
      </c>
      <c r="BK41" s="68">
        <f>IF(OR(SUMIF(BK$12:BK40,2,BK$12:BK40)=2,SUMIF(BK$12:BK40,1,BK$12:BK40)=1,SUM(BK$12:BK40)=1,SUM(BK$12:BK40)=2),0,IF($C41+$ED40&gt;($ED$11*BK$8),1,IF($C41+$D41+$E41+$F41+$ED40&gt;($ED$11*BK$8),2,IF($C41+$D41+$E41+$F41+$G41+$ED40&gt;($ED$11*BK$8),3,0))))</f>
        <v>0</v>
      </c>
      <c r="BL41" s="68">
        <f>IF(OR(SUMIF(BL$12:BL40,2,BL$12:BL40)=2,SUMIF(BL$12:BL40,1,BL$12:BL40)=1,SUM(BL$12:BL40)=1,SUM(BL$12:BL40)=2),0,IF($C41+$ED40&gt;($ED$11*BL$8),1,IF($C41+$D41+$E41+$F41+$ED40&gt;($ED$11*BL$8),2,IF($C41+$D41+$E41+$F41+$G41+$ED40&gt;($ED$11*BL$8),3,0))))</f>
        <v>0</v>
      </c>
      <c r="BM41" s="68">
        <f>IF(OR(SUMIF(BM$12:BM40,2,BM$12:BM40)=2,SUMIF(BM$12:BM40,1,BM$12:BM40)=1,SUM(BM$12:BM40)=1,SUM(BM$12:BM40)=2),0,IF($C41+$ED40&gt;($ED$11*BM$8),1,IF($C41+$D41+$E41+$F41+$ED40&gt;($ED$11*BM$8),2,IF($C41+$D41+$E41+$F41+$G41+$ED40&gt;($ED$11*BM$8),3,0))))</f>
        <v>0</v>
      </c>
      <c r="BN41" s="68">
        <f>IF(OR(SUMIF(BN$12:BN40,2,BN$12:BN40)=2,SUMIF(BN$12:BN40,1,BN$12:BN40)=1,SUM(BN$12:BN40)=1,SUM(BN$12:BN40)=2),0,IF($C41+$ED40&gt;($ED$11*BN$8),1,IF($C41+$D41+$E41+$F41+$ED40&gt;($ED$11*BN$8),2,IF($C41+$D41+$E41+$F41+$G41+$ED40&gt;($ED$11*BN$8),3,0))))</f>
        <v>0</v>
      </c>
      <c r="BO41" s="68">
        <f>IF(OR(SUMIF(BO$12:BO40,2,BO$12:BO40)=2,SUMIF(BO$12:BO40,1,BO$12:BO40)=1,SUM(BO$12:BO40)=1,SUM(BO$12:BO40)=2),0,IF($C41+$ED40&gt;($ED$11*BO$8),1,IF($C41+$D41+$E41+$F41+$ED40&gt;($ED$11*BO$8),2,IF($C41+$D41+$E41+$F41+$G41+$ED40&gt;($ED$11*BO$8),3,0))))</f>
        <v>0</v>
      </c>
      <c r="BP41" s="68">
        <f>IF(OR(SUMIF(BP$12:BP40,2,BP$12:BP40)=2,SUMIF(BP$12:BP40,1,BP$12:BP40)=1,SUM(BP$12:BP40)=1,SUM(BP$12:BP40)=2),0,IF($C41+$ED40&gt;($ED$11*BP$8),1,IF($C41+$D41+$E41+$F41+$ED40&gt;($ED$11*BP$8),2,IF($C41+$D41+$E41+$F41+$G41+$ED40&gt;($ED$11*BP$8),3,0))))</f>
        <v>0</v>
      </c>
      <c r="BQ41" s="68">
        <f>IF(OR(SUMIF(BQ$12:BQ40,2,BQ$12:BQ40)=2,SUMIF(BQ$12:BQ40,1,BQ$12:BQ40)=1,SUM(BQ$12:BQ40)=1,SUM(BQ$12:BQ40)=2),0,IF($C41+$ED40&gt;($ED$11*BQ$8),1,IF($C41+$D41+$E41+$F41+$ED40&gt;($ED$11*BQ$8),2,IF($C41+$D41+$E41+$F41+$G41+$ED40&gt;($ED$11*BQ$8),3,0))))</f>
        <v>0</v>
      </c>
      <c r="BR41" s="68">
        <f>IF(OR(SUMIF(BR$12:BR40,2,BR$12:BR40)=2,SUMIF(BR$12:BR40,1,BR$12:BR40)=1,SUM(BR$12:BR40)=1,SUM(BR$12:BR40)=2),0,IF($C41+$ED40&gt;($ED$11*BR$8),1,IF($C41+$D41+$E41+$F41+$ED40&gt;($ED$11*BR$8),2,IF($C41+$D41+$E41+$F41+$G41+$ED40&gt;($ED$11*BR$8),3,0))))</f>
        <v>0</v>
      </c>
      <c r="BS41" s="68">
        <f>IF(OR(SUMIF(BS$12:BS40,2,BS$12:BS40)=2,SUMIF(BS$12:BS40,1,BS$12:BS40)=1,SUM(BS$12:BS40)=1,SUM(BS$12:BS40)=2),0,IF($C41+$ED40&gt;($ED$11*BS$8),1,IF($C41+$D41+$E41+$F41+$ED40&gt;($ED$11*BS$8),2,IF($C41+$D41+$E41+$F41+$G41+$ED40&gt;($ED$11*BS$8),3,0))))</f>
        <v>0</v>
      </c>
      <c r="BT41" s="68">
        <f>IF(OR(SUMIF(BT$12:BT40,2,BT$12:BT40)=2,SUMIF(BT$12:BT40,1,BT$12:BT40)=1,SUM(BT$12:BT40)=1,SUM(BT$12:BT40)=2),0,IF($C41+$ED40&gt;($ED$11*BT$8),1,IF($C41+$D41+$E41+$F41+$ED40&gt;($ED$11*BT$8),2,IF($C41+$D41+$E41+$F41+$G41+$ED40&gt;($ED$11*BT$8),3,0))))</f>
        <v>0</v>
      </c>
      <c r="BU41" s="68">
        <f>IF(OR(SUMIF(BU$12:BU40,2,BU$12:BU40)=2,SUMIF(BU$12:BU40,1,BU$12:BU40)=1,SUM(BU$12:BU40)=1,SUM(BU$12:BU40)=2),0,IF($C41+$ED40&gt;($ED$11*BU$8),1,IF($C41+$D41+$E41+$F41+$ED40&gt;($ED$11*BU$8),2,IF($C41+$D41+$E41+$F41+$G41+$ED40&gt;($ED$11*BU$8),3,0))))</f>
        <v>0</v>
      </c>
      <c r="BV41" s="68">
        <f>IF(OR(SUMIF(BV$12:BV40,2,BV$12:BV40)=2,SUMIF(BV$12:BV40,1,BV$12:BV40)=1,SUM(BV$12:BV40)=1,SUM(BV$12:BV40)=2),0,IF($C41+$ED40&gt;($ED$11*BV$8),1,IF($C41+$D41+$E41+$F41+$ED40&gt;($ED$11*BV$8),2,IF($C41+$D41+$E41+$F41+$G41+$ED40&gt;($ED$11*BV$8),3,0))))</f>
        <v>0</v>
      </c>
      <c r="BW41" s="68">
        <f>IF(OR(SUMIF(BW$12:BW40,2,BW$12:BW40)=2,SUMIF(BW$12:BW40,1,BW$12:BW40)=1,SUM(BW$12:BW40)=1,SUM(BW$12:BW40)=2),0,IF($C41+$ED40&gt;($ED$11*BW$8),1,IF($C41+$D41+$E41+$F41+$ED40&gt;($ED$11*BW$8),2,IF($C41+$D41+$E41+$F41+$G41+$ED40&gt;($ED$11*BW$8),3,0))))</f>
        <v>0</v>
      </c>
      <c r="BX41" s="68">
        <f>IF(OR(SUMIF(BX$12:BX40,2,BX$12:BX40)=2,SUMIF(BX$12:BX40,1,BX$12:BX40)=1,SUM(BX$12:BX40)=1,SUM(BX$12:BX40)=2),0,IF($C41+$ED40&gt;($ED$11*BX$8),1,IF($C41+$D41+$E41+$F41+$ED40&gt;($ED$11*BX$8),2,IF($C41+$D41+$E41+$F41+$G41+$ED40&gt;($ED$11*BX$8),3,0))))</f>
        <v>0</v>
      </c>
      <c r="BY41" s="68">
        <f>IF(OR(SUMIF(BY$12:BY40,2,BY$12:BY40)=2,SUMIF(BY$12:BY40,1,BY$12:BY40)=1,SUM(BY$12:BY40)=1,SUM(BY$12:BY40)=2),0,IF($C41+$ED40&gt;($ED$11*BY$8),1,IF($C41+$D41+$E41+$F41+$ED40&gt;($ED$11*BY$8),2,IF($C41+$D41+$E41+$F41+$G41+$ED40&gt;($ED$11*BY$8),3,0))))</f>
        <v>0</v>
      </c>
      <c r="BZ41" s="68">
        <f>IF(OR(SUMIF(BZ$12:BZ40,2,BZ$12:BZ40)=2,SUMIF(BZ$12:BZ40,1,BZ$12:BZ40)=1,SUM(BZ$12:BZ40)=1,SUM(BZ$12:BZ40)=2),0,IF($C41+$ED40&gt;($ED$11*BZ$8),1,IF($C41+$D41+$E41+$F41+$ED40&gt;($ED$11*BZ$8),2,IF($C41+$D41+$E41+$F41+$G41+$ED40&gt;($ED$11*BZ$8),3,0))))</f>
        <v>0</v>
      </c>
      <c r="CA41" s="68">
        <f>IF(OR(SUMIF(CA$12:CA40,2,CA$12:CA40)=2,SUMIF(CA$12:CA40,1,CA$12:CA40)=1,SUM(CA$12:CA40)=1,SUM(CA$12:CA40)=2),0,IF($C41+$ED40&gt;($ED$11*CA$8),1,IF($C41+$D41+$E41+$F41+$ED40&gt;($ED$11*CA$8),2,IF($C41+$D41+$E41+$F41+$G41+$ED40&gt;($ED$11*CA$8),3,0))))</f>
        <v>0</v>
      </c>
      <c r="CB41" s="68">
        <f>IF(OR(SUMIF(CB$12:CB40,2,CB$12:CB40)=2,SUMIF(CB$12:CB40,1,CB$12:CB40)=1,SUM(CB$12:CB40)=1,SUM(CB$12:CB40)=2),0,IF($C41+$ED40&gt;($ED$11*CB$8),1,IF($C41+$D41+$E41+$F41+$ED40&gt;($ED$11*CB$8),2,IF($C41+$D41+$E41+$F41+$G41+$ED40&gt;($ED$11*CB$8),3,0))))</f>
        <v>0</v>
      </c>
      <c r="CC41" s="68">
        <f>IF(OR(SUMIF(CC$12:CC40,2,CC$12:CC40)=2,SUMIF(CC$12:CC40,1,CC$12:CC40)=1,SUM(CC$12:CC40)=1,SUM(CC$12:CC40)=2),0,IF($C41+$ED40&gt;($ED$11*CC$8),1,IF($C41+$D41+$E41+$F41+$ED40&gt;($ED$11*CC$8),2,IF($C41+$D41+$E41+$F41+$G41+$ED40&gt;($ED$11*CC$8),3,0))))</f>
        <v>0</v>
      </c>
      <c r="CD41" s="68">
        <f>IF(OR(SUMIF(CD$12:CD40,2,CD$12:CD40)=2,SUMIF(CD$12:CD40,1,CD$12:CD40)=1,SUM(CD$12:CD40)=1,SUM(CD$12:CD40)=2),0,IF($C41+$ED40&gt;($ED$11*CD$8),1,IF($C41+$D41+$E41+$F41+$ED40&gt;($ED$11*CD$8),2,IF($C41+$D41+$E41+$F41+$G41+$ED40&gt;($ED$11*CD$8),3,0))))</f>
        <v>0</v>
      </c>
      <c r="CE41" s="68">
        <f>IF(OR(SUMIF(CE$12:CE40,2,CE$12:CE40)=2,SUMIF(CE$12:CE40,1,CE$12:CE40)=1,SUM(CE$12:CE40)=1,SUM(CE$12:CE40)=2),0,IF($C41+$ED40&gt;($ED$11*CE$8),1,IF($C41+$D41+$E41+$F41+$ED40&gt;($ED$11*CE$8),2,IF($C41+$D41+$E41+$F41+$G41+$ED40&gt;($ED$11*CE$8),3,0))))</f>
        <v>0</v>
      </c>
      <c r="CF41" s="68">
        <f>IF(OR(SUMIF(CF$12:CF40,2,CF$12:CF40)=2,SUMIF(CF$12:CF40,1,CF$12:CF40)=1,SUM(CF$12:CF40)=1,SUM(CF$12:CF40)=2),0,IF($C41+$ED40&gt;($ED$11*CF$8),1,IF($C41+$D41+$E41+$F41+$ED40&gt;($ED$11*CF$8),2,IF($C41+$D41+$E41+$F41+$G41+$ED40&gt;($ED$11*CF$8),3,0))))</f>
        <v>0</v>
      </c>
      <c r="CG41" s="68">
        <f>IF(OR(SUMIF(CG$12:CG40,2,CG$12:CG40)=2,SUMIF(CG$12:CG40,1,CG$12:CG40)=1,SUM(CG$12:CG40)=1,SUM(CG$12:CG40)=2),0,IF($C41+$ED40&gt;($ED$11*CG$8),1,IF($C41+$D41+$E41+$F41+$ED40&gt;($ED$11*CG$8),2,IF($C41+$D41+$E41+$F41+$G41+$ED40&gt;($ED$11*CG$8),3,0))))</f>
        <v>0</v>
      </c>
      <c r="CH41" s="68">
        <f>IF(OR(SUMIF(CH$12:CH40,2,CH$12:CH40)=2,SUMIF(CH$12:CH40,1,CH$12:CH40)=1,SUM(CH$12:CH40)=1,SUM(CH$12:CH40)=2),0,IF($C41+$ED40&gt;($ED$11*CH$8),1,IF($C41+$D41+$E41+$F41+$ED40&gt;($ED$11*CH$8),2,IF($C41+$D41+$E41+$F41+$G41+$ED40&gt;($ED$11*CH$8),3,0))))</f>
        <v>0</v>
      </c>
      <c r="CI41" s="68">
        <f>IF(OR(SUMIF(CI$12:CI40,2,CI$12:CI40)=2,SUMIF(CI$12:CI40,1,CI$12:CI40)=1,SUM(CI$12:CI40)=1,SUM(CI$12:CI40)=2),0,IF($C41+$ED40&gt;($ED$11*CI$8),1,IF($C41+$D41+$E41+$F41+$ED40&gt;($ED$11*CI$8),2,IF($C41+$D41+$E41+$F41+$G41+$ED40&gt;($ED$11*CI$8),3,0))))</f>
        <v>0</v>
      </c>
      <c r="CJ41" s="68">
        <f>IF(OR(SUMIF(CJ$12:CJ40,2,CJ$12:CJ40)=2,SUMIF(CJ$12:CJ40,1,CJ$12:CJ40)=1,SUM(CJ$12:CJ40)=1,SUM(CJ$12:CJ40)=2),0,IF($C41+$ED40&gt;($ED$11*CJ$8),1,IF($C41+$D41+$E41+$F41+$ED40&gt;($ED$11*CJ$8),2,IF($C41+$D41+$E41+$F41+$G41+$ED40&gt;($ED$11*CJ$8),3,0))))</f>
        <v>0</v>
      </c>
      <c r="CK41" s="68">
        <f>IF(OR(SUMIF(CK$12:CK40,2,CK$12:CK40)=2,SUMIF(CK$12:CK40,1,CK$12:CK40)=1,SUM(CK$12:CK40)=1,SUM(CK$12:CK40)=2),0,IF($C41+$ED40&gt;($ED$11*CK$8),1,IF($C41+$D41+$E41+$F41+$ED40&gt;($ED$11*CK$8),2,IF($C41+$D41+$E41+$F41+$G41+$ED40&gt;($ED$11*CK$8),3,0))))</f>
        <v>0</v>
      </c>
      <c r="CL41" s="68">
        <f>IF(OR(SUMIF(CL$12:CL40,2,CL$12:CL40)=2,SUMIF(CL$12:CL40,1,CL$12:CL40)=1,SUM(CL$12:CL40)=1,SUM(CL$12:CL40)=2),0,IF($C41+$ED40&gt;($ED$11*CL$8),1,IF($C41+$D41+$E41+$F41+$ED40&gt;($ED$11*CL$8),2,IF($C41+$D41+$E41+$F41+$G41+$ED40&gt;($ED$11*CL$8),3,0))))</f>
        <v>0</v>
      </c>
      <c r="CM41" s="68">
        <f>IF(OR(SUMIF(CM$12:CM40,2,CM$12:CM40)=2,SUMIF(CM$12:CM40,1,CM$12:CM40)=1,SUM(CM$12:CM40)=1,SUM(CM$12:CM40)=2),0,IF($C41+$ED40&gt;($ED$11*CM$8),1,IF($C41+$D41+$E41+$F41+$ED40&gt;($ED$11*CM$8),2,IF($C41+$D41+$E41+$F41+$G41+$ED40&gt;($ED$11*CM$8),3,0))))</f>
        <v>0</v>
      </c>
      <c r="CN41" s="68">
        <f>IF(OR(SUMIF(CN$12:CN40,2,CN$12:CN40)=2,SUMIF(CN$12:CN40,1,CN$12:CN40)=1,SUM(CN$12:CN40)=1,SUM(CN$12:CN40)=2),0,IF($C41+$ED40&gt;($ED$11*CN$8),1,IF($C41+$D41+$E41+$F41+$ED40&gt;($ED$11*CN$8),2,IF($C41+$D41+$E41+$F41+$G41+$ED40&gt;($ED$11*CN$8),3,0))))</f>
        <v>0</v>
      </c>
      <c r="CO41" s="68">
        <f>IF(OR(SUMIF(CO$12:CO40,2,CO$12:CO40)=2,SUMIF(CO$12:CO40,1,CO$12:CO40)=1,SUM(CO$12:CO40)=1,SUM(CO$12:CO40)=2),0,IF($C41+$ED40&gt;($ED$11*CO$8),1,IF($C41+$D41+$E41+$F41+$ED40&gt;($ED$11*CO$8),2,IF($C41+$D41+$E41+$F41+$G41+$ED40&gt;($ED$11*CO$8),3,0))))</f>
        <v>0</v>
      </c>
      <c r="CP41" s="68">
        <f>IF(OR(SUMIF(CP$12:CP40,2,CP$12:CP40)=2,SUMIF(CP$12:CP40,1,CP$12:CP40)=1,SUM(CP$12:CP40)=1,SUM(CP$12:CP40)=2),0,IF($C41+$ED40&gt;($ED$11*CP$8),1,IF($C41+$D41+$E41+$F41+$ED40&gt;($ED$11*CP$8),2,IF($C41+$D41+$E41+$F41+$G41+$ED40&gt;($ED$11*CP$8),3,0))))</f>
        <v>0</v>
      </c>
      <c r="CQ41" s="68">
        <f>IF(OR(SUMIF(CQ$12:CQ40,2,CQ$12:CQ40)=2,SUMIF(CQ$12:CQ40,1,CQ$12:CQ40)=1,SUM(CQ$12:CQ40)=1,SUM(CQ$12:CQ40)=2),0,IF($C41+$ED40&gt;($ED$11*CQ$8),1,IF($C41+$D41+$E41+$F41+$ED40&gt;($ED$11*CQ$8),2,IF($C41+$D41+$E41+$F41+$G41+$ED40&gt;($ED$11*CQ$8),3,0))))</f>
        <v>0</v>
      </c>
      <c r="CR41" s="68">
        <f>IF(OR(SUMIF(CR$12:CR40,2,CR$12:CR40)=2,SUMIF(CR$12:CR40,1,CR$12:CR40)=1,SUM(CR$12:CR40)=1,SUM(CR$12:CR40)=2),0,IF($C41+$ED40&gt;($ED$11*CR$8),1,IF($C41+$D41+$E41+$F41+$ED40&gt;($ED$11*CR$8),2,IF($C41+$D41+$E41+$F41+$G41+$ED40&gt;($ED$11*CR$8),3,0))))</f>
        <v>0</v>
      </c>
      <c r="CS41" s="68">
        <f>IF(OR(SUMIF(CS$12:CS40,2,CS$12:CS40)=2,SUMIF(CS$12:CS40,1,CS$12:CS40)=1,SUM(CS$12:CS40)=1,SUM(CS$12:CS40)=2),0,IF($C41+$ED40&gt;($ED$11*CS$8),1,IF($C41+$D41+$E41+$F41+$ED40&gt;($ED$11*CS$8),2,IF($C41+$D41+$E41+$F41+$G41+$ED40&gt;($ED$11*CS$8),3,0))))</f>
        <v>0</v>
      </c>
      <c r="CT41" s="68">
        <f>IF(OR(SUMIF(CT$12:CT40,2,CT$12:CT40)=2,SUMIF(CT$12:CT40,1,CT$12:CT40)=1,SUM(CT$12:CT40)=1,SUM(CT$12:CT40)=2),0,IF($C41+$ED40&gt;($ED$11*CT$8),1,IF($C41+$D41+$E41+$F41+$ED40&gt;($ED$11*CT$8),2,IF($C41+$D41+$E41+$F41+$G41+$ED40&gt;($ED$11*CT$8),3,0))))</f>
        <v>0</v>
      </c>
      <c r="CU41" s="68">
        <f>IF(OR(SUMIF(CU$12:CU40,2,CU$12:CU40)=2,SUMIF(CU$12:CU40,1,CU$12:CU40)=1,SUM(CU$12:CU40)=1,SUM(CU$12:CU40)=2),0,IF($C41+$ED40&gt;($ED$11*CU$8),1,IF($C41+$D41+$E41+$F41+$ED40&gt;($ED$11*CU$8),2,IF($C41+$D41+$E41+$F41+$G41+$ED40&gt;($ED$11*CU$8),3,0))))</f>
        <v>0</v>
      </c>
      <c r="CV41" s="68">
        <f>IF(OR(SUMIF(CV$12:CV40,2,CV$12:CV40)=2,SUMIF(CV$12:CV40,1,CV$12:CV40)=1,SUM(CV$12:CV40)=1,SUM(CV$12:CV40)=2),0,IF($C41+$ED40&gt;($ED$11*CV$8),1,IF($C41+$D41+$E41+$F41+$ED40&gt;($ED$11*CV$8),2,IF($C41+$D41+$E41+$F41+$G41+$ED40&gt;($ED$11*CV$8),3,0))))</f>
        <v>0</v>
      </c>
      <c r="CW41" s="68">
        <f>IF(OR(SUMIF(CW$12:CW40,2,CW$12:CW40)=2,SUMIF(CW$12:CW40,1,CW$12:CW40)=1,SUM(CW$12:CW40)=1,SUM(CW$12:CW40)=2),0,IF($C41+$ED40&gt;($ED$11*CW$8),1,IF($C41+$D41+$E41+$F41+$ED40&gt;($ED$11*CW$8),2,IF($C41+$D41+$E41+$F41+$G41+$ED40&gt;($ED$11*CW$8),3,0))))</f>
        <v>0</v>
      </c>
      <c r="CX41" s="68">
        <f>IF(OR(SUMIF(CX$12:CX40,2,CX$12:CX40)=2,SUMIF(CX$12:CX40,1,CX$12:CX40)=1,SUM(CX$12:CX40)=1,SUM(CX$12:CX40)=2),0,IF($C41+$ED40&gt;($ED$11*CX$8),1,IF($C41+$D41+$E41+$F41+$ED40&gt;($ED$11*CX$8),2,IF($C41+$D41+$E41+$F41+$G41+$ED40&gt;($ED$11*CX$8),3,0))))</f>
        <v>0</v>
      </c>
      <c r="CY41" s="68">
        <f>IF(OR(SUMIF(CY$12:CY40,2,CY$12:CY40)=2,SUMIF(CY$12:CY40,1,CY$12:CY40)=1,SUM(CY$12:CY40)=1,SUM(CY$12:CY40)=2),0,IF($C41+$ED40&gt;($ED$11*CY$8),1,IF($C41+$D41+$E41+$F41+$ED40&gt;($ED$11*CY$8),2,IF($C41+$D41+$E41+$F41+$G41+$ED40&gt;($ED$11*CY$8),3,0))))</f>
        <v>0</v>
      </c>
      <c r="CZ41" s="68">
        <f>IF(OR(SUMIF(CZ$12:CZ40,2,CZ$12:CZ40)=2,SUMIF(CZ$12:CZ40,1,CZ$12:CZ40)=1,SUM(CZ$12:CZ40)=1,SUM(CZ$12:CZ40)=2),0,IF($C41+$ED40&gt;($ED$11*CZ$8),1,IF($C41+$D41+$E41+$F41+$ED40&gt;($ED$11*CZ$8),2,IF($C41+$D41+$E41+$F41+$G41+$ED40&gt;($ED$11*CZ$8),3,0))))</f>
        <v>0</v>
      </c>
      <c r="DA41" s="68">
        <f>IF(OR(SUMIF(DA$12:DA40,2,DA$12:DA40)=2,SUMIF(DA$12:DA40,1,DA$12:DA40)=1,SUM(DA$12:DA40)=1,SUM(DA$12:DA40)=2),0,IF($C41+$ED40&gt;($ED$11*DA$8),1,IF($C41+$D41+$E41+$F41+$ED40&gt;($ED$11*DA$8),2,IF($C41+$D41+$E41+$F41+$G41+$ED40&gt;($ED$11*DA$8),3,0))))</f>
        <v>0</v>
      </c>
      <c r="DB41" s="68">
        <f>IF(OR(SUMIF(DB$12:DB40,2,DB$12:DB40)=2,SUMIF(DB$12:DB40,1,DB$12:DB40)=1,SUM(DB$12:DB40)=1,SUM(DB$12:DB40)=2),0,IF($C41+$ED40&gt;($ED$11*DB$8),1,IF($C41+$D41+$E41+$F41+$ED40&gt;($ED$11*DB$8),2,IF($C41+$D41+$E41+$F41+$G41+$ED40&gt;($ED$11*DB$8),3,0))))</f>
        <v>0</v>
      </c>
      <c r="DC41" s="68">
        <f>IF(OR(SUMIF(DC$12:DC40,2,DC$12:DC40)=2,SUMIF(DC$12:DC40,1,DC$12:DC40)=1,SUM(DC$12:DC40)=1,SUM(DC$12:DC40)=2),0,IF($C41+$ED40&gt;($ED$11*DC$8),1,IF($C41+$D41+$E41+$F41+$ED40&gt;($ED$11*DC$8),2,IF($C41+$D41+$E41+$F41+$G41+$ED40&gt;($ED$11*DC$8),3,0))))</f>
        <v>0</v>
      </c>
      <c r="DD41" s="68">
        <f>IF(OR(SUMIF(DD$12:DD40,2,DD$12:DD40)=2,SUMIF(DD$12:DD40,1,DD$12:DD40)=1,SUM(DD$12:DD40)=1,SUM(DD$12:DD40)=2),0,IF($C41+$ED40&gt;($ED$11*DD$8),1,IF($C41+$D41+$E41+$F41+$ED40&gt;($ED$11*DD$8),2,IF($C41+$D41+$E41+$F41+$G41+$ED40&gt;($ED$11*DD$8),3,0))))</f>
        <v>0</v>
      </c>
      <c r="DE41" s="68">
        <f>IF(OR(SUMIF(DE$12:DE40,2,DE$12:DE40)=2,SUMIF(DE$12:DE40,1,DE$12:DE40)=1,SUM(DE$12:DE40)=1,SUM(DE$12:DE40)=2),0,IF($C41+$ED40&gt;($ED$11*DE$8),1,IF($C41+$D41+$E41+$F41+$ED40&gt;($ED$11*DE$8),2,IF($C41+$D41+$E41+$F41+$G41+$ED40&gt;($ED$11*DE$8),3,0))))</f>
        <v>0</v>
      </c>
      <c r="DF41" s="68">
        <f>IF(OR(SUMIF(DF$12:DF40,2,DF$12:DF40)=2,SUMIF(DF$12:DF40,1,DF$12:DF40)=1,SUM(DF$12:DF40)=1,SUM(DF$12:DF40)=2),0,IF($C41+$ED40&gt;($ED$11*DF$8),1,IF($C41+$D41+$E41+$F41+$ED40&gt;($ED$11*DF$8),2,IF($C41+$D41+$E41+$F41+$G41+$ED40&gt;($ED$11*DF$8),3,0))))</f>
        <v>0</v>
      </c>
      <c r="DG41" s="68">
        <f>IF(OR(SUMIF(DG$12:DG40,2,DG$12:DG40)=2,SUMIF(DG$12:DG40,1,DG$12:DG40)=1,SUM(DG$12:DG40)=1,SUM(DG$12:DG40)=2),0,IF($C41+$ED40&gt;($ED$11*DG$8),1,IF($C41+$D41+$E41+$F41+$ED40&gt;($ED$11*DG$8),2,IF($C41+$D41+$E41+$F41+$G41+$ED40&gt;($ED$11*DG$8),3,0))))</f>
        <v>0</v>
      </c>
      <c r="DH41" s="68">
        <f>IF(OR(SUMIF(DH$12:DH40,2,DH$12:DH40)=2,SUMIF(DH$12:DH40,1,DH$12:DH40)=1,SUM(DH$12:DH40)=1,SUM(DH$12:DH40)=2),0,IF($C41+$ED40&gt;($ED$11*DH$8),1,IF($C41+$D41+$E41+$F41+$ED40&gt;($ED$11*DH$8),2,IF($C41+$D41+$E41+$F41+$G41+$ED40&gt;($ED$11*DH$8),3,0))))</f>
        <v>0</v>
      </c>
      <c r="DI41" s="68">
        <f>IF(OR(SUMIF(DI$12:DI40,2,DI$12:DI40)=2,SUMIF(DI$12:DI40,1,DI$12:DI40)=1,SUM(DI$12:DI40)=1,SUM(DI$12:DI40)=2),0,IF($C41+$ED40&gt;($ED$11*DI$8),1,IF($C41+$D41+$E41+$F41+$ED40&gt;($ED$11*DI$8),2,IF($C41+$D41+$E41+$F41+$G41+$ED40&gt;($ED$11*DI$8),3,0))))</f>
        <v>0</v>
      </c>
      <c r="DJ41" s="68">
        <f>IF(OR(SUMIF(DJ$12:DJ40,2,DJ$12:DJ40)=2,SUMIF(DJ$12:DJ40,1,DJ$12:DJ40)=1,SUM(DJ$12:DJ40)=1,SUM(DJ$12:DJ40)=2),0,IF($C41+$ED40&gt;($ED$11*DJ$8),1,IF($C41+$D41+$E41+$F41+$ED40&gt;($ED$11*DJ$8),2,IF($C41+$D41+$E41+$F41+$G41+$ED40&gt;($ED$11*DJ$8),3,0))))</f>
        <v>0</v>
      </c>
      <c r="DK41" s="68">
        <f>IF(OR(SUMIF(DK$12:DK40,2,DK$12:DK40)=2,SUMIF(DK$12:DK40,1,DK$12:DK40)=1,SUM(DK$12:DK40)=1,SUM(DK$12:DK40)=2),0,IF($C41+$ED40&gt;($ED$11*DK$8),1,IF($C41+$D41+$E41+$F41+$ED40&gt;($ED$11*DK$8),2,IF($C41+$D41+$E41+$F41+$G41+$ED40&gt;($ED$11*DK$8),3,0))))</f>
        <v>0</v>
      </c>
      <c r="DL41" s="68">
        <f>IF(OR(SUMIF(DL$12:DL40,2,DL$12:DL40)=2,SUMIF(DL$12:DL40,1,DL$12:DL40)=1,SUM(DL$12:DL40)=1,SUM(DL$12:DL40)=2),0,IF($C41+$ED40&gt;($ED$11*DL$8),1,IF($C41+$D41+$E41+$F41+$ED40&gt;($ED$11*DL$8),2,IF($C41+$D41+$E41+$F41+$G41+$ED40&gt;($ED$11*DL$8),3,0))))</f>
        <v>0</v>
      </c>
      <c r="DM41" s="68">
        <f>IF(OR(SUMIF(DM$12:DM40,2,DM$12:DM40)=2,SUMIF(DM$12:DM40,1,DM$12:DM40)=1,SUM(DM$12:DM40)=1,SUM(DM$12:DM40)=2),0,IF($C41+$ED40&gt;($ED$11*DM$8),1,IF($C41+$D41+$E41+$F41+$ED40&gt;($ED$11*DM$8),2,IF($C41+$D41+$E41+$F41+$G41+$ED40&gt;($ED$11*DM$8),3,0))))</f>
        <v>0</v>
      </c>
      <c r="DN41" s="68">
        <f>IF(OR(SUMIF(DN$12:DN40,2,DN$12:DN40)=2,SUMIF(DN$12:DN40,1,DN$12:DN40)=1,SUM(DN$12:DN40)=1,SUM(DN$12:DN40)=2),0,IF($C41+$ED40&gt;($ED$11*DN$8),1,IF($C41+$D41+$E41+$F41+$ED40&gt;($ED$11*DN$8),2,IF($C41+$D41+$E41+$F41+$G41+$ED40&gt;($ED$11*DN$8),3,0))))</f>
        <v>0</v>
      </c>
      <c r="DO41" s="68">
        <f>IF(OR(SUMIF(DO$12:DO40,2,DO$12:DO40)=2,SUMIF(DO$12:DO40,1,DO$12:DO40)=1,SUM(DO$12:DO40)=1,SUM(DO$12:DO40)=2),0,IF($C41+$ED40&gt;($ED$11*DO$8),1,IF($C41+$D41+$E41+$F41+$ED40&gt;($ED$11*DO$8),2,IF($C41+$D41+$E41+$F41+$G41+$ED40&gt;($ED$11*DO$8),3,0))))</f>
        <v>0</v>
      </c>
      <c r="DP41" s="68">
        <f>IF(OR(SUMIF(DP$12:DP40,2,DP$12:DP40)=2,SUMIF(DP$12:DP40,1,DP$12:DP40)=1,SUM(DP$12:DP40)=1,SUM(DP$12:DP40)=2),0,IF($C41+$ED40&gt;($ED$11*DP$8),1,IF($C41+$D41+$E41+$F41+$ED40&gt;($ED$11*DP$8),2,IF($C41+$D41+$E41+$F41+$G41+$ED40&gt;($ED$11*DP$8),3,0))))</f>
        <v>0</v>
      </c>
      <c r="DQ41" s="68">
        <f>IF(OR(SUMIF(DQ$12:DQ40,2,DQ$12:DQ40)=2,SUMIF(DQ$12:DQ40,1,DQ$12:DQ40)=1,SUM(DQ$12:DQ40)=1,SUM(DQ$12:DQ40)=2),0,IF($C41+$ED40&gt;($ED$11*DQ$8),1,IF($C41+$D41+$E41+$F41+$ED40&gt;($ED$11*DQ$8),2,IF($C41+$D41+$E41+$F41+$G41+$ED40&gt;($ED$11*DQ$8),3,0))))</f>
        <v>0</v>
      </c>
      <c r="DR41" s="68">
        <f>IF(OR(SUMIF(DR$12:DR40,2,DR$12:DR40)=2,SUMIF(DR$12:DR40,1,DR$12:DR40)=1,SUM(DR$12:DR40)=1,SUM(DR$12:DR40)=2),0,IF($C41+$ED40&gt;($ED$11*DR$8),1,IF($C41+$D41+$E41+$F41+$ED40&gt;($ED$11*DR$8),2,IF($C41+$D41+$E41+$F41+$G41+$ED40&gt;($ED$11*DR$8),3,0))))</f>
        <v>0</v>
      </c>
      <c r="DS41" s="68">
        <f>IF(OR(SUMIF(DS$12:DS40,2,DS$12:DS40)=2,SUMIF(DS$12:DS40,1,DS$12:DS40)=1,SUM(DS$12:DS40)=1,SUM(DS$12:DS40)=2),0,IF($C41+$ED40&gt;($ED$11*DS$8),1,IF($C41+$D41+$E41+$F41+$ED40&gt;($ED$11*DS$8),2,IF($C41+$D41+$E41+$F41+$G41+$ED40&gt;($ED$11*DS$8),3,0))))</f>
        <v>0</v>
      </c>
      <c r="DT41" s="68">
        <f>IF(OR(SUMIF(DT$12:DT40,2,DT$12:DT40)=2,SUMIF(DT$12:DT40,1,DT$12:DT40)=1,SUM(DT$12:DT40)=1,SUM(DT$12:DT40)=2),0,IF($C41+$ED40&gt;($ED$11*DT$8),1,IF($C41+$D41+$E41+$F41+$ED40&gt;($ED$11*DT$8),2,IF($C41+$D41+$E41+$F41+$G41+$ED40&gt;($ED$11*DT$8),3,0))))</f>
        <v>0</v>
      </c>
      <c r="DU41" s="68">
        <f>IF(OR(SUMIF(DU$12:DU40,2,DU$12:DU40)=2,SUMIF(DU$12:DU40,1,DU$12:DU40)=1,SUM(DU$12:DU40)=1,SUM(DU$12:DU40)=2),0,IF($C41+$ED40&gt;($ED$11*DU$8),1,IF($C41+$D41+$E41+$F41+$ED40&gt;($ED$11*DU$8),2,IF($C41+$D41+$E41+$F41+$G41+$ED40&gt;($ED$11*DU$8),3,0))))</f>
        <v>0</v>
      </c>
      <c r="DV41" s="68">
        <f>IF(OR(SUMIF(DV$12:DV40,2,DV$12:DV40)=2,SUMIF(DV$12:DV40,1,DV$12:DV40)=1,SUM(DV$12:DV40)=1,SUM(DV$12:DV40)=2),0,IF($C41+$ED40&gt;($ED$11*DV$8),1,IF($C41+$D41+$E41+$F41+$ED40&gt;($ED$11*DV$8),2,IF($C41+$D41+$E41+$F41+$G41+$ED40&gt;($ED$11*DV$8),3,0))))</f>
        <v>0</v>
      </c>
      <c r="DW41" s="68">
        <f>IF(OR(SUMIF(DW$12:DW40,2,DW$12:DW40)=2,SUMIF(DW$12:DW40,1,DW$12:DW40)=1,SUM(DW$12:DW40)=1,SUM(DW$12:DW40)=2),0,IF($C41+$ED40&gt;($ED$11*DW$8),1,IF($C41+$D41+$E41+$F41+$ED40&gt;($ED$11*DW$8),2,IF($C41+$D41+$E41+$F41+$G41+$ED40&gt;($ED$11*DW$8),3,0))))</f>
        <v>0</v>
      </c>
      <c r="DX41" s="68">
        <f>IF(OR(SUMIF(DX$12:DX40,2,DX$12:DX40)=2,SUMIF(DX$12:DX40,1,DX$12:DX40)=1,SUM(DX$12:DX40)=1,SUM(DX$12:DX40)=2),0,IF($C41+$ED40&gt;($ED$11*DX$8),1,IF($C41+$D41+$E41+$F41+$ED40&gt;($ED$11*DX$8),2,IF($C41+$D41+$E41+$F41+$G41+$ED40&gt;($ED$11*DX$8),3,0))))</f>
        <v>0</v>
      </c>
      <c r="DY41" s="68">
        <f>IF(OR(SUMIF(DY$12:DY40,2,DY$12:DY40)=2,SUMIF(DY$12:DY40,1,DY$12:DY40)=1,SUM(DY$12:DY40)=1,SUM(DY$12:DY40)=2),0,IF($C41+$ED40&gt;($ED$11*DY$8),1,IF($C41+$D41+$E41+$F41+$ED40&gt;($ED$11*DY$8),2,IF($C41+$D41+$E41+$F41+$G41+$ED40&gt;($ED$11*DY$8),3,0))))</f>
        <v>0</v>
      </c>
      <c r="DZ41" s="68">
        <f>IF(OR(SUMIF(DZ$12:DZ40,2,DZ$12:DZ40)=2,SUMIF(DZ$12:DZ40,1,DZ$12:DZ40)=1,SUM(DZ$12:DZ40)=1,SUM(DZ$12:DZ40)=2),0,IF($C41+$ED40&gt;($ED$11*DZ$8),1,IF($C41+$D41+$E41+$F41+$ED40&gt;($ED$11*DZ$8),2,IF($C41+$D41+$E41+$F41+$G41+$ED40&gt;($ED$11*DZ$8),3,0))))</f>
        <v>0</v>
      </c>
      <c r="EA41" s="68">
        <f>IF(OR(SUMIF(EA$12:EA40,2,EA$12:EA40)=2,SUMIF(EA$12:EA40,1,EA$12:EA40)=1,SUM(EA$12:EA40)=1,SUM(EA$12:EA40)=2),0,IF($C41+$ED40&gt;($ED$11*EA$8),1,IF($C41+$D41+$E41+$F41+$ED40&gt;($ED$11*EA$8),2,IF($C41+$D41+$E41+$F41+$G41+$ED40&gt;($ED$11*EA$8),3,0))))</f>
        <v>0</v>
      </c>
      <c r="EB41" s="68">
        <f>IF(OR(SUMIF(EB$12:EB40,2,EB$12:EB40)=2,SUMIF(EB$12:EB40,1,EB$12:EB40)=1,SUM(EB$12:EB40)=1,SUM(EB$12:EB40)=2),0,IF($C41+$ED40&gt;($ED$11*EB$8),1,IF($C41+$D41+$E41+$F41+$ED40&gt;($ED$11*EB$8),2,IF($C41+$D41+$E41+$F41+$G41+$ED40&gt;($ED$11*EB$8),3,0))))</f>
        <v>0</v>
      </c>
      <c r="EC41" s="68">
        <f>IF(OR(SUMIF(EC$12:EC40,2,EC$12:EC40)=2,SUMIF(EC$12:EC40,1,EC$12:EC40)=1,SUM(EC$12:EC40)=1,SUM(EC$12:EC40)=2),0,IF($C41+$ED40&gt;($ED$11*EC$8),1,IF($C41+$D41+$E41+$F41+$ED40&gt;($ED$11*EC$8),2,IF($C41+$D41+$E41+$F41+$G41+$ED40&gt;($ED$11*EC$8),3,0))))</f>
        <v>0</v>
      </c>
      <c r="ED41" s="26">
        <f>SUM($C$12:$F41)</f>
        <v>0</v>
      </c>
    </row>
    <row r="42" spans="1:134" ht="20.65" customHeight="1">
      <c r="A42" s="301"/>
      <c r="B42" s="302"/>
      <c r="C42" s="69">
        <f>SUM(C12:C41)</f>
        <v>0</v>
      </c>
      <c r="D42" s="69">
        <f>SUM(D12:D41)</f>
        <v>0</v>
      </c>
      <c r="E42" s="69">
        <f>SUM(E12:E41)</f>
        <v>0</v>
      </c>
      <c r="F42" s="69">
        <f>SUM(F12:F41)</f>
        <v>0</v>
      </c>
      <c r="G42" s="69">
        <f>SUM(G12:G41)</f>
        <v>0</v>
      </c>
      <c r="H42" s="70">
        <f>SUM(C42:F42)+MAX(G12:G41)</f>
        <v>0</v>
      </c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</row>
    <row r="43" spans="1:134" ht="20.65" customHeight="1">
      <c r="A43" s="72"/>
      <c r="B43" s="66" t="s">
        <v>39</v>
      </c>
      <c r="C43" s="303">
        <f>SUM(C42:F42)</f>
        <v>0</v>
      </c>
      <c r="D43" s="303"/>
      <c r="E43" s="303"/>
      <c r="F43" s="303"/>
      <c r="G43" s="303"/>
      <c r="H43" s="304" t="s">
        <v>40</v>
      </c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5">
        <f>IF(MIN(C42,C43)=0,0,(C42/C43))</f>
        <v>0</v>
      </c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</row>
  </sheetData>
  <sheetProtection password="CEBE" sheet="1" objects="1" scenarios="1" selectLockedCells="1"/>
  <mergeCells count="49">
    <mergeCell ref="A9:G9"/>
    <mergeCell ref="A3:B3"/>
    <mergeCell ref="H3:AM3"/>
    <mergeCell ref="H9:BO9"/>
    <mergeCell ref="AN3:BO3"/>
    <mergeCell ref="A4:B4"/>
    <mergeCell ref="H4:AM4"/>
    <mergeCell ref="AN4:BO4"/>
    <mergeCell ref="A5:B5"/>
    <mergeCell ref="H5:AM5"/>
    <mergeCell ref="AN5:BO5"/>
    <mergeCell ref="C3:G4"/>
    <mergeCell ref="C5:G5"/>
    <mergeCell ref="A1:CI1"/>
    <mergeCell ref="A2:B2"/>
    <mergeCell ref="C2:G2"/>
    <mergeCell ref="H2:AM2"/>
    <mergeCell ref="AN2:BO2"/>
    <mergeCell ref="C43:G43"/>
    <mergeCell ref="CU10:CY10"/>
    <mergeCell ref="CZ10:DD10"/>
    <mergeCell ref="DE10:DI10"/>
    <mergeCell ref="H43:V43"/>
    <mergeCell ref="W43:AH43"/>
    <mergeCell ref="AH10:AL10"/>
    <mergeCell ref="AW10:BA10"/>
    <mergeCell ref="BB10:BF10"/>
    <mergeCell ref="BG10:BK10"/>
    <mergeCell ref="BL10:BP10"/>
    <mergeCell ref="AM10:AQ10"/>
    <mergeCell ref="AR10:AV10"/>
    <mergeCell ref="H10:L10"/>
    <mergeCell ref="N10:R10"/>
    <mergeCell ref="S10:W10"/>
    <mergeCell ref="DY10:EC10"/>
    <mergeCell ref="DO10:DS10"/>
    <mergeCell ref="DT10:DX10"/>
    <mergeCell ref="A42:B42"/>
    <mergeCell ref="A10:B10"/>
    <mergeCell ref="DJ10:DN10"/>
    <mergeCell ref="BQ10:BU10"/>
    <mergeCell ref="BV10:BZ10"/>
    <mergeCell ref="CA10:CE10"/>
    <mergeCell ref="CF10:CJ10"/>
    <mergeCell ref="CK10:CO10"/>
    <mergeCell ref="CP10:CT10"/>
    <mergeCell ref="C10:G10"/>
    <mergeCell ref="X10:AB10"/>
    <mergeCell ref="AC10:AG10"/>
  </mergeCells>
  <conditionalFormatting sqref="H11:EC41">
    <cfRule type="expression" dxfId="7" priority="2" stopIfTrue="1">
      <formula>H$6=1</formula>
    </cfRule>
    <cfRule type="cellIs" dxfId="6" priority="6" operator="equal">
      <formula>3</formula>
    </cfRule>
    <cfRule type="cellIs" dxfId="5" priority="7" operator="equal">
      <formula>2</formula>
    </cfRule>
    <cfRule type="cellIs" dxfId="4" priority="8" operator="equal">
      <formula>1</formula>
    </cfRule>
  </conditionalFormatting>
  <printOptions horizontalCentered="1"/>
  <pageMargins left="0" right="0" top="0.5" bottom="0" header="0" footer="0"/>
  <pageSetup scale="95" orientation="landscape" horizontalDpi="200" verticalDpi="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C1:AO173"/>
  <sheetViews>
    <sheetView showGridLines="0" showRowColHeaders="0" workbookViewId="0">
      <selection activeCell="E3" sqref="E3"/>
    </sheetView>
  </sheetViews>
  <sheetFormatPr defaultColWidth="8.85546875" defaultRowHeight="15"/>
  <cols>
    <col min="1" max="2" width="2" style="74" customWidth="1"/>
    <col min="3" max="3" width="33.7109375" style="75" customWidth="1"/>
    <col min="4" max="5" width="13.7109375" style="75" customWidth="1"/>
    <col min="6" max="6" width="8.85546875" style="76"/>
    <col min="7" max="17" width="9.85546875" style="74" customWidth="1"/>
    <col min="18" max="18" width="7.7109375" style="74" customWidth="1"/>
    <col min="19" max="16384" width="8.85546875" style="74"/>
  </cols>
  <sheetData>
    <row r="1" spans="3:41" ht="27" customHeight="1">
      <c r="C1" s="313" t="s">
        <v>41</v>
      </c>
      <c r="D1" s="314"/>
      <c r="E1" s="315"/>
    </row>
    <row r="2" spans="3:41" ht="18.399999999999999" customHeight="1">
      <c r="C2" s="77" t="s">
        <v>42</v>
      </c>
      <c r="D2" s="77" t="s">
        <v>43</v>
      </c>
      <c r="E2" s="77" t="s">
        <v>44</v>
      </c>
      <c r="H2" s="311" t="s">
        <v>45</v>
      </c>
      <c r="I2" s="311"/>
      <c r="J2" s="78">
        <f>SUM(D:D)</f>
        <v>0</v>
      </c>
      <c r="K2" s="79" t="s">
        <v>14</v>
      </c>
      <c r="L2" s="80">
        <f>'4S TAKT TIME'!C18</f>
        <v>320</v>
      </c>
      <c r="M2" s="411" t="s">
        <v>260</v>
      </c>
      <c r="N2" s="312"/>
      <c r="O2" s="412">
        <f>('4S TAKT TIME'!C14*R2)/60</f>
        <v>0</v>
      </c>
      <c r="P2" s="312" t="s">
        <v>46</v>
      </c>
      <c r="Q2" s="312"/>
      <c r="R2" s="81">
        <f>ROUND(J2/L2,2)</f>
        <v>0</v>
      </c>
      <c r="X2" s="85"/>
      <c r="Y2" s="85"/>
      <c r="Z2" s="85"/>
      <c r="AA2" s="85"/>
      <c r="AB2" s="85"/>
      <c r="AC2" s="85"/>
      <c r="AD2" s="85"/>
      <c r="AE2" s="85"/>
      <c r="AF2" s="85"/>
      <c r="AG2" s="85"/>
    </row>
    <row r="3" spans="3:41">
      <c r="C3" s="82" t="str">
        <f>IF('4S STANDARD WORK (a)'!B12="","",'4S STANDARD WORK (a)'!B12)</f>
        <v/>
      </c>
      <c r="D3" s="83" t="str">
        <f>IF(C3="","",SUM('4S STANDARD WORK (a)'!C12:F12))</f>
        <v/>
      </c>
      <c r="E3" s="84" t="s">
        <v>47</v>
      </c>
      <c r="X3" s="85"/>
      <c r="Y3" s="85" t="str">
        <f t="shared" ref="Y3:Y34" si="0">C3</f>
        <v/>
      </c>
      <c r="Z3" s="85" t="str">
        <f t="shared" ref="Z3:Z18" si="1">E3</f>
        <v>Operator 1</v>
      </c>
      <c r="AA3" s="85" t="str">
        <f t="shared" ref="AA3:AA34" si="2">D3</f>
        <v/>
      </c>
      <c r="AB3" s="85">
        <f>COUNTIF(E$3:E3,E3)</f>
        <v>1</v>
      </c>
      <c r="AC3" s="85">
        <f t="shared" ref="AC3:AC66" si="3">COUNTIF(E$3:E$103,E3)</f>
        <v>18</v>
      </c>
      <c r="AD3" s="85">
        <f t="shared" ref="AD3:AD34" si="4">SUMIF(E$3:E$103,E3,D$3:D$103)</f>
        <v>0</v>
      </c>
      <c r="AE3" s="85">
        <f t="shared" ref="AE3:AN28" si="5">IF(ISERROR(VLOOKUP(H$29,$Z3:$AD3,5,FALSE)),"",VLOOKUP(H$29,$Z3:$AD3,5,FALSE))</f>
        <v>0</v>
      </c>
      <c r="AF3" s="85" t="str">
        <f t="shared" si="5"/>
        <v/>
      </c>
      <c r="AG3" s="85" t="str">
        <f t="shared" si="5"/>
        <v/>
      </c>
      <c r="AH3" s="74" t="str">
        <f t="shared" si="5"/>
        <v/>
      </c>
      <c r="AI3" s="74" t="str">
        <f t="shared" si="5"/>
        <v/>
      </c>
      <c r="AJ3" s="74" t="str">
        <f t="shared" si="5"/>
        <v/>
      </c>
      <c r="AK3" s="74" t="str">
        <f t="shared" si="5"/>
        <v/>
      </c>
      <c r="AL3" s="74" t="str">
        <f t="shared" si="5"/>
        <v/>
      </c>
      <c r="AM3" s="74" t="str">
        <f t="shared" si="5"/>
        <v/>
      </c>
      <c r="AN3" s="74" t="str">
        <f t="shared" si="5"/>
        <v/>
      </c>
      <c r="AO3" s="74" t="str">
        <f t="shared" ref="AO3:AO66" si="6">IF(ISERROR(VLOOKUP(U$2,AJ3:AN3,5,FALSE)),"",VLOOKUP(U$2,AJ3:AN3,5,FALSE))</f>
        <v/>
      </c>
    </row>
    <row r="4" spans="3:41">
      <c r="C4" s="82" t="str">
        <f>IF('4S STANDARD WORK (a)'!B13="","",'4S STANDARD WORK (a)'!B13)</f>
        <v/>
      </c>
      <c r="D4" s="83" t="str">
        <f>IF(C4="","",SUM('4S STANDARD WORK (a)'!C13:F13))</f>
        <v/>
      </c>
      <c r="E4" s="84" t="s">
        <v>47</v>
      </c>
      <c r="X4" s="85"/>
      <c r="Y4" s="85" t="str">
        <f t="shared" si="0"/>
        <v/>
      </c>
      <c r="Z4" s="85" t="str">
        <f t="shared" si="1"/>
        <v>Operator 1</v>
      </c>
      <c r="AA4" s="85" t="str">
        <f t="shared" si="2"/>
        <v/>
      </c>
      <c r="AB4" s="85">
        <f>COUNTIF(E$3:E4,E4)</f>
        <v>2</v>
      </c>
      <c r="AC4" s="85">
        <f t="shared" si="3"/>
        <v>18</v>
      </c>
      <c r="AD4" s="85">
        <f t="shared" si="4"/>
        <v>0</v>
      </c>
      <c r="AE4" s="85">
        <f t="shared" si="5"/>
        <v>0</v>
      </c>
      <c r="AF4" s="85" t="str">
        <f t="shared" si="5"/>
        <v/>
      </c>
      <c r="AG4" s="85" t="str">
        <f t="shared" si="5"/>
        <v/>
      </c>
      <c r="AH4" s="74" t="str">
        <f t="shared" si="5"/>
        <v/>
      </c>
      <c r="AI4" s="74" t="str">
        <f t="shared" si="5"/>
        <v/>
      </c>
      <c r="AJ4" s="74" t="str">
        <f t="shared" si="5"/>
        <v/>
      </c>
      <c r="AK4" s="74" t="str">
        <f t="shared" si="5"/>
        <v/>
      </c>
      <c r="AL4" s="74" t="str">
        <f t="shared" si="5"/>
        <v/>
      </c>
      <c r="AM4" s="74" t="str">
        <f t="shared" si="5"/>
        <v/>
      </c>
      <c r="AN4" s="74" t="str">
        <f t="shared" si="5"/>
        <v/>
      </c>
      <c r="AO4" s="74" t="str">
        <f t="shared" si="6"/>
        <v/>
      </c>
    </row>
    <row r="5" spans="3:41">
      <c r="C5" s="82" t="str">
        <f>IF('4S STANDARD WORK (a)'!B14="","",'4S STANDARD WORK (a)'!B14)</f>
        <v/>
      </c>
      <c r="D5" s="83" t="str">
        <f>IF(C5="","",SUM('4S STANDARD WORK (a)'!C14:F14))</f>
        <v/>
      </c>
      <c r="E5" s="84" t="s">
        <v>47</v>
      </c>
      <c r="X5" s="85"/>
      <c r="Y5" s="85" t="str">
        <f t="shared" si="0"/>
        <v/>
      </c>
      <c r="Z5" s="85" t="str">
        <f t="shared" si="1"/>
        <v>Operator 1</v>
      </c>
      <c r="AA5" s="85" t="str">
        <f t="shared" si="2"/>
        <v/>
      </c>
      <c r="AB5" s="85">
        <f>COUNTIF(E$3:E5,E5)</f>
        <v>3</v>
      </c>
      <c r="AC5" s="85">
        <f t="shared" si="3"/>
        <v>18</v>
      </c>
      <c r="AD5" s="85">
        <f t="shared" si="4"/>
        <v>0</v>
      </c>
      <c r="AE5" s="85">
        <f t="shared" si="5"/>
        <v>0</v>
      </c>
      <c r="AF5" s="85" t="str">
        <f t="shared" si="5"/>
        <v/>
      </c>
      <c r="AG5" s="85" t="str">
        <f t="shared" si="5"/>
        <v/>
      </c>
      <c r="AH5" s="74" t="str">
        <f t="shared" si="5"/>
        <v/>
      </c>
      <c r="AI5" s="74" t="str">
        <f t="shared" si="5"/>
        <v/>
      </c>
      <c r="AJ5" s="74" t="str">
        <f t="shared" si="5"/>
        <v/>
      </c>
      <c r="AK5" s="74" t="str">
        <f t="shared" si="5"/>
        <v/>
      </c>
      <c r="AL5" s="74" t="str">
        <f t="shared" si="5"/>
        <v/>
      </c>
      <c r="AM5" s="74" t="str">
        <f t="shared" si="5"/>
        <v/>
      </c>
      <c r="AN5" s="74" t="str">
        <f t="shared" si="5"/>
        <v/>
      </c>
      <c r="AO5" s="74" t="str">
        <f t="shared" si="6"/>
        <v/>
      </c>
    </row>
    <row r="6" spans="3:41">
      <c r="C6" s="82" t="str">
        <f>IF('4S STANDARD WORK (a)'!B15="","",'4S STANDARD WORK (a)'!B15)</f>
        <v/>
      </c>
      <c r="D6" s="83" t="str">
        <f>IF(C6="","",SUM('4S STANDARD WORK (a)'!C15:F15))</f>
        <v/>
      </c>
      <c r="E6" s="84" t="s">
        <v>47</v>
      </c>
      <c r="X6" s="85"/>
      <c r="Y6" s="85" t="str">
        <f t="shared" si="0"/>
        <v/>
      </c>
      <c r="Z6" s="85" t="str">
        <f t="shared" si="1"/>
        <v>Operator 1</v>
      </c>
      <c r="AA6" s="85" t="str">
        <f t="shared" si="2"/>
        <v/>
      </c>
      <c r="AB6" s="85">
        <f>COUNTIF(E$3:E6,E6)</f>
        <v>4</v>
      </c>
      <c r="AC6" s="85">
        <f t="shared" si="3"/>
        <v>18</v>
      </c>
      <c r="AD6" s="85">
        <f t="shared" si="4"/>
        <v>0</v>
      </c>
      <c r="AE6" s="85">
        <f t="shared" si="5"/>
        <v>0</v>
      </c>
      <c r="AF6" s="85" t="str">
        <f t="shared" si="5"/>
        <v/>
      </c>
      <c r="AG6" s="85" t="str">
        <f t="shared" si="5"/>
        <v/>
      </c>
      <c r="AH6" s="74" t="str">
        <f t="shared" si="5"/>
        <v/>
      </c>
      <c r="AI6" s="74" t="str">
        <f t="shared" si="5"/>
        <v/>
      </c>
      <c r="AJ6" s="74" t="str">
        <f t="shared" si="5"/>
        <v/>
      </c>
      <c r="AK6" s="74" t="str">
        <f t="shared" si="5"/>
        <v/>
      </c>
      <c r="AL6" s="74" t="str">
        <f t="shared" si="5"/>
        <v/>
      </c>
      <c r="AM6" s="74" t="str">
        <f t="shared" si="5"/>
        <v/>
      </c>
      <c r="AN6" s="74" t="str">
        <f t="shared" si="5"/>
        <v/>
      </c>
      <c r="AO6" s="74" t="str">
        <f t="shared" si="6"/>
        <v/>
      </c>
    </row>
    <row r="7" spans="3:41">
      <c r="C7" s="82" t="str">
        <f>IF('4S STANDARD WORK (a)'!B16="","",'4S STANDARD WORK (a)'!B16)</f>
        <v/>
      </c>
      <c r="D7" s="83" t="str">
        <f>IF(C7="","",SUM('4S STANDARD WORK (a)'!C16:F16))</f>
        <v/>
      </c>
      <c r="E7" s="84" t="s">
        <v>47</v>
      </c>
      <c r="X7" s="85"/>
      <c r="Y7" s="85" t="str">
        <f t="shared" si="0"/>
        <v/>
      </c>
      <c r="Z7" s="85" t="str">
        <f t="shared" si="1"/>
        <v>Operator 1</v>
      </c>
      <c r="AA7" s="85" t="str">
        <f t="shared" si="2"/>
        <v/>
      </c>
      <c r="AB7" s="85">
        <f>COUNTIF(E$3:E7,E7)</f>
        <v>5</v>
      </c>
      <c r="AC7" s="85">
        <f t="shared" si="3"/>
        <v>18</v>
      </c>
      <c r="AD7" s="85">
        <f t="shared" si="4"/>
        <v>0</v>
      </c>
      <c r="AE7" s="85">
        <f t="shared" si="5"/>
        <v>0</v>
      </c>
      <c r="AF7" s="85" t="str">
        <f t="shared" si="5"/>
        <v/>
      </c>
      <c r="AG7" s="85" t="str">
        <f t="shared" si="5"/>
        <v/>
      </c>
      <c r="AH7" s="74" t="str">
        <f t="shared" si="5"/>
        <v/>
      </c>
      <c r="AI7" s="74" t="str">
        <f t="shared" si="5"/>
        <v/>
      </c>
      <c r="AJ7" s="74" t="str">
        <f t="shared" si="5"/>
        <v/>
      </c>
      <c r="AK7" s="74" t="str">
        <f t="shared" si="5"/>
        <v/>
      </c>
      <c r="AL7" s="74" t="str">
        <f t="shared" si="5"/>
        <v/>
      </c>
      <c r="AM7" s="74" t="str">
        <f t="shared" si="5"/>
        <v/>
      </c>
      <c r="AN7" s="74" t="str">
        <f t="shared" si="5"/>
        <v/>
      </c>
      <c r="AO7" s="74" t="str">
        <f t="shared" si="6"/>
        <v/>
      </c>
    </row>
    <row r="8" spans="3:41">
      <c r="C8" s="82" t="str">
        <f>IF('4S STANDARD WORK (a)'!B17="","",'4S STANDARD WORK (a)'!B17)</f>
        <v/>
      </c>
      <c r="D8" s="83" t="str">
        <f>IF(C8="","",SUM('4S STANDARD WORK (a)'!C17:F17))</f>
        <v/>
      </c>
      <c r="E8" s="84" t="s">
        <v>47</v>
      </c>
      <c r="X8" s="85"/>
      <c r="Y8" s="85" t="str">
        <f t="shared" si="0"/>
        <v/>
      </c>
      <c r="Z8" s="85" t="str">
        <f t="shared" si="1"/>
        <v>Operator 1</v>
      </c>
      <c r="AA8" s="85" t="str">
        <f t="shared" si="2"/>
        <v/>
      </c>
      <c r="AB8" s="85">
        <f>COUNTIF(E$3:E8,E8)</f>
        <v>6</v>
      </c>
      <c r="AC8" s="85">
        <f t="shared" si="3"/>
        <v>18</v>
      </c>
      <c r="AD8" s="85">
        <f t="shared" si="4"/>
        <v>0</v>
      </c>
      <c r="AE8" s="85">
        <f t="shared" si="5"/>
        <v>0</v>
      </c>
      <c r="AF8" s="85" t="str">
        <f t="shared" si="5"/>
        <v/>
      </c>
      <c r="AG8" s="85" t="str">
        <f t="shared" si="5"/>
        <v/>
      </c>
      <c r="AH8" s="74" t="str">
        <f t="shared" si="5"/>
        <v/>
      </c>
      <c r="AI8" s="74" t="str">
        <f t="shared" si="5"/>
        <v/>
      </c>
      <c r="AJ8" s="74" t="str">
        <f t="shared" si="5"/>
        <v/>
      </c>
      <c r="AK8" s="74" t="str">
        <f t="shared" si="5"/>
        <v/>
      </c>
      <c r="AL8" s="74" t="str">
        <f t="shared" si="5"/>
        <v/>
      </c>
      <c r="AM8" s="74" t="str">
        <f t="shared" si="5"/>
        <v/>
      </c>
      <c r="AN8" s="74" t="str">
        <f t="shared" si="5"/>
        <v/>
      </c>
      <c r="AO8" s="74" t="str">
        <f t="shared" si="6"/>
        <v/>
      </c>
    </row>
    <row r="9" spans="3:41">
      <c r="C9" s="82" t="str">
        <f>IF('4S STANDARD WORK (a)'!B18="","",'4S STANDARD WORK (a)'!B18)</f>
        <v/>
      </c>
      <c r="D9" s="83" t="str">
        <f>IF(C9="","",SUM('4S STANDARD WORK (a)'!C18:F18))</f>
        <v/>
      </c>
      <c r="E9" s="84" t="s">
        <v>47</v>
      </c>
      <c r="X9" s="85"/>
      <c r="Y9" s="85" t="str">
        <f t="shared" si="0"/>
        <v/>
      </c>
      <c r="Z9" s="85" t="str">
        <f t="shared" si="1"/>
        <v>Operator 1</v>
      </c>
      <c r="AA9" s="85" t="str">
        <f t="shared" si="2"/>
        <v/>
      </c>
      <c r="AB9" s="85">
        <f>COUNTIF(E$3:E9,E9)</f>
        <v>7</v>
      </c>
      <c r="AC9" s="85">
        <f t="shared" si="3"/>
        <v>18</v>
      </c>
      <c r="AD9" s="85">
        <f t="shared" si="4"/>
        <v>0</v>
      </c>
      <c r="AE9" s="85">
        <f t="shared" si="5"/>
        <v>0</v>
      </c>
      <c r="AF9" s="85" t="str">
        <f t="shared" si="5"/>
        <v/>
      </c>
      <c r="AG9" s="85" t="str">
        <f t="shared" si="5"/>
        <v/>
      </c>
      <c r="AH9" s="74" t="str">
        <f t="shared" si="5"/>
        <v/>
      </c>
      <c r="AI9" s="74" t="str">
        <f t="shared" si="5"/>
        <v/>
      </c>
      <c r="AJ9" s="74" t="str">
        <f t="shared" si="5"/>
        <v/>
      </c>
      <c r="AK9" s="74" t="str">
        <f t="shared" si="5"/>
        <v/>
      </c>
      <c r="AL9" s="74" t="str">
        <f t="shared" si="5"/>
        <v/>
      </c>
      <c r="AM9" s="74" t="str">
        <f t="shared" si="5"/>
        <v/>
      </c>
      <c r="AN9" s="74" t="str">
        <f t="shared" si="5"/>
        <v/>
      </c>
      <c r="AO9" s="74" t="str">
        <f t="shared" si="6"/>
        <v/>
      </c>
    </row>
    <row r="10" spans="3:41">
      <c r="C10" s="82" t="str">
        <f>IF('4S STANDARD WORK (a)'!B19="","",'4S STANDARD WORK (a)'!B19)</f>
        <v/>
      </c>
      <c r="D10" s="83" t="str">
        <f>IF(C10="","",SUM('4S STANDARD WORK (a)'!C19:F19))</f>
        <v/>
      </c>
      <c r="E10" s="84" t="s">
        <v>47</v>
      </c>
      <c r="X10" s="85"/>
      <c r="Y10" s="85" t="str">
        <f t="shared" si="0"/>
        <v/>
      </c>
      <c r="Z10" s="85" t="str">
        <f t="shared" si="1"/>
        <v>Operator 1</v>
      </c>
      <c r="AA10" s="85" t="str">
        <f t="shared" si="2"/>
        <v/>
      </c>
      <c r="AB10" s="85">
        <f>COUNTIF(E$3:E10,E10)</f>
        <v>8</v>
      </c>
      <c r="AC10" s="85">
        <f t="shared" si="3"/>
        <v>18</v>
      </c>
      <c r="AD10" s="85">
        <f t="shared" si="4"/>
        <v>0</v>
      </c>
      <c r="AE10" s="85">
        <f t="shared" si="5"/>
        <v>0</v>
      </c>
      <c r="AF10" s="85" t="str">
        <f t="shared" si="5"/>
        <v/>
      </c>
      <c r="AG10" s="85" t="str">
        <f t="shared" si="5"/>
        <v/>
      </c>
      <c r="AH10" s="74" t="str">
        <f t="shared" si="5"/>
        <v/>
      </c>
      <c r="AI10" s="74" t="str">
        <f t="shared" si="5"/>
        <v/>
      </c>
      <c r="AJ10" s="74" t="str">
        <f t="shared" si="5"/>
        <v/>
      </c>
      <c r="AK10" s="74" t="str">
        <f t="shared" si="5"/>
        <v/>
      </c>
      <c r="AL10" s="74" t="str">
        <f t="shared" si="5"/>
        <v/>
      </c>
      <c r="AM10" s="74" t="str">
        <f t="shared" si="5"/>
        <v/>
      </c>
      <c r="AN10" s="74" t="str">
        <f t="shared" si="5"/>
        <v/>
      </c>
      <c r="AO10" s="74" t="str">
        <f t="shared" si="6"/>
        <v/>
      </c>
    </row>
    <row r="11" spans="3:41">
      <c r="C11" s="82" t="str">
        <f>IF('4S STANDARD WORK (a)'!B20="","",'4S STANDARD WORK (a)'!B20)</f>
        <v/>
      </c>
      <c r="D11" s="83" t="str">
        <f>IF(C11="","",SUM('4S STANDARD WORK (a)'!C20:F20))</f>
        <v/>
      </c>
      <c r="E11" s="84" t="s">
        <v>47</v>
      </c>
      <c r="X11" s="85"/>
      <c r="Y11" s="85" t="str">
        <f t="shared" si="0"/>
        <v/>
      </c>
      <c r="Z11" s="85" t="str">
        <f t="shared" si="1"/>
        <v>Operator 1</v>
      </c>
      <c r="AA11" s="85" t="str">
        <f t="shared" si="2"/>
        <v/>
      </c>
      <c r="AB11" s="85">
        <f>COUNTIF(E$3:E11,E11)</f>
        <v>9</v>
      </c>
      <c r="AC11" s="85">
        <f t="shared" si="3"/>
        <v>18</v>
      </c>
      <c r="AD11" s="85">
        <f t="shared" si="4"/>
        <v>0</v>
      </c>
      <c r="AE11" s="85">
        <f t="shared" si="5"/>
        <v>0</v>
      </c>
      <c r="AF11" s="85" t="str">
        <f t="shared" si="5"/>
        <v/>
      </c>
      <c r="AG11" s="85" t="str">
        <f t="shared" si="5"/>
        <v/>
      </c>
      <c r="AH11" s="74" t="str">
        <f t="shared" si="5"/>
        <v/>
      </c>
      <c r="AI11" s="74" t="str">
        <f t="shared" si="5"/>
        <v/>
      </c>
      <c r="AJ11" s="74" t="str">
        <f t="shared" si="5"/>
        <v/>
      </c>
      <c r="AK11" s="74" t="str">
        <f t="shared" si="5"/>
        <v/>
      </c>
      <c r="AL11" s="74" t="str">
        <f t="shared" si="5"/>
        <v/>
      </c>
      <c r="AM11" s="74" t="str">
        <f t="shared" si="5"/>
        <v/>
      </c>
      <c r="AN11" s="74" t="str">
        <f t="shared" si="5"/>
        <v/>
      </c>
      <c r="AO11" s="74" t="str">
        <f t="shared" si="6"/>
        <v/>
      </c>
    </row>
    <row r="12" spans="3:41">
      <c r="C12" s="82" t="str">
        <f>IF('4S STANDARD WORK (a)'!B21="","",'4S STANDARD WORK (a)'!B21)</f>
        <v/>
      </c>
      <c r="D12" s="83" t="str">
        <f>IF(C12="","",SUM('4S STANDARD WORK (a)'!C21:F21))</f>
        <v/>
      </c>
      <c r="E12" s="84" t="s">
        <v>47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X12" s="85"/>
      <c r="Y12" s="85" t="str">
        <f t="shared" si="0"/>
        <v/>
      </c>
      <c r="Z12" s="85" t="str">
        <f t="shared" si="1"/>
        <v>Operator 1</v>
      </c>
      <c r="AA12" s="85" t="str">
        <f t="shared" si="2"/>
        <v/>
      </c>
      <c r="AB12" s="85">
        <f>COUNTIF(E$3:E12,E12)</f>
        <v>10</v>
      </c>
      <c r="AC12" s="85">
        <f t="shared" si="3"/>
        <v>18</v>
      </c>
      <c r="AD12" s="85">
        <f t="shared" si="4"/>
        <v>0</v>
      </c>
      <c r="AE12" s="85">
        <f t="shared" si="5"/>
        <v>0</v>
      </c>
      <c r="AF12" s="85" t="str">
        <f t="shared" si="5"/>
        <v/>
      </c>
      <c r="AG12" s="85" t="str">
        <f t="shared" si="5"/>
        <v/>
      </c>
      <c r="AH12" s="74" t="str">
        <f t="shared" si="5"/>
        <v/>
      </c>
      <c r="AI12" s="74" t="str">
        <f t="shared" si="5"/>
        <v/>
      </c>
      <c r="AJ12" s="74" t="str">
        <f t="shared" si="5"/>
        <v/>
      </c>
      <c r="AK12" s="74" t="str">
        <f t="shared" si="5"/>
        <v/>
      </c>
      <c r="AL12" s="74" t="str">
        <f t="shared" si="5"/>
        <v/>
      </c>
      <c r="AM12" s="74" t="str">
        <f t="shared" si="5"/>
        <v/>
      </c>
      <c r="AN12" s="74" t="str">
        <f t="shared" si="5"/>
        <v/>
      </c>
      <c r="AO12" s="74" t="str">
        <f t="shared" si="6"/>
        <v/>
      </c>
    </row>
    <row r="13" spans="3:41">
      <c r="C13" s="82" t="str">
        <f>IF('4S STANDARD WORK (a)'!B22="","",'4S STANDARD WORK (a)'!B22)</f>
        <v/>
      </c>
      <c r="D13" s="83" t="str">
        <f>IF(C13="","",SUM('4S STANDARD WORK (a)'!C22:F22))</f>
        <v/>
      </c>
      <c r="E13" s="84" t="s">
        <v>47</v>
      </c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X13" s="85"/>
      <c r="Y13" s="85" t="str">
        <f t="shared" si="0"/>
        <v/>
      </c>
      <c r="Z13" s="85" t="str">
        <f t="shared" si="1"/>
        <v>Operator 1</v>
      </c>
      <c r="AA13" s="85" t="str">
        <f t="shared" si="2"/>
        <v/>
      </c>
      <c r="AB13" s="85">
        <f>COUNTIF(E$3:E13,E13)</f>
        <v>11</v>
      </c>
      <c r="AC13" s="85">
        <f t="shared" si="3"/>
        <v>18</v>
      </c>
      <c r="AD13" s="85">
        <f t="shared" si="4"/>
        <v>0</v>
      </c>
      <c r="AE13" s="85">
        <f t="shared" si="5"/>
        <v>0</v>
      </c>
      <c r="AF13" s="85" t="str">
        <f t="shared" si="5"/>
        <v/>
      </c>
      <c r="AG13" s="85" t="str">
        <f t="shared" si="5"/>
        <v/>
      </c>
      <c r="AH13" s="74" t="str">
        <f t="shared" si="5"/>
        <v/>
      </c>
      <c r="AI13" s="74" t="str">
        <f t="shared" si="5"/>
        <v/>
      </c>
      <c r="AJ13" s="74" t="str">
        <f t="shared" si="5"/>
        <v/>
      </c>
      <c r="AK13" s="74" t="str">
        <f t="shared" si="5"/>
        <v/>
      </c>
      <c r="AL13" s="74" t="str">
        <f t="shared" si="5"/>
        <v/>
      </c>
      <c r="AM13" s="74" t="str">
        <f t="shared" si="5"/>
        <v/>
      </c>
      <c r="AN13" s="74" t="str">
        <f t="shared" si="5"/>
        <v/>
      </c>
      <c r="AO13" s="74" t="str">
        <f t="shared" si="6"/>
        <v/>
      </c>
    </row>
    <row r="14" spans="3:41">
      <c r="C14" s="82" t="str">
        <f>IF('4S STANDARD WORK (a)'!B23="","",'4S STANDARD WORK (a)'!B23)</f>
        <v/>
      </c>
      <c r="D14" s="83" t="str">
        <f>IF(C14="","",SUM('4S STANDARD WORK (a)'!C23:F23))</f>
        <v/>
      </c>
      <c r="E14" s="84" t="s">
        <v>47</v>
      </c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X14" s="85"/>
      <c r="Y14" s="85" t="str">
        <f t="shared" si="0"/>
        <v/>
      </c>
      <c r="Z14" s="85" t="str">
        <f t="shared" si="1"/>
        <v>Operator 1</v>
      </c>
      <c r="AA14" s="85" t="str">
        <f t="shared" si="2"/>
        <v/>
      </c>
      <c r="AB14" s="85">
        <f>COUNTIF(E$3:E14,E14)</f>
        <v>12</v>
      </c>
      <c r="AC14" s="85">
        <f t="shared" si="3"/>
        <v>18</v>
      </c>
      <c r="AD14" s="85">
        <f t="shared" si="4"/>
        <v>0</v>
      </c>
      <c r="AE14" s="85">
        <f t="shared" si="5"/>
        <v>0</v>
      </c>
      <c r="AF14" s="85" t="str">
        <f t="shared" si="5"/>
        <v/>
      </c>
      <c r="AG14" s="85" t="str">
        <f t="shared" si="5"/>
        <v/>
      </c>
      <c r="AH14" s="74" t="str">
        <f t="shared" si="5"/>
        <v/>
      </c>
      <c r="AI14" s="74" t="str">
        <f t="shared" si="5"/>
        <v/>
      </c>
      <c r="AJ14" s="74" t="str">
        <f t="shared" si="5"/>
        <v/>
      </c>
      <c r="AK14" s="74" t="str">
        <f t="shared" si="5"/>
        <v/>
      </c>
      <c r="AL14" s="74" t="str">
        <f t="shared" si="5"/>
        <v/>
      </c>
      <c r="AM14" s="74" t="str">
        <f t="shared" si="5"/>
        <v/>
      </c>
      <c r="AN14" s="74" t="str">
        <f t="shared" si="5"/>
        <v/>
      </c>
      <c r="AO14" s="74" t="str">
        <f t="shared" si="6"/>
        <v/>
      </c>
    </row>
    <row r="15" spans="3:41">
      <c r="C15" s="82" t="str">
        <f>IF('4S STANDARD WORK (a)'!B24="","",'4S STANDARD WORK (a)'!B24)</f>
        <v/>
      </c>
      <c r="D15" s="83" t="str">
        <f>IF(C15="","",SUM('4S STANDARD WORK (a)'!C24:F24))</f>
        <v/>
      </c>
      <c r="E15" s="84" t="s">
        <v>47</v>
      </c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X15" s="85"/>
      <c r="Y15" s="85" t="str">
        <f t="shared" si="0"/>
        <v/>
      </c>
      <c r="Z15" s="85" t="str">
        <f t="shared" si="1"/>
        <v>Operator 1</v>
      </c>
      <c r="AA15" s="85" t="str">
        <f t="shared" si="2"/>
        <v/>
      </c>
      <c r="AB15" s="85">
        <f>COUNTIF(E$3:E15,E15)</f>
        <v>13</v>
      </c>
      <c r="AC15" s="85">
        <f t="shared" si="3"/>
        <v>18</v>
      </c>
      <c r="AD15" s="85">
        <f t="shared" si="4"/>
        <v>0</v>
      </c>
      <c r="AE15" s="85">
        <f t="shared" si="5"/>
        <v>0</v>
      </c>
      <c r="AF15" s="85" t="str">
        <f t="shared" si="5"/>
        <v/>
      </c>
      <c r="AG15" s="85" t="str">
        <f t="shared" si="5"/>
        <v/>
      </c>
      <c r="AH15" s="74" t="str">
        <f t="shared" si="5"/>
        <v/>
      </c>
      <c r="AI15" s="74" t="str">
        <f t="shared" si="5"/>
        <v/>
      </c>
      <c r="AJ15" s="74" t="str">
        <f t="shared" si="5"/>
        <v/>
      </c>
      <c r="AK15" s="74" t="str">
        <f t="shared" si="5"/>
        <v/>
      </c>
      <c r="AL15" s="74" t="str">
        <f t="shared" si="5"/>
        <v/>
      </c>
      <c r="AM15" s="74" t="str">
        <f t="shared" si="5"/>
        <v/>
      </c>
      <c r="AN15" s="74" t="str">
        <f t="shared" si="5"/>
        <v/>
      </c>
      <c r="AO15" s="74" t="str">
        <f t="shared" si="6"/>
        <v/>
      </c>
    </row>
    <row r="16" spans="3:41">
      <c r="C16" s="82" t="str">
        <f>IF('4S STANDARD WORK (a)'!B25="","",'4S STANDARD WORK (a)'!B25)</f>
        <v/>
      </c>
      <c r="D16" s="83" t="str">
        <f>IF(C16="","",SUM('4S STANDARD WORK (a)'!C25:F25))</f>
        <v/>
      </c>
      <c r="E16" s="84" t="s">
        <v>47</v>
      </c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X16" s="85"/>
      <c r="Y16" s="85" t="str">
        <f t="shared" si="0"/>
        <v/>
      </c>
      <c r="Z16" s="85" t="str">
        <f t="shared" si="1"/>
        <v>Operator 1</v>
      </c>
      <c r="AA16" s="85" t="str">
        <f t="shared" si="2"/>
        <v/>
      </c>
      <c r="AB16" s="85">
        <f>COUNTIF(E$3:E16,E16)</f>
        <v>14</v>
      </c>
      <c r="AC16" s="85">
        <f t="shared" si="3"/>
        <v>18</v>
      </c>
      <c r="AD16" s="85">
        <f t="shared" si="4"/>
        <v>0</v>
      </c>
      <c r="AE16" s="85">
        <f t="shared" si="5"/>
        <v>0</v>
      </c>
      <c r="AF16" s="85" t="str">
        <f t="shared" si="5"/>
        <v/>
      </c>
      <c r="AG16" s="85" t="str">
        <f t="shared" si="5"/>
        <v/>
      </c>
      <c r="AH16" s="74" t="str">
        <f t="shared" si="5"/>
        <v/>
      </c>
      <c r="AI16" s="74" t="str">
        <f t="shared" si="5"/>
        <v/>
      </c>
      <c r="AJ16" s="74" t="str">
        <f t="shared" si="5"/>
        <v/>
      </c>
      <c r="AK16" s="74" t="str">
        <f t="shared" si="5"/>
        <v/>
      </c>
      <c r="AL16" s="74" t="str">
        <f t="shared" si="5"/>
        <v/>
      </c>
      <c r="AM16" s="74" t="str">
        <f t="shared" si="5"/>
        <v/>
      </c>
      <c r="AN16" s="74" t="str">
        <f t="shared" si="5"/>
        <v/>
      </c>
      <c r="AO16" s="74" t="str">
        <f t="shared" si="6"/>
        <v/>
      </c>
    </row>
    <row r="17" spans="3:41">
      <c r="C17" s="82" t="str">
        <f>IF('4S STANDARD WORK (a)'!B26="","",'4S STANDARD WORK (a)'!B26)</f>
        <v/>
      </c>
      <c r="D17" s="83" t="str">
        <f>IF(C17="","",SUM('4S STANDARD WORK (a)'!C26:F26))</f>
        <v/>
      </c>
      <c r="E17" s="84" t="s">
        <v>47</v>
      </c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X17" s="85"/>
      <c r="Y17" s="85" t="str">
        <f t="shared" si="0"/>
        <v/>
      </c>
      <c r="Z17" s="85" t="str">
        <f t="shared" si="1"/>
        <v>Operator 1</v>
      </c>
      <c r="AA17" s="85" t="str">
        <f t="shared" si="2"/>
        <v/>
      </c>
      <c r="AB17" s="85">
        <f>COUNTIF(E$3:E17,E17)</f>
        <v>15</v>
      </c>
      <c r="AC17" s="85">
        <f t="shared" si="3"/>
        <v>18</v>
      </c>
      <c r="AD17" s="85">
        <f t="shared" si="4"/>
        <v>0</v>
      </c>
      <c r="AE17" s="85">
        <f t="shared" si="5"/>
        <v>0</v>
      </c>
      <c r="AF17" s="85" t="str">
        <f t="shared" si="5"/>
        <v/>
      </c>
      <c r="AG17" s="85" t="str">
        <f t="shared" si="5"/>
        <v/>
      </c>
      <c r="AH17" s="74" t="str">
        <f t="shared" si="5"/>
        <v/>
      </c>
      <c r="AI17" s="74" t="str">
        <f t="shared" si="5"/>
        <v/>
      </c>
      <c r="AJ17" s="74" t="str">
        <f t="shared" si="5"/>
        <v/>
      </c>
      <c r="AK17" s="74" t="str">
        <f t="shared" si="5"/>
        <v/>
      </c>
      <c r="AL17" s="74" t="str">
        <f t="shared" si="5"/>
        <v/>
      </c>
      <c r="AM17" s="74" t="str">
        <f t="shared" si="5"/>
        <v/>
      </c>
      <c r="AN17" s="74" t="str">
        <f t="shared" si="5"/>
        <v/>
      </c>
      <c r="AO17" s="74" t="str">
        <f t="shared" si="6"/>
        <v/>
      </c>
    </row>
    <row r="18" spans="3:41">
      <c r="C18" s="82" t="str">
        <f>IF('4S STANDARD WORK (a)'!B27="","",'4S STANDARD WORK (a)'!B27)</f>
        <v/>
      </c>
      <c r="D18" s="83" t="str">
        <f>IF(C18="","",SUM('4S STANDARD WORK (a)'!C27:F27))</f>
        <v/>
      </c>
      <c r="E18" s="84" t="s">
        <v>47</v>
      </c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X18" s="85"/>
      <c r="Y18" s="85" t="str">
        <f t="shared" si="0"/>
        <v/>
      </c>
      <c r="Z18" s="85" t="str">
        <f t="shared" si="1"/>
        <v>Operator 1</v>
      </c>
      <c r="AA18" s="85" t="str">
        <f t="shared" si="2"/>
        <v/>
      </c>
      <c r="AB18" s="85">
        <f>COUNTIF(E$3:E18,E18)</f>
        <v>16</v>
      </c>
      <c r="AC18" s="85">
        <f t="shared" si="3"/>
        <v>18</v>
      </c>
      <c r="AD18" s="85">
        <f t="shared" si="4"/>
        <v>0</v>
      </c>
      <c r="AE18" s="85">
        <f t="shared" si="5"/>
        <v>0</v>
      </c>
      <c r="AF18" s="85" t="str">
        <f t="shared" si="5"/>
        <v/>
      </c>
      <c r="AG18" s="85" t="str">
        <f t="shared" si="5"/>
        <v/>
      </c>
      <c r="AH18" s="74" t="str">
        <f t="shared" si="5"/>
        <v/>
      </c>
      <c r="AI18" s="74" t="str">
        <f t="shared" si="5"/>
        <v/>
      </c>
      <c r="AJ18" s="74" t="str">
        <f t="shared" si="5"/>
        <v/>
      </c>
      <c r="AK18" s="74" t="str">
        <f t="shared" si="5"/>
        <v/>
      </c>
      <c r="AL18" s="74" t="str">
        <f t="shared" si="5"/>
        <v/>
      </c>
      <c r="AM18" s="74" t="str">
        <f t="shared" si="5"/>
        <v/>
      </c>
      <c r="AN18" s="74" t="str">
        <f t="shared" si="5"/>
        <v/>
      </c>
      <c r="AO18" s="74" t="str">
        <f t="shared" si="6"/>
        <v/>
      </c>
    </row>
    <row r="19" spans="3:41">
      <c r="C19" s="82" t="str">
        <f>IF('4S STANDARD WORK (a)'!B28="","",'4S STANDARD WORK (a)'!B28)</f>
        <v/>
      </c>
      <c r="D19" s="83" t="str">
        <f>IF(C19="","",SUM('4S STANDARD WORK (a)'!C28:F28))</f>
        <v/>
      </c>
      <c r="E19" s="84" t="s">
        <v>47</v>
      </c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X19" s="85"/>
      <c r="Y19" s="85" t="str">
        <f t="shared" si="0"/>
        <v/>
      </c>
      <c r="Z19" s="85" t="str">
        <f t="shared" ref="Z19:Z82" si="7">E19</f>
        <v>Operator 1</v>
      </c>
      <c r="AA19" s="85" t="str">
        <f t="shared" si="2"/>
        <v/>
      </c>
      <c r="AB19" s="85">
        <f>COUNTIF(E$3:E19,E19)</f>
        <v>17</v>
      </c>
      <c r="AC19" s="85">
        <f t="shared" si="3"/>
        <v>18</v>
      </c>
      <c r="AD19" s="85">
        <f t="shared" si="4"/>
        <v>0</v>
      </c>
      <c r="AE19" s="85">
        <f t="shared" si="5"/>
        <v>0</v>
      </c>
      <c r="AF19" s="85" t="str">
        <f t="shared" si="5"/>
        <v/>
      </c>
      <c r="AG19" s="85" t="str">
        <f t="shared" si="5"/>
        <v/>
      </c>
      <c r="AH19" s="74" t="str">
        <f t="shared" si="5"/>
        <v/>
      </c>
      <c r="AI19" s="74" t="str">
        <f t="shared" si="5"/>
        <v/>
      </c>
      <c r="AJ19" s="74" t="str">
        <f t="shared" si="5"/>
        <v/>
      </c>
      <c r="AK19" s="74" t="str">
        <f t="shared" si="5"/>
        <v/>
      </c>
      <c r="AL19" s="74" t="str">
        <f t="shared" si="5"/>
        <v/>
      </c>
      <c r="AM19" s="74" t="str">
        <f t="shared" si="5"/>
        <v/>
      </c>
      <c r="AN19" s="74" t="str">
        <f t="shared" si="5"/>
        <v/>
      </c>
      <c r="AO19" s="74" t="str">
        <f t="shared" si="6"/>
        <v/>
      </c>
    </row>
    <row r="20" spans="3:41">
      <c r="C20" s="82" t="str">
        <f>IF('4S STANDARD WORK (a)'!B29="","",'4S STANDARD WORK (a)'!B29)</f>
        <v/>
      </c>
      <c r="D20" s="83" t="str">
        <f>IF(C20="","",SUM('4S STANDARD WORK (a)'!C29:F29))</f>
        <v/>
      </c>
      <c r="E20" s="84" t="s">
        <v>47</v>
      </c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X20" s="85"/>
      <c r="Y20" s="85" t="str">
        <f t="shared" si="0"/>
        <v/>
      </c>
      <c r="Z20" s="85" t="str">
        <f t="shared" si="7"/>
        <v>Operator 1</v>
      </c>
      <c r="AA20" s="85" t="str">
        <f t="shared" si="2"/>
        <v/>
      </c>
      <c r="AB20" s="85">
        <f>COUNTIF(E$3:E20,E20)</f>
        <v>18</v>
      </c>
      <c r="AC20" s="85">
        <f t="shared" si="3"/>
        <v>18</v>
      </c>
      <c r="AD20" s="85">
        <f t="shared" si="4"/>
        <v>0</v>
      </c>
      <c r="AE20" s="85">
        <f t="shared" si="5"/>
        <v>0</v>
      </c>
      <c r="AF20" s="85" t="str">
        <f t="shared" si="5"/>
        <v/>
      </c>
      <c r="AG20" s="85" t="str">
        <f t="shared" si="5"/>
        <v/>
      </c>
      <c r="AH20" s="74" t="str">
        <f t="shared" si="5"/>
        <v/>
      </c>
      <c r="AI20" s="74" t="str">
        <f t="shared" si="5"/>
        <v/>
      </c>
      <c r="AJ20" s="74" t="str">
        <f t="shared" si="5"/>
        <v/>
      </c>
      <c r="AK20" s="74" t="str">
        <f t="shared" si="5"/>
        <v/>
      </c>
      <c r="AL20" s="74" t="str">
        <f t="shared" si="5"/>
        <v/>
      </c>
      <c r="AM20" s="74" t="str">
        <f t="shared" si="5"/>
        <v/>
      </c>
      <c r="AN20" s="74" t="str">
        <f t="shared" si="5"/>
        <v/>
      </c>
      <c r="AO20" s="74" t="str">
        <f t="shared" si="6"/>
        <v/>
      </c>
    </row>
    <row r="21" spans="3:41">
      <c r="C21" s="82" t="str">
        <f>IF('4S STANDARD WORK (a)'!B30="","",'4S STANDARD WORK (a)'!B30)</f>
        <v/>
      </c>
      <c r="D21" s="83" t="str">
        <f>IF(C21="","",SUM('4S STANDARD WORK (a)'!C30:F30))</f>
        <v/>
      </c>
      <c r="E21" s="84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X21" s="85"/>
      <c r="Y21" s="85" t="str">
        <f t="shared" si="0"/>
        <v/>
      </c>
      <c r="Z21" s="85">
        <f t="shared" si="7"/>
        <v>0</v>
      </c>
      <c r="AA21" s="85" t="str">
        <f t="shared" si="2"/>
        <v/>
      </c>
      <c r="AB21" s="85">
        <f>COUNTIF(E$3:E21,E21)</f>
        <v>0</v>
      </c>
      <c r="AC21" s="85">
        <f t="shared" si="3"/>
        <v>0</v>
      </c>
      <c r="AD21" s="85">
        <f t="shared" si="4"/>
        <v>0</v>
      </c>
      <c r="AE21" s="85" t="str">
        <f t="shared" si="5"/>
        <v/>
      </c>
      <c r="AF21" s="85" t="str">
        <f t="shared" si="5"/>
        <v/>
      </c>
      <c r="AG21" s="85" t="str">
        <f t="shared" si="5"/>
        <v/>
      </c>
      <c r="AH21" s="74" t="str">
        <f t="shared" si="5"/>
        <v/>
      </c>
      <c r="AI21" s="74" t="str">
        <f t="shared" si="5"/>
        <v/>
      </c>
      <c r="AJ21" s="74" t="str">
        <f t="shared" si="5"/>
        <v/>
      </c>
      <c r="AK21" s="74" t="str">
        <f t="shared" si="5"/>
        <v/>
      </c>
      <c r="AL21" s="74" t="str">
        <f t="shared" si="5"/>
        <v/>
      </c>
      <c r="AM21" s="74" t="str">
        <f t="shared" si="5"/>
        <v/>
      </c>
      <c r="AN21" s="74" t="str">
        <f t="shared" si="5"/>
        <v/>
      </c>
      <c r="AO21" s="74" t="str">
        <f t="shared" si="6"/>
        <v/>
      </c>
    </row>
    <row r="22" spans="3:41">
      <c r="C22" s="82" t="str">
        <f>IF('4S STANDARD WORK (a)'!B31="","",'4S STANDARD WORK (a)'!B31)</f>
        <v/>
      </c>
      <c r="D22" s="83" t="str">
        <f>IF(C22="","",SUM('4S STANDARD WORK (a)'!C31:F31))</f>
        <v/>
      </c>
      <c r="E22" s="84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X22" s="85"/>
      <c r="Y22" s="85" t="str">
        <f t="shared" si="0"/>
        <v/>
      </c>
      <c r="Z22" s="85">
        <f t="shared" si="7"/>
        <v>0</v>
      </c>
      <c r="AA22" s="85" t="str">
        <f t="shared" si="2"/>
        <v/>
      </c>
      <c r="AB22" s="85">
        <f>COUNTIF(E$3:E22,E22)</f>
        <v>0</v>
      </c>
      <c r="AC22" s="85">
        <f t="shared" si="3"/>
        <v>0</v>
      </c>
      <c r="AD22" s="85">
        <f t="shared" si="4"/>
        <v>0</v>
      </c>
      <c r="AE22" s="85" t="str">
        <f t="shared" si="5"/>
        <v/>
      </c>
      <c r="AF22" s="85" t="str">
        <f t="shared" si="5"/>
        <v/>
      </c>
      <c r="AG22" s="85" t="str">
        <f t="shared" si="5"/>
        <v/>
      </c>
      <c r="AH22" s="74" t="str">
        <f t="shared" si="5"/>
        <v/>
      </c>
      <c r="AI22" s="74" t="str">
        <f t="shared" si="5"/>
        <v/>
      </c>
      <c r="AJ22" s="74" t="str">
        <f t="shared" si="5"/>
        <v/>
      </c>
      <c r="AK22" s="74" t="str">
        <f t="shared" si="5"/>
        <v/>
      </c>
      <c r="AL22" s="74" t="str">
        <f t="shared" si="5"/>
        <v/>
      </c>
      <c r="AM22" s="74" t="str">
        <f t="shared" si="5"/>
        <v/>
      </c>
      <c r="AN22" s="74" t="str">
        <f t="shared" si="5"/>
        <v/>
      </c>
      <c r="AO22" s="74" t="str">
        <f t="shared" si="6"/>
        <v/>
      </c>
    </row>
    <row r="23" spans="3:41">
      <c r="C23" s="82" t="str">
        <f>IF('4S STANDARD WORK (a)'!B32="","",'4S STANDARD WORK (a)'!B32)</f>
        <v/>
      </c>
      <c r="D23" s="83" t="str">
        <f>IF(C23="","",SUM('4S STANDARD WORK (a)'!C32:F32))</f>
        <v/>
      </c>
      <c r="E23" s="84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X23" s="85"/>
      <c r="Y23" s="85" t="str">
        <f t="shared" si="0"/>
        <v/>
      </c>
      <c r="Z23" s="85">
        <f t="shared" si="7"/>
        <v>0</v>
      </c>
      <c r="AA23" s="85" t="str">
        <f t="shared" si="2"/>
        <v/>
      </c>
      <c r="AB23" s="85">
        <f>COUNTIF(E$3:E23,E23)</f>
        <v>0</v>
      </c>
      <c r="AC23" s="85">
        <f t="shared" si="3"/>
        <v>0</v>
      </c>
      <c r="AD23" s="85">
        <f t="shared" si="4"/>
        <v>0</v>
      </c>
      <c r="AE23" s="85" t="str">
        <f t="shared" si="5"/>
        <v/>
      </c>
      <c r="AF23" s="85" t="str">
        <f t="shared" si="5"/>
        <v/>
      </c>
      <c r="AG23" s="85" t="str">
        <f t="shared" si="5"/>
        <v/>
      </c>
      <c r="AH23" s="74" t="str">
        <f t="shared" si="5"/>
        <v/>
      </c>
      <c r="AI23" s="74" t="str">
        <f t="shared" si="5"/>
        <v/>
      </c>
      <c r="AJ23" s="74" t="str">
        <f t="shared" si="5"/>
        <v/>
      </c>
      <c r="AK23" s="74" t="str">
        <f t="shared" si="5"/>
        <v/>
      </c>
      <c r="AL23" s="74" t="str">
        <f t="shared" si="5"/>
        <v/>
      </c>
      <c r="AM23" s="74" t="str">
        <f t="shared" si="5"/>
        <v/>
      </c>
      <c r="AN23" s="74" t="str">
        <f t="shared" si="5"/>
        <v/>
      </c>
      <c r="AO23" s="74" t="str">
        <f t="shared" si="6"/>
        <v/>
      </c>
    </row>
    <row r="24" spans="3:41">
      <c r="C24" s="82" t="str">
        <f>IF('4S STANDARD WORK (a)'!B33="","",'4S STANDARD WORK (a)'!B33)</f>
        <v/>
      </c>
      <c r="D24" s="83" t="str">
        <f>IF(C24="","",SUM('4S STANDARD WORK (a)'!C33:F33))</f>
        <v/>
      </c>
      <c r="E24" s="84"/>
      <c r="G24" s="86"/>
      <c r="H24" s="87">
        <f>'4S TAKT TIME'!C18</f>
        <v>320</v>
      </c>
      <c r="I24" s="87">
        <f>H24</f>
        <v>320</v>
      </c>
      <c r="J24" s="87">
        <f t="shared" ref="J24:Q24" si="8">I24</f>
        <v>320</v>
      </c>
      <c r="K24" s="87">
        <f t="shared" si="8"/>
        <v>320</v>
      </c>
      <c r="L24" s="87">
        <f t="shared" si="8"/>
        <v>320</v>
      </c>
      <c r="M24" s="87">
        <f t="shared" si="8"/>
        <v>320</v>
      </c>
      <c r="N24" s="87">
        <f t="shared" si="8"/>
        <v>320</v>
      </c>
      <c r="O24" s="87">
        <f t="shared" si="8"/>
        <v>320</v>
      </c>
      <c r="P24" s="87">
        <f t="shared" si="8"/>
        <v>320</v>
      </c>
      <c r="Q24" s="87">
        <f t="shared" si="8"/>
        <v>320</v>
      </c>
      <c r="R24" s="85"/>
      <c r="S24" s="85"/>
      <c r="X24" s="85"/>
      <c r="Y24" s="85" t="str">
        <f t="shared" si="0"/>
        <v/>
      </c>
      <c r="Z24" s="85">
        <f t="shared" si="7"/>
        <v>0</v>
      </c>
      <c r="AA24" s="85" t="str">
        <f t="shared" si="2"/>
        <v/>
      </c>
      <c r="AB24" s="85">
        <f>COUNTIF(E$3:E24,E24)</f>
        <v>0</v>
      </c>
      <c r="AC24" s="85">
        <f t="shared" si="3"/>
        <v>0</v>
      </c>
      <c r="AD24" s="85">
        <f t="shared" si="4"/>
        <v>0</v>
      </c>
      <c r="AE24" s="85" t="str">
        <f t="shared" si="5"/>
        <v/>
      </c>
      <c r="AF24" s="85" t="str">
        <f t="shared" si="5"/>
        <v/>
      </c>
      <c r="AG24" s="85" t="str">
        <f t="shared" si="5"/>
        <v/>
      </c>
      <c r="AH24" s="74" t="str">
        <f t="shared" si="5"/>
        <v/>
      </c>
      <c r="AI24" s="74" t="str">
        <f t="shared" si="5"/>
        <v/>
      </c>
      <c r="AJ24" s="74" t="str">
        <f t="shared" si="5"/>
        <v/>
      </c>
      <c r="AK24" s="74" t="str">
        <f t="shared" si="5"/>
        <v/>
      </c>
      <c r="AL24" s="74" t="str">
        <f t="shared" si="5"/>
        <v/>
      </c>
      <c r="AM24" s="74" t="str">
        <f t="shared" si="5"/>
        <v/>
      </c>
      <c r="AN24" s="74" t="str">
        <f t="shared" si="5"/>
        <v/>
      </c>
      <c r="AO24" s="74" t="str">
        <f t="shared" si="6"/>
        <v/>
      </c>
    </row>
    <row r="25" spans="3:41">
      <c r="C25" s="82" t="str">
        <f>IF('4S STANDARD WORK (a)'!B34="","",'4S STANDARD WORK (a)'!B34)</f>
        <v/>
      </c>
      <c r="D25" s="83" t="str">
        <f>IF(C25="","",SUM('4S STANDARD WORK (a)'!C34:F34))</f>
        <v/>
      </c>
      <c r="E25" s="84"/>
      <c r="R25" s="85"/>
      <c r="S25" s="85"/>
      <c r="X25" s="85"/>
      <c r="Y25" s="85" t="str">
        <f t="shared" si="0"/>
        <v/>
      </c>
      <c r="Z25" s="85">
        <f t="shared" si="7"/>
        <v>0</v>
      </c>
      <c r="AA25" s="85" t="str">
        <f t="shared" si="2"/>
        <v/>
      </c>
      <c r="AB25" s="85">
        <f>COUNTIF(E$3:E25,E25)</f>
        <v>0</v>
      </c>
      <c r="AC25" s="85">
        <f t="shared" si="3"/>
        <v>0</v>
      </c>
      <c r="AD25" s="85">
        <f t="shared" si="4"/>
        <v>0</v>
      </c>
      <c r="AE25" s="85" t="str">
        <f t="shared" si="5"/>
        <v/>
      </c>
      <c r="AF25" s="85" t="str">
        <f t="shared" si="5"/>
        <v/>
      </c>
      <c r="AG25" s="85" t="str">
        <f t="shared" si="5"/>
        <v/>
      </c>
      <c r="AH25" s="74" t="str">
        <f t="shared" si="5"/>
        <v/>
      </c>
      <c r="AI25" s="74" t="str">
        <f t="shared" si="5"/>
        <v/>
      </c>
      <c r="AJ25" s="74" t="str">
        <f t="shared" si="5"/>
        <v/>
      </c>
      <c r="AK25" s="74" t="str">
        <f t="shared" si="5"/>
        <v/>
      </c>
      <c r="AL25" s="74" t="str">
        <f t="shared" si="5"/>
        <v/>
      </c>
      <c r="AM25" s="74" t="str">
        <f t="shared" si="5"/>
        <v/>
      </c>
      <c r="AN25" s="74" t="str">
        <f t="shared" si="5"/>
        <v/>
      </c>
      <c r="AO25" s="74" t="str">
        <f t="shared" si="6"/>
        <v/>
      </c>
    </row>
    <row r="26" spans="3:41">
      <c r="C26" s="82" t="str">
        <f>IF('4S STANDARD WORK (a)'!B35="","",'4S STANDARD WORK (a)'!B35)</f>
        <v/>
      </c>
      <c r="D26" s="83" t="str">
        <f>IF(C26="","",SUM('4S STANDARD WORK (a)'!C35:F35))</f>
        <v/>
      </c>
      <c r="E26" s="84"/>
      <c r="G26" s="88" t="s">
        <v>44</v>
      </c>
      <c r="H26" s="89" t="str">
        <f t="shared" ref="H26:Q26" si="9">IF(H27="NA","NA",H29)</f>
        <v>NA</v>
      </c>
      <c r="I26" s="89" t="str">
        <f t="shared" si="9"/>
        <v>NA</v>
      </c>
      <c r="J26" s="89" t="str">
        <f t="shared" si="9"/>
        <v>NA</v>
      </c>
      <c r="K26" s="89" t="str">
        <f t="shared" si="9"/>
        <v>NA</v>
      </c>
      <c r="L26" s="89" t="str">
        <f t="shared" si="9"/>
        <v>NA</v>
      </c>
      <c r="M26" s="89" t="str">
        <f t="shared" si="9"/>
        <v>NA</v>
      </c>
      <c r="N26" s="89" t="str">
        <f t="shared" si="9"/>
        <v>NA</v>
      </c>
      <c r="O26" s="89" t="str">
        <f t="shared" si="9"/>
        <v>NA</v>
      </c>
      <c r="P26" s="89" t="str">
        <f t="shared" si="9"/>
        <v>NA</v>
      </c>
      <c r="Q26" s="89" t="str">
        <f t="shared" si="9"/>
        <v>NA</v>
      </c>
      <c r="R26" s="85"/>
      <c r="S26" s="85"/>
      <c r="X26" s="85"/>
      <c r="Y26" s="85" t="str">
        <f t="shared" si="0"/>
        <v/>
      </c>
      <c r="Z26" s="85">
        <f t="shared" si="7"/>
        <v>0</v>
      </c>
      <c r="AA26" s="85" t="str">
        <f t="shared" si="2"/>
        <v/>
      </c>
      <c r="AB26" s="85">
        <f>COUNTIF(E$3:E26,E26)</f>
        <v>0</v>
      </c>
      <c r="AC26" s="85">
        <f t="shared" si="3"/>
        <v>0</v>
      </c>
      <c r="AD26" s="85">
        <f t="shared" si="4"/>
        <v>0</v>
      </c>
      <c r="AE26" s="85" t="str">
        <f t="shared" si="5"/>
        <v/>
      </c>
      <c r="AF26" s="85" t="str">
        <f t="shared" si="5"/>
        <v/>
      </c>
      <c r="AG26" s="85" t="str">
        <f t="shared" si="5"/>
        <v/>
      </c>
      <c r="AH26" s="74" t="str">
        <f t="shared" si="5"/>
        <v/>
      </c>
      <c r="AI26" s="74" t="str">
        <f t="shared" si="5"/>
        <v/>
      </c>
      <c r="AJ26" s="74" t="str">
        <f t="shared" si="5"/>
        <v/>
      </c>
      <c r="AK26" s="74" t="str">
        <f t="shared" si="5"/>
        <v/>
      </c>
      <c r="AL26" s="74" t="str">
        <f t="shared" si="5"/>
        <v/>
      </c>
      <c r="AM26" s="74" t="str">
        <f t="shared" si="5"/>
        <v/>
      </c>
      <c r="AN26" s="74" t="str">
        <f t="shared" si="5"/>
        <v/>
      </c>
      <c r="AO26" s="74" t="str">
        <f t="shared" si="6"/>
        <v/>
      </c>
    </row>
    <row r="27" spans="3:41">
      <c r="C27" s="82" t="str">
        <f>IF('4S STANDARD WORK (a)'!B36="","",'4S STANDARD WORK (a)'!B36)</f>
        <v/>
      </c>
      <c r="D27" s="83" t="str">
        <f>IF(C27="","",SUM('4S STANDARD WORK (a)'!C36:F36))</f>
        <v/>
      </c>
      <c r="E27" s="84"/>
      <c r="G27" s="88" t="s">
        <v>43</v>
      </c>
      <c r="H27" s="89" t="str">
        <f t="shared" ref="H27:K27" si="10">IF(MAX(AE3:AE102)=0,"NA",MAX(AE3:AE102))</f>
        <v>NA</v>
      </c>
      <c r="I27" s="89" t="str">
        <f t="shared" si="10"/>
        <v>NA</v>
      </c>
      <c r="J27" s="89" t="str">
        <f t="shared" si="10"/>
        <v>NA</v>
      </c>
      <c r="K27" s="89" t="str">
        <f t="shared" si="10"/>
        <v>NA</v>
      </c>
      <c r="L27" s="89" t="str">
        <f>IF(MAX(AI3:AI102)=0,"NA",MAX(AI3:AI102))</f>
        <v>NA</v>
      </c>
      <c r="M27" s="89" t="str">
        <f t="shared" ref="M27:Q27" si="11">IF(MAX(AJ3:AJ102)=0,"NA",MAX(AJ3:AJ102))</f>
        <v>NA</v>
      </c>
      <c r="N27" s="89" t="str">
        <f t="shared" si="11"/>
        <v>NA</v>
      </c>
      <c r="O27" s="89" t="str">
        <f t="shared" si="11"/>
        <v>NA</v>
      </c>
      <c r="P27" s="89" t="str">
        <f t="shared" si="11"/>
        <v>NA</v>
      </c>
      <c r="Q27" s="89" t="str">
        <f t="shared" si="11"/>
        <v>NA</v>
      </c>
      <c r="R27" s="85"/>
      <c r="S27" s="85"/>
      <c r="X27" s="85"/>
      <c r="Y27" s="85" t="str">
        <f t="shared" si="0"/>
        <v/>
      </c>
      <c r="Z27" s="85">
        <f t="shared" si="7"/>
        <v>0</v>
      </c>
      <c r="AA27" s="85" t="str">
        <f t="shared" si="2"/>
        <v/>
      </c>
      <c r="AB27" s="85">
        <f>COUNTIF(E$3:E27,E27)</f>
        <v>0</v>
      </c>
      <c r="AC27" s="85">
        <f t="shared" si="3"/>
        <v>0</v>
      </c>
      <c r="AD27" s="85">
        <f t="shared" si="4"/>
        <v>0</v>
      </c>
      <c r="AE27" s="85" t="str">
        <f t="shared" si="5"/>
        <v/>
      </c>
      <c r="AF27" s="85" t="str">
        <f t="shared" si="5"/>
        <v/>
      </c>
      <c r="AG27" s="85" t="str">
        <f t="shared" si="5"/>
        <v/>
      </c>
      <c r="AH27" s="74" t="str">
        <f t="shared" si="5"/>
        <v/>
      </c>
      <c r="AI27" s="74" t="str">
        <f t="shared" si="5"/>
        <v/>
      </c>
      <c r="AJ27" s="74" t="str">
        <f t="shared" si="5"/>
        <v/>
      </c>
      <c r="AK27" s="74" t="str">
        <f t="shared" si="5"/>
        <v/>
      </c>
      <c r="AL27" s="74" t="str">
        <f t="shared" si="5"/>
        <v/>
      </c>
      <c r="AM27" s="74" t="str">
        <f t="shared" si="5"/>
        <v/>
      </c>
      <c r="AN27" s="74" t="str">
        <f t="shared" si="5"/>
        <v/>
      </c>
      <c r="AO27" s="74" t="str">
        <f t="shared" si="6"/>
        <v/>
      </c>
    </row>
    <row r="28" spans="3:41">
      <c r="C28" s="82" t="str">
        <f>IF('4S STANDARD WORK (a)'!B37="","",'4S STANDARD WORK (a)'!B37)</f>
        <v/>
      </c>
      <c r="D28" s="83" t="str">
        <f>IF(C28="","",SUM('4S STANDARD WORK (a)'!C37:F37))</f>
        <v/>
      </c>
      <c r="E28" s="84"/>
      <c r="G28" s="88" t="s">
        <v>48</v>
      </c>
      <c r="H28" s="90">
        <f t="shared" ref="H28:Q28" si="12">IF(H27="NA",0,H27/H24)</f>
        <v>0</v>
      </c>
      <c r="I28" s="90">
        <f t="shared" si="12"/>
        <v>0</v>
      </c>
      <c r="J28" s="90">
        <f t="shared" si="12"/>
        <v>0</v>
      </c>
      <c r="K28" s="90">
        <f t="shared" si="12"/>
        <v>0</v>
      </c>
      <c r="L28" s="90">
        <f t="shared" si="12"/>
        <v>0</v>
      </c>
      <c r="M28" s="90">
        <f t="shared" si="12"/>
        <v>0</v>
      </c>
      <c r="N28" s="90">
        <f t="shared" si="12"/>
        <v>0</v>
      </c>
      <c r="O28" s="90">
        <f t="shared" si="12"/>
        <v>0</v>
      </c>
      <c r="P28" s="90">
        <f t="shared" si="12"/>
        <v>0</v>
      </c>
      <c r="Q28" s="90">
        <f t="shared" si="12"/>
        <v>0</v>
      </c>
      <c r="R28" s="85"/>
      <c r="S28" s="85"/>
      <c r="X28" s="85"/>
      <c r="Y28" s="85" t="str">
        <f t="shared" si="0"/>
        <v/>
      </c>
      <c r="Z28" s="85">
        <f t="shared" si="7"/>
        <v>0</v>
      </c>
      <c r="AA28" s="85" t="str">
        <f t="shared" si="2"/>
        <v/>
      </c>
      <c r="AB28" s="85">
        <f>COUNTIF(E$3:E28,E28)</f>
        <v>0</v>
      </c>
      <c r="AC28" s="85">
        <f t="shared" si="3"/>
        <v>0</v>
      </c>
      <c r="AD28" s="85">
        <f t="shared" si="4"/>
        <v>0</v>
      </c>
      <c r="AE28" s="85" t="str">
        <f t="shared" si="5"/>
        <v/>
      </c>
      <c r="AF28" s="85" t="str">
        <f t="shared" si="5"/>
        <v/>
      </c>
      <c r="AG28" s="85" t="str">
        <f t="shared" si="5"/>
        <v/>
      </c>
      <c r="AH28" s="74" t="str">
        <f t="shared" si="5"/>
        <v/>
      </c>
      <c r="AI28" s="74" t="str">
        <f t="shared" si="5"/>
        <v/>
      </c>
      <c r="AJ28" s="74" t="str">
        <f t="shared" ref="AJ28:AN59" si="13">IF(ISERROR(VLOOKUP(M$29,$Z28:$AD28,5,FALSE)),"",VLOOKUP(M$29,$Z28:$AD28,5,FALSE))</f>
        <v/>
      </c>
      <c r="AK28" s="74" t="str">
        <f t="shared" si="13"/>
        <v/>
      </c>
      <c r="AL28" s="74" t="str">
        <f t="shared" si="13"/>
        <v/>
      </c>
      <c r="AM28" s="74" t="str">
        <f t="shared" si="13"/>
        <v/>
      </c>
      <c r="AN28" s="74" t="str">
        <f t="shared" si="13"/>
        <v/>
      </c>
      <c r="AO28" s="74" t="str">
        <f t="shared" si="6"/>
        <v/>
      </c>
    </row>
    <row r="29" spans="3:41">
      <c r="C29" s="82" t="str">
        <f>IF('4S STANDARD WORK (a)'!B38="","",'4S STANDARD WORK (a)'!B38)</f>
        <v/>
      </c>
      <c r="D29" s="83" t="str">
        <f>IF(C29="","",SUM('4S STANDARD WORK (a)'!C38:F38))</f>
        <v/>
      </c>
      <c r="E29" s="84"/>
      <c r="G29" s="86"/>
      <c r="H29" s="91" t="s">
        <v>47</v>
      </c>
      <c r="I29" s="91" t="s">
        <v>49</v>
      </c>
      <c r="J29" s="91" t="s">
        <v>50</v>
      </c>
      <c r="K29" s="91" t="s">
        <v>51</v>
      </c>
      <c r="L29" s="91" t="s">
        <v>52</v>
      </c>
      <c r="M29" s="91" t="s">
        <v>53</v>
      </c>
      <c r="N29" s="91" t="s">
        <v>54</v>
      </c>
      <c r="O29" s="91" t="s">
        <v>55</v>
      </c>
      <c r="P29" s="91" t="s">
        <v>56</v>
      </c>
      <c r="Q29" s="91" t="s">
        <v>57</v>
      </c>
      <c r="R29" s="85"/>
      <c r="S29" s="85"/>
      <c r="X29" s="85"/>
      <c r="Y29" s="85" t="str">
        <f t="shared" si="0"/>
        <v/>
      </c>
      <c r="Z29" s="85">
        <f t="shared" si="7"/>
        <v>0</v>
      </c>
      <c r="AA29" s="85" t="str">
        <f t="shared" si="2"/>
        <v/>
      </c>
      <c r="AB29" s="85">
        <f>COUNTIF(E$3:E29,E29)</f>
        <v>0</v>
      </c>
      <c r="AC29" s="85">
        <f t="shared" si="3"/>
        <v>0</v>
      </c>
      <c r="AD29" s="85">
        <f t="shared" si="4"/>
        <v>0</v>
      </c>
      <c r="AE29" s="85" t="str">
        <f t="shared" ref="AE29:AN60" si="14">IF(ISERROR(VLOOKUP(H$29,$Z29:$AD29,5,FALSE)),"",VLOOKUP(H$29,$Z29:$AD29,5,FALSE))</f>
        <v/>
      </c>
      <c r="AF29" s="85" t="str">
        <f t="shared" si="14"/>
        <v/>
      </c>
      <c r="AG29" s="85" t="str">
        <f t="shared" si="14"/>
        <v/>
      </c>
      <c r="AH29" s="74" t="str">
        <f t="shared" si="14"/>
        <v/>
      </c>
      <c r="AI29" s="74" t="str">
        <f t="shared" si="14"/>
        <v/>
      </c>
      <c r="AJ29" s="74" t="str">
        <f t="shared" si="13"/>
        <v/>
      </c>
      <c r="AK29" s="74" t="str">
        <f t="shared" si="13"/>
        <v/>
      </c>
      <c r="AL29" s="74" t="str">
        <f t="shared" si="13"/>
        <v/>
      </c>
      <c r="AM29" s="74" t="str">
        <f t="shared" si="13"/>
        <v/>
      </c>
      <c r="AN29" s="74" t="str">
        <f t="shared" si="13"/>
        <v/>
      </c>
      <c r="AO29" s="74" t="str">
        <f t="shared" si="6"/>
        <v/>
      </c>
    </row>
    <row r="30" spans="3:41">
      <c r="C30" s="82" t="str">
        <f>IF('4S STANDARD WORK (a)'!B39="","",'4S STANDARD WORK (a)'!B39)</f>
        <v/>
      </c>
      <c r="D30" s="83" t="str">
        <f>IF(C30="","",SUM('4S STANDARD WORK (a)'!C39:F39))</f>
        <v/>
      </c>
      <c r="E30" s="84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5"/>
      <c r="S30" s="85"/>
      <c r="X30" s="85"/>
      <c r="Y30" s="85" t="str">
        <f t="shared" si="0"/>
        <v/>
      </c>
      <c r="Z30" s="85">
        <f t="shared" si="7"/>
        <v>0</v>
      </c>
      <c r="AA30" s="85" t="str">
        <f t="shared" si="2"/>
        <v/>
      </c>
      <c r="AB30" s="85">
        <f>COUNTIF(E$3:E30,E30)</f>
        <v>0</v>
      </c>
      <c r="AC30" s="85">
        <f t="shared" si="3"/>
        <v>0</v>
      </c>
      <c r="AD30" s="85">
        <f t="shared" si="4"/>
        <v>0</v>
      </c>
      <c r="AE30" s="85" t="str">
        <f t="shared" si="14"/>
        <v/>
      </c>
      <c r="AF30" s="85" t="str">
        <f t="shared" si="14"/>
        <v/>
      </c>
      <c r="AG30" s="85" t="str">
        <f t="shared" si="14"/>
        <v/>
      </c>
      <c r="AH30" s="74" t="str">
        <f t="shared" si="14"/>
        <v/>
      </c>
      <c r="AI30" s="74" t="str">
        <f t="shared" si="14"/>
        <v/>
      </c>
      <c r="AJ30" s="74" t="str">
        <f t="shared" si="13"/>
        <v/>
      </c>
      <c r="AK30" s="74" t="str">
        <f t="shared" si="13"/>
        <v/>
      </c>
      <c r="AL30" s="74" t="str">
        <f t="shared" si="13"/>
        <v/>
      </c>
      <c r="AM30" s="74" t="str">
        <f t="shared" si="13"/>
        <v/>
      </c>
      <c r="AN30" s="74" t="str">
        <f t="shared" si="13"/>
        <v/>
      </c>
      <c r="AO30" s="74" t="str">
        <f t="shared" si="6"/>
        <v/>
      </c>
    </row>
    <row r="31" spans="3:41">
      <c r="C31" s="82" t="str">
        <f>IF('4S STANDARD WORK (a)'!B40="","",'4S STANDARD WORK (a)'!B40)</f>
        <v/>
      </c>
      <c r="D31" s="83" t="str">
        <f>IF(C31="","",SUM('4S STANDARD WORK (a)'!C40:F40))</f>
        <v/>
      </c>
      <c r="E31" s="84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X31" s="85"/>
      <c r="Y31" s="85" t="str">
        <f t="shared" si="0"/>
        <v/>
      </c>
      <c r="Z31" s="85">
        <f t="shared" si="7"/>
        <v>0</v>
      </c>
      <c r="AA31" s="85" t="str">
        <f t="shared" si="2"/>
        <v/>
      </c>
      <c r="AB31" s="85">
        <f>COUNTIF(E$3:E31,E31)</f>
        <v>0</v>
      </c>
      <c r="AC31" s="85">
        <f t="shared" si="3"/>
        <v>0</v>
      </c>
      <c r="AD31" s="85">
        <f t="shared" si="4"/>
        <v>0</v>
      </c>
      <c r="AE31" s="85" t="str">
        <f t="shared" si="14"/>
        <v/>
      </c>
      <c r="AF31" s="85" t="str">
        <f t="shared" si="14"/>
        <v/>
      </c>
      <c r="AG31" s="85" t="str">
        <f t="shared" si="14"/>
        <v/>
      </c>
      <c r="AH31" s="74" t="str">
        <f t="shared" si="14"/>
        <v/>
      </c>
      <c r="AI31" s="74" t="str">
        <f t="shared" si="14"/>
        <v/>
      </c>
      <c r="AJ31" s="74" t="str">
        <f t="shared" si="13"/>
        <v/>
      </c>
      <c r="AK31" s="74" t="str">
        <f t="shared" si="13"/>
        <v/>
      </c>
      <c r="AL31" s="74" t="str">
        <f t="shared" si="13"/>
        <v/>
      </c>
      <c r="AM31" s="74" t="str">
        <f t="shared" si="13"/>
        <v/>
      </c>
      <c r="AN31" s="74" t="str">
        <f t="shared" si="13"/>
        <v/>
      </c>
      <c r="AO31" s="74" t="str">
        <f t="shared" si="6"/>
        <v/>
      </c>
    </row>
    <row r="32" spans="3:41">
      <c r="C32" s="82" t="str">
        <f>IF('4S STANDARD WORK (a)'!B41="","",'4S STANDARD WORK (a)'!B41)</f>
        <v/>
      </c>
      <c r="D32" s="83" t="str">
        <f>IF(C32="","",SUM('4S STANDARD WORK (a)'!C41:F41))</f>
        <v/>
      </c>
      <c r="E32" s="84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X32" s="85"/>
      <c r="Y32" s="85" t="str">
        <f t="shared" si="0"/>
        <v/>
      </c>
      <c r="Z32" s="85">
        <f t="shared" si="7"/>
        <v>0</v>
      </c>
      <c r="AA32" s="85" t="str">
        <f t="shared" si="2"/>
        <v/>
      </c>
      <c r="AB32" s="85">
        <f>COUNTIF(E$3:E32,E32)</f>
        <v>0</v>
      </c>
      <c r="AC32" s="85">
        <f t="shared" si="3"/>
        <v>0</v>
      </c>
      <c r="AD32" s="85">
        <f t="shared" si="4"/>
        <v>0</v>
      </c>
      <c r="AE32" s="85" t="str">
        <f t="shared" si="14"/>
        <v/>
      </c>
      <c r="AF32" s="85" t="str">
        <f t="shared" si="14"/>
        <v/>
      </c>
      <c r="AG32" s="85" t="str">
        <f t="shared" si="14"/>
        <v/>
      </c>
      <c r="AH32" s="74" t="str">
        <f t="shared" si="14"/>
        <v/>
      </c>
      <c r="AI32" s="74" t="str">
        <f t="shared" si="14"/>
        <v/>
      </c>
      <c r="AJ32" s="74" t="str">
        <f t="shared" si="13"/>
        <v/>
      </c>
      <c r="AK32" s="74" t="str">
        <f t="shared" si="13"/>
        <v/>
      </c>
      <c r="AL32" s="74" t="str">
        <f t="shared" si="13"/>
        <v/>
      </c>
      <c r="AM32" s="74" t="str">
        <f t="shared" si="13"/>
        <v/>
      </c>
      <c r="AN32" s="74" t="str">
        <f t="shared" si="13"/>
        <v/>
      </c>
      <c r="AO32" s="74" t="str">
        <f t="shared" si="6"/>
        <v/>
      </c>
    </row>
    <row r="33" spans="7:41"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X33" s="85"/>
      <c r="Y33" s="85">
        <f t="shared" si="0"/>
        <v>0</v>
      </c>
      <c r="Z33" s="85">
        <f t="shared" si="7"/>
        <v>0</v>
      </c>
      <c r="AA33" s="85">
        <f t="shared" si="2"/>
        <v>0</v>
      </c>
      <c r="AB33" s="85">
        <f>COUNTIF(E$3:E33,E33)</f>
        <v>0</v>
      </c>
      <c r="AC33" s="85">
        <f t="shared" si="3"/>
        <v>0</v>
      </c>
      <c r="AD33" s="85">
        <f t="shared" si="4"/>
        <v>0</v>
      </c>
      <c r="AE33" s="85" t="str">
        <f t="shared" si="14"/>
        <v/>
      </c>
      <c r="AF33" s="85" t="str">
        <f t="shared" si="14"/>
        <v/>
      </c>
      <c r="AG33" s="85" t="str">
        <f t="shared" si="14"/>
        <v/>
      </c>
      <c r="AH33" s="74" t="str">
        <f t="shared" si="14"/>
        <v/>
      </c>
      <c r="AI33" s="74" t="str">
        <f t="shared" si="14"/>
        <v/>
      </c>
      <c r="AJ33" s="74" t="str">
        <f t="shared" si="13"/>
        <v/>
      </c>
      <c r="AK33" s="74" t="str">
        <f t="shared" si="13"/>
        <v/>
      </c>
      <c r="AL33" s="74" t="str">
        <f t="shared" si="13"/>
        <v/>
      </c>
      <c r="AM33" s="74" t="str">
        <f t="shared" si="13"/>
        <v/>
      </c>
      <c r="AN33" s="74" t="str">
        <f t="shared" si="13"/>
        <v/>
      </c>
      <c r="AO33" s="74" t="str">
        <f t="shared" si="6"/>
        <v/>
      </c>
    </row>
    <row r="34" spans="7:41">
      <c r="X34" s="85"/>
      <c r="Y34" s="85">
        <f t="shared" si="0"/>
        <v>0</v>
      </c>
      <c r="Z34" s="85">
        <f t="shared" si="7"/>
        <v>0</v>
      </c>
      <c r="AA34" s="85">
        <f t="shared" si="2"/>
        <v>0</v>
      </c>
      <c r="AB34" s="85">
        <f>COUNTIF(E$3:E34,E34)</f>
        <v>0</v>
      </c>
      <c r="AC34" s="85">
        <f t="shared" si="3"/>
        <v>0</v>
      </c>
      <c r="AD34" s="85">
        <f t="shared" si="4"/>
        <v>0</v>
      </c>
      <c r="AE34" s="85" t="str">
        <f t="shared" si="14"/>
        <v/>
      </c>
      <c r="AF34" s="85" t="str">
        <f t="shared" si="14"/>
        <v/>
      </c>
      <c r="AG34" s="85" t="str">
        <f t="shared" si="14"/>
        <v/>
      </c>
      <c r="AH34" s="74" t="str">
        <f t="shared" si="14"/>
        <v/>
      </c>
      <c r="AI34" s="74" t="str">
        <f t="shared" si="14"/>
        <v/>
      </c>
      <c r="AJ34" s="74" t="str">
        <f t="shared" si="13"/>
        <v/>
      </c>
      <c r="AK34" s="74" t="str">
        <f t="shared" si="13"/>
        <v/>
      </c>
      <c r="AL34" s="74" t="str">
        <f t="shared" si="13"/>
        <v/>
      </c>
      <c r="AM34" s="74" t="str">
        <f t="shared" si="13"/>
        <v/>
      </c>
      <c r="AN34" s="74" t="str">
        <f t="shared" si="13"/>
        <v/>
      </c>
      <c r="AO34" s="74" t="str">
        <f t="shared" si="6"/>
        <v/>
      </c>
    </row>
    <row r="35" spans="7:41">
      <c r="X35" s="85"/>
      <c r="Y35" s="85">
        <f t="shared" ref="Y35:Y66" si="15">C35</f>
        <v>0</v>
      </c>
      <c r="Z35" s="85">
        <f t="shared" si="7"/>
        <v>0</v>
      </c>
      <c r="AA35" s="85">
        <f t="shared" ref="AA35:AA66" si="16">D35</f>
        <v>0</v>
      </c>
      <c r="AB35" s="85">
        <f>COUNTIF(E$3:E35,E35)</f>
        <v>0</v>
      </c>
      <c r="AC35" s="85">
        <f t="shared" si="3"/>
        <v>0</v>
      </c>
      <c r="AD35" s="85">
        <f t="shared" ref="AD35:AD66" si="17">SUMIF(E$3:E$103,E35,D$3:D$103)</f>
        <v>0</v>
      </c>
      <c r="AE35" s="85" t="str">
        <f t="shared" si="14"/>
        <v/>
      </c>
      <c r="AF35" s="85" t="str">
        <f t="shared" si="14"/>
        <v/>
      </c>
      <c r="AG35" s="85" t="str">
        <f t="shared" si="14"/>
        <v/>
      </c>
      <c r="AH35" s="74" t="str">
        <f t="shared" si="14"/>
        <v/>
      </c>
      <c r="AI35" s="74" t="str">
        <f t="shared" si="14"/>
        <v/>
      </c>
      <c r="AJ35" s="74" t="str">
        <f t="shared" si="13"/>
        <v/>
      </c>
      <c r="AK35" s="74" t="str">
        <f t="shared" si="13"/>
        <v/>
      </c>
      <c r="AL35" s="74" t="str">
        <f t="shared" si="13"/>
        <v/>
      </c>
      <c r="AM35" s="74" t="str">
        <f t="shared" si="13"/>
        <v/>
      </c>
      <c r="AN35" s="74" t="str">
        <f t="shared" si="13"/>
        <v/>
      </c>
      <c r="AO35" s="74" t="str">
        <f t="shared" si="6"/>
        <v/>
      </c>
    </row>
    <row r="36" spans="7:41">
      <c r="X36" s="85"/>
      <c r="Y36" s="85">
        <f t="shared" si="15"/>
        <v>0</v>
      </c>
      <c r="Z36" s="85">
        <f t="shared" si="7"/>
        <v>0</v>
      </c>
      <c r="AA36" s="85">
        <f t="shared" si="16"/>
        <v>0</v>
      </c>
      <c r="AB36" s="85">
        <f>COUNTIF(E$3:E36,E36)</f>
        <v>0</v>
      </c>
      <c r="AC36" s="85">
        <f t="shared" si="3"/>
        <v>0</v>
      </c>
      <c r="AD36" s="85">
        <f t="shared" si="17"/>
        <v>0</v>
      </c>
      <c r="AE36" s="85" t="str">
        <f t="shared" si="14"/>
        <v/>
      </c>
      <c r="AF36" s="85" t="str">
        <f t="shared" si="14"/>
        <v/>
      </c>
      <c r="AG36" s="85" t="str">
        <f t="shared" si="14"/>
        <v/>
      </c>
      <c r="AH36" s="74" t="str">
        <f t="shared" si="14"/>
        <v/>
      </c>
      <c r="AI36" s="74" t="str">
        <f t="shared" si="14"/>
        <v/>
      </c>
      <c r="AJ36" s="74" t="str">
        <f t="shared" si="13"/>
        <v/>
      </c>
      <c r="AK36" s="74" t="str">
        <f t="shared" si="13"/>
        <v/>
      </c>
      <c r="AL36" s="74" t="str">
        <f t="shared" si="13"/>
        <v/>
      </c>
      <c r="AM36" s="74" t="str">
        <f t="shared" si="13"/>
        <v/>
      </c>
      <c r="AN36" s="74" t="str">
        <f t="shared" si="13"/>
        <v/>
      </c>
      <c r="AO36" s="74" t="str">
        <f t="shared" si="6"/>
        <v/>
      </c>
    </row>
    <row r="37" spans="7:41">
      <c r="X37" s="85"/>
      <c r="Y37" s="85">
        <f t="shared" si="15"/>
        <v>0</v>
      </c>
      <c r="Z37" s="85">
        <f t="shared" si="7"/>
        <v>0</v>
      </c>
      <c r="AA37" s="85">
        <f t="shared" si="16"/>
        <v>0</v>
      </c>
      <c r="AB37" s="85">
        <f>COUNTIF(E$3:E37,E37)</f>
        <v>0</v>
      </c>
      <c r="AC37" s="85">
        <f t="shared" si="3"/>
        <v>0</v>
      </c>
      <c r="AD37" s="85">
        <f t="shared" si="17"/>
        <v>0</v>
      </c>
      <c r="AE37" s="85" t="str">
        <f t="shared" si="14"/>
        <v/>
      </c>
      <c r="AF37" s="85" t="str">
        <f t="shared" si="14"/>
        <v/>
      </c>
      <c r="AG37" s="85" t="str">
        <f t="shared" si="14"/>
        <v/>
      </c>
      <c r="AH37" s="74" t="str">
        <f t="shared" si="14"/>
        <v/>
      </c>
      <c r="AI37" s="74" t="str">
        <f t="shared" si="14"/>
        <v/>
      </c>
      <c r="AJ37" s="74" t="str">
        <f t="shared" si="13"/>
        <v/>
      </c>
      <c r="AK37" s="74" t="str">
        <f t="shared" si="13"/>
        <v/>
      </c>
      <c r="AL37" s="74" t="str">
        <f t="shared" si="13"/>
        <v/>
      </c>
      <c r="AM37" s="74" t="str">
        <f t="shared" si="13"/>
        <v/>
      </c>
      <c r="AN37" s="74" t="str">
        <f t="shared" si="13"/>
        <v/>
      </c>
      <c r="AO37" s="74" t="str">
        <f t="shared" si="6"/>
        <v/>
      </c>
    </row>
    <row r="38" spans="7:41">
      <c r="X38" s="85"/>
      <c r="Y38" s="85">
        <f t="shared" si="15"/>
        <v>0</v>
      </c>
      <c r="Z38" s="85">
        <f t="shared" si="7"/>
        <v>0</v>
      </c>
      <c r="AA38" s="85">
        <f t="shared" si="16"/>
        <v>0</v>
      </c>
      <c r="AB38" s="85">
        <f>COUNTIF(E$3:E38,E38)</f>
        <v>0</v>
      </c>
      <c r="AC38" s="85">
        <f t="shared" si="3"/>
        <v>0</v>
      </c>
      <c r="AD38" s="85">
        <f t="shared" si="17"/>
        <v>0</v>
      </c>
      <c r="AE38" s="85" t="str">
        <f t="shared" si="14"/>
        <v/>
      </c>
      <c r="AF38" s="85" t="str">
        <f t="shared" si="14"/>
        <v/>
      </c>
      <c r="AG38" s="85" t="str">
        <f t="shared" si="14"/>
        <v/>
      </c>
      <c r="AH38" s="74" t="str">
        <f t="shared" si="14"/>
        <v/>
      </c>
      <c r="AI38" s="74" t="str">
        <f t="shared" si="14"/>
        <v/>
      </c>
      <c r="AJ38" s="74" t="str">
        <f t="shared" si="13"/>
        <v/>
      </c>
      <c r="AK38" s="74" t="str">
        <f t="shared" si="13"/>
        <v/>
      </c>
      <c r="AL38" s="74" t="str">
        <f t="shared" si="13"/>
        <v/>
      </c>
      <c r="AM38" s="74" t="str">
        <f t="shared" si="13"/>
        <v/>
      </c>
      <c r="AN38" s="74" t="str">
        <f t="shared" si="13"/>
        <v/>
      </c>
      <c r="AO38" s="74" t="str">
        <f t="shared" si="6"/>
        <v/>
      </c>
    </row>
    <row r="39" spans="7:41">
      <c r="X39" s="85"/>
      <c r="Y39" s="85">
        <f t="shared" si="15"/>
        <v>0</v>
      </c>
      <c r="Z39" s="85">
        <f t="shared" si="7"/>
        <v>0</v>
      </c>
      <c r="AA39" s="85">
        <f t="shared" si="16"/>
        <v>0</v>
      </c>
      <c r="AB39" s="85">
        <f>COUNTIF(E$3:E39,E39)</f>
        <v>0</v>
      </c>
      <c r="AC39" s="85">
        <f t="shared" si="3"/>
        <v>0</v>
      </c>
      <c r="AD39" s="85">
        <f t="shared" si="17"/>
        <v>0</v>
      </c>
      <c r="AE39" s="85" t="str">
        <f t="shared" si="14"/>
        <v/>
      </c>
      <c r="AF39" s="85" t="str">
        <f t="shared" si="14"/>
        <v/>
      </c>
      <c r="AG39" s="85" t="str">
        <f t="shared" si="14"/>
        <v/>
      </c>
      <c r="AH39" s="74" t="str">
        <f t="shared" si="14"/>
        <v/>
      </c>
      <c r="AI39" s="74" t="str">
        <f t="shared" si="14"/>
        <v/>
      </c>
      <c r="AJ39" s="74" t="str">
        <f t="shared" si="13"/>
        <v/>
      </c>
      <c r="AK39" s="74" t="str">
        <f t="shared" si="13"/>
        <v/>
      </c>
      <c r="AL39" s="74" t="str">
        <f t="shared" si="13"/>
        <v/>
      </c>
      <c r="AM39" s="74" t="str">
        <f t="shared" si="13"/>
        <v/>
      </c>
      <c r="AN39" s="74" t="str">
        <f t="shared" si="13"/>
        <v/>
      </c>
      <c r="AO39" s="74" t="str">
        <f t="shared" si="6"/>
        <v/>
      </c>
    </row>
    <row r="40" spans="7:41">
      <c r="X40" s="85"/>
      <c r="Y40" s="85">
        <f t="shared" si="15"/>
        <v>0</v>
      </c>
      <c r="Z40" s="85">
        <f t="shared" si="7"/>
        <v>0</v>
      </c>
      <c r="AA40" s="85">
        <f t="shared" si="16"/>
        <v>0</v>
      </c>
      <c r="AB40" s="85">
        <f>COUNTIF(E$3:E40,E40)</f>
        <v>0</v>
      </c>
      <c r="AC40" s="85">
        <f t="shared" si="3"/>
        <v>0</v>
      </c>
      <c r="AD40" s="85">
        <f t="shared" si="17"/>
        <v>0</v>
      </c>
      <c r="AE40" s="85" t="str">
        <f t="shared" si="14"/>
        <v/>
      </c>
      <c r="AF40" s="85" t="str">
        <f t="shared" si="14"/>
        <v/>
      </c>
      <c r="AG40" s="85" t="str">
        <f t="shared" si="14"/>
        <v/>
      </c>
      <c r="AH40" s="74" t="str">
        <f t="shared" si="14"/>
        <v/>
      </c>
      <c r="AI40" s="74" t="str">
        <f t="shared" si="14"/>
        <v/>
      </c>
      <c r="AJ40" s="74" t="str">
        <f t="shared" si="13"/>
        <v/>
      </c>
      <c r="AK40" s="74" t="str">
        <f t="shared" si="13"/>
        <v/>
      </c>
      <c r="AL40" s="74" t="str">
        <f t="shared" si="13"/>
        <v/>
      </c>
      <c r="AM40" s="74" t="str">
        <f t="shared" si="13"/>
        <v/>
      </c>
      <c r="AN40" s="74" t="str">
        <f t="shared" si="13"/>
        <v/>
      </c>
      <c r="AO40" s="74" t="str">
        <f t="shared" si="6"/>
        <v/>
      </c>
    </row>
    <row r="41" spans="7:41">
      <c r="X41" s="85"/>
      <c r="Y41" s="85">
        <f t="shared" si="15"/>
        <v>0</v>
      </c>
      <c r="Z41" s="85">
        <f t="shared" si="7"/>
        <v>0</v>
      </c>
      <c r="AA41" s="85">
        <f t="shared" si="16"/>
        <v>0</v>
      </c>
      <c r="AB41" s="85">
        <f>COUNTIF(E$3:E41,E41)</f>
        <v>0</v>
      </c>
      <c r="AC41" s="85">
        <f t="shared" si="3"/>
        <v>0</v>
      </c>
      <c r="AD41" s="85">
        <f t="shared" si="17"/>
        <v>0</v>
      </c>
      <c r="AE41" s="85" t="str">
        <f t="shared" si="14"/>
        <v/>
      </c>
      <c r="AF41" s="85" t="str">
        <f t="shared" si="14"/>
        <v/>
      </c>
      <c r="AG41" s="85" t="str">
        <f t="shared" si="14"/>
        <v/>
      </c>
      <c r="AH41" s="74" t="str">
        <f t="shared" si="14"/>
        <v/>
      </c>
      <c r="AI41" s="74" t="str">
        <f t="shared" si="14"/>
        <v/>
      </c>
      <c r="AJ41" s="74" t="str">
        <f t="shared" si="13"/>
        <v/>
      </c>
      <c r="AK41" s="74" t="str">
        <f t="shared" si="13"/>
        <v/>
      </c>
      <c r="AL41" s="74" t="str">
        <f t="shared" si="13"/>
        <v/>
      </c>
      <c r="AM41" s="74" t="str">
        <f t="shared" si="13"/>
        <v/>
      </c>
      <c r="AN41" s="74" t="str">
        <f t="shared" si="13"/>
        <v/>
      </c>
      <c r="AO41" s="74" t="str">
        <f t="shared" si="6"/>
        <v/>
      </c>
    </row>
    <row r="42" spans="7:41">
      <c r="X42" s="85"/>
      <c r="Y42" s="85">
        <f t="shared" si="15"/>
        <v>0</v>
      </c>
      <c r="Z42" s="85">
        <f t="shared" si="7"/>
        <v>0</v>
      </c>
      <c r="AA42" s="85">
        <f t="shared" si="16"/>
        <v>0</v>
      </c>
      <c r="AB42" s="85">
        <f>COUNTIF(E$3:E42,E42)</f>
        <v>0</v>
      </c>
      <c r="AC42" s="85">
        <f t="shared" si="3"/>
        <v>0</v>
      </c>
      <c r="AD42" s="85">
        <f t="shared" si="17"/>
        <v>0</v>
      </c>
      <c r="AE42" s="85" t="str">
        <f t="shared" si="14"/>
        <v/>
      </c>
      <c r="AF42" s="85" t="str">
        <f t="shared" si="14"/>
        <v/>
      </c>
      <c r="AG42" s="85" t="str">
        <f t="shared" si="14"/>
        <v/>
      </c>
      <c r="AH42" s="74" t="str">
        <f t="shared" si="14"/>
        <v/>
      </c>
      <c r="AI42" s="74" t="str">
        <f t="shared" si="14"/>
        <v/>
      </c>
      <c r="AJ42" s="74" t="str">
        <f t="shared" si="13"/>
        <v/>
      </c>
      <c r="AK42" s="74" t="str">
        <f t="shared" si="13"/>
        <v/>
      </c>
      <c r="AL42" s="74" t="str">
        <f t="shared" si="13"/>
        <v/>
      </c>
      <c r="AM42" s="74" t="str">
        <f t="shared" si="13"/>
        <v/>
      </c>
      <c r="AN42" s="74" t="str">
        <f t="shared" si="13"/>
        <v/>
      </c>
      <c r="AO42" s="74" t="str">
        <f t="shared" si="6"/>
        <v/>
      </c>
    </row>
    <row r="43" spans="7:41">
      <c r="X43" s="85"/>
      <c r="Y43" s="85">
        <f t="shared" si="15"/>
        <v>0</v>
      </c>
      <c r="Z43" s="85">
        <f t="shared" si="7"/>
        <v>0</v>
      </c>
      <c r="AA43" s="85">
        <f t="shared" si="16"/>
        <v>0</v>
      </c>
      <c r="AB43" s="85">
        <f>COUNTIF(E$3:E43,E43)</f>
        <v>0</v>
      </c>
      <c r="AC43" s="85">
        <f t="shared" si="3"/>
        <v>0</v>
      </c>
      <c r="AD43" s="85">
        <f t="shared" si="17"/>
        <v>0</v>
      </c>
      <c r="AE43" s="85" t="str">
        <f t="shared" si="14"/>
        <v/>
      </c>
      <c r="AF43" s="85" t="str">
        <f t="shared" si="14"/>
        <v/>
      </c>
      <c r="AG43" s="85" t="str">
        <f t="shared" si="14"/>
        <v/>
      </c>
      <c r="AH43" s="74" t="str">
        <f t="shared" si="14"/>
        <v/>
      </c>
      <c r="AI43" s="74" t="str">
        <f t="shared" si="14"/>
        <v/>
      </c>
      <c r="AJ43" s="74" t="str">
        <f t="shared" si="13"/>
        <v/>
      </c>
      <c r="AK43" s="74" t="str">
        <f t="shared" si="13"/>
        <v/>
      </c>
      <c r="AL43" s="74" t="str">
        <f t="shared" si="13"/>
        <v/>
      </c>
      <c r="AM43" s="74" t="str">
        <f t="shared" si="13"/>
        <v/>
      </c>
      <c r="AN43" s="74" t="str">
        <f t="shared" si="13"/>
        <v/>
      </c>
      <c r="AO43" s="74" t="str">
        <f t="shared" si="6"/>
        <v/>
      </c>
    </row>
    <row r="44" spans="7:41">
      <c r="X44" s="85"/>
      <c r="Y44" s="85">
        <f t="shared" si="15"/>
        <v>0</v>
      </c>
      <c r="Z44" s="85">
        <f t="shared" si="7"/>
        <v>0</v>
      </c>
      <c r="AA44" s="85">
        <f t="shared" si="16"/>
        <v>0</v>
      </c>
      <c r="AB44" s="85">
        <f>COUNTIF(E$3:E44,E44)</f>
        <v>0</v>
      </c>
      <c r="AC44" s="85">
        <f t="shared" si="3"/>
        <v>0</v>
      </c>
      <c r="AD44" s="85">
        <f t="shared" si="17"/>
        <v>0</v>
      </c>
      <c r="AE44" s="85" t="str">
        <f t="shared" si="14"/>
        <v/>
      </c>
      <c r="AF44" s="85" t="str">
        <f t="shared" si="14"/>
        <v/>
      </c>
      <c r="AG44" s="85" t="str">
        <f t="shared" si="14"/>
        <v/>
      </c>
      <c r="AH44" s="74" t="str">
        <f t="shared" si="14"/>
        <v/>
      </c>
      <c r="AI44" s="74" t="str">
        <f t="shared" si="14"/>
        <v/>
      </c>
      <c r="AJ44" s="74" t="str">
        <f t="shared" si="13"/>
        <v/>
      </c>
      <c r="AK44" s="74" t="str">
        <f t="shared" si="13"/>
        <v/>
      </c>
      <c r="AL44" s="74" t="str">
        <f t="shared" si="13"/>
        <v/>
      </c>
      <c r="AM44" s="74" t="str">
        <f t="shared" si="13"/>
        <v/>
      </c>
      <c r="AN44" s="74" t="str">
        <f t="shared" si="13"/>
        <v/>
      </c>
      <c r="AO44" s="74" t="str">
        <f t="shared" si="6"/>
        <v/>
      </c>
    </row>
    <row r="45" spans="7:41">
      <c r="X45" s="85"/>
      <c r="Y45" s="85">
        <f t="shared" si="15"/>
        <v>0</v>
      </c>
      <c r="Z45" s="85">
        <f t="shared" si="7"/>
        <v>0</v>
      </c>
      <c r="AA45" s="85">
        <f t="shared" si="16"/>
        <v>0</v>
      </c>
      <c r="AB45" s="85">
        <f>COUNTIF(E$3:E45,E45)</f>
        <v>0</v>
      </c>
      <c r="AC45" s="85">
        <f t="shared" si="3"/>
        <v>0</v>
      </c>
      <c r="AD45" s="85">
        <f t="shared" si="17"/>
        <v>0</v>
      </c>
      <c r="AE45" s="85" t="str">
        <f t="shared" si="14"/>
        <v/>
      </c>
      <c r="AF45" s="85" t="str">
        <f t="shared" si="14"/>
        <v/>
      </c>
      <c r="AG45" s="85" t="str">
        <f t="shared" si="14"/>
        <v/>
      </c>
      <c r="AH45" s="74" t="str">
        <f t="shared" si="14"/>
        <v/>
      </c>
      <c r="AI45" s="74" t="str">
        <f t="shared" si="14"/>
        <v/>
      </c>
      <c r="AJ45" s="74" t="str">
        <f t="shared" si="13"/>
        <v/>
      </c>
      <c r="AK45" s="74" t="str">
        <f t="shared" si="13"/>
        <v/>
      </c>
      <c r="AL45" s="74" t="str">
        <f t="shared" si="13"/>
        <v/>
      </c>
      <c r="AM45" s="74" t="str">
        <f t="shared" si="13"/>
        <v/>
      </c>
      <c r="AN45" s="74" t="str">
        <f t="shared" si="13"/>
        <v/>
      </c>
      <c r="AO45" s="74" t="str">
        <f t="shared" si="6"/>
        <v/>
      </c>
    </row>
    <row r="46" spans="7:41">
      <c r="X46" s="85"/>
      <c r="Y46" s="85">
        <f t="shared" si="15"/>
        <v>0</v>
      </c>
      <c r="Z46" s="85">
        <f t="shared" si="7"/>
        <v>0</v>
      </c>
      <c r="AA46" s="85">
        <f t="shared" si="16"/>
        <v>0</v>
      </c>
      <c r="AB46" s="85">
        <f>COUNTIF(E$3:E46,E46)</f>
        <v>0</v>
      </c>
      <c r="AC46" s="85">
        <f t="shared" si="3"/>
        <v>0</v>
      </c>
      <c r="AD46" s="85">
        <f t="shared" si="17"/>
        <v>0</v>
      </c>
      <c r="AE46" s="85" t="str">
        <f t="shared" si="14"/>
        <v/>
      </c>
      <c r="AF46" s="85" t="str">
        <f t="shared" si="14"/>
        <v/>
      </c>
      <c r="AG46" s="85" t="str">
        <f t="shared" si="14"/>
        <v/>
      </c>
      <c r="AH46" s="74" t="str">
        <f t="shared" si="14"/>
        <v/>
      </c>
      <c r="AI46" s="74" t="str">
        <f t="shared" si="14"/>
        <v/>
      </c>
      <c r="AJ46" s="74" t="str">
        <f t="shared" si="13"/>
        <v/>
      </c>
      <c r="AK46" s="74" t="str">
        <f t="shared" si="13"/>
        <v/>
      </c>
      <c r="AL46" s="74" t="str">
        <f t="shared" si="13"/>
        <v/>
      </c>
      <c r="AM46" s="74" t="str">
        <f t="shared" si="13"/>
        <v/>
      </c>
      <c r="AN46" s="74" t="str">
        <f t="shared" si="13"/>
        <v/>
      </c>
      <c r="AO46" s="74" t="str">
        <f t="shared" si="6"/>
        <v/>
      </c>
    </row>
    <row r="47" spans="7:41">
      <c r="X47" s="85"/>
      <c r="Y47" s="85">
        <f t="shared" si="15"/>
        <v>0</v>
      </c>
      <c r="Z47" s="85">
        <f t="shared" si="7"/>
        <v>0</v>
      </c>
      <c r="AA47" s="85">
        <f t="shared" si="16"/>
        <v>0</v>
      </c>
      <c r="AB47" s="85">
        <f>COUNTIF(E$3:E47,E47)</f>
        <v>0</v>
      </c>
      <c r="AC47" s="85">
        <f t="shared" si="3"/>
        <v>0</v>
      </c>
      <c r="AD47" s="85">
        <f t="shared" si="17"/>
        <v>0</v>
      </c>
      <c r="AE47" s="85" t="str">
        <f t="shared" si="14"/>
        <v/>
      </c>
      <c r="AF47" s="85" t="str">
        <f t="shared" si="14"/>
        <v/>
      </c>
      <c r="AG47" s="85" t="str">
        <f t="shared" si="14"/>
        <v/>
      </c>
      <c r="AH47" s="74" t="str">
        <f t="shared" si="14"/>
        <v/>
      </c>
      <c r="AI47" s="74" t="str">
        <f t="shared" si="14"/>
        <v/>
      </c>
      <c r="AJ47" s="74" t="str">
        <f t="shared" si="13"/>
        <v/>
      </c>
      <c r="AK47" s="74" t="str">
        <f t="shared" si="13"/>
        <v/>
      </c>
      <c r="AL47" s="74" t="str">
        <f t="shared" si="13"/>
        <v/>
      </c>
      <c r="AM47" s="74" t="str">
        <f t="shared" si="13"/>
        <v/>
      </c>
      <c r="AN47" s="74" t="str">
        <f t="shared" si="13"/>
        <v/>
      </c>
      <c r="AO47" s="74" t="str">
        <f t="shared" si="6"/>
        <v/>
      </c>
    </row>
    <row r="48" spans="7:41">
      <c r="X48" s="85"/>
      <c r="Y48" s="85">
        <f t="shared" si="15"/>
        <v>0</v>
      </c>
      <c r="Z48" s="85">
        <f t="shared" si="7"/>
        <v>0</v>
      </c>
      <c r="AA48" s="85">
        <f t="shared" si="16"/>
        <v>0</v>
      </c>
      <c r="AB48" s="85">
        <f>COUNTIF(E$3:E48,E48)</f>
        <v>0</v>
      </c>
      <c r="AC48" s="85">
        <f t="shared" si="3"/>
        <v>0</v>
      </c>
      <c r="AD48" s="85">
        <f t="shared" si="17"/>
        <v>0</v>
      </c>
      <c r="AE48" s="85" t="str">
        <f t="shared" si="14"/>
        <v/>
      </c>
      <c r="AF48" s="85" t="str">
        <f t="shared" si="14"/>
        <v/>
      </c>
      <c r="AG48" s="85" t="str">
        <f t="shared" si="14"/>
        <v/>
      </c>
      <c r="AH48" s="74" t="str">
        <f t="shared" si="14"/>
        <v/>
      </c>
      <c r="AI48" s="74" t="str">
        <f t="shared" si="14"/>
        <v/>
      </c>
      <c r="AJ48" s="74" t="str">
        <f t="shared" si="13"/>
        <v/>
      </c>
      <c r="AK48" s="74" t="str">
        <f t="shared" si="13"/>
        <v/>
      </c>
      <c r="AL48" s="74" t="str">
        <f t="shared" si="13"/>
        <v/>
      </c>
      <c r="AM48" s="74" t="str">
        <f t="shared" si="13"/>
        <v/>
      </c>
      <c r="AN48" s="74" t="str">
        <f t="shared" si="13"/>
        <v/>
      </c>
      <c r="AO48" s="74" t="str">
        <f t="shared" si="6"/>
        <v/>
      </c>
    </row>
    <row r="49" spans="24:41">
      <c r="X49" s="85"/>
      <c r="Y49" s="85">
        <f t="shared" si="15"/>
        <v>0</v>
      </c>
      <c r="Z49" s="85">
        <f t="shared" si="7"/>
        <v>0</v>
      </c>
      <c r="AA49" s="85">
        <f t="shared" si="16"/>
        <v>0</v>
      </c>
      <c r="AB49" s="85">
        <f>COUNTIF(E$3:E49,E49)</f>
        <v>0</v>
      </c>
      <c r="AC49" s="85">
        <f t="shared" si="3"/>
        <v>0</v>
      </c>
      <c r="AD49" s="85">
        <f t="shared" si="17"/>
        <v>0</v>
      </c>
      <c r="AE49" s="85" t="str">
        <f t="shared" si="14"/>
        <v/>
      </c>
      <c r="AF49" s="85" t="str">
        <f t="shared" si="14"/>
        <v/>
      </c>
      <c r="AG49" s="85" t="str">
        <f t="shared" si="14"/>
        <v/>
      </c>
      <c r="AH49" s="74" t="str">
        <f t="shared" si="14"/>
        <v/>
      </c>
      <c r="AI49" s="74" t="str">
        <f t="shared" si="14"/>
        <v/>
      </c>
      <c r="AJ49" s="74" t="str">
        <f t="shared" si="13"/>
        <v/>
      </c>
      <c r="AK49" s="74" t="str">
        <f t="shared" si="13"/>
        <v/>
      </c>
      <c r="AL49" s="74" t="str">
        <f t="shared" si="13"/>
        <v/>
      </c>
      <c r="AM49" s="74" t="str">
        <f t="shared" si="13"/>
        <v/>
      </c>
      <c r="AN49" s="74" t="str">
        <f t="shared" si="13"/>
        <v/>
      </c>
      <c r="AO49" s="74" t="str">
        <f t="shared" si="6"/>
        <v/>
      </c>
    </row>
    <row r="50" spans="24:41">
      <c r="X50" s="85"/>
      <c r="Y50" s="85">
        <f t="shared" si="15"/>
        <v>0</v>
      </c>
      <c r="Z50" s="85">
        <f t="shared" si="7"/>
        <v>0</v>
      </c>
      <c r="AA50" s="85">
        <f t="shared" si="16"/>
        <v>0</v>
      </c>
      <c r="AB50" s="85">
        <f>COUNTIF(E$3:E50,E50)</f>
        <v>0</v>
      </c>
      <c r="AC50" s="85">
        <f t="shared" si="3"/>
        <v>0</v>
      </c>
      <c r="AD50" s="85">
        <f t="shared" si="17"/>
        <v>0</v>
      </c>
      <c r="AE50" s="85" t="str">
        <f t="shared" si="14"/>
        <v/>
      </c>
      <c r="AF50" s="85" t="str">
        <f t="shared" si="14"/>
        <v/>
      </c>
      <c r="AG50" s="85" t="str">
        <f t="shared" si="14"/>
        <v/>
      </c>
      <c r="AH50" s="74" t="str">
        <f t="shared" si="14"/>
        <v/>
      </c>
      <c r="AI50" s="74" t="str">
        <f t="shared" si="14"/>
        <v/>
      </c>
      <c r="AJ50" s="74" t="str">
        <f t="shared" si="13"/>
        <v/>
      </c>
      <c r="AK50" s="74" t="str">
        <f t="shared" si="13"/>
        <v/>
      </c>
      <c r="AL50" s="74" t="str">
        <f t="shared" si="13"/>
        <v/>
      </c>
      <c r="AM50" s="74" t="str">
        <f t="shared" si="13"/>
        <v/>
      </c>
      <c r="AN50" s="74" t="str">
        <f t="shared" si="13"/>
        <v/>
      </c>
      <c r="AO50" s="74" t="str">
        <f t="shared" si="6"/>
        <v/>
      </c>
    </row>
    <row r="51" spans="24:41">
      <c r="X51" s="85"/>
      <c r="Y51" s="85">
        <f t="shared" si="15"/>
        <v>0</v>
      </c>
      <c r="Z51" s="85">
        <f t="shared" si="7"/>
        <v>0</v>
      </c>
      <c r="AA51" s="85">
        <f t="shared" si="16"/>
        <v>0</v>
      </c>
      <c r="AB51" s="85">
        <f>COUNTIF(E$3:E51,E51)</f>
        <v>0</v>
      </c>
      <c r="AC51" s="85">
        <f t="shared" si="3"/>
        <v>0</v>
      </c>
      <c r="AD51" s="85">
        <f t="shared" si="17"/>
        <v>0</v>
      </c>
      <c r="AE51" s="85" t="str">
        <f t="shared" si="14"/>
        <v/>
      </c>
      <c r="AF51" s="85" t="str">
        <f t="shared" si="14"/>
        <v/>
      </c>
      <c r="AG51" s="85" t="str">
        <f t="shared" si="14"/>
        <v/>
      </c>
      <c r="AH51" s="74" t="str">
        <f t="shared" si="14"/>
        <v/>
      </c>
      <c r="AI51" s="74" t="str">
        <f t="shared" si="14"/>
        <v/>
      </c>
      <c r="AJ51" s="74" t="str">
        <f t="shared" si="13"/>
        <v/>
      </c>
      <c r="AK51" s="74" t="str">
        <f t="shared" si="13"/>
        <v/>
      </c>
      <c r="AL51" s="74" t="str">
        <f t="shared" si="13"/>
        <v/>
      </c>
      <c r="AM51" s="74" t="str">
        <f t="shared" si="13"/>
        <v/>
      </c>
      <c r="AN51" s="74" t="str">
        <f t="shared" si="13"/>
        <v/>
      </c>
      <c r="AO51" s="74" t="str">
        <f t="shared" si="6"/>
        <v/>
      </c>
    </row>
    <row r="52" spans="24:41">
      <c r="X52" s="85"/>
      <c r="Y52" s="85">
        <f t="shared" si="15"/>
        <v>0</v>
      </c>
      <c r="Z52" s="85">
        <f t="shared" si="7"/>
        <v>0</v>
      </c>
      <c r="AA52" s="85">
        <f t="shared" si="16"/>
        <v>0</v>
      </c>
      <c r="AB52" s="85">
        <f>COUNTIF(E$3:E52,E52)</f>
        <v>0</v>
      </c>
      <c r="AC52" s="85">
        <f t="shared" si="3"/>
        <v>0</v>
      </c>
      <c r="AD52" s="85">
        <f t="shared" si="17"/>
        <v>0</v>
      </c>
      <c r="AE52" s="85" t="str">
        <f t="shared" si="14"/>
        <v/>
      </c>
      <c r="AF52" s="85" t="str">
        <f t="shared" si="14"/>
        <v/>
      </c>
      <c r="AG52" s="85" t="str">
        <f t="shared" si="14"/>
        <v/>
      </c>
      <c r="AH52" s="74" t="str">
        <f t="shared" si="14"/>
        <v/>
      </c>
      <c r="AI52" s="74" t="str">
        <f t="shared" si="14"/>
        <v/>
      </c>
      <c r="AJ52" s="74" t="str">
        <f t="shared" si="13"/>
        <v/>
      </c>
      <c r="AK52" s="74" t="str">
        <f t="shared" si="13"/>
        <v/>
      </c>
      <c r="AL52" s="74" t="str">
        <f t="shared" si="13"/>
        <v/>
      </c>
      <c r="AM52" s="74" t="str">
        <f t="shared" si="13"/>
        <v/>
      </c>
      <c r="AN52" s="74" t="str">
        <f t="shared" si="13"/>
        <v/>
      </c>
      <c r="AO52" s="74" t="str">
        <f t="shared" si="6"/>
        <v/>
      </c>
    </row>
    <row r="53" spans="24:41">
      <c r="X53" s="85"/>
      <c r="Y53" s="85">
        <f t="shared" si="15"/>
        <v>0</v>
      </c>
      <c r="Z53" s="85">
        <f t="shared" si="7"/>
        <v>0</v>
      </c>
      <c r="AA53" s="85">
        <f t="shared" si="16"/>
        <v>0</v>
      </c>
      <c r="AB53" s="85">
        <f>COUNTIF(E$3:E53,E53)</f>
        <v>0</v>
      </c>
      <c r="AC53" s="85">
        <f t="shared" si="3"/>
        <v>0</v>
      </c>
      <c r="AD53" s="85">
        <f t="shared" si="17"/>
        <v>0</v>
      </c>
      <c r="AE53" s="85" t="str">
        <f t="shared" si="14"/>
        <v/>
      </c>
      <c r="AF53" s="85" t="str">
        <f t="shared" si="14"/>
        <v/>
      </c>
      <c r="AG53" s="85" t="str">
        <f t="shared" si="14"/>
        <v/>
      </c>
      <c r="AH53" s="74" t="str">
        <f t="shared" si="14"/>
        <v/>
      </c>
      <c r="AI53" s="74" t="str">
        <f t="shared" si="14"/>
        <v/>
      </c>
      <c r="AJ53" s="74" t="str">
        <f t="shared" si="13"/>
        <v/>
      </c>
      <c r="AK53" s="74" t="str">
        <f t="shared" si="13"/>
        <v/>
      </c>
      <c r="AL53" s="74" t="str">
        <f t="shared" si="13"/>
        <v/>
      </c>
      <c r="AM53" s="74" t="str">
        <f t="shared" si="13"/>
        <v/>
      </c>
      <c r="AN53" s="74" t="str">
        <f t="shared" si="13"/>
        <v/>
      </c>
      <c r="AO53" s="74" t="str">
        <f t="shared" si="6"/>
        <v/>
      </c>
    </row>
    <row r="54" spans="24:41">
      <c r="X54" s="85"/>
      <c r="Y54" s="85">
        <f t="shared" si="15"/>
        <v>0</v>
      </c>
      <c r="Z54" s="85">
        <f t="shared" si="7"/>
        <v>0</v>
      </c>
      <c r="AA54" s="85">
        <f t="shared" si="16"/>
        <v>0</v>
      </c>
      <c r="AB54" s="85">
        <f>COUNTIF(E$3:E54,E54)</f>
        <v>0</v>
      </c>
      <c r="AC54" s="85">
        <f t="shared" si="3"/>
        <v>0</v>
      </c>
      <c r="AD54" s="85">
        <f t="shared" si="17"/>
        <v>0</v>
      </c>
      <c r="AE54" s="85" t="str">
        <f t="shared" si="14"/>
        <v/>
      </c>
      <c r="AF54" s="85" t="str">
        <f t="shared" si="14"/>
        <v/>
      </c>
      <c r="AG54" s="85" t="str">
        <f t="shared" si="14"/>
        <v/>
      </c>
      <c r="AH54" s="74" t="str">
        <f t="shared" si="14"/>
        <v/>
      </c>
      <c r="AI54" s="74" t="str">
        <f t="shared" si="14"/>
        <v/>
      </c>
      <c r="AJ54" s="74" t="str">
        <f t="shared" si="13"/>
        <v/>
      </c>
      <c r="AK54" s="74" t="str">
        <f t="shared" si="13"/>
        <v/>
      </c>
      <c r="AL54" s="74" t="str">
        <f t="shared" si="13"/>
        <v/>
      </c>
      <c r="AM54" s="74" t="str">
        <f t="shared" si="13"/>
        <v/>
      </c>
      <c r="AN54" s="74" t="str">
        <f t="shared" si="13"/>
        <v/>
      </c>
      <c r="AO54" s="74" t="str">
        <f t="shared" si="6"/>
        <v/>
      </c>
    </row>
    <row r="55" spans="24:41">
      <c r="X55" s="85"/>
      <c r="Y55" s="85">
        <f t="shared" si="15"/>
        <v>0</v>
      </c>
      <c r="Z55" s="85">
        <f t="shared" si="7"/>
        <v>0</v>
      </c>
      <c r="AA55" s="85">
        <f t="shared" si="16"/>
        <v>0</v>
      </c>
      <c r="AB55" s="85">
        <f>COUNTIF(E$3:E55,E55)</f>
        <v>0</v>
      </c>
      <c r="AC55" s="85">
        <f t="shared" si="3"/>
        <v>0</v>
      </c>
      <c r="AD55" s="85">
        <f t="shared" si="17"/>
        <v>0</v>
      </c>
      <c r="AE55" s="85" t="str">
        <f t="shared" si="14"/>
        <v/>
      </c>
      <c r="AF55" s="85" t="str">
        <f t="shared" si="14"/>
        <v/>
      </c>
      <c r="AG55" s="85" t="str">
        <f t="shared" si="14"/>
        <v/>
      </c>
      <c r="AH55" s="74" t="str">
        <f t="shared" si="14"/>
        <v/>
      </c>
      <c r="AI55" s="74" t="str">
        <f t="shared" si="14"/>
        <v/>
      </c>
      <c r="AJ55" s="74" t="str">
        <f t="shared" si="13"/>
        <v/>
      </c>
      <c r="AK55" s="74" t="str">
        <f t="shared" si="13"/>
        <v/>
      </c>
      <c r="AL55" s="74" t="str">
        <f t="shared" si="13"/>
        <v/>
      </c>
      <c r="AM55" s="74" t="str">
        <f t="shared" si="13"/>
        <v/>
      </c>
      <c r="AN55" s="74" t="str">
        <f t="shared" si="13"/>
        <v/>
      </c>
      <c r="AO55" s="74" t="str">
        <f t="shared" si="6"/>
        <v/>
      </c>
    </row>
    <row r="56" spans="24:41">
      <c r="X56" s="85"/>
      <c r="Y56" s="85">
        <f t="shared" si="15"/>
        <v>0</v>
      </c>
      <c r="Z56" s="85">
        <f t="shared" si="7"/>
        <v>0</v>
      </c>
      <c r="AA56" s="85">
        <f t="shared" si="16"/>
        <v>0</v>
      </c>
      <c r="AB56" s="85">
        <f>COUNTIF(E$3:E56,E56)</f>
        <v>0</v>
      </c>
      <c r="AC56" s="85">
        <f t="shared" si="3"/>
        <v>0</v>
      </c>
      <c r="AD56" s="85">
        <f t="shared" si="17"/>
        <v>0</v>
      </c>
      <c r="AE56" s="85" t="str">
        <f t="shared" si="14"/>
        <v/>
      </c>
      <c r="AF56" s="85" t="str">
        <f t="shared" si="14"/>
        <v/>
      </c>
      <c r="AG56" s="85" t="str">
        <f t="shared" si="14"/>
        <v/>
      </c>
      <c r="AH56" s="74" t="str">
        <f t="shared" si="14"/>
        <v/>
      </c>
      <c r="AI56" s="74" t="str">
        <f t="shared" si="14"/>
        <v/>
      </c>
      <c r="AJ56" s="74" t="str">
        <f t="shared" si="13"/>
        <v/>
      </c>
      <c r="AK56" s="74" t="str">
        <f t="shared" si="13"/>
        <v/>
      </c>
      <c r="AL56" s="74" t="str">
        <f t="shared" si="13"/>
        <v/>
      </c>
      <c r="AM56" s="74" t="str">
        <f t="shared" si="13"/>
        <v/>
      </c>
      <c r="AN56" s="74" t="str">
        <f t="shared" si="13"/>
        <v/>
      </c>
      <c r="AO56" s="74" t="str">
        <f t="shared" si="6"/>
        <v/>
      </c>
    </row>
    <row r="57" spans="24:41">
      <c r="X57" s="85"/>
      <c r="Y57" s="85">
        <f t="shared" si="15"/>
        <v>0</v>
      </c>
      <c r="Z57" s="85">
        <f t="shared" si="7"/>
        <v>0</v>
      </c>
      <c r="AA57" s="85">
        <f t="shared" si="16"/>
        <v>0</v>
      </c>
      <c r="AB57" s="85">
        <f>COUNTIF(E$3:E57,E57)</f>
        <v>0</v>
      </c>
      <c r="AC57" s="85">
        <f t="shared" si="3"/>
        <v>0</v>
      </c>
      <c r="AD57" s="85">
        <f t="shared" si="17"/>
        <v>0</v>
      </c>
      <c r="AE57" s="85" t="str">
        <f t="shared" si="14"/>
        <v/>
      </c>
      <c r="AF57" s="85" t="str">
        <f t="shared" si="14"/>
        <v/>
      </c>
      <c r="AG57" s="85" t="str">
        <f t="shared" si="14"/>
        <v/>
      </c>
      <c r="AH57" s="74" t="str">
        <f t="shared" si="14"/>
        <v/>
      </c>
      <c r="AI57" s="74" t="str">
        <f t="shared" si="14"/>
        <v/>
      </c>
      <c r="AJ57" s="74" t="str">
        <f t="shared" si="13"/>
        <v/>
      </c>
      <c r="AK57" s="74" t="str">
        <f t="shared" si="13"/>
        <v/>
      </c>
      <c r="AL57" s="74" t="str">
        <f t="shared" si="13"/>
        <v/>
      </c>
      <c r="AM57" s="74" t="str">
        <f t="shared" si="13"/>
        <v/>
      </c>
      <c r="AN57" s="74" t="str">
        <f t="shared" si="13"/>
        <v/>
      </c>
      <c r="AO57" s="74" t="str">
        <f t="shared" si="6"/>
        <v/>
      </c>
    </row>
    <row r="58" spans="24:41">
      <c r="X58" s="85"/>
      <c r="Y58" s="85">
        <f t="shared" si="15"/>
        <v>0</v>
      </c>
      <c r="Z58" s="85">
        <f t="shared" si="7"/>
        <v>0</v>
      </c>
      <c r="AA58" s="85">
        <f t="shared" si="16"/>
        <v>0</v>
      </c>
      <c r="AB58" s="85">
        <f>COUNTIF(E$3:E58,E58)</f>
        <v>0</v>
      </c>
      <c r="AC58" s="85">
        <f t="shared" si="3"/>
        <v>0</v>
      </c>
      <c r="AD58" s="85">
        <f t="shared" si="17"/>
        <v>0</v>
      </c>
      <c r="AE58" s="85" t="str">
        <f t="shared" si="14"/>
        <v/>
      </c>
      <c r="AF58" s="85" t="str">
        <f t="shared" si="14"/>
        <v/>
      </c>
      <c r="AG58" s="85" t="str">
        <f t="shared" si="14"/>
        <v/>
      </c>
      <c r="AH58" s="74" t="str">
        <f t="shared" si="14"/>
        <v/>
      </c>
      <c r="AI58" s="74" t="str">
        <f t="shared" si="14"/>
        <v/>
      </c>
      <c r="AJ58" s="74" t="str">
        <f t="shared" si="13"/>
        <v/>
      </c>
      <c r="AK58" s="74" t="str">
        <f t="shared" si="13"/>
        <v/>
      </c>
      <c r="AL58" s="74" t="str">
        <f t="shared" si="13"/>
        <v/>
      </c>
      <c r="AM58" s="74" t="str">
        <f t="shared" si="13"/>
        <v/>
      </c>
      <c r="AN58" s="74" t="str">
        <f t="shared" si="13"/>
        <v/>
      </c>
      <c r="AO58" s="74" t="str">
        <f t="shared" si="6"/>
        <v/>
      </c>
    </row>
    <row r="59" spans="24:41">
      <c r="X59" s="85"/>
      <c r="Y59" s="85">
        <f t="shared" si="15"/>
        <v>0</v>
      </c>
      <c r="Z59" s="85">
        <f t="shared" si="7"/>
        <v>0</v>
      </c>
      <c r="AA59" s="85">
        <f t="shared" si="16"/>
        <v>0</v>
      </c>
      <c r="AB59" s="85">
        <f>COUNTIF(E$3:E59,E59)</f>
        <v>0</v>
      </c>
      <c r="AC59" s="85">
        <f t="shared" si="3"/>
        <v>0</v>
      </c>
      <c r="AD59" s="85">
        <f t="shared" si="17"/>
        <v>0</v>
      </c>
      <c r="AE59" s="85" t="str">
        <f t="shared" si="14"/>
        <v/>
      </c>
      <c r="AF59" s="85" t="str">
        <f t="shared" si="14"/>
        <v/>
      </c>
      <c r="AG59" s="85" t="str">
        <f t="shared" si="14"/>
        <v/>
      </c>
      <c r="AH59" s="74" t="str">
        <f t="shared" si="14"/>
        <v/>
      </c>
      <c r="AI59" s="74" t="str">
        <f t="shared" si="14"/>
        <v/>
      </c>
      <c r="AJ59" s="74" t="str">
        <f t="shared" si="13"/>
        <v/>
      </c>
      <c r="AK59" s="74" t="str">
        <f t="shared" si="13"/>
        <v/>
      </c>
      <c r="AL59" s="74" t="str">
        <f t="shared" si="13"/>
        <v/>
      </c>
      <c r="AM59" s="74" t="str">
        <f t="shared" si="13"/>
        <v/>
      </c>
      <c r="AN59" s="74" t="str">
        <f t="shared" si="13"/>
        <v/>
      </c>
      <c r="AO59" s="74" t="str">
        <f t="shared" si="6"/>
        <v/>
      </c>
    </row>
    <row r="60" spans="24:41">
      <c r="X60" s="85"/>
      <c r="Y60" s="85">
        <f t="shared" si="15"/>
        <v>0</v>
      </c>
      <c r="Z60" s="85">
        <f t="shared" si="7"/>
        <v>0</v>
      </c>
      <c r="AA60" s="85">
        <f t="shared" si="16"/>
        <v>0</v>
      </c>
      <c r="AB60" s="85">
        <f>COUNTIF(E$3:E60,E60)</f>
        <v>0</v>
      </c>
      <c r="AC60" s="85">
        <f t="shared" si="3"/>
        <v>0</v>
      </c>
      <c r="AD60" s="85">
        <f t="shared" si="17"/>
        <v>0</v>
      </c>
      <c r="AE60" s="85" t="str">
        <f t="shared" si="14"/>
        <v/>
      </c>
      <c r="AF60" s="85" t="str">
        <f t="shared" si="14"/>
        <v/>
      </c>
      <c r="AG60" s="85" t="str">
        <f t="shared" si="14"/>
        <v/>
      </c>
      <c r="AH60" s="74" t="str">
        <f t="shared" si="14"/>
        <v/>
      </c>
      <c r="AI60" s="74" t="str">
        <f t="shared" si="14"/>
        <v/>
      </c>
      <c r="AJ60" s="74" t="str">
        <f t="shared" si="14"/>
        <v/>
      </c>
      <c r="AK60" s="74" t="str">
        <f t="shared" si="14"/>
        <v/>
      </c>
      <c r="AL60" s="74" t="str">
        <f t="shared" si="14"/>
        <v/>
      </c>
      <c r="AM60" s="74" t="str">
        <f t="shared" si="14"/>
        <v/>
      </c>
      <c r="AN60" s="74" t="str">
        <f t="shared" si="14"/>
        <v/>
      </c>
      <c r="AO60" s="74" t="str">
        <f t="shared" si="6"/>
        <v/>
      </c>
    </row>
    <row r="61" spans="24:41">
      <c r="X61" s="85"/>
      <c r="Y61" s="85">
        <f t="shared" si="15"/>
        <v>0</v>
      </c>
      <c r="Z61" s="85">
        <f t="shared" si="7"/>
        <v>0</v>
      </c>
      <c r="AA61" s="85">
        <f t="shared" si="16"/>
        <v>0</v>
      </c>
      <c r="AB61" s="85">
        <f>COUNTIF(E$3:E61,E61)</f>
        <v>0</v>
      </c>
      <c r="AC61" s="85">
        <f t="shared" si="3"/>
        <v>0</v>
      </c>
      <c r="AD61" s="85">
        <f t="shared" si="17"/>
        <v>0</v>
      </c>
      <c r="AE61" s="85" t="str">
        <f t="shared" ref="AE61:AN86" si="18">IF(ISERROR(VLOOKUP(H$29,$Z61:$AD61,5,FALSE)),"",VLOOKUP(H$29,$Z61:$AD61,5,FALSE))</f>
        <v/>
      </c>
      <c r="AF61" s="85" t="str">
        <f t="shared" si="18"/>
        <v/>
      </c>
      <c r="AG61" s="85" t="str">
        <f t="shared" si="18"/>
        <v/>
      </c>
      <c r="AH61" s="74" t="str">
        <f t="shared" si="18"/>
        <v/>
      </c>
      <c r="AI61" s="74" t="str">
        <f t="shared" si="18"/>
        <v/>
      </c>
      <c r="AJ61" s="74" t="str">
        <f t="shared" si="18"/>
        <v/>
      </c>
      <c r="AK61" s="74" t="str">
        <f t="shared" si="18"/>
        <v/>
      </c>
      <c r="AL61" s="74" t="str">
        <f t="shared" si="18"/>
        <v/>
      </c>
      <c r="AM61" s="74" t="str">
        <f t="shared" si="18"/>
        <v/>
      </c>
      <c r="AN61" s="74" t="str">
        <f t="shared" si="18"/>
        <v/>
      </c>
      <c r="AO61" s="74" t="str">
        <f t="shared" si="6"/>
        <v/>
      </c>
    </row>
    <row r="62" spans="24:41">
      <c r="X62" s="85"/>
      <c r="Y62" s="85">
        <f t="shared" si="15"/>
        <v>0</v>
      </c>
      <c r="Z62" s="85">
        <f t="shared" si="7"/>
        <v>0</v>
      </c>
      <c r="AA62" s="85">
        <f t="shared" si="16"/>
        <v>0</v>
      </c>
      <c r="AB62" s="85">
        <f>COUNTIF(E$3:E62,E62)</f>
        <v>0</v>
      </c>
      <c r="AC62" s="85">
        <f t="shared" si="3"/>
        <v>0</v>
      </c>
      <c r="AD62" s="85">
        <f t="shared" si="17"/>
        <v>0</v>
      </c>
      <c r="AE62" s="85" t="str">
        <f t="shared" si="18"/>
        <v/>
      </c>
      <c r="AF62" s="85" t="str">
        <f t="shared" si="18"/>
        <v/>
      </c>
      <c r="AG62" s="85" t="str">
        <f t="shared" si="18"/>
        <v/>
      </c>
      <c r="AH62" s="74" t="str">
        <f t="shared" si="18"/>
        <v/>
      </c>
      <c r="AI62" s="74" t="str">
        <f t="shared" si="18"/>
        <v/>
      </c>
      <c r="AJ62" s="74" t="str">
        <f t="shared" si="18"/>
        <v/>
      </c>
      <c r="AK62" s="74" t="str">
        <f t="shared" si="18"/>
        <v/>
      </c>
      <c r="AL62" s="74" t="str">
        <f t="shared" si="18"/>
        <v/>
      </c>
      <c r="AM62" s="74" t="str">
        <f t="shared" si="18"/>
        <v/>
      </c>
      <c r="AN62" s="74" t="str">
        <f t="shared" si="18"/>
        <v/>
      </c>
      <c r="AO62" s="74" t="str">
        <f t="shared" si="6"/>
        <v/>
      </c>
    </row>
    <row r="63" spans="24:41">
      <c r="X63" s="85"/>
      <c r="Y63" s="85">
        <f t="shared" si="15"/>
        <v>0</v>
      </c>
      <c r="Z63" s="85">
        <f t="shared" si="7"/>
        <v>0</v>
      </c>
      <c r="AA63" s="85">
        <f t="shared" si="16"/>
        <v>0</v>
      </c>
      <c r="AB63" s="85">
        <f>COUNTIF(E$3:E63,E63)</f>
        <v>0</v>
      </c>
      <c r="AC63" s="85">
        <f t="shared" si="3"/>
        <v>0</v>
      </c>
      <c r="AD63" s="85">
        <f t="shared" si="17"/>
        <v>0</v>
      </c>
      <c r="AE63" s="85" t="str">
        <f t="shared" si="18"/>
        <v/>
      </c>
      <c r="AF63" s="85" t="str">
        <f t="shared" si="18"/>
        <v/>
      </c>
      <c r="AG63" s="85" t="str">
        <f t="shared" si="18"/>
        <v/>
      </c>
      <c r="AH63" s="74" t="str">
        <f t="shared" si="18"/>
        <v/>
      </c>
      <c r="AI63" s="74" t="str">
        <f t="shared" si="18"/>
        <v/>
      </c>
      <c r="AJ63" s="74" t="str">
        <f t="shared" si="18"/>
        <v/>
      </c>
      <c r="AK63" s="74" t="str">
        <f t="shared" si="18"/>
        <v/>
      </c>
      <c r="AL63" s="74" t="str">
        <f t="shared" si="18"/>
        <v/>
      </c>
      <c r="AM63" s="74" t="str">
        <f t="shared" si="18"/>
        <v/>
      </c>
      <c r="AN63" s="74" t="str">
        <f t="shared" si="18"/>
        <v/>
      </c>
      <c r="AO63" s="74" t="str">
        <f t="shared" si="6"/>
        <v/>
      </c>
    </row>
    <row r="64" spans="24:41">
      <c r="X64" s="85"/>
      <c r="Y64" s="85">
        <f t="shared" si="15"/>
        <v>0</v>
      </c>
      <c r="Z64" s="85">
        <f t="shared" si="7"/>
        <v>0</v>
      </c>
      <c r="AA64" s="85">
        <f t="shared" si="16"/>
        <v>0</v>
      </c>
      <c r="AB64" s="85">
        <f>COUNTIF(E$3:E64,E64)</f>
        <v>0</v>
      </c>
      <c r="AC64" s="85">
        <f t="shared" si="3"/>
        <v>0</v>
      </c>
      <c r="AD64" s="85">
        <f t="shared" si="17"/>
        <v>0</v>
      </c>
      <c r="AE64" s="85" t="str">
        <f t="shared" si="18"/>
        <v/>
      </c>
      <c r="AF64" s="85" t="str">
        <f t="shared" si="18"/>
        <v/>
      </c>
      <c r="AG64" s="85" t="str">
        <f t="shared" si="18"/>
        <v/>
      </c>
      <c r="AH64" s="74" t="str">
        <f t="shared" si="18"/>
        <v/>
      </c>
      <c r="AI64" s="74" t="str">
        <f t="shared" si="18"/>
        <v/>
      </c>
      <c r="AJ64" s="74" t="str">
        <f t="shared" si="18"/>
        <v/>
      </c>
      <c r="AK64" s="74" t="str">
        <f t="shared" si="18"/>
        <v/>
      </c>
      <c r="AL64" s="74" t="str">
        <f t="shared" si="18"/>
        <v/>
      </c>
      <c r="AM64" s="74" t="str">
        <f t="shared" si="18"/>
        <v/>
      </c>
      <c r="AN64" s="74" t="str">
        <f t="shared" si="18"/>
        <v/>
      </c>
      <c r="AO64" s="74" t="str">
        <f t="shared" si="6"/>
        <v/>
      </c>
    </row>
    <row r="65" spans="24:41">
      <c r="X65" s="85"/>
      <c r="Y65" s="85">
        <f t="shared" si="15"/>
        <v>0</v>
      </c>
      <c r="Z65" s="85">
        <f t="shared" si="7"/>
        <v>0</v>
      </c>
      <c r="AA65" s="85">
        <f t="shared" si="16"/>
        <v>0</v>
      </c>
      <c r="AB65" s="85">
        <f>COUNTIF(E$3:E65,E65)</f>
        <v>0</v>
      </c>
      <c r="AC65" s="85">
        <f t="shared" si="3"/>
        <v>0</v>
      </c>
      <c r="AD65" s="85">
        <f t="shared" si="17"/>
        <v>0</v>
      </c>
      <c r="AE65" s="85" t="str">
        <f t="shared" si="18"/>
        <v/>
      </c>
      <c r="AF65" s="85" t="str">
        <f t="shared" si="18"/>
        <v/>
      </c>
      <c r="AG65" s="85" t="str">
        <f t="shared" si="18"/>
        <v/>
      </c>
      <c r="AH65" s="74" t="str">
        <f t="shared" si="18"/>
        <v/>
      </c>
      <c r="AI65" s="74" t="str">
        <f t="shared" si="18"/>
        <v/>
      </c>
      <c r="AJ65" s="74" t="str">
        <f t="shared" si="18"/>
        <v/>
      </c>
      <c r="AK65" s="74" t="str">
        <f t="shared" si="18"/>
        <v/>
      </c>
      <c r="AL65" s="74" t="str">
        <f t="shared" si="18"/>
        <v/>
      </c>
      <c r="AM65" s="74" t="str">
        <f t="shared" si="18"/>
        <v/>
      </c>
      <c r="AN65" s="74" t="str">
        <f t="shared" si="18"/>
        <v/>
      </c>
      <c r="AO65" s="74" t="str">
        <f t="shared" si="6"/>
        <v/>
      </c>
    </row>
    <row r="66" spans="24:41">
      <c r="X66" s="85"/>
      <c r="Y66" s="85">
        <f t="shared" si="15"/>
        <v>0</v>
      </c>
      <c r="Z66" s="85">
        <f t="shared" si="7"/>
        <v>0</v>
      </c>
      <c r="AA66" s="85">
        <f t="shared" si="16"/>
        <v>0</v>
      </c>
      <c r="AB66" s="85">
        <f>COUNTIF(E$3:E66,E66)</f>
        <v>0</v>
      </c>
      <c r="AC66" s="85">
        <f t="shared" si="3"/>
        <v>0</v>
      </c>
      <c r="AD66" s="85">
        <f t="shared" si="17"/>
        <v>0</v>
      </c>
      <c r="AE66" s="85" t="str">
        <f t="shared" si="18"/>
        <v/>
      </c>
      <c r="AF66" s="85" t="str">
        <f t="shared" si="18"/>
        <v/>
      </c>
      <c r="AG66" s="85" t="str">
        <f t="shared" si="18"/>
        <v/>
      </c>
      <c r="AH66" s="74" t="str">
        <f t="shared" si="18"/>
        <v/>
      </c>
      <c r="AI66" s="74" t="str">
        <f t="shared" si="18"/>
        <v/>
      </c>
      <c r="AJ66" s="74" t="str">
        <f t="shared" si="18"/>
        <v/>
      </c>
      <c r="AK66" s="74" t="str">
        <f t="shared" si="18"/>
        <v/>
      </c>
      <c r="AL66" s="74" t="str">
        <f t="shared" si="18"/>
        <v/>
      </c>
      <c r="AM66" s="74" t="str">
        <f t="shared" si="18"/>
        <v/>
      </c>
      <c r="AN66" s="74" t="str">
        <f t="shared" si="18"/>
        <v/>
      </c>
      <c r="AO66" s="74" t="str">
        <f t="shared" si="6"/>
        <v/>
      </c>
    </row>
    <row r="67" spans="24:41">
      <c r="X67" s="85"/>
      <c r="Y67" s="85">
        <f t="shared" ref="Y67:Y102" si="19">C67</f>
        <v>0</v>
      </c>
      <c r="Z67" s="85">
        <f t="shared" si="7"/>
        <v>0</v>
      </c>
      <c r="AA67" s="85">
        <f t="shared" ref="AA67:AA102" si="20">D67</f>
        <v>0</v>
      </c>
      <c r="AB67" s="85">
        <f>COUNTIF(E$3:E67,E67)</f>
        <v>0</v>
      </c>
      <c r="AC67" s="85">
        <f t="shared" ref="AC67:AC102" si="21">COUNTIF(E$3:E$103,E67)</f>
        <v>0</v>
      </c>
      <c r="AD67" s="85">
        <f t="shared" ref="AD67:AD102" si="22">SUMIF(E$3:E$103,E67,D$3:D$103)</f>
        <v>0</v>
      </c>
      <c r="AE67" s="85" t="str">
        <f t="shared" si="18"/>
        <v/>
      </c>
      <c r="AF67" s="85" t="str">
        <f t="shared" si="18"/>
        <v/>
      </c>
      <c r="AG67" s="85" t="str">
        <f t="shared" si="18"/>
        <v/>
      </c>
      <c r="AH67" s="74" t="str">
        <f t="shared" si="18"/>
        <v/>
      </c>
      <c r="AI67" s="74" t="str">
        <f t="shared" si="18"/>
        <v/>
      </c>
      <c r="AJ67" s="74" t="str">
        <f t="shared" si="18"/>
        <v/>
      </c>
      <c r="AK67" s="74" t="str">
        <f t="shared" si="18"/>
        <v/>
      </c>
      <c r="AL67" s="74" t="str">
        <f t="shared" si="18"/>
        <v/>
      </c>
      <c r="AM67" s="74" t="str">
        <f t="shared" si="18"/>
        <v/>
      </c>
      <c r="AN67" s="74" t="str">
        <f t="shared" si="18"/>
        <v/>
      </c>
      <c r="AO67" s="74" t="str">
        <f t="shared" ref="AO67:AO102" si="23">IF(ISERROR(VLOOKUP(U$2,AJ67:AN67,5,FALSE)),"",VLOOKUP(U$2,AJ67:AN67,5,FALSE))</f>
        <v/>
      </c>
    </row>
    <row r="68" spans="24:41">
      <c r="X68" s="85"/>
      <c r="Y68" s="85">
        <f t="shared" si="19"/>
        <v>0</v>
      </c>
      <c r="Z68" s="85">
        <f t="shared" si="7"/>
        <v>0</v>
      </c>
      <c r="AA68" s="85">
        <f t="shared" si="20"/>
        <v>0</v>
      </c>
      <c r="AB68" s="85">
        <f>COUNTIF(E$3:E68,E68)</f>
        <v>0</v>
      </c>
      <c r="AC68" s="85">
        <f t="shared" si="21"/>
        <v>0</v>
      </c>
      <c r="AD68" s="85">
        <f t="shared" si="22"/>
        <v>0</v>
      </c>
      <c r="AE68" s="85" t="str">
        <f t="shared" si="18"/>
        <v/>
      </c>
      <c r="AF68" s="85" t="str">
        <f t="shared" si="18"/>
        <v/>
      </c>
      <c r="AG68" s="85" t="str">
        <f t="shared" si="18"/>
        <v/>
      </c>
      <c r="AH68" s="74" t="str">
        <f t="shared" si="18"/>
        <v/>
      </c>
      <c r="AI68" s="74" t="str">
        <f t="shared" si="18"/>
        <v/>
      </c>
      <c r="AJ68" s="74" t="str">
        <f t="shared" si="18"/>
        <v/>
      </c>
      <c r="AK68" s="74" t="str">
        <f t="shared" si="18"/>
        <v/>
      </c>
      <c r="AL68" s="74" t="str">
        <f t="shared" si="18"/>
        <v/>
      </c>
      <c r="AM68" s="74" t="str">
        <f t="shared" si="18"/>
        <v/>
      </c>
      <c r="AN68" s="74" t="str">
        <f t="shared" si="18"/>
        <v/>
      </c>
      <c r="AO68" s="74" t="str">
        <f t="shared" si="23"/>
        <v/>
      </c>
    </row>
    <row r="69" spans="24:41">
      <c r="X69" s="85"/>
      <c r="Y69" s="85">
        <f t="shared" si="19"/>
        <v>0</v>
      </c>
      <c r="Z69" s="85">
        <f t="shared" si="7"/>
        <v>0</v>
      </c>
      <c r="AA69" s="85">
        <f t="shared" si="20"/>
        <v>0</v>
      </c>
      <c r="AB69" s="85">
        <f>COUNTIF(E$3:E69,E69)</f>
        <v>0</v>
      </c>
      <c r="AC69" s="85">
        <f t="shared" si="21"/>
        <v>0</v>
      </c>
      <c r="AD69" s="85">
        <f t="shared" si="22"/>
        <v>0</v>
      </c>
      <c r="AE69" s="85" t="str">
        <f t="shared" si="18"/>
        <v/>
      </c>
      <c r="AF69" s="85" t="str">
        <f t="shared" si="18"/>
        <v/>
      </c>
      <c r="AG69" s="85" t="str">
        <f t="shared" si="18"/>
        <v/>
      </c>
      <c r="AH69" s="74" t="str">
        <f t="shared" si="18"/>
        <v/>
      </c>
      <c r="AI69" s="74" t="str">
        <f t="shared" si="18"/>
        <v/>
      </c>
      <c r="AJ69" s="74" t="str">
        <f t="shared" si="18"/>
        <v/>
      </c>
      <c r="AK69" s="74" t="str">
        <f t="shared" si="18"/>
        <v/>
      </c>
      <c r="AL69" s="74" t="str">
        <f t="shared" si="18"/>
        <v/>
      </c>
      <c r="AM69" s="74" t="str">
        <f t="shared" si="18"/>
        <v/>
      </c>
      <c r="AN69" s="74" t="str">
        <f t="shared" si="18"/>
        <v/>
      </c>
      <c r="AO69" s="74" t="str">
        <f t="shared" si="23"/>
        <v/>
      </c>
    </row>
    <row r="70" spans="24:41">
      <c r="X70" s="85"/>
      <c r="Y70" s="85">
        <f t="shared" si="19"/>
        <v>0</v>
      </c>
      <c r="Z70" s="85">
        <f t="shared" si="7"/>
        <v>0</v>
      </c>
      <c r="AA70" s="85">
        <f t="shared" si="20"/>
        <v>0</v>
      </c>
      <c r="AB70" s="85">
        <f>COUNTIF(E$3:E70,E70)</f>
        <v>0</v>
      </c>
      <c r="AC70" s="85">
        <f t="shared" si="21"/>
        <v>0</v>
      </c>
      <c r="AD70" s="85">
        <f t="shared" si="22"/>
        <v>0</v>
      </c>
      <c r="AE70" s="85" t="str">
        <f t="shared" si="18"/>
        <v/>
      </c>
      <c r="AF70" s="85" t="str">
        <f t="shared" si="18"/>
        <v/>
      </c>
      <c r="AG70" s="85" t="str">
        <f t="shared" si="18"/>
        <v/>
      </c>
      <c r="AH70" s="74" t="str">
        <f t="shared" si="18"/>
        <v/>
      </c>
      <c r="AI70" s="74" t="str">
        <f t="shared" si="18"/>
        <v/>
      </c>
      <c r="AJ70" s="74" t="str">
        <f t="shared" si="18"/>
        <v/>
      </c>
      <c r="AK70" s="74" t="str">
        <f t="shared" si="18"/>
        <v/>
      </c>
      <c r="AL70" s="74" t="str">
        <f t="shared" si="18"/>
        <v/>
      </c>
      <c r="AM70" s="74" t="str">
        <f t="shared" si="18"/>
        <v/>
      </c>
      <c r="AN70" s="74" t="str">
        <f t="shared" si="18"/>
        <v/>
      </c>
      <c r="AO70" s="74" t="str">
        <f t="shared" si="23"/>
        <v/>
      </c>
    </row>
    <row r="71" spans="24:41">
      <c r="X71" s="85"/>
      <c r="Y71" s="85">
        <f t="shared" si="19"/>
        <v>0</v>
      </c>
      <c r="Z71" s="85">
        <f t="shared" si="7"/>
        <v>0</v>
      </c>
      <c r="AA71" s="85">
        <f t="shared" si="20"/>
        <v>0</v>
      </c>
      <c r="AB71" s="85">
        <f>COUNTIF(E$3:E71,E71)</f>
        <v>0</v>
      </c>
      <c r="AC71" s="85">
        <f t="shared" si="21"/>
        <v>0</v>
      </c>
      <c r="AD71" s="85">
        <f t="shared" si="22"/>
        <v>0</v>
      </c>
      <c r="AE71" s="85" t="str">
        <f t="shared" si="18"/>
        <v/>
      </c>
      <c r="AF71" s="85" t="str">
        <f t="shared" si="18"/>
        <v/>
      </c>
      <c r="AG71" s="85" t="str">
        <f t="shared" si="18"/>
        <v/>
      </c>
      <c r="AH71" s="74" t="str">
        <f t="shared" si="18"/>
        <v/>
      </c>
      <c r="AI71" s="74" t="str">
        <f t="shared" si="18"/>
        <v/>
      </c>
      <c r="AJ71" s="74" t="str">
        <f t="shared" si="18"/>
        <v/>
      </c>
      <c r="AK71" s="74" t="str">
        <f t="shared" si="18"/>
        <v/>
      </c>
      <c r="AL71" s="74" t="str">
        <f t="shared" si="18"/>
        <v/>
      </c>
      <c r="AM71" s="74" t="str">
        <f t="shared" si="18"/>
        <v/>
      </c>
      <c r="AN71" s="74" t="str">
        <f t="shared" si="18"/>
        <v/>
      </c>
      <c r="AO71" s="74" t="str">
        <f t="shared" si="23"/>
        <v/>
      </c>
    </row>
    <row r="72" spans="24:41">
      <c r="X72" s="85"/>
      <c r="Y72" s="85">
        <f t="shared" si="19"/>
        <v>0</v>
      </c>
      <c r="Z72" s="85">
        <f t="shared" si="7"/>
        <v>0</v>
      </c>
      <c r="AA72" s="85">
        <f t="shared" si="20"/>
        <v>0</v>
      </c>
      <c r="AB72" s="85">
        <f>COUNTIF(E$3:E72,E72)</f>
        <v>0</v>
      </c>
      <c r="AC72" s="85">
        <f t="shared" si="21"/>
        <v>0</v>
      </c>
      <c r="AD72" s="85">
        <f t="shared" si="22"/>
        <v>0</v>
      </c>
      <c r="AE72" s="85" t="str">
        <f t="shared" si="18"/>
        <v/>
      </c>
      <c r="AF72" s="85" t="str">
        <f t="shared" si="18"/>
        <v/>
      </c>
      <c r="AG72" s="85" t="str">
        <f t="shared" si="18"/>
        <v/>
      </c>
      <c r="AH72" s="74" t="str">
        <f t="shared" si="18"/>
        <v/>
      </c>
      <c r="AI72" s="74" t="str">
        <f t="shared" si="18"/>
        <v/>
      </c>
      <c r="AJ72" s="74" t="str">
        <f t="shared" si="18"/>
        <v/>
      </c>
      <c r="AK72" s="74" t="str">
        <f t="shared" si="18"/>
        <v/>
      </c>
      <c r="AL72" s="74" t="str">
        <f t="shared" si="18"/>
        <v/>
      </c>
      <c r="AM72" s="74" t="str">
        <f t="shared" si="18"/>
        <v/>
      </c>
      <c r="AN72" s="74" t="str">
        <f t="shared" si="18"/>
        <v/>
      </c>
      <c r="AO72" s="74" t="str">
        <f t="shared" si="23"/>
        <v/>
      </c>
    </row>
    <row r="73" spans="24:41">
      <c r="X73" s="85"/>
      <c r="Y73" s="85">
        <f t="shared" si="19"/>
        <v>0</v>
      </c>
      <c r="Z73" s="85">
        <f t="shared" si="7"/>
        <v>0</v>
      </c>
      <c r="AA73" s="85">
        <f t="shared" si="20"/>
        <v>0</v>
      </c>
      <c r="AB73" s="85">
        <f>COUNTIF(E$3:E73,E73)</f>
        <v>0</v>
      </c>
      <c r="AC73" s="85">
        <f t="shared" si="21"/>
        <v>0</v>
      </c>
      <c r="AD73" s="85">
        <f t="shared" si="22"/>
        <v>0</v>
      </c>
      <c r="AE73" s="85" t="str">
        <f t="shared" si="18"/>
        <v/>
      </c>
      <c r="AF73" s="85" t="str">
        <f t="shared" si="18"/>
        <v/>
      </c>
      <c r="AG73" s="85" t="str">
        <f t="shared" si="18"/>
        <v/>
      </c>
      <c r="AH73" s="74" t="str">
        <f t="shared" si="18"/>
        <v/>
      </c>
      <c r="AI73" s="74" t="str">
        <f t="shared" si="18"/>
        <v/>
      </c>
      <c r="AJ73" s="74" t="str">
        <f t="shared" si="18"/>
        <v/>
      </c>
      <c r="AK73" s="74" t="str">
        <f t="shared" si="18"/>
        <v/>
      </c>
      <c r="AL73" s="74" t="str">
        <f t="shared" si="18"/>
        <v/>
      </c>
      <c r="AM73" s="74" t="str">
        <f t="shared" si="18"/>
        <v/>
      </c>
      <c r="AN73" s="74" t="str">
        <f t="shared" si="18"/>
        <v/>
      </c>
      <c r="AO73" s="74" t="str">
        <f t="shared" si="23"/>
        <v/>
      </c>
    </row>
    <row r="74" spans="24:41">
      <c r="X74" s="85"/>
      <c r="Y74" s="85">
        <f t="shared" si="19"/>
        <v>0</v>
      </c>
      <c r="Z74" s="85">
        <f t="shared" si="7"/>
        <v>0</v>
      </c>
      <c r="AA74" s="85">
        <f t="shared" si="20"/>
        <v>0</v>
      </c>
      <c r="AB74" s="85">
        <f>COUNTIF(E$3:E74,E74)</f>
        <v>0</v>
      </c>
      <c r="AC74" s="85">
        <f t="shared" si="21"/>
        <v>0</v>
      </c>
      <c r="AD74" s="85">
        <f t="shared" si="22"/>
        <v>0</v>
      </c>
      <c r="AE74" s="85" t="str">
        <f t="shared" si="18"/>
        <v/>
      </c>
      <c r="AF74" s="85" t="str">
        <f t="shared" si="18"/>
        <v/>
      </c>
      <c r="AG74" s="85" t="str">
        <f t="shared" si="18"/>
        <v/>
      </c>
      <c r="AH74" s="74" t="str">
        <f t="shared" si="18"/>
        <v/>
      </c>
      <c r="AI74" s="74" t="str">
        <f t="shared" si="18"/>
        <v/>
      </c>
      <c r="AJ74" s="74" t="str">
        <f t="shared" si="18"/>
        <v/>
      </c>
      <c r="AK74" s="74" t="str">
        <f t="shared" si="18"/>
        <v/>
      </c>
      <c r="AL74" s="74" t="str">
        <f t="shared" si="18"/>
        <v/>
      </c>
      <c r="AM74" s="74" t="str">
        <f t="shared" si="18"/>
        <v/>
      </c>
      <c r="AN74" s="74" t="str">
        <f t="shared" si="18"/>
        <v/>
      </c>
      <c r="AO74" s="74" t="str">
        <f t="shared" si="23"/>
        <v/>
      </c>
    </row>
    <row r="75" spans="24:41">
      <c r="X75" s="85"/>
      <c r="Y75" s="85">
        <f t="shared" si="19"/>
        <v>0</v>
      </c>
      <c r="Z75" s="85">
        <f t="shared" si="7"/>
        <v>0</v>
      </c>
      <c r="AA75" s="85">
        <f t="shared" si="20"/>
        <v>0</v>
      </c>
      <c r="AB75" s="85">
        <f>COUNTIF(E$3:E75,E75)</f>
        <v>0</v>
      </c>
      <c r="AC75" s="85">
        <f t="shared" si="21"/>
        <v>0</v>
      </c>
      <c r="AD75" s="85">
        <f t="shared" si="22"/>
        <v>0</v>
      </c>
      <c r="AE75" s="85" t="str">
        <f t="shared" si="18"/>
        <v/>
      </c>
      <c r="AF75" s="85" t="str">
        <f t="shared" si="18"/>
        <v/>
      </c>
      <c r="AG75" s="85" t="str">
        <f t="shared" si="18"/>
        <v/>
      </c>
      <c r="AH75" s="74" t="str">
        <f t="shared" si="18"/>
        <v/>
      </c>
      <c r="AI75" s="74" t="str">
        <f t="shared" si="18"/>
        <v/>
      </c>
      <c r="AJ75" s="74" t="str">
        <f t="shared" si="18"/>
        <v/>
      </c>
      <c r="AK75" s="74" t="str">
        <f t="shared" si="18"/>
        <v/>
      </c>
      <c r="AL75" s="74" t="str">
        <f t="shared" si="18"/>
        <v/>
      </c>
      <c r="AM75" s="74" t="str">
        <f t="shared" si="18"/>
        <v/>
      </c>
      <c r="AN75" s="74" t="str">
        <f t="shared" si="18"/>
        <v/>
      </c>
      <c r="AO75" s="74" t="str">
        <f t="shared" si="23"/>
        <v/>
      </c>
    </row>
    <row r="76" spans="24:41">
      <c r="X76" s="85"/>
      <c r="Y76" s="85">
        <f t="shared" si="19"/>
        <v>0</v>
      </c>
      <c r="Z76" s="85">
        <f t="shared" si="7"/>
        <v>0</v>
      </c>
      <c r="AA76" s="85">
        <f t="shared" si="20"/>
        <v>0</v>
      </c>
      <c r="AB76" s="85">
        <f>COUNTIF(E$3:E76,E76)</f>
        <v>0</v>
      </c>
      <c r="AC76" s="85">
        <f t="shared" si="21"/>
        <v>0</v>
      </c>
      <c r="AD76" s="85">
        <f t="shared" si="22"/>
        <v>0</v>
      </c>
      <c r="AE76" s="85" t="str">
        <f t="shared" si="18"/>
        <v/>
      </c>
      <c r="AF76" s="85" t="str">
        <f t="shared" si="18"/>
        <v/>
      </c>
      <c r="AG76" s="85" t="str">
        <f t="shared" si="18"/>
        <v/>
      </c>
      <c r="AH76" s="74" t="str">
        <f t="shared" si="18"/>
        <v/>
      </c>
      <c r="AI76" s="74" t="str">
        <f t="shared" si="18"/>
        <v/>
      </c>
      <c r="AJ76" s="74" t="str">
        <f t="shared" si="18"/>
        <v/>
      </c>
      <c r="AK76" s="74" t="str">
        <f t="shared" si="18"/>
        <v/>
      </c>
      <c r="AL76" s="74" t="str">
        <f t="shared" si="18"/>
        <v/>
      </c>
      <c r="AM76" s="74" t="str">
        <f t="shared" si="18"/>
        <v/>
      </c>
      <c r="AN76" s="74" t="str">
        <f t="shared" si="18"/>
        <v/>
      </c>
      <c r="AO76" s="74" t="str">
        <f t="shared" si="23"/>
        <v/>
      </c>
    </row>
    <row r="77" spans="24:41">
      <c r="X77" s="85"/>
      <c r="Y77" s="85">
        <f t="shared" si="19"/>
        <v>0</v>
      </c>
      <c r="Z77" s="85">
        <f t="shared" si="7"/>
        <v>0</v>
      </c>
      <c r="AA77" s="85">
        <f t="shared" si="20"/>
        <v>0</v>
      </c>
      <c r="AB77" s="85">
        <f>COUNTIF(E$3:E77,E77)</f>
        <v>0</v>
      </c>
      <c r="AC77" s="85">
        <f t="shared" si="21"/>
        <v>0</v>
      </c>
      <c r="AD77" s="85">
        <f t="shared" si="22"/>
        <v>0</v>
      </c>
      <c r="AE77" s="85" t="str">
        <f t="shared" si="18"/>
        <v/>
      </c>
      <c r="AF77" s="85" t="str">
        <f t="shared" si="18"/>
        <v/>
      </c>
      <c r="AG77" s="85" t="str">
        <f t="shared" si="18"/>
        <v/>
      </c>
      <c r="AH77" s="74" t="str">
        <f t="shared" si="18"/>
        <v/>
      </c>
      <c r="AI77" s="74" t="str">
        <f t="shared" si="18"/>
        <v/>
      </c>
      <c r="AJ77" s="74" t="str">
        <f t="shared" si="18"/>
        <v/>
      </c>
      <c r="AK77" s="74" t="str">
        <f t="shared" si="18"/>
        <v/>
      </c>
      <c r="AL77" s="74" t="str">
        <f t="shared" si="18"/>
        <v/>
      </c>
      <c r="AM77" s="74" t="str">
        <f t="shared" si="18"/>
        <v/>
      </c>
      <c r="AN77" s="74" t="str">
        <f t="shared" si="18"/>
        <v/>
      </c>
      <c r="AO77" s="74" t="str">
        <f t="shared" si="23"/>
        <v/>
      </c>
    </row>
    <row r="78" spans="24:41">
      <c r="X78" s="85"/>
      <c r="Y78" s="85">
        <f t="shared" si="19"/>
        <v>0</v>
      </c>
      <c r="Z78" s="85">
        <f t="shared" si="7"/>
        <v>0</v>
      </c>
      <c r="AA78" s="85">
        <f t="shared" si="20"/>
        <v>0</v>
      </c>
      <c r="AB78" s="85">
        <f>COUNTIF(E$3:E78,E78)</f>
        <v>0</v>
      </c>
      <c r="AC78" s="85">
        <f t="shared" si="21"/>
        <v>0</v>
      </c>
      <c r="AD78" s="85">
        <f t="shared" si="22"/>
        <v>0</v>
      </c>
      <c r="AE78" s="85" t="str">
        <f t="shared" si="18"/>
        <v/>
      </c>
      <c r="AF78" s="85" t="str">
        <f t="shared" si="18"/>
        <v/>
      </c>
      <c r="AG78" s="85" t="str">
        <f t="shared" si="18"/>
        <v/>
      </c>
      <c r="AH78" s="74" t="str">
        <f t="shared" si="18"/>
        <v/>
      </c>
      <c r="AI78" s="74" t="str">
        <f t="shared" si="18"/>
        <v/>
      </c>
      <c r="AJ78" s="74" t="str">
        <f t="shared" si="18"/>
        <v/>
      </c>
      <c r="AK78" s="74" t="str">
        <f t="shared" si="18"/>
        <v/>
      </c>
      <c r="AL78" s="74" t="str">
        <f t="shared" si="18"/>
        <v/>
      </c>
      <c r="AM78" s="74" t="str">
        <f t="shared" si="18"/>
        <v/>
      </c>
      <c r="AN78" s="74" t="str">
        <f t="shared" si="18"/>
        <v/>
      </c>
      <c r="AO78" s="74" t="str">
        <f t="shared" si="23"/>
        <v/>
      </c>
    </row>
    <row r="79" spans="24:41">
      <c r="X79" s="85"/>
      <c r="Y79" s="85">
        <f t="shared" si="19"/>
        <v>0</v>
      </c>
      <c r="Z79" s="85">
        <f t="shared" si="7"/>
        <v>0</v>
      </c>
      <c r="AA79" s="85">
        <f t="shared" si="20"/>
        <v>0</v>
      </c>
      <c r="AB79" s="85">
        <f>COUNTIF(E$3:E79,E79)</f>
        <v>0</v>
      </c>
      <c r="AC79" s="85">
        <f t="shared" si="21"/>
        <v>0</v>
      </c>
      <c r="AD79" s="85">
        <f t="shared" si="22"/>
        <v>0</v>
      </c>
      <c r="AE79" s="85" t="str">
        <f t="shared" si="18"/>
        <v/>
      </c>
      <c r="AF79" s="85" t="str">
        <f t="shared" si="18"/>
        <v/>
      </c>
      <c r="AG79" s="85" t="str">
        <f t="shared" si="18"/>
        <v/>
      </c>
      <c r="AH79" s="74" t="str">
        <f t="shared" si="18"/>
        <v/>
      </c>
      <c r="AI79" s="74" t="str">
        <f t="shared" si="18"/>
        <v/>
      </c>
      <c r="AJ79" s="74" t="str">
        <f t="shared" si="18"/>
        <v/>
      </c>
      <c r="AK79" s="74" t="str">
        <f t="shared" si="18"/>
        <v/>
      </c>
      <c r="AL79" s="74" t="str">
        <f t="shared" si="18"/>
        <v/>
      </c>
      <c r="AM79" s="74" t="str">
        <f t="shared" si="18"/>
        <v/>
      </c>
      <c r="AN79" s="74" t="str">
        <f t="shared" si="18"/>
        <v/>
      </c>
      <c r="AO79" s="74" t="str">
        <f t="shared" si="23"/>
        <v/>
      </c>
    </row>
    <row r="80" spans="24:41">
      <c r="X80" s="85"/>
      <c r="Y80" s="85">
        <f t="shared" si="19"/>
        <v>0</v>
      </c>
      <c r="Z80" s="85">
        <f t="shared" si="7"/>
        <v>0</v>
      </c>
      <c r="AA80" s="85">
        <f t="shared" si="20"/>
        <v>0</v>
      </c>
      <c r="AB80" s="85">
        <f>COUNTIF(E$3:E80,E80)</f>
        <v>0</v>
      </c>
      <c r="AC80" s="85">
        <f t="shared" si="21"/>
        <v>0</v>
      </c>
      <c r="AD80" s="85">
        <f t="shared" si="22"/>
        <v>0</v>
      </c>
      <c r="AE80" s="85" t="str">
        <f t="shared" si="18"/>
        <v/>
      </c>
      <c r="AF80" s="85" t="str">
        <f t="shared" si="18"/>
        <v/>
      </c>
      <c r="AG80" s="85" t="str">
        <f t="shared" si="18"/>
        <v/>
      </c>
      <c r="AH80" s="74" t="str">
        <f t="shared" si="18"/>
        <v/>
      </c>
      <c r="AI80" s="74" t="str">
        <f t="shared" si="18"/>
        <v/>
      </c>
      <c r="AJ80" s="74" t="str">
        <f t="shared" si="18"/>
        <v/>
      </c>
      <c r="AK80" s="74" t="str">
        <f t="shared" si="18"/>
        <v/>
      </c>
      <c r="AL80" s="74" t="str">
        <f t="shared" si="18"/>
        <v/>
      </c>
      <c r="AM80" s="74" t="str">
        <f t="shared" si="18"/>
        <v/>
      </c>
      <c r="AN80" s="74" t="str">
        <f t="shared" si="18"/>
        <v/>
      </c>
      <c r="AO80" s="74" t="str">
        <f t="shared" si="23"/>
        <v/>
      </c>
    </row>
    <row r="81" spans="24:41">
      <c r="X81" s="85"/>
      <c r="Y81" s="85">
        <f t="shared" si="19"/>
        <v>0</v>
      </c>
      <c r="Z81" s="85">
        <f t="shared" si="7"/>
        <v>0</v>
      </c>
      <c r="AA81" s="85">
        <f t="shared" si="20"/>
        <v>0</v>
      </c>
      <c r="AB81" s="85">
        <f>COUNTIF(E$3:E81,E81)</f>
        <v>0</v>
      </c>
      <c r="AC81" s="85">
        <f t="shared" si="21"/>
        <v>0</v>
      </c>
      <c r="AD81" s="85">
        <f t="shared" si="22"/>
        <v>0</v>
      </c>
      <c r="AE81" s="85" t="str">
        <f t="shared" si="18"/>
        <v/>
      </c>
      <c r="AF81" s="85" t="str">
        <f t="shared" si="18"/>
        <v/>
      </c>
      <c r="AG81" s="85" t="str">
        <f t="shared" si="18"/>
        <v/>
      </c>
      <c r="AH81" s="74" t="str">
        <f t="shared" si="18"/>
        <v/>
      </c>
      <c r="AI81" s="74" t="str">
        <f t="shared" si="18"/>
        <v/>
      </c>
      <c r="AJ81" s="74" t="str">
        <f t="shared" si="18"/>
        <v/>
      </c>
      <c r="AK81" s="74" t="str">
        <f t="shared" si="18"/>
        <v/>
      </c>
      <c r="AL81" s="74" t="str">
        <f t="shared" si="18"/>
        <v/>
      </c>
      <c r="AM81" s="74" t="str">
        <f t="shared" si="18"/>
        <v/>
      </c>
      <c r="AN81" s="74" t="str">
        <f t="shared" si="18"/>
        <v/>
      </c>
      <c r="AO81" s="74" t="str">
        <f t="shared" si="23"/>
        <v/>
      </c>
    </row>
    <row r="82" spans="24:41">
      <c r="X82" s="85"/>
      <c r="Y82" s="85">
        <f t="shared" si="19"/>
        <v>0</v>
      </c>
      <c r="Z82" s="85">
        <f t="shared" si="7"/>
        <v>0</v>
      </c>
      <c r="AA82" s="85">
        <f t="shared" si="20"/>
        <v>0</v>
      </c>
      <c r="AB82" s="85">
        <f>COUNTIF(E$3:E82,E82)</f>
        <v>0</v>
      </c>
      <c r="AC82" s="85">
        <f t="shared" si="21"/>
        <v>0</v>
      </c>
      <c r="AD82" s="85">
        <f t="shared" si="22"/>
        <v>0</v>
      </c>
      <c r="AE82" s="85" t="str">
        <f t="shared" si="18"/>
        <v/>
      </c>
      <c r="AF82" s="85" t="str">
        <f t="shared" si="18"/>
        <v/>
      </c>
      <c r="AG82" s="85" t="str">
        <f t="shared" si="18"/>
        <v/>
      </c>
      <c r="AH82" s="74" t="str">
        <f t="shared" si="18"/>
        <v/>
      </c>
      <c r="AI82" s="74" t="str">
        <f t="shared" si="18"/>
        <v/>
      </c>
      <c r="AJ82" s="74" t="str">
        <f t="shared" si="18"/>
        <v/>
      </c>
      <c r="AK82" s="74" t="str">
        <f t="shared" si="18"/>
        <v/>
      </c>
      <c r="AL82" s="74" t="str">
        <f t="shared" si="18"/>
        <v/>
      </c>
      <c r="AM82" s="74" t="str">
        <f t="shared" si="18"/>
        <v/>
      </c>
      <c r="AN82" s="74" t="str">
        <f t="shared" si="18"/>
        <v/>
      </c>
      <c r="AO82" s="74" t="str">
        <f t="shared" si="23"/>
        <v/>
      </c>
    </row>
    <row r="83" spans="24:41">
      <c r="X83" s="85"/>
      <c r="Y83" s="85">
        <f t="shared" si="19"/>
        <v>0</v>
      </c>
      <c r="Z83" s="85">
        <f t="shared" ref="Z83:Z102" si="24">E83</f>
        <v>0</v>
      </c>
      <c r="AA83" s="85">
        <f t="shared" si="20"/>
        <v>0</v>
      </c>
      <c r="AB83" s="85">
        <f>COUNTIF(E$3:E83,E83)</f>
        <v>0</v>
      </c>
      <c r="AC83" s="85">
        <f t="shared" si="21"/>
        <v>0</v>
      </c>
      <c r="AD83" s="85">
        <f t="shared" si="22"/>
        <v>0</v>
      </c>
      <c r="AE83" s="85" t="str">
        <f t="shared" si="18"/>
        <v/>
      </c>
      <c r="AF83" s="85" t="str">
        <f t="shared" si="18"/>
        <v/>
      </c>
      <c r="AG83" s="85" t="str">
        <f t="shared" si="18"/>
        <v/>
      </c>
      <c r="AH83" s="74" t="str">
        <f t="shared" si="18"/>
        <v/>
      </c>
      <c r="AI83" s="74" t="str">
        <f t="shared" si="18"/>
        <v/>
      </c>
      <c r="AJ83" s="74" t="str">
        <f t="shared" si="18"/>
        <v/>
      </c>
      <c r="AK83" s="74" t="str">
        <f t="shared" si="18"/>
        <v/>
      </c>
      <c r="AL83" s="74" t="str">
        <f t="shared" si="18"/>
        <v/>
      </c>
      <c r="AM83" s="74" t="str">
        <f t="shared" si="18"/>
        <v/>
      </c>
      <c r="AN83" s="74" t="str">
        <f t="shared" si="18"/>
        <v/>
      </c>
      <c r="AO83" s="74" t="str">
        <f t="shared" si="23"/>
        <v/>
      </c>
    </row>
    <row r="84" spans="24:41">
      <c r="X84" s="85"/>
      <c r="Y84" s="85">
        <f t="shared" si="19"/>
        <v>0</v>
      </c>
      <c r="Z84" s="85">
        <f t="shared" si="24"/>
        <v>0</v>
      </c>
      <c r="AA84" s="85">
        <f t="shared" si="20"/>
        <v>0</v>
      </c>
      <c r="AB84" s="85">
        <f>COUNTIF(E$3:E84,E84)</f>
        <v>0</v>
      </c>
      <c r="AC84" s="85">
        <f t="shared" si="21"/>
        <v>0</v>
      </c>
      <c r="AD84" s="85">
        <f t="shared" si="22"/>
        <v>0</v>
      </c>
      <c r="AE84" s="85" t="str">
        <f t="shared" si="18"/>
        <v/>
      </c>
      <c r="AF84" s="85" t="str">
        <f t="shared" si="18"/>
        <v/>
      </c>
      <c r="AG84" s="85" t="str">
        <f t="shared" si="18"/>
        <v/>
      </c>
      <c r="AH84" s="74" t="str">
        <f t="shared" si="18"/>
        <v/>
      </c>
      <c r="AI84" s="74" t="str">
        <f t="shared" si="18"/>
        <v/>
      </c>
      <c r="AJ84" s="74" t="str">
        <f t="shared" si="18"/>
        <v/>
      </c>
      <c r="AK84" s="74" t="str">
        <f t="shared" si="18"/>
        <v/>
      </c>
      <c r="AL84" s="74" t="str">
        <f t="shared" si="18"/>
        <v/>
      </c>
      <c r="AM84" s="74" t="str">
        <f t="shared" si="18"/>
        <v/>
      </c>
      <c r="AN84" s="74" t="str">
        <f t="shared" si="18"/>
        <v/>
      </c>
      <c r="AO84" s="74" t="str">
        <f t="shared" si="23"/>
        <v/>
      </c>
    </row>
    <row r="85" spans="24:41">
      <c r="X85" s="85"/>
      <c r="Y85" s="85">
        <f t="shared" si="19"/>
        <v>0</v>
      </c>
      <c r="Z85" s="85">
        <f t="shared" si="24"/>
        <v>0</v>
      </c>
      <c r="AA85" s="85">
        <f t="shared" si="20"/>
        <v>0</v>
      </c>
      <c r="AB85" s="85">
        <f>COUNTIF(E$3:E85,E85)</f>
        <v>0</v>
      </c>
      <c r="AC85" s="85">
        <f t="shared" si="21"/>
        <v>0</v>
      </c>
      <c r="AD85" s="85">
        <f t="shared" si="22"/>
        <v>0</v>
      </c>
      <c r="AE85" s="85" t="str">
        <f t="shared" si="18"/>
        <v/>
      </c>
      <c r="AF85" s="85" t="str">
        <f t="shared" si="18"/>
        <v/>
      </c>
      <c r="AG85" s="85" t="str">
        <f t="shared" si="18"/>
        <v/>
      </c>
      <c r="AH85" s="74" t="str">
        <f t="shared" si="18"/>
        <v/>
      </c>
      <c r="AI85" s="74" t="str">
        <f t="shared" si="18"/>
        <v/>
      </c>
      <c r="AJ85" s="74" t="str">
        <f t="shared" si="18"/>
        <v/>
      </c>
      <c r="AK85" s="74" t="str">
        <f t="shared" si="18"/>
        <v/>
      </c>
      <c r="AL85" s="74" t="str">
        <f t="shared" si="18"/>
        <v/>
      </c>
      <c r="AM85" s="74" t="str">
        <f t="shared" si="18"/>
        <v/>
      </c>
      <c r="AN85" s="74" t="str">
        <f t="shared" si="18"/>
        <v/>
      </c>
      <c r="AO85" s="74" t="str">
        <f t="shared" si="23"/>
        <v/>
      </c>
    </row>
    <row r="86" spans="24:41">
      <c r="X86" s="85"/>
      <c r="Y86" s="85">
        <f t="shared" si="19"/>
        <v>0</v>
      </c>
      <c r="Z86" s="85">
        <f t="shared" si="24"/>
        <v>0</v>
      </c>
      <c r="AA86" s="85">
        <f t="shared" si="20"/>
        <v>0</v>
      </c>
      <c r="AB86" s="85">
        <f>COUNTIF(E$3:E86,E86)</f>
        <v>0</v>
      </c>
      <c r="AC86" s="85">
        <f t="shared" si="21"/>
        <v>0</v>
      </c>
      <c r="AD86" s="85">
        <f t="shared" si="22"/>
        <v>0</v>
      </c>
      <c r="AE86" s="85" t="str">
        <f t="shared" si="18"/>
        <v/>
      </c>
      <c r="AF86" s="85" t="str">
        <f t="shared" si="18"/>
        <v/>
      </c>
      <c r="AG86" s="85" t="str">
        <f t="shared" si="18"/>
        <v/>
      </c>
      <c r="AH86" s="74" t="str">
        <f t="shared" si="18"/>
        <v/>
      </c>
      <c r="AI86" s="74" t="str">
        <f t="shared" si="18"/>
        <v/>
      </c>
      <c r="AJ86" s="74" t="str">
        <f t="shared" ref="AJ86:AN102" si="25">IF(ISERROR(VLOOKUP(M$29,$Z86:$AD86,5,FALSE)),"",VLOOKUP(M$29,$Z86:$AD86,5,FALSE))</f>
        <v/>
      </c>
      <c r="AK86" s="74" t="str">
        <f t="shared" si="25"/>
        <v/>
      </c>
      <c r="AL86" s="74" t="str">
        <f t="shared" si="25"/>
        <v/>
      </c>
      <c r="AM86" s="74" t="str">
        <f t="shared" si="25"/>
        <v/>
      </c>
      <c r="AN86" s="74" t="str">
        <f t="shared" si="25"/>
        <v/>
      </c>
      <c r="AO86" s="74" t="str">
        <f t="shared" si="23"/>
        <v/>
      </c>
    </row>
    <row r="87" spans="24:41">
      <c r="X87" s="85"/>
      <c r="Y87" s="85">
        <f t="shared" si="19"/>
        <v>0</v>
      </c>
      <c r="Z87" s="85">
        <f t="shared" si="24"/>
        <v>0</v>
      </c>
      <c r="AA87" s="85">
        <f t="shared" si="20"/>
        <v>0</v>
      </c>
      <c r="AB87" s="85">
        <f>COUNTIF(E$3:E87,E87)</f>
        <v>0</v>
      </c>
      <c r="AC87" s="85">
        <f t="shared" si="21"/>
        <v>0</v>
      </c>
      <c r="AD87" s="85">
        <f t="shared" si="22"/>
        <v>0</v>
      </c>
      <c r="AE87" s="85" t="str">
        <f t="shared" ref="AE87:AI102" si="26">IF(ISERROR(VLOOKUP(H$29,$Z87:$AD87,5,FALSE)),"",VLOOKUP(H$29,$Z87:$AD87,5,FALSE))</f>
        <v/>
      </c>
      <c r="AF87" s="85" t="str">
        <f t="shared" si="26"/>
        <v/>
      </c>
      <c r="AG87" s="85" t="str">
        <f t="shared" si="26"/>
        <v/>
      </c>
      <c r="AH87" s="74" t="str">
        <f t="shared" si="26"/>
        <v/>
      </c>
      <c r="AI87" s="74" t="str">
        <f t="shared" si="26"/>
        <v/>
      </c>
      <c r="AJ87" s="74" t="str">
        <f t="shared" si="25"/>
        <v/>
      </c>
      <c r="AK87" s="74" t="str">
        <f t="shared" si="25"/>
        <v/>
      </c>
      <c r="AL87" s="74" t="str">
        <f t="shared" si="25"/>
        <v/>
      </c>
      <c r="AM87" s="74" t="str">
        <f t="shared" si="25"/>
        <v/>
      </c>
      <c r="AN87" s="74" t="str">
        <f t="shared" si="25"/>
        <v/>
      </c>
      <c r="AO87" s="74" t="str">
        <f t="shared" si="23"/>
        <v/>
      </c>
    </row>
    <row r="88" spans="24:41">
      <c r="X88" s="85"/>
      <c r="Y88" s="85">
        <f t="shared" si="19"/>
        <v>0</v>
      </c>
      <c r="Z88" s="85">
        <f t="shared" si="24"/>
        <v>0</v>
      </c>
      <c r="AA88" s="85">
        <f t="shared" si="20"/>
        <v>0</v>
      </c>
      <c r="AB88" s="85">
        <f>COUNTIF(E$3:E88,E88)</f>
        <v>0</v>
      </c>
      <c r="AC88" s="85">
        <f t="shared" si="21"/>
        <v>0</v>
      </c>
      <c r="AD88" s="85">
        <f t="shared" si="22"/>
        <v>0</v>
      </c>
      <c r="AE88" s="85" t="str">
        <f t="shared" si="26"/>
        <v/>
      </c>
      <c r="AF88" s="85" t="str">
        <f t="shared" si="26"/>
        <v/>
      </c>
      <c r="AG88" s="85" t="str">
        <f t="shared" si="26"/>
        <v/>
      </c>
      <c r="AH88" s="74" t="str">
        <f t="shared" si="26"/>
        <v/>
      </c>
      <c r="AI88" s="74" t="str">
        <f t="shared" si="26"/>
        <v/>
      </c>
      <c r="AJ88" s="74" t="str">
        <f t="shared" si="25"/>
        <v/>
      </c>
      <c r="AK88" s="74" t="str">
        <f t="shared" si="25"/>
        <v/>
      </c>
      <c r="AL88" s="74" t="str">
        <f t="shared" si="25"/>
        <v/>
      </c>
      <c r="AM88" s="74" t="str">
        <f t="shared" si="25"/>
        <v/>
      </c>
      <c r="AN88" s="74" t="str">
        <f t="shared" si="25"/>
        <v/>
      </c>
      <c r="AO88" s="74" t="str">
        <f t="shared" si="23"/>
        <v/>
      </c>
    </row>
    <row r="89" spans="24:41">
      <c r="X89" s="85"/>
      <c r="Y89" s="85">
        <f t="shared" si="19"/>
        <v>0</v>
      </c>
      <c r="Z89" s="85">
        <f t="shared" si="24"/>
        <v>0</v>
      </c>
      <c r="AA89" s="85">
        <f t="shared" si="20"/>
        <v>0</v>
      </c>
      <c r="AB89" s="85">
        <f>COUNTIF(E$3:E89,E89)</f>
        <v>0</v>
      </c>
      <c r="AC89" s="85">
        <f t="shared" si="21"/>
        <v>0</v>
      </c>
      <c r="AD89" s="85">
        <f t="shared" si="22"/>
        <v>0</v>
      </c>
      <c r="AE89" s="85" t="str">
        <f t="shared" si="26"/>
        <v/>
      </c>
      <c r="AF89" s="85" t="str">
        <f t="shared" si="26"/>
        <v/>
      </c>
      <c r="AG89" s="85" t="str">
        <f t="shared" si="26"/>
        <v/>
      </c>
      <c r="AH89" s="74" t="str">
        <f t="shared" si="26"/>
        <v/>
      </c>
      <c r="AI89" s="74" t="str">
        <f t="shared" si="26"/>
        <v/>
      </c>
      <c r="AJ89" s="74" t="str">
        <f t="shared" si="25"/>
        <v/>
      </c>
      <c r="AK89" s="74" t="str">
        <f t="shared" si="25"/>
        <v/>
      </c>
      <c r="AL89" s="74" t="str">
        <f t="shared" si="25"/>
        <v/>
      </c>
      <c r="AM89" s="74" t="str">
        <f t="shared" si="25"/>
        <v/>
      </c>
      <c r="AN89" s="74" t="str">
        <f t="shared" si="25"/>
        <v/>
      </c>
      <c r="AO89" s="74" t="str">
        <f t="shared" si="23"/>
        <v/>
      </c>
    </row>
    <row r="90" spans="24:41">
      <c r="X90" s="85"/>
      <c r="Y90" s="85">
        <f t="shared" si="19"/>
        <v>0</v>
      </c>
      <c r="Z90" s="85">
        <f t="shared" si="24"/>
        <v>0</v>
      </c>
      <c r="AA90" s="85">
        <f t="shared" si="20"/>
        <v>0</v>
      </c>
      <c r="AB90" s="85">
        <f>COUNTIF(E$3:E90,E90)</f>
        <v>0</v>
      </c>
      <c r="AC90" s="85">
        <f t="shared" si="21"/>
        <v>0</v>
      </c>
      <c r="AD90" s="85">
        <f t="shared" si="22"/>
        <v>0</v>
      </c>
      <c r="AE90" s="85" t="str">
        <f t="shared" si="26"/>
        <v/>
      </c>
      <c r="AF90" s="85" t="str">
        <f t="shared" si="26"/>
        <v/>
      </c>
      <c r="AG90" s="85" t="str">
        <f t="shared" si="26"/>
        <v/>
      </c>
      <c r="AH90" s="74" t="str">
        <f t="shared" si="26"/>
        <v/>
      </c>
      <c r="AI90" s="74" t="str">
        <f t="shared" si="26"/>
        <v/>
      </c>
      <c r="AJ90" s="74" t="str">
        <f t="shared" si="25"/>
        <v/>
      </c>
      <c r="AK90" s="74" t="str">
        <f t="shared" si="25"/>
        <v/>
      </c>
      <c r="AL90" s="74" t="str">
        <f t="shared" si="25"/>
        <v/>
      </c>
      <c r="AM90" s="74" t="str">
        <f t="shared" si="25"/>
        <v/>
      </c>
      <c r="AN90" s="74" t="str">
        <f t="shared" si="25"/>
        <v/>
      </c>
      <c r="AO90" s="74" t="str">
        <f t="shared" si="23"/>
        <v/>
      </c>
    </row>
    <row r="91" spans="24:41">
      <c r="X91" s="85"/>
      <c r="Y91" s="85">
        <f t="shared" si="19"/>
        <v>0</v>
      </c>
      <c r="Z91" s="85">
        <f t="shared" si="24"/>
        <v>0</v>
      </c>
      <c r="AA91" s="85">
        <f t="shared" si="20"/>
        <v>0</v>
      </c>
      <c r="AB91" s="85">
        <f>COUNTIF(E$3:E91,E91)</f>
        <v>0</v>
      </c>
      <c r="AC91" s="85">
        <f t="shared" si="21"/>
        <v>0</v>
      </c>
      <c r="AD91" s="85">
        <f t="shared" si="22"/>
        <v>0</v>
      </c>
      <c r="AE91" s="85" t="str">
        <f t="shared" si="26"/>
        <v/>
      </c>
      <c r="AF91" s="85" t="str">
        <f t="shared" si="26"/>
        <v/>
      </c>
      <c r="AG91" s="85" t="str">
        <f t="shared" si="26"/>
        <v/>
      </c>
      <c r="AH91" s="74" t="str">
        <f t="shared" si="26"/>
        <v/>
      </c>
      <c r="AI91" s="74" t="str">
        <f t="shared" si="26"/>
        <v/>
      </c>
      <c r="AJ91" s="74" t="str">
        <f t="shared" si="25"/>
        <v/>
      </c>
      <c r="AK91" s="74" t="str">
        <f t="shared" si="25"/>
        <v/>
      </c>
      <c r="AL91" s="74" t="str">
        <f t="shared" si="25"/>
        <v/>
      </c>
      <c r="AM91" s="74" t="str">
        <f t="shared" si="25"/>
        <v/>
      </c>
      <c r="AN91" s="74" t="str">
        <f t="shared" si="25"/>
        <v/>
      </c>
      <c r="AO91" s="74" t="str">
        <f t="shared" si="23"/>
        <v/>
      </c>
    </row>
    <row r="92" spans="24:41">
      <c r="X92" s="85"/>
      <c r="Y92" s="85">
        <f t="shared" si="19"/>
        <v>0</v>
      </c>
      <c r="Z92" s="85">
        <f t="shared" si="24"/>
        <v>0</v>
      </c>
      <c r="AA92" s="85">
        <f t="shared" si="20"/>
        <v>0</v>
      </c>
      <c r="AB92" s="85">
        <f>COUNTIF(E$3:E92,E92)</f>
        <v>0</v>
      </c>
      <c r="AC92" s="85">
        <f t="shared" si="21"/>
        <v>0</v>
      </c>
      <c r="AD92" s="85">
        <f t="shared" si="22"/>
        <v>0</v>
      </c>
      <c r="AE92" s="85" t="str">
        <f t="shared" si="26"/>
        <v/>
      </c>
      <c r="AF92" s="85" t="str">
        <f t="shared" si="26"/>
        <v/>
      </c>
      <c r="AG92" s="85" t="str">
        <f t="shared" si="26"/>
        <v/>
      </c>
      <c r="AH92" s="74" t="str">
        <f t="shared" si="26"/>
        <v/>
      </c>
      <c r="AI92" s="74" t="str">
        <f t="shared" si="26"/>
        <v/>
      </c>
      <c r="AJ92" s="74" t="str">
        <f t="shared" si="25"/>
        <v/>
      </c>
      <c r="AK92" s="74" t="str">
        <f t="shared" si="25"/>
        <v/>
      </c>
      <c r="AL92" s="74" t="str">
        <f t="shared" si="25"/>
        <v/>
      </c>
      <c r="AM92" s="74" t="str">
        <f t="shared" si="25"/>
        <v/>
      </c>
      <c r="AN92" s="74" t="str">
        <f t="shared" si="25"/>
        <v/>
      </c>
      <c r="AO92" s="74" t="str">
        <f t="shared" si="23"/>
        <v/>
      </c>
    </row>
    <row r="93" spans="24:41">
      <c r="X93" s="85"/>
      <c r="Y93" s="85">
        <f t="shared" si="19"/>
        <v>0</v>
      </c>
      <c r="Z93" s="85">
        <f t="shared" si="24"/>
        <v>0</v>
      </c>
      <c r="AA93" s="85">
        <f t="shared" si="20"/>
        <v>0</v>
      </c>
      <c r="AB93" s="85">
        <f>COUNTIF(E$3:E93,E93)</f>
        <v>0</v>
      </c>
      <c r="AC93" s="85">
        <f t="shared" si="21"/>
        <v>0</v>
      </c>
      <c r="AD93" s="85">
        <f t="shared" si="22"/>
        <v>0</v>
      </c>
      <c r="AE93" s="85" t="str">
        <f t="shared" si="26"/>
        <v/>
      </c>
      <c r="AF93" s="85" t="str">
        <f t="shared" si="26"/>
        <v/>
      </c>
      <c r="AG93" s="85" t="str">
        <f t="shared" si="26"/>
        <v/>
      </c>
      <c r="AH93" s="74" t="str">
        <f t="shared" si="26"/>
        <v/>
      </c>
      <c r="AI93" s="74" t="str">
        <f t="shared" si="26"/>
        <v/>
      </c>
      <c r="AJ93" s="74" t="str">
        <f t="shared" si="25"/>
        <v/>
      </c>
      <c r="AK93" s="74" t="str">
        <f t="shared" si="25"/>
        <v/>
      </c>
      <c r="AL93" s="74" t="str">
        <f t="shared" si="25"/>
        <v/>
      </c>
      <c r="AM93" s="74" t="str">
        <f t="shared" si="25"/>
        <v/>
      </c>
      <c r="AN93" s="74" t="str">
        <f t="shared" si="25"/>
        <v/>
      </c>
      <c r="AO93" s="74" t="str">
        <f t="shared" si="23"/>
        <v/>
      </c>
    </row>
    <row r="94" spans="24:41">
      <c r="X94" s="85"/>
      <c r="Y94" s="85">
        <f t="shared" si="19"/>
        <v>0</v>
      </c>
      <c r="Z94" s="85">
        <f t="shared" si="24"/>
        <v>0</v>
      </c>
      <c r="AA94" s="85">
        <f t="shared" si="20"/>
        <v>0</v>
      </c>
      <c r="AB94" s="85">
        <f>COUNTIF(E$3:E94,E94)</f>
        <v>0</v>
      </c>
      <c r="AC94" s="85">
        <f t="shared" si="21"/>
        <v>0</v>
      </c>
      <c r="AD94" s="85">
        <f t="shared" si="22"/>
        <v>0</v>
      </c>
      <c r="AE94" s="85" t="str">
        <f t="shared" si="26"/>
        <v/>
      </c>
      <c r="AF94" s="85" t="str">
        <f t="shared" si="26"/>
        <v/>
      </c>
      <c r="AG94" s="85" t="str">
        <f t="shared" si="26"/>
        <v/>
      </c>
      <c r="AH94" s="74" t="str">
        <f t="shared" si="26"/>
        <v/>
      </c>
      <c r="AI94" s="74" t="str">
        <f t="shared" si="26"/>
        <v/>
      </c>
      <c r="AJ94" s="74" t="str">
        <f t="shared" si="25"/>
        <v/>
      </c>
      <c r="AK94" s="74" t="str">
        <f t="shared" si="25"/>
        <v/>
      </c>
      <c r="AL94" s="74" t="str">
        <f t="shared" si="25"/>
        <v/>
      </c>
      <c r="AM94" s="74" t="str">
        <f t="shared" si="25"/>
        <v/>
      </c>
      <c r="AN94" s="74" t="str">
        <f t="shared" si="25"/>
        <v/>
      </c>
      <c r="AO94" s="74" t="str">
        <f t="shared" si="23"/>
        <v/>
      </c>
    </row>
    <row r="95" spans="24:41">
      <c r="X95" s="85"/>
      <c r="Y95" s="85">
        <f t="shared" si="19"/>
        <v>0</v>
      </c>
      <c r="Z95" s="85">
        <f t="shared" si="24"/>
        <v>0</v>
      </c>
      <c r="AA95" s="85">
        <f t="shared" si="20"/>
        <v>0</v>
      </c>
      <c r="AB95" s="85">
        <f>COUNTIF(E$3:E95,E95)</f>
        <v>0</v>
      </c>
      <c r="AC95" s="85">
        <f t="shared" si="21"/>
        <v>0</v>
      </c>
      <c r="AD95" s="85">
        <f t="shared" si="22"/>
        <v>0</v>
      </c>
      <c r="AE95" s="85" t="str">
        <f t="shared" si="26"/>
        <v/>
      </c>
      <c r="AF95" s="85" t="str">
        <f t="shared" si="26"/>
        <v/>
      </c>
      <c r="AG95" s="85" t="str">
        <f t="shared" si="26"/>
        <v/>
      </c>
      <c r="AH95" s="74" t="str">
        <f t="shared" si="26"/>
        <v/>
      </c>
      <c r="AI95" s="74" t="str">
        <f t="shared" si="26"/>
        <v/>
      </c>
      <c r="AJ95" s="74" t="str">
        <f t="shared" si="25"/>
        <v/>
      </c>
      <c r="AK95" s="74" t="str">
        <f t="shared" si="25"/>
        <v/>
      </c>
      <c r="AL95" s="74" t="str">
        <f t="shared" si="25"/>
        <v/>
      </c>
      <c r="AM95" s="74" t="str">
        <f t="shared" si="25"/>
        <v/>
      </c>
      <c r="AN95" s="74" t="str">
        <f t="shared" si="25"/>
        <v/>
      </c>
      <c r="AO95" s="74" t="str">
        <f t="shared" si="23"/>
        <v/>
      </c>
    </row>
    <row r="96" spans="24:41">
      <c r="X96" s="85"/>
      <c r="Y96" s="85">
        <f t="shared" si="19"/>
        <v>0</v>
      </c>
      <c r="Z96" s="85">
        <f t="shared" si="24"/>
        <v>0</v>
      </c>
      <c r="AA96" s="85">
        <f t="shared" si="20"/>
        <v>0</v>
      </c>
      <c r="AB96" s="85">
        <f>COUNTIF(E$3:E96,E96)</f>
        <v>0</v>
      </c>
      <c r="AC96" s="85">
        <f t="shared" si="21"/>
        <v>0</v>
      </c>
      <c r="AD96" s="85">
        <f t="shared" si="22"/>
        <v>0</v>
      </c>
      <c r="AE96" s="85" t="str">
        <f t="shared" si="26"/>
        <v/>
      </c>
      <c r="AF96" s="85" t="str">
        <f t="shared" si="26"/>
        <v/>
      </c>
      <c r="AG96" s="85" t="str">
        <f t="shared" si="26"/>
        <v/>
      </c>
      <c r="AH96" s="74" t="str">
        <f t="shared" si="26"/>
        <v/>
      </c>
      <c r="AI96" s="74" t="str">
        <f t="shared" si="26"/>
        <v/>
      </c>
      <c r="AJ96" s="74" t="str">
        <f t="shared" si="25"/>
        <v/>
      </c>
      <c r="AK96" s="74" t="str">
        <f t="shared" si="25"/>
        <v/>
      </c>
      <c r="AL96" s="74" t="str">
        <f t="shared" si="25"/>
        <v/>
      </c>
      <c r="AM96" s="74" t="str">
        <f t="shared" si="25"/>
        <v/>
      </c>
      <c r="AN96" s="74" t="str">
        <f t="shared" si="25"/>
        <v/>
      </c>
      <c r="AO96" s="74" t="str">
        <f t="shared" si="23"/>
        <v/>
      </c>
    </row>
    <row r="97" spans="24:41">
      <c r="X97" s="85"/>
      <c r="Y97" s="85">
        <f t="shared" si="19"/>
        <v>0</v>
      </c>
      <c r="Z97" s="85">
        <f t="shared" si="24"/>
        <v>0</v>
      </c>
      <c r="AA97" s="85">
        <f t="shared" si="20"/>
        <v>0</v>
      </c>
      <c r="AB97" s="85">
        <f>COUNTIF(E$3:E97,E97)</f>
        <v>0</v>
      </c>
      <c r="AC97" s="85">
        <f t="shared" si="21"/>
        <v>0</v>
      </c>
      <c r="AD97" s="85">
        <f t="shared" si="22"/>
        <v>0</v>
      </c>
      <c r="AE97" s="85" t="str">
        <f t="shared" si="26"/>
        <v/>
      </c>
      <c r="AF97" s="85" t="str">
        <f t="shared" si="26"/>
        <v/>
      </c>
      <c r="AG97" s="85" t="str">
        <f t="shared" si="26"/>
        <v/>
      </c>
      <c r="AH97" s="74" t="str">
        <f t="shared" si="26"/>
        <v/>
      </c>
      <c r="AI97" s="74" t="str">
        <f t="shared" si="26"/>
        <v/>
      </c>
      <c r="AJ97" s="74" t="str">
        <f t="shared" si="25"/>
        <v/>
      </c>
      <c r="AK97" s="74" t="str">
        <f t="shared" si="25"/>
        <v/>
      </c>
      <c r="AL97" s="74" t="str">
        <f t="shared" si="25"/>
        <v/>
      </c>
      <c r="AM97" s="74" t="str">
        <f t="shared" si="25"/>
        <v/>
      </c>
      <c r="AN97" s="74" t="str">
        <f t="shared" si="25"/>
        <v/>
      </c>
      <c r="AO97" s="74" t="str">
        <f t="shared" si="23"/>
        <v/>
      </c>
    </row>
    <row r="98" spans="24:41">
      <c r="X98" s="85"/>
      <c r="Y98" s="85">
        <f t="shared" si="19"/>
        <v>0</v>
      </c>
      <c r="Z98" s="85">
        <f t="shared" si="24"/>
        <v>0</v>
      </c>
      <c r="AA98" s="85">
        <f t="shared" si="20"/>
        <v>0</v>
      </c>
      <c r="AB98" s="85">
        <f>COUNTIF(E$3:E98,E98)</f>
        <v>0</v>
      </c>
      <c r="AC98" s="85">
        <f t="shared" si="21"/>
        <v>0</v>
      </c>
      <c r="AD98" s="85">
        <f t="shared" si="22"/>
        <v>0</v>
      </c>
      <c r="AE98" s="85" t="str">
        <f t="shared" si="26"/>
        <v/>
      </c>
      <c r="AF98" s="85" t="str">
        <f t="shared" si="26"/>
        <v/>
      </c>
      <c r="AG98" s="85" t="str">
        <f t="shared" si="26"/>
        <v/>
      </c>
      <c r="AH98" s="74" t="str">
        <f t="shared" si="26"/>
        <v/>
      </c>
      <c r="AI98" s="74" t="str">
        <f t="shared" si="26"/>
        <v/>
      </c>
      <c r="AJ98" s="74" t="str">
        <f t="shared" si="25"/>
        <v/>
      </c>
      <c r="AK98" s="74" t="str">
        <f t="shared" si="25"/>
        <v/>
      </c>
      <c r="AL98" s="74" t="str">
        <f t="shared" si="25"/>
        <v/>
      </c>
      <c r="AM98" s="74" t="str">
        <f t="shared" si="25"/>
        <v/>
      </c>
      <c r="AN98" s="74" t="str">
        <f t="shared" si="25"/>
        <v/>
      </c>
      <c r="AO98" s="74" t="str">
        <f t="shared" si="23"/>
        <v/>
      </c>
    </row>
    <row r="99" spans="24:41">
      <c r="X99" s="85"/>
      <c r="Y99" s="85">
        <f t="shared" si="19"/>
        <v>0</v>
      </c>
      <c r="Z99" s="85">
        <f t="shared" si="24"/>
        <v>0</v>
      </c>
      <c r="AA99" s="85">
        <f t="shared" si="20"/>
        <v>0</v>
      </c>
      <c r="AB99" s="85">
        <f>COUNTIF(E$3:E99,E99)</f>
        <v>0</v>
      </c>
      <c r="AC99" s="85">
        <f t="shared" si="21"/>
        <v>0</v>
      </c>
      <c r="AD99" s="85">
        <f t="shared" si="22"/>
        <v>0</v>
      </c>
      <c r="AE99" s="85" t="str">
        <f t="shared" si="26"/>
        <v/>
      </c>
      <c r="AF99" s="85" t="str">
        <f t="shared" si="26"/>
        <v/>
      </c>
      <c r="AG99" s="85" t="str">
        <f t="shared" si="26"/>
        <v/>
      </c>
      <c r="AH99" s="74" t="str">
        <f t="shared" si="26"/>
        <v/>
      </c>
      <c r="AI99" s="74" t="str">
        <f t="shared" si="26"/>
        <v/>
      </c>
      <c r="AJ99" s="74" t="str">
        <f t="shared" si="25"/>
        <v/>
      </c>
      <c r="AK99" s="74" t="str">
        <f t="shared" si="25"/>
        <v/>
      </c>
      <c r="AL99" s="74" t="str">
        <f t="shared" si="25"/>
        <v/>
      </c>
      <c r="AM99" s="74" t="str">
        <f t="shared" si="25"/>
        <v/>
      </c>
      <c r="AN99" s="74" t="str">
        <f t="shared" si="25"/>
        <v/>
      </c>
      <c r="AO99" s="74" t="str">
        <f t="shared" si="23"/>
        <v/>
      </c>
    </row>
    <row r="100" spans="24:41">
      <c r="X100" s="85"/>
      <c r="Y100" s="85">
        <f t="shared" si="19"/>
        <v>0</v>
      </c>
      <c r="Z100" s="85">
        <f t="shared" si="24"/>
        <v>0</v>
      </c>
      <c r="AA100" s="85">
        <f t="shared" si="20"/>
        <v>0</v>
      </c>
      <c r="AB100" s="85">
        <f>COUNTIF(E$3:E100,E100)</f>
        <v>0</v>
      </c>
      <c r="AC100" s="85">
        <f t="shared" si="21"/>
        <v>0</v>
      </c>
      <c r="AD100" s="85">
        <f t="shared" si="22"/>
        <v>0</v>
      </c>
      <c r="AE100" s="85" t="str">
        <f t="shared" si="26"/>
        <v/>
      </c>
      <c r="AF100" s="85" t="str">
        <f t="shared" si="26"/>
        <v/>
      </c>
      <c r="AG100" s="85" t="str">
        <f t="shared" si="26"/>
        <v/>
      </c>
      <c r="AH100" s="74" t="str">
        <f t="shared" si="26"/>
        <v/>
      </c>
      <c r="AI100" s="74" t="str">
        <f t="shared" si="26"/>
        <v/>
      </c>
      <c r="AJ100" s="74" t="str">
        <f t="shared" si="25"/>
        <v/>
      </c>
      <c r="AK100" s="74" t="str">
        <f t="shared" si="25"/>
        <v/>
      </c>
      <c r="AL100" s="74" t="str">
        <f t="shared" si="25"/>
        <v/>
      </c>
      <c r="AM100" s="74" t="str">
        <f t="shared" si="25"/>
        <v/>
      </c>
      <c r="AN100" s="74" t="str">
        <f t="shared" si="25"/>
        <v/>
      </c>
      <c r="AO100" s="74" t="str">
        <f t="shared" si="23"/>
        <v/>
      </c>
    </row>
    <row r="101" spans="24:41">
      <c r="X101" s="85"/>
      <c r="Y101" s="85">
        <f t="shared" si="19"/>
        <v>0</v>
      </c>
      <c r="Z101" s="85">
        <f t="shared" si="24"/>
        <v>0</v>
      </c>
      <c r="AA101" s="85">
        <f t="shared" si="20"/>
        <v>0</v>
      </c>
      <c r="AB101" s="85">
        <f>COUNTIF(E$3:E101,E101)</f>
        <v>0</v>
      </c>
      <c r="AC101" s="85">
        <f t="shared" si="21"/>
        <v>0</v>
      </c>
      <c r="AD101" s="85">
        <f t="shared" si="22"/>
        <v>0</v>
      </c>
      <c r="AE101" s="85" t="str">
        <f t="shared" si="26"/>
        <v/>
      </c>
      <c r="AF101" s="85" t="str">
        <f t="shared" si="26"/>
        <v/>
      </c>
      <c r="AG101" s="85" t="str">
        <f t="shared" si="26"/>
        <v/>
      </c>
      <c r="AH101" s="74" t="str">
        <f t="shared" si="26"/>
        <v/>
      </c>
      <c r="AI101" s="74" t="str">
        <f t="shared" si="26"/>
        <v/>
      </c>
      <c r="AJ101" s="74" t="str">
        <f t="shared" si="25"/>
        <v/>
      </c>
      <c r="AK101" s="74" t="str">
        <f t="shared" si="25"/>
        <v/>
      </c>
      <c r="AL101" s="74" t="str">
        <f t="shared" si="25"/>
        <v/>
      </c>
      <c r="AM101" s="74" t="str">
        <f t="shared" si="25"/>
        <v/>
      </c>
      <c r="AN101" s="74" t="str">
        <f t="shared" si="25"/>
        <v/>
      </c>
      <c r="AO101" s="74" t="str">
        <f t="shared" si="23"/>
        <v/>
      </c>
    </row>
    <row r="102" spans="24:41">
      <c r="X102" s="85"/>
      <c r="Y102" s="85">
        <f t="shared" si="19"/>
        <v>0</v>
      </c>
      <c r="Z102" s="85">
        <f t="shared" si="24"/>
        <v>0</v>
      </c>
      <c r="AA102" s="85">
        <f t="shared" si="20"/>
        <v>0</v>
      </c>
      <c r="AB102" s="85">
        <f>COUNTIF(E$3:E102,E102)</f>
        <v>0</v>
      </c>
      <c r="AC102" s="85">
        <f t="shared" si="21"/>
        <v>0</v>
      </c>
      <c r="AD102" s="85">
        <f t="shared" si="22"/>
        <v>0</v>
      </c>
      <c r="AE102" s="85" t="str">
        <f t="shared" si="26"/>
        <v/>
      </c>
      <c r="AF102" s="85" t="str">
        <f t="shared" si="26"/>
        <v/>
      </c>
      <c r="AG102" s="85" t="str">
        <f t="shared" si="26"/>
        <v/>
      </c>
      <c r="AH102" s="74" t="str">
        <f t="shared" si="26"/>
        <v/>
      </c>
      <c r="AI102" s="74" t="str">
        <f t="shared" si="26"/>
        <v/>
      </c>
      <c r="AJ102" s="74" t="str">
        <f t="shared" si="25"/>
        <v/>
      </c>
      <c r="AK102" s="74" t="str">
        <f t="shared" si="25"/>
        <v/>
      </c>
      <c r="AL102" s="74" t="str">
        <f t="shared" si="25"/>
        <v/>
      </c>
      <c r="AM102" s="74" t="str">
        <f t="shared" si="25"/>
        <v/>
      </c>
      <c r="AN102" s="74" t="str">
        <f t="shared" si="25"/>
        <v/>
      </c>
      <c r="AO102" s="74" t="str">
        <f t="shared" si="23"/>
        <v/>
      </c>
    </row>
    <row r="103" spans="24:41"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</row>
    <row r="104" spans="24:41"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</row>
    <row r="105" spans="24:41"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</row>
    <row r="106" spans="24:41"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</row>
    <row r="107" spans="24:41"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</row>
    <row r="108" spans="24:41"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</row>
    <row r="109" spans="24:41"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</row>
    <row r="110" spans="24:41"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</row>
    <row r="111" spans="24:41"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</row>
    <row r="112" spans="24:41"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</row>
    <row r="113" spans="24:33"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</row>
    <row r="114" spans="24:33"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</row>
    <row r="115" spans="24:33"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</row>
    <row r="116" spans="24:33"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</row>
    <row r="117" spans="24:33"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</row>
    <row r="118" spans="24:33"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</row>
    <row r="119" spans="24:33"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</row>
    <row r="120" spans="24:33"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</row>
    <row r="121" spans="24:33"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</row>
    <row r="122" spans="24:33"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</row>
    <row r="123" spans="24:33"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</row>
    <row r="124" spans="24:33"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</row>
    <row r="125" spans="24:33"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</row>
    <row r="126" spans="24:33"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</row>
    <row r="127" spans="24:33"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</row>
    <row r="128" spans="24:33"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</row>
    <row r="129" spans="24:33"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</row>
    <row r="130" spans="24:33"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</row>
    <row r="131" spans="24:33"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</row>
    <row r="132" spans="24:33"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</row>
    <row r="133" spans="24:33"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</row>
    <row r="134" spans="24:33"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</row>
    <row r="135" spans="24:33"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</row>
    <row r="136" spans="24:33"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</row>
    <row r="137" spans="24:33"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</row>
    <row r="138" spans="24:33"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</row>
    <row r="139" spans="24:33"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</row>
    <row r="140" spans="24:33"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</row>
    <row r="141" spans="24:33"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</row>
    <row r="142" spans="24:33"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</row>
    <row r="143" spans="24:33"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</row>
    <row r="144" spans="24:33"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</row>
    <row r="145" spans="24:33"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</row>
    <row r="146" spans="24:33"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</row>
    <row r="147" spans="24:33"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</row>
    <row r="148" spans="24:33"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</row>
    <row r="149" spans="24:33"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</row>
    <row r="150" spans="24:33"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</row>
    <row r="151" spans="24:33"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</row>
    <row r="152" spans="24:33"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</row>
    <row r="153" spans="24:33"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</row>
    <row r="154" spans="24:33"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</row>
    <row r="155" spans="24:33"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</row>
    <row r="156" spans="24:33"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</row>
    <row r="157" spans="24:33"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</row>
    <row r="158" spans="24:33"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</row>
    <row r="159" spans="24:33"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</row>
    <row r="160" spans="24:33"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</row>
    <row r="161" spans="24:33"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</row>
    <row r="162" spans="24:33"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</row>
    <row r="163" spans="24:33"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</row>
    <row r="164" spans="24:33"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</row>
    <row r="165" spans="24:33"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</row>
    <row r="166" spans="24:33"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</row>
    <row r="167" spans="24:33"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</row>
    <row r="168" spans="24:33"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</row>
    <row r="169" spans="24:33"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</row>
    <row r="170" spans="24:33"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</row>
    <row r="171" spans="24:33"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</row>
    <row r="172" spans="24:33"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</row>
    <row r="173" spans="24:33"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</row>
  </sheetData>
  <sheetProtection password="CEBE" sheet="1" objects="1" scenarios="1" selectLockedCells="1"/>
  <mergeCells count="4">
    <mergeCell ref="H2:I2"/>
    <mergeCell ref="P2:Q2"/>
    <mergeCell ref="C1:E1"/>
    <mergeCell ref="M2:N2"/>
  </mergeCells>
  <dataValidations count="1">
    <dataValidation type="list" allowBlank="1" showInputMessage="1" showErrorMessage="1" sqref="E3:E1048576">
      <formula1>"Operator 1, Operator 2, Operator 3, Operator 4, Operator 5, Operator 6, Operator 7, Operator 8, Operator 9, Operator 10"</formula1>
    </dataValidation>
  </dataValidations>
  <printOptions horizontalCentered="1"/>
  <pageMargins left="0" right="0" top="0.25" bottom="0" header="0" footer="0"/>
  <pageSetup scale="12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BI40"/>
  <sheetViews>
    <sheetView showGridLines="0" showRowColHeaders="0" topLeftCell="A2" zoomScaleNormal="100" workbookViewId="0">
      <selection activeCell="I2" sqref="I2:R2"/>
    </sheetView>
  </sheetViews>
  <sheetFormatPr defaultColWidth="9.7109375" defaultRowHeight="15"/>
  <cols>
    <col min="1" max="31" width="4" style="92" customWidth="1"/>
    <col min="32" max="61" width="3.42578125" style="92" customWidth="1"/>
    <col min="62" max="259" width="9.7109375" style="92"/>
    <col min="260" max="290" width="5.42578125" style="92" customWidth="1"/>
    <col min="291" max="515" width="9.7109375" style="92"/>
    <col min="516" max="546" width="5.42578125" style="92" customWidth="1"/>
    <col min="547" max="771" width="9.7109375" style="92"/>
    <col min="772" max="802" width="5.42578125" style="92" customWidth="1"/>
    <col min="803" max="1027" width="9.7109375" style="92"/>
    <col min="1028" max="1058" width="5.42578125" style="92" customWidth="1"/>
    <col min="1059" max="1283" width="9.7109375" style="92"/>
    <col min="1284" max="1314" width="5.42578125" style="92" customWidth="1"/>
    <col min="1315" max="1539" width="9.7109375" style="92"/>
    <col min="1540" max="1570" width="5.42578125" style="92" customWidth="1"/>
    <col min="1571" max="1795" width="9.7109375" style="92"/>
    <col min="1796" max="1826" width="5.42578125" style="92" customWidth="1"/>
    <col min="1827" max="2051" width="9.7109375" style="92"/>
    <col min="2052" max="2082" width="5.42578125" style="92" customWidth="1"/>
    <col min="2083" max="2307" width="9.7109375" style="92"/>
    <col min="2308" max="2338" width="5.42578125" style="92" customWidth="1"/>
    <col min="2339" max="2563" width="9.7109375" style="92"/>
    <col min="2564" max="2594" width="5.42578125" style="92" customWidth="1"/>
    <col min="2595" max="2819" width="9.7109375" style="92"/>
    <col min="2820" max="2850" width="5.42578125" style="92" customWidth="1"/>
    <col min="2851" max="3075" width="9.7109375" style="92"/>
    <col min="3076" max="3106" width="5.42578125" style="92" customWidth="1"/>
    <col min="3107" max="3331" width="9.7109375" style="92"/>
    <col min="3332" max="3362" width="5.42578125" style="92" customWidth="1"/>
    <col min="3363" max="3587" width="9.7109375" style="92"/>
    <col min="3588" max="3618" width="5.42578125" style="92" customWidth="1"/>
    <col min="3619" max="3843" width="9.7109375" style="92"/>
    <col min="3844" max="3874" width="5.42578125" style="92" customWidth="1"/>
    <col min="3875" max="4099" width="9.7109375" style="92"/>
    <col min="4100" max="4130" width="5.42578125" style="92" customWidth="1"/>
    <col min="4131" max="4355" width="9.7109375" style="92"/>
    <col min="4356" max="4386" width="5.42578125" style="92" customWidth="1"/>
    <col min="4387" max="4611" width="9.7109375" style="92"/>
    <col min="4612" max="4642" width="5.42578125" style="92" customWidth="1"/>
    <col min="4643" max="4867" width="9.7109375" style="92"/>
    <col min="4868" max="4898" width="5.42578125" style="92" customWidth="1"/>
    <col min="4899" max="5123" width="9.7109375" style="92"/>
    <col min="5124" max="5154" width="5.42578125" style="92" customWidth="1"/>
    <col min="5155" max="5379" width="9.7109375" style="92"/>
    <col min="5380" max="5410" width="5.42578125" style="92" customWidth="1"/>
    <col min="5411" max="5635" width="9.7109375" style="92"/>
    <col min="5636" max="5666" width="5.42578125" style="92" customWidth="1"/>
    <col min="5667" max="5891" width="9.7109375" style="92"/>
    <col min="5892" max="5922" width="5.42578125" style="92" customWidth="1"/>
    <col min="5923" max="6147" width="9.7109375" style="92"/>
    <col min="6148" max="6178" width="5.42578125" style="92" customWidth="1"/>
    <col min="6179" max="6403" width="9.7109375" style="92"/>
    <col min="6404" max="6434" width="5.42578125" style="92" customWidth="1"/>
    <col min="6435" max="6659" width="9.7109375" style="92"/>
    <col min="6660" max="6690" width="5.42578125" style="92" customWidth="1"/>
    <col min="6691" max="6915" width="9.7109375" style="92"/>
    <col min="6916" max="6946" width="5.42578125" style="92" customWidth="1"/>
    <col min="6947" max="7171" width="9.7109375" style="92"/>
    <col min="7172" max="7202" width="5.42578125" style="92" customWidth="1"/>
    <col min="7203" max="7427" width="9.7109375" style="92"/>
    <col min="7428" max="7458" width="5.42578125" style="92" customWidth="1"/>
    <col min="7459" max="7683" width="9.7109375" style="92"/>
    <col min="7684" max="7714" width="5.42578125" style="92" customWidth="1"/>
    <col min="7715" max="7939" width="9.7109375" style="92"/>
    <col min="7940" max="7970" width="5.42578125" style="92" customWidth="1"/>
    <col min="7971" max="8195" width="9.7109375" style="92"/>
    <col min="8196" max="8226" width="5.42578125" style="92" customWidth="1"/>
    <col min="8227" max="8451" width="9.7109375" style="92"/>
    <col min="8452" max="8482" width="5.42578125" style="92" customWidth="1"/>
    <col min="8483" max="8707" width="9.7109375" style="92"/>
    <col min="8708" max="8738" width="5.42578125" style="92" customWidth="1"/>
    <col min="8739" max="8963" width="9.7109375" style="92"/>
    <col min="8964" max="8994" width="5.42578125" style="92" customWidth="1"/>
    <col min="8995" max="9219" width="9.7109375" style="92"/>
    <col min="9220" max="9250" width="5.42578125" style="92" customWidth="1"/>
    <col min="9251" max="9475" width="9.7109375" style="92"/>
    <col min="9476" max="9506" width="5.42578125" style="92" customWidth="1"/>
    <col min="9507" max="9731" width="9.7109375" style="92"/>
    <col min="9732" max="9762" width="5.42578125" style="92" customWidth="1"/>
    <col min="9763" max="9987" width="9.7109375" style="92"/>
    <col min="9988" max="10018" width="5.42578125" style="92" customWidth="1"/>
    <col min="10019" max="10243" width="9.7109375" style="92"/>
    <col min="10244" max="10274" width="5.42578125" style="92" customWidth="1"/>
    <col min="10275" max="10499" width="9.7109375" style="92"/>
    <col min="10500" max="10530" width="5.42578125" style="92" customWidth="1"/>
    <col min="10531" max="10755" width="9.7109375" style="92"/>
    <col min="10756" max="10786" width="5.42578125" style="92" customWidth="1"/>
    <col min="10787" max="11011" width="9.7109375" style="92"/>
    <col min="11012" max="11042" width="5.42578125" style="92" customWidth="1"/>
    <col min="11043" max="11267" width="9.7109375" style="92"/>
    <col min="11268" max="11298" width="5.42578125" style="92" customWidth="1"/>
    <col min="11299" max="11523" width="9.7109375" style="92"/>
    <col min="11524" max="11554" width="5.42578125" style="92" customWidth="1"/>
    <col min="11555" max="11779" width="9.7109375" style="92"/>
    <col min="11780" max="11810" width="5.42578125" style="92" customWidth="1"/>
    <col min="11811" max="12035" width="9.7109375" style="92"/>
    <col min="12036" max="12066" width="5.42578125" style="92" customWidth="1"/>
    <col min="12067" max="12291" width="9.7109375" style="92"/>
    <col min="12292" max="12322" width="5.42578125" style="92" customWidth="1"/>
    <col min="12323" max="12547" width="9.7109375" style="92"/>
    <col min="12548" max="12578" width="5.42578125" style="92" customWidth="1"/>
    <col min="12579" max="12803" width="9.7109375" style="92"/>
    <col min="12804" max="12834" width="5.42578125" style="92" customWidth="1"/>
    <col min="12835" max="13059" width="9.7109375" style="92"/>
    <col min="13060" max="13090" width="5.42578125" style="92" customWidth="1"/>
    <col min="13091" max="13315" width="9.7109375" style="92"/>
    <col min="13316" max="13346" width="5.42578125" style="92" customWidth="1"/>
    <col min="13347" max="13571" width="9.7109375" style="92"/>
    <col min="13572" max="13602" width="5.42578125" style="92" customWidth="1"/>
    <col min="13603" max="13827" width="9.7109375" style="92"/>
    <col min="13828" max="13858" width="5.42578125" style="92" customWidth="1"/>
    <col min="13859" max="14083" width="9.7109375" style="92"/>
    <col min="14084" max="14114" width="5.42578125" style="92" customWidth="1"/>
    <col min="14115" max="14339" width="9.7109375" style="92"/>
    <col min="14340" max="14370" width="5.42578125" style="92" customWidth="1"/>
    <col min="14371" max="14595" width="9.7109375" style="92"/>
    <col min="14596" max="14626" width="5.42578125" style="92" customWidth="1"/>
    <col min="14627" max="14851" width="9.7109375" style="92"/>
    <col min="14852" max="14882" width="5.42578125" style="92" customWidth="1"/>
    <col min="14883" max="15107" width="9.7109375" style="92"/>
    <col min="15108" max="15138" width="5.42578125" style="92" customWidth="1"/>
    <col min="15139" max="15363" width="9.7109375" style="92"/>
    <col min="15364" max="15394" width="5.42578125" style="92" customWidth="1"/>
    <col min="15395" max="15619" width="9.7109375" style="92"/>
    <col min="15620" max="15650" width="5.42578125" style="92" customWidth="1"/>
    <col min="15651" max="15875" width="9.7109375" style="92"/>
    <col min="15876" max="15906" width="5.42578125" style="92" customWidth="1"/>
    <col min="15907" max="16131" width="9.7109375" style="92"/>
    <col min="16132" max="16162" width="5.42578125" style="92" customWidth="1"/>
    <col min="16163" max="16384" width="9.7109375" style="92"/>
  </cols>
  <sheetData>
    <row r="1" spans="1:61" ht="30" customHeight="1">
      <c r="A1" s="374" t="s">
        <v>58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374"/>
      <c r="AE1" s="374"/>
    </row>
    <row r="2" spans="1:61" ht="27.75">
      <c r="A2" s="375" t="s">
        <v>59</v>
      </c>
      <c r="B2" s="376"/>
      <c r="C2" s="376"/>
      <c r="D2" s="376"/>
      <c r="E2" s="376"/>
      <c r="F2" s="377"/>
      <c r="G2" s="93" t="s">
        <v>60</v>
      </c>
      <c r="H2" s="94"/>
      <c r="I2" s="378" t="s">
        <v>61</v>
      </c>
      <c r="J2" s="379"/>
      <c r="K2" s="379"/>
      <c r="L2" s="379"/>
      <c r="M2" s="379"/>
      <c r="N2" s="379"/>
      <c r="O2" s="379"/>
      <c r="P2" s="379"/>
      <c r="Q2" s="379"/>
      <c r="R2" s="380"/>
      <c r="S2" s="95"/>
      <c r="T2" s="95"/>
      <c r="U2" s="95"/>
      <c r="V2" s="95"/>
      <c r="W2" s="96"/>
      <c r="X2" s="96"/>
      <c r="Y2" s="96"/>
      <c r="Z2" s="96"/>
      <c r="AA2" s="97" t="s">
        <v>62</v>
      </c>
      <c r="AB2" s="98"/>
      <c r="AC2" s="98"/>
      <c r="AD2" s="98"/>
      <c r="AE2" s="98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</row>
    <row r="3" spans="1:61" ht="27.75">
      <c r="A3" s="381" t="s">
        <v>63</v>
      </c>
      <c r="B3" s="382"/>
      <c r="C3" s="382"/>
      <c r="D3" s="382"/>
      <c r="E3" s="382"/>
      <c r="F3" s="383"/>
      <c r="G3" s="99" t="s">
        <v>64</v>
      </c>
      <c r="H3" s="100"/>
      <c r="I3" s="384" t="s">
        <v>65</v>
      </c>
      <c r="J3" s="385"/>
      <c r="K3" s="385"/>
      <c r="L3" s="385"/>
      <c r="M3" s="385"/>
      <c r="N3" s="385"/>
      <c r="O3" s="385"/>
      <c r="P3" s="385"/>
      <c r="Q3" s="385"/>
      <c r="R3" s="386"/>
      <c r="S3" s="95"/>
      <c r="T3" s="95"/>
      <c r="U3" s="95"/>
      <c r="V3" s="95"/>
      <c r="W3" s="96"/>
      <c r="X3" s="96"/>
      <c r="Y3" s="96"/>
      <c r="Z3" s="96"/>
      <c r="AA3" s="387">
        <f>'4S STANDARD WORK (a)'!AN5</f>
        <v>0</v>
      </c>
      <c r="AB3" s="388"/>
      <c r="AC3" s="388"/>
      <c r="AD3" s="388"/>
      <c r="AE3" s="389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</row>
    <row r="4" spans="1:61" ht="6.4" customHeigh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</row>
    <row r="5" spans="1:61" ht="14.65" customHeight="1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334" t="s">
        <v>66</v>
      </c>
      <c r="AG5" s="335"/>
      <c r="AH5" s="335"/>
      <c r="AI5" s="336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</row>
    <row r="6" spans="1:61" ht="14.65" customHeight="1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371" t="s">
        <v>67</v>
      </c>
      <c r="AG6" s="372"/>
      <c r="AH6" s="372"/>
      <c r="AI6" s="37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</row>
    <row r="7" spans="1:61" ht="14.6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343">
        <f>'4S STANDARD WORK (a)'!AN3</f>
        <v>320</v>
      </c>
      <c r="AG7" s="344"/>
      <c r="AH7" s="344"/>
      <c r="AI7" s="345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</row>
    <row r="8" spans="1:61" ht="14.65" customHeight="1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346"/>
      <c r="AG8" s="347"/>
      <c r="AH8" s="347"/>
      <c r="AI8" s="348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</row>
    <row r="9" spans="1:61" ht="14.65" customHeight="1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349"/>
      <c r="AG9" s="350"/>
      <c r="AH9" s="350"/>
      <c r="AI9" s="351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</row>
    <row r="10" spans="1:61" ht="14.65" customHeight="1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</row>
    <row r="11" spans="1:61" ht="14.65" customHeight="1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334" t="s">
        <v>68</v>
      </c>
      <c r="AG11" s="335"/>
      <c r="AH11" s="335"/>
      <c r="AI11" s="336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</row>
    <row r="12" spans="1:61" ht="14.65" customHeight="1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371" t="s">
        <v>43</v>
      </c>
      <c r="AG12" s="372"/>
      <c r="AH12" s="372"/>
      <c r="AI12" s="37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</row>
    <row r="13" spans="1:61" ht="14.65" customHeight="1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352">
        <f>'4S STANDARD WORK (a)'!C43</f>
        <v>0</v>
      </c>
      <c r="AG13" s="344"/>
      <c r="AH13" s="344"/>
      <c r="AI13" s="345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</row>
    <row r="14" spans="1:61" ht="14.65" customHeight="1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346"/>
      <c r="AG14" s="347"/>
      <c r="AH14" s="347"/>
      <c r="AI14" s="348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</row>
    <row r="15" spans="1:61" ht="14.65" customHeight="1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349"/>
      <c r="AG15" s="350"/>
      <c r="AH15" s="350"/>
      <c r="AI15" s="351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</row>
    <row r="16" spans="1:61" ht="14.65" customHeight="1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</row>
    <row r="17" spans="1:61" ht="14.65" customHeight="1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334" t="s">
        <v>69</v>
      </c>
      <c r="AG17" s="335"/>
      <c r="AH17" s="335"/>
      <c r="AI17" s="336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</row>
    <row r="18" spans="1:61" ht="14.65" customHeight="1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371" t="s">
        <v>70</v>
      </c>
      <c r="AG18" s="372"/>
      <c r="AH18" s="372"/>
      <c r="AI18" s="37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</row>
    <row r="19" spans="1:61" ht="14.65" customHeight="1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353">
        <f>IF(AF7="","",AF13/AF7)</f>
        <v>0</v>
      </c>
      <c r="AG19" s="354"/>
      <c r="AH19" s="354"/>
      <c r="AI19" s="355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</row>
    <row r="20" spans="1:61" ht="14.65" customHeight="1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356"/>
      <c r="AG20" s="357"/>
      <c r="AH20" s="357"/>
      <c r="AI20" s="358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</row>
    <row r="21" spans="1:61" ht="14.65" customHeight="1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359"/>
      <c r="AG21" s="360"/>
      <c r="AH21" s="360"/>
      <c r="AI21" s="361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</row>
    <row r="22" spans="1:61" ht="14.65" customHeight="1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</row>
    <row r="23" spans="1:61" ht="14.65" customHeight="1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</row>
    <row r="24" spans="1:61" ht="14.65" customHeight="1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334" t="s">
        <v>71</v>
      </c>
      <c r="AG24" s="335"/>
      <c r="AH24" s="335"/>
      <c r="AI24" s="336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</row>
    <row r="25" spans="1:61" ht="14.65" customHeight="1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371" t="s">
        <v>72</v>
      </c>
      <c r="AG25" s="372"/>
      <c r="AH25" s="372"/>
      <c r="AI25" s="37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</row>
    <row r="26" spans="1:61" ht="14.65" customHeight="1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362">
        <f>AF19</f>
        <v>0</v>
      </c>
      <c r="AG26" s="363"/>
      <c r="AH26" s="363"/>
      <c r="AI26" s="364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</row>
    <row r="27" spans="1:61" ht="14.65" customHeight="1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365"/>
      <c r="AG27" s="366"/>
      <c r="AH27" s="366"/>
      <c r="AI27" s="367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</row>
    <row r="28" spans="1:61" ht="14.65" customHeight="1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368"/>
      <c r="AG28" s="369"/>
      <c r="AH28" s="369"/>
      <c r="AI28" s="370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</row>
    <row r="29" spans="1:61" ht="14.65" customHeight="1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</row>
    <row r="30" spans="1:61" ht="14.65" customHeight="1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</row>
    <row r="31" spans="1:61" ht="14.65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</row>
    <row r="32" spans="1:61" ht="6.6" customHeight="1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</row>
    <row r="33" spans="1:30" s="3" customFormat="1" ht="16.899999999999999" customHeight="1">
      <c r="A33" s="340" t="s">
        <v>73</v>
      </c>
      <c r="B33" s="341"/>
      <c r="C33" s="341"/>
      <c r="D33" s="341"/>
      <c r="E33" s="342"/>
      <c r="F33" s="340" t="s">
        <v>74</v>
      </c>
      <c r="G33" s="341"/>
      <c r="H33" s="341"/>
      <c r="I33" s="341"/>
      <c r="J33" s="342"/>
      <c r="K33" s="340" t="s">
        <v>75</v>
      </c>
      <c r="L33" s="341"/>
      <c r="M33" s="341"/>
      <c r="N33" s="341"/>
      <c r="O33" s="342"/>
      <c r="P33" s="340" t="s">
        <v>76</v>
      </c>
      <c r="Q33" s="341"/>
      <c r="R33" s="341"/>
      <c r="S33" s="341"/>
      <c r="T33" s="342"/>
      <c r="U33" s="340" t="s">
        <v>77</v>
      </c>
      <c r="V33" s="341"/>
      <c r="W33" s="341"/>
      <c r="X33" s="341"/>
      <c r="Y33" s="342"/>
      <c r="Z33" s="340" t="s">
        <v>44</v>
      </c>
      <c r="AA33" s="341"/>
      <c r="AB33" s="341"/>
      <c r="AC33" s="341"/>
      <c r="AD33" s="342"/>
    </row>
    <row r="34" spans="1:30" s="3" customFormat="1" ht="16.899999999999999" customHeight="1">
      <c r="A34" s="337" t="s">
        <v>78</v>
      </c>
      <c r="B34" s="338"/>
      <c r="C34" s="338"/>
      <c r="D34" s="338"/>
      <c r="E34" s="339"/>
      <c r="F34" s="337" t="s">
        <v>79</v>
      </c>
      <c r="G34" s="338"/>
      <c r="H34" s="338"/>
      <c r="I34" s="338"/>
      <c r="J34" s="339"/>
      <c r="K34" s="337" t="s">
        <v>80</v>
      </c>
      <c r="L34" s="338"/>
      <c r="M34" s="338"/>
      <c r="N34" s="338"/>
      <c r="O34" s="339"/>
      <c r="P34" s="337"/>
      <c r="Q34" s="338"/>
      <c r="R34" s="338"/>
      <c r="S34" s="338"/>
      <c r="T34" s="339"/>
      <c r="U34" s="337"/>
      <c r="V34" s="338"/>
      <c r="W34" s="338"/>
      <c r="X34" s="338"/>
      <c r="Y34" s="339"/>
      <c r="Z34" s="337"/>
      <c r="AA34" s="338"/>
      <c r="AB34" s="338"/>
      <c r="AC34" s="338"/>
      <c r="AD34" s="339"/>
    </row>
    <row r="35" spans="1:30" ht="12.6" customHeight="1">
      <c r="A35" s="316"/>
      <c r="B35" s="317"/>
      <c r="C35" s="317"/>
      <c r="D35" s="317"/>
      <c r="E35" s="318"/>
      <c r="F35" s="316"/>
      <c r="G35" s="317"/>
      <c r="H35" s="317"/>
      <c r="I35" s="317"/>
      <c r="J35" s="318"/>
      <c r="K35" s="316"/>
      <c r="L35" s="317"/>
      <c r="M35" s="317"/>
      <c r="N35" s="317"/>
      <c r="O35" s="318"/>
      <c r="P35" s="325"/>
      <c r="Q35" s="326"/>
      <c r="R35" s="326"/>
      <c r="S35" s="326"/>
      <c r="T35" s="327"/>
      <c r="U35" s="325"/>
      <c r="V35" s="326"/>
      <c r="W35" s="326"/>
      <c r="X35" s="326"/>
      <c r="Y35" s="327"/>
      <c r="Z35" s="325"/>
      <c r="AA35" s="326"/>
      <c r="AB35" s="326"/>
      <c r="AC35" s="326"/>
      <c r="AD35" s="327"/>
    </row>
    <row r="36" spans="1:30" ht="12.6" customHeight="1">
      <c r="A36" s="319"/>
      <c r="B36" s="320"/>
      <c r="C36" s="320"/>
      <c r="D36" s="320"/>
      <c r="E36" s="321"/>
      <c r="F36" s="319"/>
      <c r="G36" s="320"/>
      <c r="H36" s="320"/>
      <c r="I36" s="320"/>
      <c r="J36" s="321"/>
      <c r="K36" s="319"/>
      <c r="L36" s="320"/>
      <c r="M36" s="320"/>
      <c r="N36" s="320"/>
      <c r="O36" s="321"/>
      <c r="P36" s="328"/>
      <c r="Q36" s="329"/>
      <c r="R36" s="329"/>
      <c r="S36" s="329"/>
      <c r="T36" s="330"/>
      <c r="U36" s="328"/>
      <c r="V36" s="329"/>
      <c r="W36" s="329"/>
      <c r="X36" s="329"/>
      <c r="Y36" s="330"/>
      <c r="Z36" s="328"/>
      <c r="AA36" s="329"/>
      <c r="AB36" s="329"/>
      <c r="AC36" s="329"/>
      <c r="AD36" s="330"/>
    </row>
    <row r="37" spans="1:30" ht="12.6" customHeight="1">
      <c r="A37" s="319"/>
      <c r="B37" s="320"/>
      <c r="C37" s="320"/>
      <c r="D37" s="320"/>
      <c r="E37" s="321"/>
      <c r="F37" s="319"/>
      <c r="G37" s="320"/>
      <c r="H37" s="320"/>
      <c r="I37" s="320"/>
      <c r="J37" s="321"/>
      <c r="K37" s="319"/>
      <c r="L37" s="320"/>
      <c r="M37" s="320"/>
      <c r="N37" s="320"/>
      <c r="O37" s="321"/>
      <c r="P37" s="328"/>
      <c r="Q37" s="329"/>
      <c r="R37" s="329"/>
      <c r="S37" s="329"/>
      <c r="T37" s="330"/>
      <c r="U37" s="328"/>
      <c r="V37" s="329"/>
      <c r="W37" s="329"/>
      <c r="X37" s="329"/>
      <c r="Y37" s="330"/>
      <c r="Z37" s="328"/>
      <c r="AA37" s="329"/>
      <c r="AB37" s="329"/>
      <c r="AC37" s="329"/>
      <c r="AD37" s="330"/>
    </row>
    <row r="38" spans="1:30" ht="12.6" customHeight="1">
      <c r="A38" s="322"/>
      <c r="B38" s="323"/>
      <c r="C38" s="323"/>
      <c r="D38" s="323"/>
      <c r="E38" s="324"/>
      <c r="F38" s="322"/>
      <c r="G38" s="323"/>
      <c r="H38" s="323"/>
      <c r="I38" s="323"/>
      <c r="J38" s="324"/>
      <c r="K38" s="322"/>
      <c r="L38" s="323"/>
      <c r="M38" s="323"/>
      <c r="N38" s="323"/>
      <c r="O38" s="324"/>
      <c r="P38" s="331"/>
      <c r="Q38" s="332"/>
      <c r="R38" s="332"/>
      <c r="S38" s="332"/>
      <c r="T38" s="333"/>
      <c r="U38" s="331"/>
      <c r="V38" s="332"/>
      <c r="W38" s="332"/>
      <c r="X38" s="332"/>
      <c r="Y38" s="333"/>
      <c r="Z38" s="331"/>
      <c r="AA38" s="332"/>
      <c r="AB38" s="332"/>
      <c r="AC38" s="332"/>
      <c r="AD38" s="333"/>
    </row>
    <row r="40" spans="1:30" ht="25.15" customHeight="1"/>
  </sheetData>
  <sheetProtection selectLockedCells="1"/>
  <mergeCells count="36">
    <mergeCell ref="A1:AE1"/>
    <mergeCell ref="A2:F2"/>
    <mergeCell ref="I2:R2"/>
    <mergeCell ref="A3:F3"/>
    <mergeCell ref="I3:R3"/>
    <mergeCell ref="AA3:AE3"/>
    <mergeCell ref="A33:E33"/>
    <mergeCell ref="F33:J33"/>
    <mergeCell ref="K33:O33"/>
    <mergeCell ref="P33:T33"/>
    <mergeCell ref="U33:Y33"/>
    <mergeCell ref="A34:E34"/>
    <mergeCell ref="F34:J34"/>
    <mergeCell ref="K34:O34"/>
    <mergeCell ref="P34:T34"/>
    <mergeCell ref="U34:Y34"/>
    <mergeCell ref="Z35:AD38"/>
    <mergeCell ref="AF5:AI5"/>
    <mergeCell ref="AF11:AI11"/>
    <mergeCell ref="AF17:AI17"/>
    <mergeCell ref="AF24:AI24"/>
    <mergeCell ref="Z34:AD34"/>
    <mergeCell ref="Z33:AD33"/>
    <mergeCell ref="AF7:AI9"/>
    <mergeCell ref="AF13:AI15"/>
    <mergeCell ref="AF19:AI21"/>
    <mergeCell ref="AF26:AI28"/>
    <mergeCell ref="AF6:AI6"/>
    <mergeCell ref="AF12:AI12"/>
    <mergeCell ref="AF18:AI18"/>
    <mergeCell ref="AF25:AI25"/>
    <mergeCell ref="A35:E38"/>
    <mergeCell ref="F35:J38"/>
    <mergeCell ref="K35:O38"/>
    <mergeCell ref="P35:T38"/>
    <mergeCell ref="U35:Y38"/>
  </mergeCells>
  <printOptions horizontalCentered="1"/>
  <pageMargins left="0" right="0" top="0.5" bottom="0" header="0" footer="0"/>
  <pageSetup orientation="landscape" errors="blank" horizontalDpi="200" verticalDpi="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H23"/>
  <sheetViews>
    <sheetView showGridLines="0" showRowColHeaders="0" zoomScale="150" zoomScaleNormal="150" workbookViewId="0">
      <selection activeCell="K19" sqref="K19"/>
    </sheetView>
  </sheetViews>
  <sheetFormatPr defaultColWidth="8.42578125" defaultRowHeight="12.75"/>
  <cols>
    <col min="1" max="1" width="8.7109375" style="120" customWidth="1"/>
    <col min="2" max="2" width="22.42578125" style="120" customWidth="1"/>
    <col min="3" max="3" width="8.7109375" style="120" bestFit="1" customWidth="1"/>
    <col min="4" max="4" width="8.42578125" style="120"/>
    <col min="5" max="5" width="2.42578125" style="120" customWidth="1"/>
    <col min="6" max="6" width="13.85546875" style="120" customWidth="1"/>
    <col min="7" max="7" width="12" style="120" customWidth="1"/>
    <col min="8" max="8" width="9.42578125" style="120" bestFit="1" customWidth="1"/>
    <col min="9" max="16384" width="8.42578125" style="120"/>
  </cols>
  <sheetData>
    <row r="1" spans="2:8" ht="24.75" customHeight="1"/>
    <row r="2" spans="2:8">
      <c r="B2" s="390" t="s">
        <v>0</v>
      </c>
      <c r="C2" s="391"/>
      <c r="D2" s="392"/>
    </row>
    <row r="3" spans="2:8">
      <c r="B3" s="393"/>
      <c r="C3" s="394"/>
      <c r="D3" s="395"/>
    </row>
    <row r="4" spans="2:8" ht="15.75" customHeight="1">
      <c r="B4" s="121" t="s">
        <v>1</v>
      </c>
      <c r="C4" s="396" t="s">
        <v>2</v>
      </c>
      <c r="D4" s="396"/>
    </row>
    <row r="5" spans="2:8" ht="15.75" customHeight="1">
      <c r="B5" s="121" t="s">
        <v>108</v>
      </c>
      <c r="C5" s="122">
        <f>'4S TAKT TIME'!C5</f>
        <v>1</v>
      </c>
      <c r="D5" s="397"/>
    </row>
    <row r="6" spans="2:8" ht="15.75" customHeight="1">
      <c r="B6" s="121" t="s">
        <v>4</v>
      </c>
      <c r="C6" s="122">
        <f>'4S TAKT TIME'!C6</f>
        <v>1</v>
      </c>
      <c r="D6" s="398"/>
    </row>
    <row r="7" spans="2:8" ht="15.75" customHeight="1">
      <c r="B7" s="399" t="s">
        <v>109</v>
      </c>
      <c r="C7" s="400"/>
      <c r="D7" s="401"/>
    </row>
    <row r="8" spans="2:8">
      <c r="B8" s="121" t="s">
        <v>6</v>
      </c>
      <c r="C8" s="122">
        <f>'4S TAKT TIME'!C8</f>
        <v>8</v>
      </c>
      <c r="D8" s="123" t="s">
        <v>7</v>
      </c>
    </row>
    <row r="9" spans="2:8" ht="15.75" customHeight="1">
      <c r="B9" s="121" t="s">
        <v>8</v>
      </c>
      <c r="C9" s="122">
        <f>'4S TAKT TIME'!C9</f>
        <v>10</v>
      </c>
      <c r="D9" s="123" t="s">
        <v>9</v>
      </c>
    </row>
    <row r="10" spans="2:8" ht="15.75" customHeight="1">
      <c r="B10" s="121" t="s">
        <v>10</v>
      </c>
      <c r="C10" s="122">
        <f>'4S TAKT TIME'!C10</f>
        <v>15</v>
      </c>
      <c r="D10" s="123" t="s">
        <v>9</v>
      </c>
    </row>
    <row r="11" spans="2:8" ht="15.75" customHeight="1">
      <c r="B11" s="121" t="s">
        <v>11</v>
      </c>
      <c r="C11" s="122">
        <f>'4S TAKT TIME'!C11</f>
        <v>30</v>
      </c>
      <c r="D11" s="123" t="s">
        <v>9</v>
      </c>
    </row>
    <row r="12" spans="2:8" ht="15.75" customHeight="1">
      <c r="B12" s="121" t="s">
        <v>12</v>
      </c>
      <c r="C12" s="122">
        <f>'4S TAKT TIME'!C12</f>
        <v>20</v>
      </c>
      <c r="D12" s="123" t="s">
        <v>9</v>
      </c>
    </row>
    <row r="13" spans="2:8" ht="15.75" customHeight="1">
      <c r="B13" s="121" t="s">
        <v>13</v>
      </c>
      <c r="C13" s="122">
        <f>'4S TAKT TIME'!C13</f>
        <v>5</v>
      </c>
      <c r="D13" s="123" t="s">
        <v>9</v>
      </c>
      <c r="F13" s="402" t="s">
        <v>14</v>
      </c>
      <c r="G13" s="402"/>
    </row>
    <row r="14" spans="2:8" ht="18.75" customHeight="1">
      <c r="B14" s="124" t="s">
        <v>15</v>
      </c>
      <c r="C14" s="125">
        <f>(C8*60)-SUM(C9:C13)</f>
        <v>400</v>
      </c>
      <c r="D14" s="126" t="s">
        <v>9</v>
      </c>
      <c r="F14" s="127">
        <f>F15*60</f>
        <v>320</v>
      </c>
      <c r="G14" s="128" t="s">
        <v>2</v>
      </c>
      <c r="H14" s="129">
        <f>F14</f>
        <v>320</v>
      </c>
    </row>
    <row r="15" spans="2:8">
      <c r="B15" s="130"/>
      <c r="C15" s="131"/>
      <c r="D15" s="132"/>
      <c r="F15" s="127">
        <f>C14/C16*C5*C6</f>
        <v>5.333333333333333</v>
      </c>
      <c r="G15" s="128" t="s">
        <v>9</v>
      </c>
      <c r="H15" s="129">
        <f>F15</f>
        <v>5.333333333333333</v>
      </c>
    </row>
    <row r="16" spans="2:8" ht="15.75" customHeight="1">
      <c r="B16" s="121" t="s">
        <v>110</v>
      </c>
      <c r="C16" s="122">
        <f>'4S TAKT TIME'!C16</f>
        <v>75</v>
      </c>
      <c r="D16" s="133" t="s">
        <v>17</v>
      </c>
      <c r="F16" s="127">
        <f>F15/60</f>
        <v>8.8888888888888878E-2</v>
      </c>
      <c r="G16" s="128" t="s">
        <v>7</v>
      </c>
      <c r="H16" s="129">
        <f>F16</f>
        <v>8.8888888888888878E-2</v>
      </c>
    </row>
    <row r="17" spans="2:8">
      <c r="B17" s="130"/>
      <c r="C17" s="131"/>
      <c r="D17" s="132"/>
      <c r="F17" s="127">
        <f>F15/C14</f>
        <v>1.3333333333333332E-2</v>
      </c>
      <c r="G17" s="128" t="s">
        <v>18</v>
      </c>
      <c r="H17" s="129">
        <f>F17</f>
        <v>1.3333333333333332E-2</v>
      </c>
    </row>
    <row r="18" spans="2:8" ht="18.75" customHeight="1">
      <c r="B18" s="134" t="s">
        <v>19</v>
      </c>
      <c r="C18" s="135">
        <f>F14</f>
        <v>320</v>
      </c>
      <c r="D18" s="136" t="str">
        <f>C4</f>
        <v>Seconds</v>
      </c>
      <c r="F18" s="4"/>
      <c r="G18" s="4"/>
      <c r="H18" s="129">
        <f>F18</f>
        <v>0</v>
      </c>
    </row>
    <row r="19" spans="2:8" s="4" customFormat="1" ht="15" customHeight="1">
      <c r="E19" s="137" t="s">
        <v>2</v>
      </c>
    </row>
    <row r="20" spans="2:8" s="4" customFormat="1" ht="15" customHeight="1">
      <c r="E20" s="137" t="s">
        <v>9</v>
      </c>
    </row>
    <row r="21" spans="2:8" s="4" customFormat="1" ht="15" customHeight="1">
      <c r="E21" s="137" t="s">
        <v>7</v>
      </c>
    </row>
    <row r="22" spans="2:8" s="4" customFormat="1" ht="15" customHeight="1">
      <c r="E22" s="137" t="s">
        <v>18</v>
      </c>
    </row>
    <row r="23" spans="2:8" s="4" customFormat="1" ht="15" customHeight="1">
      <c r="E23" s="137" t="s">
        <v>20</v>
      </c>
    </row>
  </sheetData>
  <sheetProtection selectLockedCells="1"/>
  <mergeCells count="5">
    <mergeCell ref="B2:D3"/>
    <mergeCell ref="C4:D4"/>
    <mergeCell ref="D5:D6"/>
    <mergeCell ref="B7:D7"/>
    <mergeCell ref="F13:G13"/>
  </mergeCells>
  <dataValidations count="1">
    <dataValidation type="list" allowBlank="1" showInputMessage="1" showErrorMessage="1" sqref="D16">
      <formula1>"Units, Services"</formula1>
    </dataValidation>
  </dataValidations>
  <printOptions horizontalCentered="1"/>
  <pageMargins left="0" right="0" top="0.5" bottom="0" header="0" footer="0"/>
  <pageSetup scale="255" orientation="portrait" blackAndWhite="1" horizontalDpi="200" verticalDpi="2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Q58"/>
  <sheetViews>
    <sheetView showGridLines="0" showRowColHeaders="0" workbookViewId="0">
      <pane ySplit="8" topLeftCell="A9" activePane="bottomLeft" state="frozen"/>
      <selection activeCell="B30" sqref="B30"/>
      <selection pane="bottomLeft" activeCell="C1" sqref="C1"/>
    </sheetView>
  </sheetViews>
  <sheetFormatPr defaultColWidth="8.85546875" defaultRowHeight="15"/>
  <cols>
    <col min="1" max="1" width="23.28515625" style="211" customWidth="1"/>
    <col min="2" max="2" width="18.42578125" style="216" customWidth="1"/>
    <col min="3" max="17" width="22.85546875" style="211" customWidth="1"/>
    <col min="18" max="16384" width="8.85546875" style="216"/>
  </cols>
  <sheetData>
    <row r="1" spans="1:17" s="214" customFormat="1">
      <c r="A1" s="211"/>
      <c r="B1" s="212" t="s">
        <v>230</v>
      </c>
      <c r="C1" s="213" t="s">
        <v>254</v>
      </c>
      <c r="D1" s="213" t="s">
        <v>255</v>
      </c>
      <c r="E1" s="213" t="s">
        <v>256</v>
      </c>
      <c r="F1" s="213" t="s">
        <v>257</v>
      </c>
      <c r="G1" s="213" t="s">
        <v>258</v>
      </c>
      <c r="H1" s="213" t="s">
        <v>259</v>
      </c>
      <c r="I1" s="213" t="s">
        <v>231</v>
      </c>
      <c r="J1" s="213" t="s">
        <v>232</v>
      </c>
      <c r="K1" s="213" t="s">
        <v>233</v>
      </c>
      <c r="L1" s="213" t="s">
        <v>234</v>
      </c>
      <c r="M1" s="213" t="s">
        <v>235</v>
      </c>
      <c r="N1" s="213" t="s">
        <v>236</v>
      </c>
      <c r="O1" s="213" t="s">
        <v>237</v>
      </c>
      <c r="P1" s="213" t="s">
        <v>238</v>
      </c>
      <c r="Q1" s="213" t="s">
        <v>239</v>
      </c>
    </row>
    <row r="2" spans="1:17">
      <c r="A2" s="403" t="s">
        <v>240</v>
      </c>
      <c r="B2" s="215" t="s">
        <v>241</v>
      </c>
      <c r="C2" s="213">
        <v>2</v>
      </c>
      <c r="D2" s="213">
        <v>2</v>
      </c>
      <c r="E2" s="213">
        <v>2</v>
      </c>
      <c r="F2" s="213">
        <v>2</v>
      </c>
      <c r="G2" s="213">
        <v>2</v>
      </c>
      <c r="H2" s="213">
        <v>3</v>
      </c>
      <c r="I2" s="213">
        <v>0</v>
      </c>
      <c r="J2" s="213">
        <v>0</v>
      </c>
      <c r="K2" s="213">
        <v>0</v>
      </c>
      <c r="L2" s="213">
        <v>0</v>
      </c>
      <c r="M2" s="213">
        <v>0</v>
      </c>
      <c r="N2" s="213">
        <v>0</v>
      </c>
      <c r="O2" s="213">
        <v>0</v>
      </c>
      <c r="P2" s="213">
        <v>0</v>
      </c>
      <c r="Q2" s="213">
        <v>0</v>
      </c>
    </row>
    <row r="3" spans="1:17">
      <c r="A3" s="403"/>
      <c r="B3" s="215" t="s">
        <v>242</v>
      </c>
      <c r="C3" s="213">
        <v>1</v>
      </c>
      <c r="D3" s="213">
        <v>1</v>
      </c>
      <c r="E3" s="213">
        <v>1</v>
      </c>
      <c r="F3" s="213">
        <v>1</v>
      </c>
      <c r="G3" s="213">
        <v>1</v>
      </c>
      <c r="H3" s="213">
        <v>1</v>
      </c>
      <c r="I3" s="213">
        <v>0</v>
      </c>
      <c r="J3" s="213">
        <v>0</v>
      </c>
      <c r="K3" s="213">
        <v>0</v>
      </c>
      <c r="L3" s="213">
        <v>0</v>
      </c>
      <c r="M3" s="213">
        <v>0</v>
      </c>
      <c r="N3" s="213">
        <v>0</v>
      </c>
      <c r="O3" s="213">
        <v>0</v>
      </c>
      <c r="P3" s="213">
        <v>0</v>
      </c>
      <c r="Q3" s="213">
        <v>0</v>
      </c>
    </row>
    <row r="4" spans="1:17" s="214" customFormat="1">
      <c r="A4" s="403"/>
      <c r="B4" s="215" t="s">
        <v>243</v>
      </c>
      <c r="C4" s="213">
        <v>1</v>
      </c>
      <c r="D4" s="213">
        <v>1</v>
      </c>
      <c r="E4" s="213">
        <v>1</v>
      </c>
      <c r="F4" s="213">
        <v>1</v>
      </c>
      <c r="G4" s="213">
        <v>1</v>
      </c>
      <c r="H4" s="213">
        <v>1</v>
      </c>
      <c r="I4" s="213">
        <v>0</v>
      </c>
      <c r="J4" s="213">
        <v>0</v>
      </c>
      <c r="K4" s="213">
        <v>0</v>
      </c>
      <c r="L4" s="213">
        <v>0</v>
      </c>
      <c r="M4" s="213">
        <v>0</v>
      </c>
      <c r="N4" s="213">
        <v>0</v>
      </c>
      <c r="O4" s="213">
        <v>0</v>
      </c>
      <c r="P4" s="213">
        <v>0</v>
      </c>
      <c r="Q4" s="213">
        <v>0</v>
      </c>
    </row>
    <row r="5" spans="1:17">
      <c r="A5" s="404" t="s">
        <v>244</v>
      </c>
      <c r="B5" s="217" t="s">
        <v>241</v>
      </c>
      <c r="C5" s="218">
        <f>Data!B5+C6</f>
        <v>0</v>
      </c>
      <c r="D5" s="218">
        <f>Data!C5+D6</f>
        <v>0</v>
      </c>
      <c r="E5" s="218">
        <f>Data!D5+E6</f>
        <v>0</v>
      </c>
      <c r="F5" s="218">
        <f>Data!E5+F6</f>
        <v>0</v>
      </c>
      <c r="G5" s="218">
        <f>Data!F5+G6</f>
        <v>0</v>
      </c>
      <c r="H5" s="218">
        <f>Data!G5+H6</f>
        <v>0</v>
      </c>
      <c r="I5" s="218">
        <f>Data!H5+I6</f>
        <v>0</v>
      </c>
      <c r="J5" s="218">
        <f>Data!I5+J6</f>
        <v>0</v>
      </c>
      <c r="K5" s="218">
        <f>Data!J5+K6</f>
        <v>0</v>
      </c>
      <c r="L5" s="218">
        <f>Data!K5+L6</f>
        <v>0</v>
      </c>
      <c r="M5" s="218">
        <f>Data!L5+M6</f>
        <v>0</v>
      </c>
      <c r="N5" s="218">
        <f>Data!M5+N6</f>
        <v>0</v>
      </c>
      <c r="O5" s="218">
        <f>Data!N5+O6</f>
        <v>0</v>
      </c>
      <c r="P5" s="218">
        <f>Data!O5+P6</f>
        <v>0</v>
      </c>
      <c r="Q5" s="218">
        <f>Data!P5+Q6</f>
        <v>0</v>
      </c>
    </row>
    <row r="6" spans="1:17">
      <c r="A6" s="404"/>
      <c r="B6" s="217" t="s">
        <v>242</v>
      </c>
      <c r="C6" s="218">
        <f>Data!B6+C7</f>
        <v>0</v>
      </c>
      <c r="D6" s="218">
        <f>Data!C6+D7</f>
        <v>0</v>
      </c>
      <c r="E6" s="218">
        <f>Data!D6+E7</f>
        <v>0</v>
      </c>
      <c r="F6" s="218">
        <f>Data!E6+F7</f>
        <v>0</v>
      </c>
      <c r="G6" s="218">
        <f>Data!F6+G7</f>
        <v>0</v>
      </c>
      <c r="H6" s="218">
        <f>Data!G6+H7</f>
        <v>0</v>
      </c>
      <c r="I6" s="218">
        <f>Data!H6+I7</f>
        <v>0</v>
      </c>
      <c r="J6" s="218">
        <f>Data!I6+J7</f>
        <v>0</v>
      </c>
      <c r="K6" s="218">
        <f>Data!J6+K7</f>
        <v>0</v>
      </c>
      <c r="L6" s="218">
        <f>Data!K6+L7</f>
        <v>0</v>
      </c>
      <c r="M6" s="218">
        <f>Data!L6+M7</f>
        <v>0</v>
      </c>
      <c r="N6" s="218">
        <f>Data!M6+N7</f>
        <v>0</v>
      </c>
      <c r="O6" s="218">
        <f>Data!N6+O7</f>
        <v>0</v>
      </c>
      <c r="P6" s="218">
        <f>Data!O6+P7</f>
        <v>0</v>
      </c>
      <c r="Q6" s="218">
        <f>Data!P6+Q7</f>
        <v>0</v>
      </c>
    </row>
    <row r="7" spans="1:17" ht="15.75" thickBot="1">
      <c r="A7" s="404"/>
      <c r="B7" s="217" t="s">
        <v>243</v>
      </c>
      <c r="C7" s="218">
        <f>Data!B7</f>
        <v>0</v>
      </c>
      <c r="D7" s="218">
        <f>Data!C7</f>
        <v>0</v>
      </c>
      <c r="E7" s="218">
        <f>Data!D7</f>
        <v>0</v>
      </c>
      <c r="F7" s="218">
        <f>Data!E7</f>
        <v>0</v>
      </c>
      <c r="G7" s="218">
        <f>Data!F7</f>
        <v>0</v>
      </c>
      <c r="H7" s="218">
        <f>Data!G7</f>
        <v>0</v>
      </c>
      <c r="I7" s="218">
        <f>Data!H7</f>
        <v>0</v>
      </c>
      <c r="J7" s="218">
        <f>Data!I7</f>
        <v>0</v>
      </c>
      <c r="K7" s="218">
        <f>Data!J7</f>
        <v>0</v>
      </c>
      <c r="L7" s="218">
        <f>Data!K7</f>
        <v>0</v>
      </c>
      <c r="M7" s="218">
        <f>Data!L7</f>
        <v>0</v>
      </c>
      <c r="N7" s="218">
        <f>Data!M7</f>
        <v>0</v>
      </c>
      <c r="O7" s="218">
        <f>Data!N7</f>
        <v>0</v>
      </c>
      <c r="P7" s="218">
        <f>Data!O7</f>
        <v>0</v>
      </c>
      <c r="Q7" s="218">
        <f>Data!P7</f>
        <v>0</v>
      </c>
    </row>
    <row r="8" spans="1:17" ht="15.75" thickBot="1">
      <c r="B8" s="219" t="s">
        <v>250</v>
      </c>
      <c r="C8" s="220" t="str">
        <f>C1</f>
        <v>Skill 1</v>
      </c>
      <c r="D8" s="221" t="str">
        <f t="shared" ref="D8:Q8" si="0">D1</f>
        <v>Skill 2</v>
      </c>
      <c r="E8" s="221" t="str">
        <f t="shared" si="0"/>
        <v>Skill 3</v>
      </c>
      <c r="F8" s="221" t="str">
        <f t="shared" si="0"/>
        <v>Skill 4</v>
      </c>
      <c r="G8" s="221" t="str">
        <f t="shared" si="0"/>
        <v>Skill 5</v>
      </c>
      <c r="H8" s="221" t="str">
        <f t="shared" si="0"/>
        <v>Skill 6</v>
      </c>
      <c r="I8" s="221" t="str">
        <f t="shared" si="0"/>
        <v>Skill 7</v>
      </c>
      <c r="J8" s="221" t="str">
        <f t="shared" si="0"/>
        <v>Skill 8</v>
      </c>
      <c r="K8" s="221" t="str">
        <f t="shared" si="0"/>
        <v>Skill 9</v>
      </c>
      <c r="L8" s="221" t="str">
        <f t="shared" si="0"/>
        <v>Skill 10</v>
      </c>
      <c r="M8" s="221" t="str">
        <f t="shared" si="0"/>
        <v>Skill 11</v>
      </c>
      <c r="N8" s="221" t="str">
        <f t="shared" si="0"/>
        <v>Skill 12</v>
      </c>
      <c r="O8" s="221" t="str">
        <f t="shared" si="0"/>
        <v>Skill 13</v>
      </c>
      <c r="P8" s="221" t="str">
        <f t="shared" si="0"/>
        <v>Skill 14</v>
      </c>
      <c r="Q8" s="221" t="str">
        <f t="shared" si="0"/>
        <v>Skill 15</v>
      </c>
    </row>
    <row r="9" spans="1:17">
      <c r="A9" s="227">
        <v>1</v>
      </c>
      <c r="B9" s="232"/>
      <c r="C9" s="223" t="s">
        <v>245</v>
      </c>
      <c r="D9" s="223" t="s">
        <v>245</v>
      </c>
      <c r="E9" s="223" t="s">
        <v>245</v>
      </c>
      <c r="F9" s="223" t="s">
        <v>245</v>
      </c>
      <c r="G9" s="223" t="s">
        <v>245</v>
      </c>
      <c r="H9" s="223" t="s">
        <v>245</v>
      </c>
      <c r="I9" s="224" t="s">
        <v>245</v>
      </c>
      <c r="J9" s="224" t="s">
        <v>245</v>
      </c>
      <c r="K9" s="224" t="s">
        <v>245</v>
      </c>
      <c r="L9" s="224" t="s">
        <v>245</v>
      </c>
      <c r="M9" s="224" t="s">
        <v>245</v>
      </c>
      <c r="N9" s="224" t="s">
        <v>245</v>
      </c>
      <c r="O9" s="224" t="s">
        <v>245</v>
      </c>
      <c r="P9" s="224" t="s">
        <v>245</v>
      </c>
      <c r="Q9" s="224" t="s">
        <v>245</v>
      </c>
    </row>
    <row r="10" spans="1:17">
      <c r="A10" s="227">
        <v>2</v>
      </c>
      <c r="B10" s="222"/>
      <c r="C10" s="223" t="s">
        <v>245</v>
      </c>
      <c r="D10" s="223" t="s">
        <v>245</v>
      </c>
      <c r="E10" s="223" t="s">
        <v>245</v>
      </c>
      <c r="F10" s="223" t="s">
        <v>245</v>
      </c>
      <c r="G10" s="223" t="s">
        <v>245</v>
      </c>
      <c r="H10" s="223" t="s">
        <v>245</v>
      </c>
      <c r="I10" s="223" t="s">
        <v>245</v>
      </c>
      <c r="J10" s="223" t="s">
        <v>245</v>
      </c>
      <c r="K10" s="223" t="s">
        <v>245</v>
      </c>
      <c r="L10" s="223" t="s">
        <v>245</v>
      </c>
      <c r="M10" s="223" t="s">
        <v>245</v>
      </c>
      <c r="N10" s="223" t="s">
        <v>245</v>
      </c>
      <c r="O10" s="223" t="s">
        <v>245</v>
      </c>
      <c r="P10" s="223" t="s">
        <v>245</v>
      </c>
      <c r="Q10" s="223" t="s">
        <v>245</v>
      </c>
    </row>
    <row r="11" spans="1:17">
      <c r="A11" s="227">
        <v>3</v>
      </c>
      <c r="B11" s="222"/>
      <c r="C11" s="223" t="s">
        <v>245</v>
      </c>
      <c r="D11" s="223" t="s">
        <v>245</v>
      </c>
      <c r="E11" s="223" t="s">
        <v>245</v>
      </c>
      <c r="F11" s="223" t="s">
        <v>245</v>
      </c>
      <c r="G11" s="223" t="s">
        <v>245</v>
      </c>
      <c r="H11" s="223" t="s">
        <v>245</v>
      </c>
      <c r="I11" s="223" t="s">
        <v>245</v>
      </c>
      <c r="J11" s="223" t="s">
        <v>245</v>
      </c>
      <c r="K11" s="223" t="s">
        <v>245</v>
      </c>
      <c r="L11" s="223" t="s">
        <v>245</v>
      </c>
      <c r="M11" s="223" t="s">
        <v>245</v>
      </c>
      <c r="N11" s="223" t="s">
        <v>245</v>
      </c>
      <c r="O11" s="223" t="s">
        <v>245</v>
      </c>
      <c r="P11" s="223" t="s">
        <v>245</v>
      </c>
      <c r="Q11" s="223" t="s">
        <v>245</v>
      </c>
    </row>
    <row r="12" spans="1:17">
      <c r="A12" s="227">
        <v>4</v>
      </c>
      <c r="B12" s="222"/>
      <c r="C12" s="223" t="s">
        <v>245</v>
      </c>
      <c r="D12" s="223" t="s">
        <v>245</v>
      </c>
      <c r="E12" s="223" t="s">
        <v>245</v>
      </c>
      <c r="F12" s="223" t="s">
        <v>245</v>
      </c>
      <c r="G12" s="223" t="s">
        <v>245</v>
      </c>
      <c r="H12" s="223" t="s">
        <v>245</v>
      </c>
      <c r="I12" s="223" t="s">
        <v>245</v>
      </c>
      <c r="J12" s="223" t="s">
        <v>245</v>
      </c>
      <c r="K12" s="223" t="s">
        <v>245</v>
      </c>
      <c r="L12" s="223" t="s">
        <v>245</v>
      </c>
      <c r="M12" s="223" t="s">
        <v>245</v>
      </c>
      <c r="N12" s="223" t="s">
        <v>245</v>
      </c>
      <c r="O12" s="223" t="s">
        <v>245</v>
      </c>
      <c r="P12" s="223" t="s">
        <v>245</v>
      </c>
      <c r="Q12" s="223" t="s">
        <v>245</v>
      </c>
    </row>
    <row r="13" spans="1:17">
      <c r="A13" s="227">
        <v>5</v>
      </c>
      <c r="B13" s="232"/>
      <c r="C13" s="223" t="s">
        <v>245</v>
      </c>
      <c r="D13" s="223" t="s">
        <v>245</v>
      </c>
      <c r="E13" s="223" t="s">
        <v>245</v>
      </c>
      <c r="F13" s="223" t="s">
        <v>245</v>
      </c>
      <c r="G13" s="223" t="s">
        <v>245</v>
      </c>
      <c r="H13" s="223" t="s">
        <v>245</v>
      </c>
      <c r="I13" s="223" t="s">
        <v>245</v>
      </c>
      <c r="J13" s="223" t="s">
        <v>245</v>
      </c>
      <c r="K13" s="223" t="s">
        <v>245</v>
      </c>
      <c r="L13" s="223" t="s">
        <v>245</v>
      </c>
      <c r="M13" s="223" t="s">
        <v>245</v>
      </c>
      <c r="N13" s="223" t="s">
        <v>245</v>
      </c>
      <c r="O13" s="223" t="s">
        <v>245</v>
      </c>
      <c r="P13" s="223" t="s">
        <v>245</v>
      </c>
      <c r="Q13" s="223" t="s">
        <v>245</v>
      </c>
    </row>
    <row r="14" spans="1:17">
      <c r="A14" s="227">
        <v>6</v>
      </c>
      <c r="B14" s="232"/>
      <c r="C14" s="223" t="s">
        <v>245</v>
      </c>
      <c r="D14" s="223" t="s">
        <v>245</v>
      </c>
      <c r="E14" s="223" t="s">
        <v>245</v>
      </c>
      <c r="F14" s="223" t="s">
        <v>245</v>
      </c>
      <c r="G14" s="223" t="s">
        <v>245</v>
      </c>
      <c r="H14" s="223" t="s">
        <v>245</v>
      </c>
      <c r="I14" s="223" t="s">
        <v>245</v>
      </c>
      <c r="J14" s="223" t="s">
        <v>245</v>
      </c>
      <c r="K14" s="223" t="s">
        <v>245</v>
      </c>
      <c r="L14" s="223" t="s">
        <v>245</v>
      </c>
      <c r="M14" s="223" t="s">
        <v>245</v>
      </c>
      <c r="N14" s="223" t="s">
        <v>245</v>
      </c>
      <c r="O14" s="223" t="s">
        <v>245</v>
      </c>
      <c r="P14" s="223" t="s">
        <v>245</v>
      </c>
      <c r="Q14" s="223" t="s">
        <v>245</v>
      </c>
    </row>
    <row r="15" spans="1:17">
      <c r="A15" s="227">
        <v>7</v>
      </c>
      <c r="B15" s="222"/>
      <c r="C15" s="223" t="s">
        <v>245</v>
      </c>
      <c r="D15" s="223" t="s">
        <v>245</v>
      </c>
      <c r="E15" s="223" t="s">
        <v>245</v>
      </c>
      <c r="F15" s="223" t="s">
        <v>245</v>
      </c>
      <c r="G15" s="223" t="s">
        <v>245</v>
      </c>
      <c r="H15" s="223" t="s">
        <v>245</v>
      </c>
      <c r="I15" s="223" t="s">
        <v>245</v>
      </c>
      <c r="J15" s="223" t="s">
        <v>245</v>
      </c>
      <c r="K15" s="223" t="s">
        <v>245</v>
      </c>
      <c r="L15" s="223" t="s">
        <v>245</v>
      </c>
      <c r="M15" s="223" t="s">
        <v>245</v>
      </c>
      <c r="N15" s="223" t="s">
        <v>245</v>
      </c>
      <c r="O15" s="223" t="s">
        <v>245</v>
      </c>
      <c r="P15" s="223" t="s">
        <v>245</v>
      </c>
      <c r="Q15" s="223" t="s">
        <v>245</v>
      </c>
    </row>
    <row r="16" spans="1:17">
      <c r="A16" s="227">
        <v>8</v>
      </c>
      <c r="B16" s="222"/>
      <c r="C16" s="223" t="s">
        <v>245</v>
      </c>
      <c r="D16" s="223" t="s">
        <v>245</v>
      </c>
      <c r="E16" s="223" t="s">
        <v>245</v>
      </c>
      <c r="F16" s="223" t="s">
        <v>245</v>
      </c>
      <c r="G16" s="223" t="s">
        <v>245</v>
      </c>
      <c r="H16" s="223" t="s">
        <v>245</v>
      </c>
      <c r="I16" s="223" t="s">
        <v>245</v>
      </c>
      <c r="J16" s="223" t="s">
        <v>245</v>
      </c>
      <c r="K16" s="223" t="s">
        <v>245</v>
      </c>
      <c r="L16" s="223" t="s">
        <v>245</v>
      </c>
      <c r="M16" s="223" t="s">
        <v>245</v>
      </c>
      <c r="N16" s="223" t="s">
        <v>245</v>
      </c>
      <c r="O16" s="223" t="s">
        <v>245</v>
      </c>
      <c r="P16" s="223" t="s">
        <v>245</v>
      </c>
      <c r="Q16" s="223" t="s">
        <v>245</v>
      </c>
    </row>
    <row r="17" spans="1:17">
      <c r="A17" s="227">
        <v>9</v>
      </c>
      <c r="B17" s="222"/>
      <c r="C17" s="223" t="s">
        <v>245</v>
      </c>
      <c r="D17" s="223" t="s">
        <v>245</v>
      </c>
      <c r="E17" s="223" t="s">
        <v>245</v>
      </c>
      <c r="F17" s="223" t="s">
        <v>245</v>
      </c>
      <c r="G17" s="223" t="s">
        <v>245</v>
      </c>
      <c r="H17" s="223" t="s">
        <v>245</v>
      </c>
      <c r="I17" s="223" t="s">
        <v>245</v>
      </c>
      <c r="J17" s="223" t="s">
        <v>245</v>
      </c>
      <c r="K17" s="223" t="s">
        <v>245</v>
      </c>
      <c r="L17" s="223" t="s">
        <v>245</v>
      </c>
      <c r="M17" s="223" t="s">
        <v>245</v>
      </c>
      <c r="N17" s="223" t="s">
        <v>245</v>
      </c>
      <c r="O17" s="223" t="s">
        <v>245</v>
      </c>
      <c r="P17" s="223" t="s">
        <v>245</v>
      </c>
      <c r="Q17" s="223" t="s">
        <v>245</v>
      </c>
    </row>
    <row r="18" spans="1:17">
      <c r="A18" s="227">
        <v>10</v>
      </c>
      <c r="B18" s="222"/>
      <c r="C18" s="223" t="s">
        <v>245</v>
      </c>
      <c r="D18" s="223" t="s">
        <v>245</v>
      </c>
      <c r="E18" s="223" t="s">
        <v>245</v>
      </c>
      <c r="F18" s="223" t="s">
        <v>245</v>
      </c>
      <c r="G18" s="223" t="s">
        <v>245</v>
      </c>
      <c r="H18" s="223" t="s">
        <v>245</v>
      </c>
      <c r="I18" s="223" t="s">
        <v>245</v>
      </c>
      <c r="J18" s="223" t="s">
        <v>245</v>
      </c>
      <c r="K18" s="223" t="s">
        <v>245</v>
      </c>
      <c r="L18" s="223" t="s">
        <v>245</v>
      </c>
      <c r="M18" s="223" t="s">
        <v>245</v>
      </c>
      <c r="N18" s="223" t="s">
        <v>245</v>
      </c>
      <c r="O18" s="223" t="s">
        <v>245</v>
      </c>
      <c r="P18" s="223" t="s">
        <v>245</v>
      </c>
      <c r="Q18" s="223" t="s">
        <v>245</v>
      </c>
    </row>
    <row r="19" spans="1:17">
      <c r="A19" s="227">
        <v>11</v>
      </c>
      <c r="B19" s="225"/>
      <c r="C19" s="223" t="s">
        <v>245</v>
      </c>
      <c r="D19" s="223" t="s">
        <v>245</v>
      </c>
      <c r="E19" s="223" t="s">
        <v>245</v>
      </c>
      <c r="F19" s="223" t="s">
        <v>245</v>
      </c>
      <c r="G19" s="223" t="s">
        <v>245</v>
      </c>
      <c r="H19" s="223" t="s">
        <v>245</v>
      </c>
      <c r="I19" s="223" t="s">
        <v>245</v>
      </c>
      <c r="J19" s="223" t="s">
        <v>245</v>
      </c>
      <c r="K19" s="223" t="s">
        <v>245</v>
      </c>
      <c r="L19" s="223" t="s">
        <v>245</v>
      </c>
      <c r="M19" s="223" t="s">
        <v>245</v>
      </c>
      <c r="N19" s="223" t="s">
        <v>245</v>
      </c>
      <c r="O19" s="223" t="s">
        <v>245</v>
      </c>
      <c r="P19" s="223" t="s">
        <v>245</v>
      </c>
      <c r="Q19" s="223" t="s">
        <v>245</v>
      </c>
    </row>
    <row r="20" spans="1:17">
      <c r="A20" s="227">
        <v>12</v>
      </c>
      <c r="B20" s="225"/>
      <c r="C20" s="223" t="s">
        <v>245</v>
      </c>
      <c r="D20" s="223" t="s">
        <v>245</v>
      </c>
      <c r="E20" s="223" t="s">
        <v>245</v>
      </c>
      <c r="F20" s="223" t="s">
        <v>245</v>
      </c>
      <c r="G20" s="223" t="s">
        <v>245</v>
      </c>
      <c r="H20" s="223" t="s">
        <v>245</v>
      </c>
      <c r="I20" s="223" t="s">
        <v>245</v>
      </c>
      <c r="J20" s="223" t="s">
        <v>245</v>
      </c>
      <c r="K20" s="223" t="s">
        <v>245</v>
      </c>
      <c r="L20" s="223" t="s">
        <v>245</v>
      </c>
      <c r="M20" s="223" t="s">
        <v>245</v>
      </c>
      <c r="N20" s="223" t="s">
        <v>245</v>
      </c>
      <c r="O20" s="223" t="s">
        <v>245</v>
      </c>
      <c r="P20" s="223" t="s">
        <v>245</v>
      </c>
      <c r="Q20" s="223" t="s">
        <v>245</v>
      </c>
    </row>
    <row r="21" spans="1:17">
      <c r="A21" s="227">
        <v>13</v>
      </c>
      <c r="B21" s="225"/>
      <c r="C21" s="223" t="s">
        <v>245</v>
      </c>
      <c r="D21" s="223" t="s">
        <v>245</v>
      </c>
      <c r="E21" s="223" t="s">
        <v>245</v>
      </c>
      <c r="F21" s="223" t="s">
        <v>245</v>
      </c>
      <c r="G21" s="223" t="s">
        <v>245</v>
      </c>
      <c r="H21" s="223" t="s">
        <v>245</v>
      </c>
      <c r="I21" s="223" t="s">
        <v>245</v>
      </c>
      <c r="J21" s="223" t="s">
        <v>245</v>
      </c>
      <c r="K21" s="223" t="s">
        <v>245</v>
      </c>
      <c r="L21" s="223" t="s">
        <v>245</v>
      </c>
      <c r="M21" s="223" t="s">
        <v>245</v>
      </c>
      <c r="N21" s="223" t="s">
        <v>245</v>
      </c>
      <c r="O21" s="223" t="s">
        <v>245</v>
      </c>
      <c r="P21" s="223" t="s">
        <v>245</v>
      </c>
      <c r="Q21" s="223" t="s">
        <v>245</v>
      </c>
    </row>
    <row r="22" spans="1:17">
      <c r="A22" s="227">
        <v>14</v>
      </c>
      <c r="B22" s="226"/>
      <c r="C22" s="223" t="s">
        <v>245</v>
      </c>
      <c r="D22" s="223" t="s">
        <v>245</v>
      </c>
      <c r="E22" s="223" t="s">
        <v>245</v>
      </c>
      <c r="F22" s="223" t="s">
        <v>245</v>
      </c>
      <c r="G22" s="223" t="s">
        <v>245</v>
      </c>
      <c r="H22" s="223" t="s">
        <v>245</v>
      </c>
      <c r="I22" s="223" t="s">
        <v>245</v>
      </c>
      <c r="J22" s="223" t="s">
        <v>245</v>
      </c>
      <c r="K22" s="223" t="s">
        <v>245</v>
      </c>
      <c r="L22" s="223" t="s">
        <v>245</v>
      </c>
      <c r="M22" s="223" t="s">
        <v>245</v>
      </c>
      <c r="N22" s="223" t="s">
        <v>245</v>
      </c>
      <c r="O22" s="223" t="s">
        <v>245</v>
      </c>
      <c r="P22" s="223" t="s">
        <v>245</v>
      </c>
      <c r="Q22" s="223" t="s">
        <v>245</v>
      </c>
    </row>
    <row r="23" spans="1:17">
      <c r="A23" s="227">
        <v>15</v>
      </c>
      <c r="B23" s="225"/>
      <c r="C23" s="223" t="s">
        <v>245</v>
      </c>
      <c r="D23" s="223" t="s">
        <v>245</v>
      </c>
      <c r="E23" s="223" t="s">
        <v>245</v>
      </c>
      <c r="F23" s="223" t="s">
        <v>245</v>
      </c>
      <c r="G23" s="223" t="s">
        <v>245</v>
      </c>
      <c r="H23" s="223" t="s">
        <v>245</v>
      </c>
      <c r="I23" s="223" t="s">
        <v>245</v>
      </c>
      <c r="J23" s="223" t="s">
        <v>245</v>
      </c>
      <c r="K23" s="223" t="s">
        <v>245</v>
      </c>
      <c r="L23" s="223" t="s">
        <v>245</v>
      </c>
      <c r="M23" s="223" t="s">
        <v>245</v>
      </c>
      <c r="N23" s="223" t="s">
        <v>245</v>
      </c>
      <c r="O23" s="223" t="s">
        <v>245</v>
      </c>
      <c r="P23" s="223" t="s">
        <v>245</v>
      </c>
      <c r="Q23" s="223" t="s">
        <v>245</v>
      </c>
    </row>
    <row r="24" spans="1:17">
      <c r="A24" s="227">
        <v>16</v>
      </c>
      <c r="B24" s="225"/>
      <c r="C24" s="223" t="s">
        <v>245</v>
      </c>
      <c r="D24" s="223" t="s">
        <v>245</v>
      </c>
      <c r="E24" s="223" t="s">
        <v>245</v>
      </c>
      <c r="F24" s="223" t="s">
        <v>245</v>
      </c>
      <c r="G24" s="223" t="s">
        <v>245</v>
      </c>
      <c r="H24" s="223" t="s">
        <v>245</v>
      </c>
      <c r="I24" s="223" t="s">
        <v>245</v>
      </c>
      <c r="J24" s="223" t="s">
        <v>245</v>
      </c>
      <c r="K24" s="223" t="s">
        <v>245</v>
      </c>
      <c r="L24" s="223" t="s">
        <v>245</v>
      </c>
      <c r="M24" s="223" t="s">
        <v>245</v>
      </c>
      <c r="N24" s="223" t="s">
        <v>245</v>
      </c>
      <c r="O24" s="223" t="s">
        <v>245</v>
      </c>
      <c r="P24" s="223" t="s">
        <v>245</v>
      </c>
      <c r="Q24" s="223" t="s">
        <v>245</v>
      </c>
    </row>
    <row r="25" spans="1:17">
      <c r="A25" s="227">
        <v>17</v>
      </c>
      <c r="B25" s="225"/>
      <c r="C25" s="223" t="s">
        <v>245</v>
      </c>
      <c r="D25" s="223" t="s">
        <v>245</v>
      </c>
      <c r="E25" s="223" t="s">
        <v>245</v>
      </c>
      <c r="F25" s="223" t="s">
        <v>245</v>
      </c>
      <c r="G25" s="223" t="s">
        <v>245</v>
      </c>
      <c r="H25" s="223" t="s">
        <v>245</v>
      </c>
      <c r="I25" s="223" t="s">
        <v>245</v>
      </c>
      <c r="J25" s="223" t="s">
        <v>245</v>
      </c>
      <c r="K25" s="223" t="s">
        <v>245</v>
      </c>
      <c r="L25" s="223" t="s">
        <v>245</v>
      </c>
      <c r="M25" s="223" t="s">
        <v>245</v>
      </c>
      <c r="N25" s="223" t="s">
        <v>245</v>
      </c>
      <c r="O25" s="223" t="s">
        <v>245</v>
      </c>
      <c r="P25" s="223" t="s">
        <v>245</v>
      </c>
      <c r="Q25" s="223" t="s">
        <v>245</v>
      </c>
    </row>
    <row r="26" spans="1:17">
      <c r="A26" s="227">
        <v>18</v>
      </c>
      <c r="B26" s="225"/>
      <c r="C26" s="223" t="s">
        <v>245</v>
      </c>
      <c r="D26" s="223" t="s">
        <v>245</v>
      </c>
      <c r="E26" s="223" t="s">
        <v>245</v>
      </c>
      <c r="F26" s="223" t="s">
        <v>245</v>
      </c>
      <c r="G26" s="223" t="s">
        <v>245</v>
      </c>
      <c r="H26" s="223" t="s">
        <v>245</v>
      </c>
      <c r="I26" s="223" t="s">
        <v>245</v>
      </c>
      <c r="J26" s="223" t="s">
        <v>245</v>
      </c>
      <c r="K26" s="223" t="s">
        <v>245</v>
      </c>
      <c r="L26" s="223" t="s">
        <v>245</v>
      </c>
      <c r="M26" s="223" t="s">
        <v>245</v>
      </c>
      <c r="N26" s="223" t="s">
        <v>245</v>
      </c>
      <c r="O26" s="223" t="s">
        <v>245</v>
      </c>
      <c r="P26" s="223" t="s">
        <v>245</v>
      </c>
      <c r="Q26" s="223" t="s">
        <v>245</v>
      </c>
    </row>
    <row r="27" spans="1:17">
      <c r="A27" s="227">
        <v>19</v>
      </c>
      <c r="B27" s="225"/>
      <c r="C27" s="223" t="s">
        <v>245</v>
      </c>
      <c r="D27" s="223" t="s">
        <v>245</v>
      </c>
      <c r="E27" s="223" t="s">
        <v>245</v>
      </c>
      <c r="F27" s="223" t="s">
        <v>245</v>
      </c>
      <c r="G27" s="223" t="s">
        <v>245</v>
      </c>
      <c r="H27" s="223" t="s">
        <v>245</v>
      </c>
      <c r="I27" s="223" t="s">
        <v>245</v>
      </c>
      <c r="J27" s="223" t="s">
        <v>245</v>
      </c>
      <c r="K27" s="223" t="s">
        <v>245</v>
      </c>
      <c r="L27" s="223" t="s">
        <v>245</v>
      </c>
      <c r="M27" s="223" t="s">
        <v>245</v>
      </c>
      <c r="N27" s="223" t="s">
        <v>245</v>
      </c>
      <c r="O27" s="223" t="s">
        <v>245</v>
      </c>
      <c r="P27" s="223" t="s">
        <v>245</v>
      </c>
      <c r="Q27" s="223" t="s">
        <v>245</v>
      </c>
    </row>
    <row r="28" spans="1:17">
      <c r="A28" s="227">
        <v>20</v>
      </c>
      <c r="B28" s="225"/>
      <c r="C28" s="223" t="s">
        <v>245</v>
      </c>
      <c r="D28" s="223" t="s">
        <v>245</v>
      </c>
      <c r="E28" s="223" t="s">
        <v>245</v>
      </c>
      <c r="F28" s="223" t="s">
        <v>245</v>
      </c>
      <c r="G28" s="223" t="s">
        <v>245</v>
      </c>
      <c r="H28" s="223" t="s">
        <v>245</v>
      </c>
      <c r="I28" s="223" t="s">
        <v>245</v>
      </c>
      <c r="J28" s="223" t="s">
        <v>245</v>
      </c>
      <c r="K28" s="223" t="s">
        <v>245</v>
      </c>
      <c r="L28" s="223" t="s">
        <v>245</v>
      </c>
      <c r="M28" s="223" t="s">
        <v>245</v>
      </c>
      <c r="N28" s="223" t="s">
        <v>245</v>
      </c>
      <c r="O28" s="223" t="s">
        <v>245</v>
      </c>
      <c r="P28" s="223" t="s">
        <v>245</v>
      </c>
      <c r="Q28" s="223" t="s">
        <v>245</v>
      </c>
    </row>
    <row r="29" spans="1:17">
      <c r="A29" s="227">
        <v>21</v>
      </c>
      <c r="B29" s="225"/>
      <c r="C29" s="223" t="s">
        <v>245</v>
      </c>
      <c r="D29" s="223" t="s">
        <v>245</v>
      </c>
      <c r="E29" s="223" t="s">
        <v>245</v>
      </c>
      <c r="F29" s="223" t="s">
        <v>245</v>
      </c>
      <c r="G29" s="223" t="s">
        <v>245</v>
      </c>
      <c r="H29" s="223" t="s">
        <v>245</v>
      </c>
      <c r="I29" s="223" t="s">
        <v>245</v>
      </c>
      <c r="J29" s="223" t="s">
        <v>245</v>
      </c>
      <c r="K29" s="223" t="s">
        <v>245</v>
      </c>
      <c r="L29" s="223" t="s">
        <v>245</v>
      </c>
      <c r="M29" s="223" t="s">
        <v>245</v>
      </c>
      <c r="N29" s="223" t="s">
        <v>245</v>
      </c>
      <c r="O29" s="223" t="s">
        <v>245</v>
      </c>
      <c r="P29" s="223" t="s">
        <v>245</v>
      </c>
      <c r="Q29" s="223" t="s">
        <v>245</v>
      </c>
    </row>
    <row r="30" spans="1:17">
      <c r="A30" s="227">
        <v>22</v>
      </c>
      <c r="B30" s="225"/>
      <c r="C30" s="223" t="s">
        <v>245</v>
      </c>
      <c r="D30" s="223" t="s">
        <v>245</v>
      </c>
      <c r="E30" s="223" t="s">
        <v>245</v>
      </c>
      <c r="F30" s="223" t="s">
        <v>245</v>
      </c>
      <c r="G30" s="223" t="s">
        <v>245</v>
      </c>
      <c r="H30" s="223" t="s">
        <v>245</v>
      </c>
      <c r="I30" s="223" t="s">
        <v>245</v>
      </c>
      <c r="J30" s="223" t="s">
        <v>245</v>
      </c>
      <c r="K30" s="223" t="s">
        <v>245</v>
      </c>
      <c r="L30" s="223" t="s">
        <v>245</v>
      </c>
      <c r="M30" s="223" t="s">
        <v>245</v>
      </c>
      <c r="N30" s="223" t="s">
        <v>245</v>
      </c>
      <c r="O30" s="223" t="s">
        <v>245</v>
      </c>
      <c r="P30" s="223" t="s">
        <v>245</v>
      </c>
      <c r="Q30" s="223" t="s">
        <v>245</v>
      </c>
    </row>
    <row r="31" spans="1:17">
      <c r="A31" s="227">
        <v>23</v>
      </c>
      <c r="B31" s="225"/>
      <c r="C31" s="223" t="s">
        <v>245</v>
      </c>
      <c r="D31" s="223" t="s">
        <v>245</v>
      </c>
      <c r="E31" s="223" t="s">
        <v>245</v>
      </c>
      <c r="F31" s="223" t="s">
        <v>245</v>
      </c>
      <c r="G31" s="223" t="s">
        <v>245</v>
      </c>
      <c r="H31" s="223" t="s">
        <v>245</v>
      </c>
      <c r="I31" s="223" t="s">
        <v>245</v>
      </c>
      <c r="J31" s="223" t="s">
        <v>245</v>
      </c>
      <c r="K31" s="223" t="s">
        <v>245</v>
      </c>
      <c r="L31" s="223" t="s">
        <v>245</v>
      </c>
      <c r="M31" s="223" t="s">
        <v>245</v>
      </c>
      <c r="N31" s="223" t="s">
        <v>245</v>
      </c>
      <c r="O31" s="223" t="s">
        <v>245</v>
      </c>
      <c r="P31" s="223" t="s">
        <v>245</v>
      </c>
      <c r="Q31" s="223" t="s">
        <v>245</v>
      </c>
    </row>
    <row r="32" spans="1:17">
      <c r="A32" s="227">
        <v>24</v>
      </c>
      <c r="B32" s="225"/>
      <c r="C32" s="223" t="s">
        <v>245</v>
      </c>
      <c r="D32" s="223" t="s">
        <v>245</v>
      </c>
      <c r="E32" s="223" t="s">
        <v>245</v>
      </c>
      <c r="F32" s="223" t="s">
        <v>245</v>
      </c>
      <c r="G32" s="223" t="s">
        <v>245</v>
      </c>
      <c r="H32" s="223" t="s">
        <v>245</v>
      </c>
      <c r="I32" s="223" t="s">
        <v>245</v>
      </c>
      <c r="J32" s="223" t="s">
        <v>245</v>
      </c>
      <c r="K32" s="223" t="s">
        <v>245</v>
      </c>
      <c r="L32" s="223" t="s">
        <v>245</v>
      </c>
      <c r="M32" s="223" t="s">
        <v>245</v>
      </c>
      <c r="N32" s="223" t="s">
        <v>245</v>
      </c>
      <c r="O32" s="223" t="s">
        <v>245</v>
      </c>
      <c r="P32" s="223" t="s">
        <v>245</v>
      </c>
      <c r="Q32" s="223" t="s">
        <v>245</v>
      </c>
    </row>
    <row r="33" spans="1:17">
      <c r="A33" s="227">
        <v>25</v>
      </c>
      <c r="B33" s="225"/>
      <c r="C33" s="223" t="s">
        <v>245</v>
      </c>
      <c r="D33" s="223" t="s">
        <v>245</v>
      </c>
      <c r="E33" s="223" t="s">
        <v>245</v>
      </c>
      <c r="F33" s="223" t="s">
        <v>245</v>
      </c>
      <c r="G33" s="223" t="s">
        <v>245</v>
      </c>
      <c r="H33" s="223" t="s">
        <v>245</v>
      </c>
      <c r="I33" s="223" t="s">
        <v>245</v>
      </c>
      <c r="J33" s="223" t="s">
        <v>245</v>
      </c>
      <c r="K33" s="223" t="s">
        <v>245</v>
      </c>
      <c r="L33" s="223" t="s">
        <v>245</v>
      </c>
      <c r="M33" s="223" t="s">
        <v>245</v>
      </c>
      <c r="N33" s="223" t="s">
        <v>245</v>
      </c>
      <c r="O33" s="223" t="s">
        <v>245</v>
      </c>
      <c r="P33" s="223" t="s">
        <v>245</v>
      </c>
      <c r="Q33" s="223" t="s">
        <v>245</v>
      </c>
    </row>
    <row r="34" spans="1:17">
      <c r="A34" s="227">
        <v>26</v>
      </c>
      <c r="B34" s="225"/>
      <c r="C34" s="223" t="s">
        <v>245</v>
      </c>
      <c r="D34" s="223" t="s">
        <v>245</v>
      </c>
      <c r="E34" s="223" t="s">
        <v>245</v>
      </c>
      <c r="F34" s="223" t="s">
        <v>245</v>
      </c>
      <c r="G34" s="223" t="s">
        <v>245</v>
      </c>
      <c r="H34" s="223" t="s">
        <v>245</v>
      </c>
      <c r="I34" s="223" t="s">
        <v>245</v>
      </c>
      <c r="J34" s="223" t="s">
        <v>245</v>
      </c>
      <c r="K34" s="223" t="s">
        <v>245</v>
      </c>
      <c r="L34" s="223" t="s">
        <v>245</v>
      </c>
      <c r="M34" s="223" t="s">
        <v>245</v>
      </c>
      <c r="N34" s="223" t="s">
        <v>245</v>
      </c>
      <c r="O34" s="223" t="s">
        <v>245</v>
      </c>
      <c r="P34" s="223" t="s">
        <v>245</v>
      </c>
      <c r="Q34" s="223" t="s">
        <v>245</v>
      </c>
    </row>
    <row r="35" spans="1:17">
      <c r="A35" s="227">
        <v>27</v>
      </c>
      <c r="B35" s="225"/>
      <c r="C35" s="223" t="s">
        <v>245</v>
      </c>
      <c r="D35" s="223" t="s">
        <v>245</v>
      </c>
      <c r="E35" s="223" t="s">
        <v>245</v>
      </c>
      <c r="F35" s="223" t="s">
        <v>245</v>
      </c>
      <c r="G35" s="223" t="s">
        <v>245</v>
      </c>
      <c r="H35" s="223" t="s">
        <v>245</v>
      </c>
      <c r="I35" s="223" t="s">
        <v>245</v>
      </c>
      <c r="J35" s="223" t="s">
        <v>245</v>
      </c>
      <c r="K35" s="223" t="s">
        <v>245</v>
      </c>
      <c r="L35" s="223" t="s">
        <v>245</v>
      </c>
      <c r="M35" s="223" t="s">
        <v>245</v>
      </c>
      <c r="N35" s="223" t="s">
        <v>245</v>
      </c>
      <c r="O35" s="223" t="s">
        <v>245</v>
      </c>
      <c r="P35" s="223" t="s">
        <v>245</v>
      </c>
      <c r="Q35" s="223" t="s">
        <v>245</v>
      </c>
    </row>
    <row r="36" spans="1:17">
      <c r="A36" s="227">
        <v>28</v>
      </c>
      <c r="B36" s="225"/>
      <c r="C36" s="223" t="s">
        <v>245</v>
      </c>
      <c r="D36" s="223" t="s">
        <v>245</v>
      </c>
      <c r="E36" s="223" t="s">
        <v>245</v>
      </c>
      <c r="F36" s="223" t="s">
        <v>245</v>
      </c>
      <c r="G36" s="223" t="s">
        <v>245</v>
      </c>
      <c r="H36" s="223" t="s">
        <v>245</v>
      </c>
      <c r="I36" s="223" t="s">
        <v>245</v>
      </c>
      <c r="J36" s="223" t="s">
        <v>245</v>
      </c>
      <c r="K36" s="223" t="s">
        <v>245</v>
      </c>
      <c r="L36" s="223" t="s">
        <v>245</v>
      </c>
      <c r="M36" s="223" t="s">
        <v>245</v>
      </c>
      <c r="N36" s="223" t="s">
        <v>245</v>
      </c>
      <c r="O36" s="223" t="s">
        <v>245</v>
      </c>
      <c r="P36" s="223" t="s">
        <v>245</v>
      </c>
      <c r="Q36" s="223" t="s">
        <v>245</v>
      </c>
    </row>
    <row r="37" spans="1:17">
      <c r="A37" s="227">
        <v>29</v>
      </c>
      <c r="B37" s="225"/>
      <c r="C37" s="223" t="s">
        <v>245</v>
      </c>
      <c r="D37" s="223" t="s">
        <v>245</v>
      </c>
      <c r="E37" s="223" t="s">
        <v>245</v>
      </c>
      <c r="F37" s="223" t="s">
        <v>245</v>
      </c>
      <c r="G37" s="223" t="s">
        <v>245</v>
      </c>
      <c r="H37" s="223" t="s">
        <v>245</v>
      </c>
      <c r="I37" s="223" t="s">
        <v>245</v>
      </c>
      <c r="J37" s="223" t="s">
        <v>245</v>
      </c>
      <c r="K37" s="223" t="s">
        <v>245</v>
      </c>
      <c r="L37" s="223" t="s">
        <v>245</v>
      </c>
      <c r="M37" s="223" t="s">
        <v>245</v>
      </c>
      <c r="N37" s="223" t="s">
        <v>245</v>
      </c>
      <c r="O37" s="223" t="s">
        <v>245</v>
      </c>
      <c r="P37" s="223" t="s">
        <v>245</v>
      </c>
      <c r="Q37" s="223" t="s">
        <v>245</v>
      </c>
    </row>
    <row r="38" spans="1:17">
      <c r="A38" s="227">
        <v>30</v>
      </c>
      <c r="B38" s="225"/>
      <c r="C38" s="223" t="s">
        <v>245</v>
      </c>
      <c r="D38" s="223" t="s">
        <v>245</v>
      </c>
      <c r="E38" s="223" t="s">
        <v>245</v>
      </c>
      <c r="F38" s="223" t="s">
        <v>245</v>
      </c>
      <c r="G38" s="223" t="s">
        <v>245</v>
      </c>
      <c r="H38" s="223" t="s">
        <v>245</v>
      </c>
      <c r="I38" s="223" t="s">
        <v>245</v>
      </c>
      <c r="J38" s="223" t="s">
        <v>245</v>
      </c>
      <c r="K38" s="223" t="s">
        <v>245</v>
      </c>
      <c r="L38" s="223" t="s">
        <v>245</v>
      </c>
      <c r="M38" s="223" t="s">
        <v>245</v>
      </c>
      <c r="N38" s="223" t="s">
        <v>245</v>
      </c>
      <c r="O38" s="223" t="s">
        <v>245</v>
      </c>
      <c r="P38" s="223" t="s">
        <v>245</v>
      </c>
      <c r="Q38" s="223" t="s">
        <v>245</v>
      </c>
    </row>
    <row r="39" spans="1:17">
      <c r="A39" s="227">
        <v>31</v>
      </c>
      <c r="B39" s="225"/>
      <c r="C39" s="223" t="s">
        <v>245</v>
      </c>
      <c r="D39" s="223" t="s">
        <v>245</v>
      </c>
      <c r="E39" s="223" t="s">
        <v>245</v>
      </c>
      <c r="F39" s="223" t="s">
        <v>245</v>
      </c>
      <c r="G39" s="223" t="s">
        <v>245</v>
      </c>
      <c r="H39" s="223" t="s">
        <v>245</v>
      </c>
      <c r="I39" s="223" t="s">
        <v>245</v>
      </c>
      <c r="J39" s="223" t="s">
        <v>245</v>
      </c>
      <c r="K39" s="223" t="s">
        <v>245</v>
      </c>
      <c r="L39" s="223" t="s">
        <v>245</v>
      </c>
      <c r="M39" s="223" t="s">
        <v>245</v>
      </c>
      <c r="N39" s="223" t="s">
        <v>245</v>
      </c>
      <c r="O39" s="223" t="s">
        <v>245</v>
      </c>
      <c r="P39" s="223" t="s">
        <v>245</v>
      </c>
      <c r="Q39" s="223" t="s">
        <v>245</v>
      </c>
    </row>
    <row r="40" spans="1:17">
      <c r="A40" s="227">
        <v>32</v>
      </c>
      <c r="B40" s="225"/>
      <c r="C40" s="223" t="s">
        <v>245</v>
      </c>
      <c r="D40" s="223" t="s">
        <v>245</v>
      </c>
      <c r="E40" s="223" t="s">
        <v>245</v>
      </c>
      <c r="F40" s="223" t="s">
        <v>245</v>
      </c>
      <c r="G40" s="223" t="s">
        <v>245</v>
      </c>
      <c r="H40" s="223" t="s">
        <v>245</v>
      </c>
      <c r="I40" s="223" t="s">
        <v>245</v>
      </c>
      <c r="J40" s="223" t="s">
        <v>245</v>
      </c>
      <c r="K40" s="223" t="s">
        <v>245</v>
      </c>
      <c r="L40" s="223" t="s">
        <v>245</v>
      </c>
      <c r="M40" s="223" t="s">
        <v>245</v>
      </c>
      <c r="N40" s="223" t="s">
        <v>245</v>
      </c>
      <c r="O40" s="223" t="s">
        <v>245</v>
      </c>
      <c r="P40" s="223" t="s">
        <v>245</v>
      </c>
      <c r="Q40" s="223" t="s">
        <v>245</v>
      </c>
    </row>
    <row r="41" spans="1:17">
      <c r="A41" s="227">
        <v>33</v>
      </c>
      <c r="B41" s="225"/>
      <c r="C41" s="223" t="s">
        <v>245</v>
      </c>
      <c r="D41" s="223" t="s">
        <v>245</v>
      </c>
      <c r="E41" s="223" t="s">
        <v>245</v>
      </c>
      <c r="F41" s="223" t="s">
        <v>245</v>
      </c>
      <c r="G41" s="223" t="s">
        <v>245</v>
      </c>
      <c r="H41" s="223" t="s">
        <v>245</v>
      </c>
      <c r="I41" s="223" t="s">
        <v>245</v>
      </c>
      <c r="J41" s="223" t="s">
        <v>245</v>
      </c>
      <c r="K41" s="223" t="s">
        <v>245</v>
      </c>
      <c r="L41" s="223" t="s">
        <v>245</v>
      </c>
      <c r="M41" s="223" t="s">
        <v>245</v>
      </c>
      <c r="N41" s="223" t="s">
        <v>245</v>
      </c>
      <c r="O41" s="223" t="s">
        <v>245</v>
      </c>
      <c r="P41" s="223" t="s">
        <v>245</v>
      </c>
      <c r="Q41" s="223" t="s">
        <v>245</v>
      </c>
    </row>
    <row r="42" spans="1:17">
      <c r="A42" s="227">
        <v>34</v>
      </c>
      <c r="B42" s="225"/>
      <c r="C42" s="223" t="s">
        <v>245</v>
      </c>
      <c r="D42" s="223" t="s">
        <v>245</v>
      </c>
      <c r="E42" s="223" t="s">
        <v>245</v>
      </c>
      <c r="F42" s="223" t="s">
        <v>245</v>
      </c>
      <c r="G42" s="223" t="s">
        <v>245</v>
      </c>
      <c r="H42" s="223" t="s">
        <v>245</v>
      </c>
      <c r="I42" s="223" t="s">
        <v>245</v>
      </c>
      <c r="J42" s="223" t="s">
        <v>245</v>
      </c>
      <c r="K42" s="223" t="s">
        <v>245</v>
      </c>
      <c r="L42" s="223" t="s">
        <v>245</v>
      </c>
      <c r="M42" s="223" t="s">
        <v>245</v>
      </c>
      <c r="N42" s="223" t="s">
        <v>245</v>
      </c>
      <c r="O42" s="223" t="s">
        <v>245</v>
      </c>
      <c r="P42" s="223" t="s">
        <v>245</v>
      </c>
      <c r="Q42" s="223" t="s">
        <v>245</v>
      </c>
    </row>
    <row r="43" spans="1:17">
      <c r="A43" s="227">
        <v>35</v>
      </c>
      <c r="B43" s="225"/>
      <c r="C43" s="223" t="s">
        <v>245</v>
      </c>
      <c r="D43" s="223" t="s">
        <v>245</v>
      </c>
      <c r="E43" s="223" t="s">
        <v>245</v>
      </c>
      <c r="F43" s="223" t="s">
        <v>245</v>
      </c>
      <c r="G43" s="223" t="s">
        <v>245</v>
      </c>
      <c r="H43" s="223" t="s">
        <v>245</v>
      </c>
      <c r="I43" s="223" t="s">
        <v>245</v>
      </c>
      <c r="J43" s="223" t="s">
        <v>245</v>
      </c>
      <c r="K43" s="223" t="s">
        <v>245</v>
      </c>
      <c r="L43" s="223" t="s">
        <v>245</v>
      </c>
      <c r="M43" s="223" t="s">
        <v>245</v>
      </c>
      <c r="N43" s="223" t="s">
        <v>245</v>
      </c>
      <c r="O43" s="223" t="s">
        <v>245</v>
      </c>
      <c r="P43" s="223" t="s">
        <v>245</v>
      </c>
      <c r="Q43" s="223" t="s">
        <v>245</v>
      </c>
    </row>
    <row r="44" spans="1:17">
      <c r="A44" s="227">
        <v>36</v>
      </c>
      <c r="B44" s="225"/>
      <c r="C44" s="223" t="s">
        <v>245</v>
      </c>
      <c r="D44" s="223" t="s">
        <v>245</v>
      </c>
      <c r="E44" s="223" t="s">
        <v>245</v>
      </c>
      <c r="F44" s="223" t="s">
        <v>245</v>
      </c>
      <c r="G44" s="223" t="s">
        <v>245</v>
      </c>
      <c r="H44" s="223" t="s">
        <v>245</v>
      </c>
      <c r="I44" s="223" t="s">
        <v>245</v>
      </c>
      <c r="J44" s="223" t="s">
        <v>245</v>
      </c>
      <c r="K44" s="223" t="s">
        <v>245</v>
      </c>
      <c r="L44" s="223" t="s">
        <v>245</v>
      </c>
      <c r="M44" s="223" t="s">
        <v>245</v>
      </c>
      <c r="N44" s="223" t="s">
        <v>245</v>
      </c>
      <c r="O44" s="223" t="s">
        <v>245</v>
      </c>
      <c r="P44" s="223" t="s">
        <v>245</v>
      </c>
      <c r="Q44" s="223" t="s">
        <v>245</v>
      </c>
    </row>
    <row r="45" spans="1:17">
      <c r="A45" s="227">
        <v>37</v>
      </c>
      <c r="B45" s="225"/>
      <c r="C45" s="223" t="s">
        <v>245</v>
      </c>
      <c r="D45" s="223" t="s">
        <v>245</v>
      </c>
      <c r="E45" s="223" t="s">
        <v>245</v>
      </c>
      <c r="F45" s="223" t="s">
        <v>245</v>
      </c>
      <c r="G45" s="223" t="s">
        <v>245</v>
      </c>
      <c r="H45" s="223" t="s">
        <v>245</v>
      </c>
      <c r="I45" s="223" t="s">
        <v>245</v>
      </c>
      <c r="J45" s="223" t="s">
        <v>245</v>
      </c>
      <c r="K45" s="223" t="s">
        <v>245</v>
      </c>
      <c r="L45" s="223" t="s">
        <v>245</v>
      </c>
      <c r="M45" s="223" t="s">
        <v>245</v>
      </c>
      <c r="N45" s="223" t="s">
        <v>245</v>
      </c>
      <c r="O45" s="223" t="s">
        <v>245</v>
      </c>
      <c r="P45" s="223" t="s">
        <v>245</v>
      </c>
      <c r="Q45" s="223" t="s">
        <v>245</v>
      </c>
    </row>
    <row r="46" spans="1:17">
      <c r="A46" s="227">
        <v>38</v>
      </c>
      <c r="B46" s="225"/>
      <c r="C46" s="223" t="s">
        <v>245</v>
      </c>
      <c r="D46" s="223" t="s">
        <v>245</v>
      </c>
      <c r="E46" s="223" t="s">
        <v>245</v>
      </c>
      <c r="F46" s="223" t="s">
        <v>245</v>
      </c>
      <c r="G46" s="223" t="s">
        <v>245</v>
      </c>
      <c r="H46" s="223" t="s">
        <v>245</v>
      </c>
      <c r="I46" s="223" t="s">
        <v>245</v>
      </c>
      <c r="J46" s="223" t="s">
        <v>245</v>
      </c>
      <c r="K46" s="223" t="s">
        <v>245</v>
      </c>
      <c r="L46" s="223" t="s">
        <v>245</v>
      </c>
      <c r="M46" s="223" t="s">
        <v>245</v>
      </c>
      <c r="N46" s="223" t="s">
        <v>245</v>
      </c>
      <c r="O46" s="223" t="s">
        <v>245</v>
      </c>
      <c r="P46" s="223" t="s">
        <v>245</v>
      </c>
      <c r="Q46" s="223" t="s">
        <v>245</v>
      </c>
    </row>
    <row r="47" spans="1:17">
      <c r="A47" s="227">
        <v>39</v>
      </c>
      <c r="B47" s="225"/>
      <c r="C47" s="223" t="s">
        <v>245</v>
      </c>
      <c r="D47" s="223" t="s">
        <v>245</v>
      </c>
      <c r="E47" s="223" t="s">
        <v>245</v>
      </c>
      <c r="F47" s="223" t="s">
        <v>245</v>
      </c>
      <c r="G47" s="223" t="s">
        <v>245</v>
      </c>
      <c r="H47" s="223" t="s">
        <v>245</v>
      </c>
      <c r="I47" s="223" t="s">
        <v>245</v>
      </c>
      <c r="J47" s="223" t="s">
        <v>245</v>
      </c>
      <c r="K47" s="223" t="s">
        <v>245</v>
      </c>
      <c r="L47" s="223" t="s">
        <v>245</v>
      </c>
      <c r="M47" s="223" t="s">
        <v>245</v>
      </c>
      <c r="N47" s="223" t="s">
        <v>245</v>
      </c>
      <c r="O47" s="223" t="s">
        <v>245</v>
      </c>
      <c r="P47" s="223" t="s">
        <v>245</v>
      </c>
      <c r="Q47" s="223" t="s">
        <v>245</v>
      </c>
    </row>
    <row r="48" spans="1:17">
      <c r="A48" s="227">
        <v>40</v>
      </c>
      <c r="B48" s="225"/>
      <c r="C48" s="223" t="s">
        <v>245</v>
      </c>
      <c r="D48" s="223" t="s">
        <v>245</v>
      </c>
      <c r="E48" s="223" t="s">
        <v>245</v>
      </c>
      <c r="F48" s="223" t="s">
        <v>245</v>
      </c>
      <c r="G48" s="223" t="s">
        <v>245</v>
      </c>
      <c r="H48" s="223" t="s">
        <v>245</v>
      </c>
      <c r="I48" s="223" t="s">
        <v>245</v>
      </c>
      <c r="J48" s="223" t="s">
        <v>245</v>
      </c>
      <c r="K48" s="223" t="s">
        <v>245</v>
      </c>
      <c r="L48" s="223" t="s">
        <v>245</v>
      </c>
      <c r="M48" s="223" t="s">
        <v>245</v>
      </c>
      <c r="N48" s="223" t="s">
        <v>245</v>
      </c>
      <c r="O48" s="223" t="s">
        <v>245</v>
      </c>
      <c r="P48" s="223" t="s">
        <v>245</v>
      </c>
      <c r="Q48" s="223" t="s">
        <v>245</v>
      </c>
    </row>
    <row r="49" spans="1:17">
      <c r="A49" s="227">
        <v>41</v>
      </c>
      <c r="B49" s="225"/>
      <c r="C49" s="223" t="s">
        <v>245</v>
      </c>
      <c r="D49" s="223" t="s">
        <v>245</v>
      </c>
      <c r="E49" s="223" t="s">
        <v>245</v>
      </c>
      <c r="F49" s="223" t="s">
        <v>245</v>
      </c>
      <c r="G49" s="223" t="s">
        <v>245</v>
      </c>
      <c r="H49" s="223" t="s">
        <v>245</v>
      </c>
      <c r="I49" s="223" t="s">
        <v>245</v>
      </c>
      <c r="J49" s="223" t="s">
        <v>245</v>
      </c>
      <c r="K49" s="223" t="s">
        <v>245</v>
      </c>
      <c r="L49" s="223" t="s">
        <v>245</v>
      </c>
      <c r="M49" s="223" t="s">
        <v>245</v>
      </c>
      <c r="N49" s="223" t="s">
        <v>245</v>
      </c>
      <c r="O49" s="223" t="s">
        <v>245</v>
      </c>
      <c r="P49" s="223" t="s">
        <v>245</v>
      </c>
      <c r="Q49" s="223" t="s">
        <v>245</v>
      </c>
    </row>
    <row r="50" spans="1:17">
      <c r="A50" s="227">
        <v>42</v>
      </c>
      <c r="B50" s="225"/>
      <c r="C50" s="223" t="s">
        <v>245</v>
      </c>
      <c r="D50" s="223" t="s">
        <v>245</v>
      </c>
      <c r="E50" s="223" t="s">
        <v>245</v>
      </c>
      <c r="F50" s="223" t="s">
        <v>245</v>
      </c>
      <c r="G50" s="223" t="s">
        <v>245</v>
      </c>
      <c r="H50" s="223" t="s">
        <v>245</v>
      </c>
      <c r="I50" s="223" t="s">
        <v>245</v>
      </c>
      <c r="J50" s="223" t="s">
        <v>245</v>
      </c>
      <c r="K50" s="223" t="s">
        <v>245</v>
      </c>
      <c r="L50" s="223" t="s">
        <v>245</v>
      </c>
      <c r="M50" s="223" t="s">
        <v>245</v>
      </c>
      <c r="N50" s="223" t="s">
        <v>245</v>
      </c>
      <c r="O50" s="223" t="s">
        <v>245</v>
      </c>
      <c r="P50" s="223" t="s">
        <v>245</v>
      </c>
      <c r="Q50" s="223" t="s">
        <v>245</v>
      </c>
    </row>
    <row r="51" spans="1:17">
      <c r="A51" s="227">
        <v>43</v>
      </c>
      <c r="B51" s="225"/>
      <c r="C51" s="223" t="s">
        <v>245</v>
      </c>
      <c r="D51" s="223" t="s">
        <v>245</v>
      </c>
      <c r="E51" s="223" t="s">
        <v>245</v>
      </c>
      <c r="F51" s="223" t="s">
        <v>245</v>
      </c>
      <c r="G51" s="223" t="s">
        <v>245</v>
      </c>
      <c r="H51" s="223" t="s">
        <v>245</v>
      </c>
      <c r="I51" s="223" t="s">
        <v>245</v>
      </c>
      <c r="J51" s="223" t="s">
        <v>245</v>
      </c>
      <c r="K51" s="223" t="s">
        <v>245</v>
      </c>
      <c r="L51" s="223" t="s">
        <v>245</v>
      </c>
      <c r="M51" s="223" t="s">
        <v>245</v>
      </c>
      <c r="N51" s="223" t="s">
        <v>245</v>
      </c>
      <c r="O51" s="223" t="s">
        <v>245</v>
      </c>
      <c r="P51" s="223" t="s">
        <v>245</v>
      </c>
      <c r="Q51" s="223" t="s">
        <v>245</v>
      </c>
    </row>
    <row r="52" spans="1:17">
      <c r="A52" s="227">
        <v>44</v>
      </c>
      <c r="B52" s="225"/>
      <c r="C52" s="223" t="s">
        <v>245</v>
      </c>
      <c r="D52" s="223" t="s">
        <v>245</v>
      </c>
      <c r="E52" s="223" t="s">
        <v>245</v>
      </c>
      <c r="F52" s="223" t="s">
        <v>245</v>
      </c>
      <c r="G52" s="223" t="s">
        <v>245</v>
      </c>
      <c r="H52" s="223" t="s">
        <v>245</v>
      </c>
      <c r="I52" s="223" t="s">
        <v>245</v>
      </c>
      <c r="J52" s="223" t="s">
        <v>245</v>
      </c>
      <c r="K52" s="223" t="s">
        <v>245</v>
      </c>
      <c r="L52" s="223" t="s">
        <v>245</v>
      </c>
      <c r="M52" s="223" t="s">
        <v>245</v>
      </c>
      <c r="N52" s="223" t="s">
        <v>245</v>
      </c>
      <c r="O52" s="223" t="s">
        <v>245</v>
      </c>
      <c r="P52" s="223" t="s">
        <v>245</v>
      </c>
      <c r="Q52" s="223" t="s">
        <v>245</v>
      </c>
    </row>
    <row r="53" spans="1:17">
      <c r="A53" s="227">
        <v>45</v>
      </c>
      <c r="B53" s="225"/>
      <c r="C53" s="223" t="s">
        <v>245</v>
      </c>
      <c r="D53" s="223" t="s">
        <v>245</v>
      </c>
      <c r="E53" s="223" t="s">
        <v>245</v>
      </c>
      <c r="F53" s="223" t="s">
        <v>245</v>
      </c>
      <c r="G53" s="223" t="s">
        <v>245</v>
      </c>
      <c r="H53" s="223" t="s">
        <v>245</v>
      </c>
      <c r="I53" s="223" t="s">
        <v>245</v>
      </c>
      <c r="J53" s="223" t="s">
        <v>245</v>
      </c>
      <c r="K53" s="223" t="s">
        <v>245</v>
      </c>
      <c r="L53" s="223" t="s">
        <v>245</v>
      </c>
      <c r="M53" s="223" t="s">
        <v>245</v>
      </c>
      <c r="N53" s="223" t="s">
        <v>245</v>
      </c>
      <c r="O53" s="223" t="s">
        <v>245</v>
      </c>
      <c r="P53" s="223" t="s">
        <v>245</v>
      </c>
      <c r="Q53" s="223" t="s">
        <v>245</v>
      </c>
    </row>
    <row r="54" spans="1:17">
      <c r="A54" s="227">
        <v>46</v>
      </c>
      <c r="B54" s="225"/>
      <c r="C54" s="223" t="s">
        <v>245</v>
      </c>
      <c r="D54" s="223" t="s">
        <v>245</v>
      </c>
      <c r="E54" s="223" t="s">
        <v>245</v>
      </c>
      <c r="F54" s="223" t="s">
        <v>245</v>
      </c>
      <c r="G54" s="223" t="s">
        <v>245</v>
      </c>
      <c r="H54" s="223" t="s">
        <v>245</v>
      </c>
      <c r="I54" s="223" t="s">
        <v>245</v>
      </c>
      <c r="J54" s="223" t="s">
        <v>245</v>
      </c>
      <c r="K54" s="223" t="s">
        <v>245</v>
      </c>
      <c r="L54" s="223" t="s">
        <v>245</v>
      </c>
      <c r="M54" s="223" t="s">
        <v>245</v>
      </c>
      <c r="N54" s="223" t="s">
        <v>245</v>
      </c>
      <c r="O54" s="223" t="s">
        <v>245</v>
      </c>
      <c r="P54" s="223" t="s">
        <v>245</v>
      </c>
      <c r="Q54" s="223" t="s">
        <v>245</v>
      </c>
    </row>
    <row r="55" spans="1:17">
      <c r="A55" s="227">
        <v>47</v>
      </c>
      <c r="B55" s="225"/>
      <c r="C55" s="223" t="s">
        <v>245</v>
      </c>
      <c r="D55" s="223" t="s">
        <v>245</v>
      </c>
      <c r="E55" s="223" t="s">
        <v>245</v>
      </c>
      <c r="F55" s="223" t="s">
        <v>245</v>
      </c>
      <c r="G55" s="223" t="s">
        <v>245</v>
      </c>
      <c r="H55" s="223" t="s">
        <v>245</v>
      </c>
      <c r="I55" s="223" t="s">
        <v>245</v>
      </c>
      <c r="J55" s="223" t="s">
        <v>245</v>
      </c>
      <c r="K55" s="223" t="s">
        <v>245</v>
      </c>
      <c r="L55" s="223" t="s">
        <v>245</v>
      </c>
      <c r="M55" s="223" t="s">
        <v>245</v>
      </c>
      <c r="N55" s="223" t="s">
        <v>245</v>
      </c>
      <c r="O55" s="223" t="s">
        <v>245</v>
      </c>
      <c r="P55" s="223" t="s">
        <v>245</v>
      </c>
      <c r="Q55" s="223" t="s">
        <v>245</v>
      </c>
    </row>
    <row r="56" spans="1:17">
      <c r="A56" s="227">
        <v>48</v>
      </c>
      <c r="B56" s="225"/>
      <c r="C56" s="223" t="s">
        <v>245</v>
      </c>
      <c r="D56" s="223" t="s">
        <v>245</v>
      </c>
      <c r="E56" s="223" t="s">
        <v>245</v>
      </c>
      <c r="F56" s="223" t="s">
        <v>245</v>
      </c>
      <c r="G56" s="223" t="s">
        <v>245</v>
      </c>
      <c r="H56" s="223" t="s">
        <v>245</v>
      </c>
      <c r="I56" s="223" t="s">
        <v>245</v>
      </c>
      <c r="J56" s="223" t="s">
        <v>245</v>
      </c>
      <c r="K56" s="223" t="s">
        <v>245</v>
      </c>
      <c r="L56" s="223" t="s">
        <v>245</v>
      </c>
      <c r="M56" s="223" t="s">
        <v>245</v>
      </c>
      <c r="N56" s="223" t="s">
        <v>245</v>
      </c>
      <c r="O56" s="223" t="s">
        <v>245</v>
      </c>
      <c r="P56" s="223" t="s">
        <v>245</v>
      </c>
      <c r="Q56" s="223" t="s">
        <v>245</v>
      </c>
    </row>
    <row r="57" spans="1:17">
      <c r="A57" s="227">
        <v>49</v>
      </c>
      <c r="B57" s="225"/>
      <c r="C57" s="223" t="s">
        <v>245</v>
      </c>
      <c r="D57" s="223" t="s">
        <v>245</v>
      </c>
      <c r="E57" s="223" t="s">
        <v>245</v>
      </c>
      <c r="F57" s="223" t="s">
        <v>245</v>
      </c>
      <c r="G57" s="223" t="s">
        <v>245</v>
      </c>
      <c r="H57" s="223" t="s">
        <v>245</v>
      </c>
      <c r="I57" s="223" t="s">
        <v>245</v>
      </c>
      <c r="J57" s="223" t="s">
        <v>245</v>
      </c>
      <c r="K57" s="223" t="s">
        <v>245</v>
      </c>
      <c r="L57" s="223" t="s">
        <v>245</v>
      </c>
      <c r="M57" s="223" t="s">
        <v>245</v>
      </c>
      <c r="N57" s="223" t="s">
        <v>245</v>
      </c>
      <c r="O57" s="223" t="s">
        <v>245</v>
      </c>
      <c r="P57" s="223" t="s">
        <v>245</v>
      </c>
      <c r="Q57" s="223" t="s">
        <v>245</v>
      </c>
    </row>
    <row r="58" spans="1:17">
      <c r="A58" s="227">
        <v>50</v>
      </c>
      <c r="B58" s="225"/>
      <c r="C58" s="223" t="s">
        <v>245</v>
      </c>
      <c r="D58" s="223" t="s">
        <v>245</v>
      </c>
      <c r="E58" s="223" t="s">
        <v>245</v>
      </c>
      <c r="F58" s="223" t="s">
        <v>245</v>
      </c>
      <c r="G58" s="223" t="s">
        <v>245</v>
      </c>
      <c r="H58" s="223" t="s">
        <v>245</v>
      </c>
      <c r="I58" s="223" t="s">
        <v>245</v>
      </c>
      <c r="J58" s="223" t="s">
        <v>245</v>
      </c>
      <c r="K58" s="223" t="s">
        <v>245</v>
      </c>
      <c r="L58" s="223" t="s">
        <v>245</v>
      </c>
      <c r="M58" s="223" t="s">
        <v>245</v>
      </c>
      <c r="N58" s="223" t="s">
        <v>245</v>
      </c>
      <c r="O58" s="223" t="s">
        <v>245</v>
      </c>
      <c r="P58" s="223" t="s">
        <v>245</v>
      </c>
      <c r="Q58" s="223" t="s">
        <v>245</v>
      </c>
    </row>
  </sheetData>
  <sheetProtection password="CEBE" sheet="1" objects="1" scenarios="1" selectLockedCells="1"/>
  <mergeCells count="2">
    <mergeCell ref="A2:A4"/>
    <mergeCell ref="A5:A7"/>
  </mergeCells>
  <conditionalFormatting sqref="C9:Q58">
    <cfRule type="cellIs" dxfId="3" priority="1" operator="equal">
      <formula>"Not Trained"</formula>
    </cfRule>
  </conditionalFormatting>
  <conditionalFormatting sqref="C5:Q5">
    <cfRule type="cellIs" dxfId="2" priority="2" operator="greaterThan">
      <formula>C$2-1</formula>
    </cfRule>
  </conditionalFormatting>
  <conditionalFormatting sqref="C6:Q6">
    <cfRule type="cellIs" dxfId="1" priority="3" operator="greaterThan">
      <formula>C$3-1</formula>
    </cfRule>
  </conditionalFormatting>
  <conditionalFormatting sqref="C7:Q7">
    <cfRule type="cellIs" dxfId="0" priority="4" operator="greaterThan">
      <formula>C$4-1</formula>
    </cfRule>
  </conditionalFormatting>
  <dataValidations count="1">
    <dataValidation type="list" allowBlank="1" showInputMessage="1" showErrorMessage="1" sqref="C9:Q58">
      <formula1>"Not Trained, Trained, Expert, Trainer"</formula1>
    </dataValidation>
  </dataValidations>
  <printOptions horizontalCentered="1"/>
  <pageMargins left="0" right="0" top="0.25" bottom="0" header="0" footer="0"/>
  <pageSetup scale="7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F1002"/>
  <sheetViews>
    <sheetView showGridLines="0" topLeftCell="U1" zoomScale="160" zoomScaleNormal="160" workbookViewId="0">
      <pane ySplit="2" topLeftCell="A3" activePane="bottomLeft" state="frozen"/>
      <selection activeCell="U1" sqref="U1"/>
      <selection pane="bottomLeft" activeCell="W8" sqref="W8"/>
    </sheetView>
  </sheetViews>
  <sheetFormatPr defaultColWidth="9.28515625" defaultRowHeight="11.25"/>
  <cols>
    <col min="1" max="1" width="1.85546875" style="6" customWidth="1"/>
    <col min="2" max="6" width="6.140625" style="6" customWidth="1"/>
    <col min="7" max="7" width="1.85546875" style="6" customWidth="1"/>
    <col min="8" max="8" width="4.28515625" style="142" customWidth="1"/>
    <col min="9" max="9" width="23.42578125" style="143" customWidth="1"/>
    <col min="10" max="10" width="6.140625" style="144" customWidth="1"/>
    <col min="11" max="11" width="1.85546875" style="6" customWidth="1"/>
    <col min="12" max="21" width="6.140625" style="6" customWidth="1"/>
    <col min="22" max="22" width="13.140625" style="6" bestFit="1" customWidth="1"/>
    <col min="23" max="23" width="4.7109375" style="6" bestFit="1" customWidth="1"/>
    <col min="24" max="25" width="9.7109375" style="6" bestFit="1" customWidth="1"/>
    <col min="26" max="32" width="6.28515625" style="6" customWidth="1"/>
    <col min="33" max="16384" width="9.28515625" style="6"/>
  </cols>
  <sheetData>
    <row r="1" spans="1:32" ht="19.5" customHeight="1">
      <c r="I1" s="405" t="s">
        <v>115</v>
      </c>
      <c r="J1" s="405"/>
    </row>
    <row r="2" spans="1:32" ht="18" customHeight="1">
      <c r="I2" s="145" t="s">
        <v>114</v>
      </c>
      <c r="J2" s="146" t="s">
        <v>9</v>
      </c>
    </row>
    <row r="3" spans="1:32" s="5" customFormat="1" ht="12.4" customHeight="1">
      <c r="A3" s="6"/>
      <c r="B3" s="139"/>
      <c r="C3" s="139"/>
      <c r="D3" s="139"/>
      <c r="E3" s="139"/>
      <c r="F3" s="139"/>
      <c r="G3" s="6"/>
      <c r="H3" s="147">
        <v>1</v>
      </c>
      <c r="I3" s="148" t="e">
        <f>IF(#REF!="","",#REF!)</f>
        <v>#REF!</v>
      </c>
      <c r="J3" s="148" t="e">
        <f>IF(#REF!="",0,#REF!)</f>
        <v>#REF!</v>
      </c>
      <c r="K3" s="6"/>
      <c r="L3" s="139"/>
      <c r="M3" s="139"/>
      <c r="N3" s="139"/>
      <c r="O3" s="139"/>
      <c r="P3" s="139"/>
      <c r="Q3" s="140"/>
      <c r="R3" s="140"/>
      <c r="S3" s="140"/>
      <c r="T3" s="140"/>
      <c r="U3" s="6"/>
      <c r="V3" s="6"/>
      <c r="W3" s="6"/>
      <c r="X3" s="6"/>
      <c r="Y3" s="6"/>
      <c r="Z3" s="6"/>
      <c r="AA3" s="140"/>
      <c r="AB3" s="140"/>
      <c r="AC3" s="140"/>
      <c r="AD3" s="140"/>
      <c r="AE3" s="140"/>
      <c r="AF3" s="140"/>
    </row>
    <row r="4" spans="1:32" ht="12.4" customHeight="1">
      <c r="H4" s="147">
        <v>2</v>
      </c>
      <c r="I4" s="148" t="e">
        <f>IF(#REF!="",I3,#REF!)</f>
        <v>#REF!</v>
      </c>
      <c r="J4" s="148" t="e">
        <f>IF(#REF!="",0,#REF!)</f>
        <v>#REF!</v>
      </c>
      <c r="Q4" s="140"/>
      <c r="R4" s="140"/>
      <c r="S4" s="140"/>
      <c r="T4" s="140"/>
    </row>
    <row r="5" spans="1:32" ht="12.4" customHeight="1">
      <c r="H5" s="147">
        <v>3</v>
      </c>
      <c r="I5" s="148" t="e">
        <f>IF(#REF!="",I4,#REF!)</f>
        <v>#REF!</v>
      </c>
      <c r="J5" s="148" t="e">
        <f>IF(#REF!="",0,#REF!)</f>
        <v>#REF!</v>
      </c>
      <c r="Q5" s="140"/>
      <c r="R5" s="140"/>
      <c r="S5" s="140"/>
      <c r="T5" s="140"/>
      <c r="AA5" s="140"/>
      <c r="AB5" s="140"/>
      <c r="AC5" s="140"/>
      <c r="AD5" s="140"/>
      <c r="AE5" s="140"/>
      <c r="AF5" s="140"/>
    </row>
    <row r="6" spans="1:32" ht="12.4" customHeight="1">
      <c r="H6" s="147">
        <v>4</v>
      </c>
      <c r="I6" s="148" t="e">
        <f>IF(#REF!="",I5,#REF!)</f>
        <v>#REF!</v>
      </c>
      <c r="J6" s="148" t="e">
        <f>IF(#REF!="",0,#REF!)</f>
        <v>#REF!</v>
      </c>
      <c r="Q6" s="140"/>
      <c r="R6" s="140"/>
      <c r="S6" s="140"/>
      <c r="T6" s="140"/>
      <c r="V6" s="6" t="str">
        <f>I2</f>
        <v>Downtime Cause</v>
      </c>
      <c r="AA6" s="140"/>
      <c r="AB6" s="140"/>
      <c r="AC6" s="140"/>
      <c r="AD6" s="140"/>
      <c r="AE6" s="140"/>
      <c r="AF6" s="140"/>
    </row>
    <row r="7" spans="1:32" ht="12.4" customHeight="1">
      <c r="H7" s="147">
        <v>5</v>
      </c>
      <c r="I7" s="148" t="e">
        <f>IF(#REF!="",I6,#REF!)</f>
        <v>#REF!</v>
      </c>
      <c r="J7" s="148" t="e">
        <f>IF(#REF!="",0,#REF!)</f>
        <v>#REF!</v>
      </c>
      <c r="Q7" s="140"/>
      <c r="R7" s="140"/>
      <c r="S7" s="140"/>
      <c r="T7" s="140"/>
      <c r="V7" s="6" t="s">
        <v>112</v>
      </c>
      <c r="W7" s="6" t="str">
        <f>IF(OR(J2="NO COST OR COUNT DATA",J2="Make Choice"),"Quantity",J2)</f>
        <v>Minutes</v>
      </c>
      <c r="X7" s="6" t="s">
        <v>111</v>
      </c>
      <c r="Y7" s="6" t="s">
        <v>113</v>
      </c>
      <c r="Z7" s="138"/>
      <c r="AA7" s="138" t="s">
        <v>116</v>
      </c>
      <c r="AB7" s="140"/>
      <c r="AC7" s="140"/>
      <c r="AD7" s="140"/>
      <c r="AE7" s="140"/>
      <c r="AF7" s="140"/>
    </row>
    <row r="8" spans="1:32" ht="13.5" customHeight="1">
      <c r="H8" s="147">
        <v>6</v>
      </c>
      <c r="I8" s="148" t="e">
        <f>IF(#REF!="",I7,#REF!)</f>
        <v>#REF!</v>
      </c>
      <c r="J8" s="148" t="e">
        <f>IF(#REF!="",0,#REF!)</f>
        <v>#REF!</v>
      </c>
      <c r="Q8" s="140"/>
      <c r="R8" s="140"/>
      <c r="S8" s="140"/>
      <c r="T8" s="140"/>
      <c r="V8" s="6" t="str">
        <f ca="1">'Pareto Math2'!AB22</f>
        <v>*</v>
      </c>
      <c r="W8" s="6">
        <f ca="1">IF(V8="*",0,'Pareto Math2'!AC22)</f>
        <v>0</v>
      </c>
      <c r="X8" s="141">
        <f ca="1">IF(OR(W8="",W8=0),0,ROUND(W8/SUM(W$8:W$17),2))</f>
        <v>0</v>
      </c>
      <c r="Y8" s="141" t="str">
        <f ca="1">IF(OR(W8="",W8=0),"0%",ROUND(W8/SUM(W$8:W$17)*100,1)&amp;"%")</f>
        <v>0%</v>
      </c>
      <c r="Z8" s="138" t="str">
        <f>U8 &amp;" " &amp;  T8</f>
        <v xml:space="preserve"> </v>
      </c>
      <c r="AA8" s="138" t="str">
        <f ca="1">W8 &amp;" " &amp;  V8</f>
        <v>0 *</v>
      </c>
      <c r="AB8" s="140"/>
      <c r="AC8" s="140"/>
      <c r="AD8" s="140"/>
      <c r="AE8" s="140"/>
      <c r="AF8" s="140"/>
    </row>
    <row r="9" spans="1:32" ht="15">
      <c r="H9" s="147">
        <v>7</v>
      </c>
      <c r="I9" s="148" t="e">
        <f>IF(#REF!="",I8,#REF!)</f>
        <v>#REF!</v>
      </c>
      <c r="J9" s="148" t="e">
        <f>IF(#REF!="",0,#REF!)</f>
        <v>#REF!</v>
      </c>
      <c r="Q9" s="140"/>
      <c r="R9" s="140"/>
      <c r="S9" s="140"/>
      <c r="T9" s="140"/>
      <c r="V9" s="6" t="str">
        <f ca="1">'Pareto Math2'!AB23</f>
        <v>*</v>
      </c>
      <c r="W9" s="6">
        <f ca="1">'Pareto Math2'!AC23</f>
        <v>0</v>
      </c>
      <c r="X9" s="141">
        <f t="shared" ref="X9:X17" ca="1" si="0">IF(OR(W9="",W9=0),0,ROUND(W9/SUM(W$8:W$17),2))</f>
        <v>0</v>
      </c>
      <c r="Y9" s="141" t="str">
        <f t="shared" ref="Y9:Y17" ca="1" si="1">IF(OR(W9="",W9=0),"0%",ROUND(W9/SUM(W$8:W$17)*100,1)&amp;"%")</f>
        <v>0%</v>
      </c>
      <c r="Z9" s="138" t="str">
        <f t="shared" ref="Z9:Z15" si="2">U9 &amp;" " &amp;  T9</f>
        <v xml:space="preserve"> </v>
      </c>
      <c r="AA9" s="138" t="str">
        <f t="shared" ref="AA9:AA17" ca="1" si="3">W9 &amp;" " &amp;  V9</f>
        <v>0 *</v>
      </c>
      <c r="AB9" s="140"/>
      <c r="AC9" s="140"/>
      <c r="AD9" s="140"/>
      <c r="AE9" s="140"/>
      <c r="AF9" s="140"/>
    </row>
    <row r="10" spans="1:32" ht="15">
      <c r="H10" s="147">
        <v>8</v>
      </c>
      <c r="I10" s="148" t="e">
        <f>IF(#REF!="",I9,#REF!)</f>
        <v>#REF!</v>
      </c>
      <c r="J10" s="148" t="e">
        <f>IF(#REF!="",0,#REF!)</f>
        <v>#REF!</v>
      </c>
      <c r="Q10" s="140"/>
      <c r="R10" s="140"/>
      <c r="S10" s="140"/>
      <c r="T10" s="140"/>
      <c r="V10" s="6" t="str">
        <f ca="1">'Pareto Math2'!AB24</f>
        <v>*</v>
      </c>
      <c r="W10" s="6">
        <f ca="1">'Pareto Math2'!AC24</f>
        <v>0</v>
      </c>
      <c r="X10" s="141">
        <f t="shared" ca="1" si="0"/>
        <v>0</v>
      </c>
      <c r="Y10" s="141" t="str">
        <f t="shared" ca="1" si="1"/>
        <v>0%</v>
      </c>
      <c r="Z10" s="138" t="str">
        <f t="shared" si="2"/>
        <v xml:space="preserve"> </v>
      </c>
      <c r="AA10" s="138" t="str">
        <f t="shared" ca="1" si="3"/>
        <v>0 *</v>
      </c>
      <c r="AB10" s="140"/>
      <c r="AC10" s="140"/>
      <c r="AD10" s="140"/>
      <c r="AE10" s="140"/>
      <c r="AF10" s="140"/>
    </row>
    <row r="11" spans="1:32" ht="15">
      <c r="H11" s="147">
        <v>9</v>
      </c>
      <c r="I11" s="148" t="e">
        <f>IF(#REF!="",I10,#REF!)</f>
        <v>#REF!</v>
      </c>
      <c r="J11" s="148" t="e">
        <f>IF(#REF!="",0,#REF!)</f>
        <v>#REF!</v>
      </c>
      <c r="Q11" s="140"/>
      <c r="R11" s="140"/>
      <c r="S11" s="140"/>
      <c r="T11" s="140"/>
      <c r="V11" s="6" t="str">
        <f ca="1">'Pareto Math2'!AB25</f>
        <v>*</v>
      </c>
      <c r="W11" s="6">
        <f ca="1">'Pareto Math2'!AC25</f>
        <v>0</v>
      </c>
      <c r="X11" s="141">
        <f t="shared" ca="1" si="0"/>
        <v>0</v>
      </c>
      <c r="Y11" s="141" t="str">
        <f t="shared" ca="1" si="1"/>
        <v>0%</v>
      </c>
      <c r="Z11" s="138" t="str">
        <f t="shared" si="2"/>
        <v xml:space="preserve"> </v>
      </c>
      <c r="AA11" s="138" t="str">
        <f t="shared" ca="1" si="3"/>
        <v>0 *</v>
      </c>
      <c r="AB11" s="140"/>
      <c r="AC11" s="140"/>
      <c r="AD11" s="140"/>
      <c r="AE11" s="140"/>
      <c r="AF11" s="140"/>
    </row>
    <row r="12" spans="1:32" ht="15">
      <c r="H12" s="147">
        <v>10</v>
      </c>
      <c r="I12" s="148" t="e">
        <f>IF(#REF!="",I11,#REF!)</f>
        <v>#REF!</v>
      </c>
      <c r="J12" s="148" t="e">
        <f>IF(#REF!="",0,#REF!)</f>
        <v>#REF!</v>
      </c>
      <c r="Q12" s="140"/>
      <c r="R12" s="140"/>
      <c r="S12" s="140"/>
      <c r="T12" s="140"/>
      <c r="V12" s="6" t="str">
        <f ca="1">'Pareto Math2'!AB26</f>
        <v>*</v>
      </c>
      <c r="W12" s="6">
        <f ca="1">'Pareto Math2'!AC26</f>
        <v>0</v>
      </c>
      <c r="X12" s="141">
        <f t="shared" ca="1" si="0"/>
        <v>0</v>
      </c>
      <c r="Y12" s="141" t="str">
        <f t="shared" ca="1" si="1"/>
        <v>0%</v>
      </c>
      <c r="Z12" s="138" t="str">
        <f t="shared" si="2"/>
        <v xml:space="preserve"> </v>
      </c>
      <c r="AA12" s="138" t="str">
        <f t="shared" ca="1" si="3"/>
        <v>0 *</v>
      </c>
      <c r="AB12" s="140"/>
      <c r="AC12" s="140"/>
      <c r="AD12" s="140"/>
      <c r="AE12" s="140"/>
      <c r="AF12" s="140"/>
    </row>
    <row r="13" spans="1:32" ht="15">
      <c r="H13" s="147">
        <v>11</v>
      </c>
      <c r="I13" s="148" t="e">
        <f>IF(#REF!="",I12,#REF!)</f>
        <v>#REF!</v>
      </c>
      <c r="J13" s="148" t="e">
        <f>IF(#REF!="",0,#REF!)</f>
        <v>#REF!</v>
      </c>
      <c r="Q13" s="140"/>
      <c r="R13" s="140"/>
      <c r="S13" s="140"/>
      <c r="T13" s="140"/>
      <c r="V13" s="6" t="str">
        <f ca="1">'Pareto Math2'!AB27</f>
        <v>*</v>
      </c>
      <c r="W13" s="6">
        <f ca="1">'Pareto Math2'!AC27</f>
        <v>0</v>
      </c>
      <c r="X13" s="141">
        <f t="shared" ca="1" si="0"/>
        <v>0</v>
      </c>
      <c r="Y13" s="141" t="str">
        <f t="shared" ca="1" si="1"/>
        <v>0%</v>
      </c>
      <c r="Z13" s="138" t="str">
        <f t="shared" si="2"/>
        <v xml:space="preserve"> </v>
      </c>
      <c r="AA13" s="138" t="str">
        <f t="shared" ca="1" si="3"/>
        <v>0 *</v>
      </c>
      <c r="AB13" s="140"/>
      <c r="AC13" s="140"/>
      <c r="AD13" s="140"/>
      <c r="AE13" s="140"/>
      <c r="AF13" s="140"/>
    </row>
    <row r="14" spans="1:32" ht="15">
      <c r="H14" s="147">
        <v>12</v>
      </c>
      <c r="I14" s="148" t="e">
        <f>IF(#REF!="",I13,#REF!)</f>
        <v>#REF!</v>
      </c>
      <c r="J14" s="148" t="e">
        <f>IF(#REF!="",0,#REF!)</f>
        <v>#REF!</v>
      </c>
      <c r="Q14" s="140"/>
      <c r="R14" s="140"/>
      <c r="S14" s="140"/>
      <c r="T14" s="140"/>
      <c r="V14" s="6" t="str">
        <f ca="1">'Pareto Math2'!AB28</f>
        <v>*</v>
      </c>
      <c r="W14" s="6">
        <f ca="1">'Pareto Math2'!AC28</f>
        <v>0</v>
      </c>
      <c r="X14" s="141">
        <f t="shared" ca="1" si="0"/>
        <v>0</v>
      </c>
      <c r="Y14" s="141" t="str">
        <f t="shared" ca="1" si="1"/>
        <v>0%</v>
      </c>
      <c r="Z14" s="138" t="str">
        <f t="shared" si="2"/>
        <v xml:space="preserve"> </v>
      </c>
      <c r="AA14" s="138" t="str">
        <f t="shared" ca="1" si="3"/>
        <v>0 *</v>
      </c>
      <c r="AB14" s="140"/>
      <c r="AC14" s="140"/>
      <c r="AD14" s="140"/>
      <c r="AE14" s="140"/>
      <c r="AF14" s="140"/>
    </row>
    <row r="15" spans="1:32" ht="15">
      <c r="H15" s="147">
        <v>13</v>
      </c>
      <c r="I15" s="148" t="e">
        <f>IF(#REF!="",I14,#REF!)</f>
        <v>#REF!</v>
      </c>
      <c r="J15" s="148" t="e">
        <f>IF(#REF!="",0,#REF!)</f>
        <v>#REF!</v>
      </c>
      <c r="Q15" s="140"/>
      <c r="R15" s="140"/>
      <c r="S15" s="140"/>
      <c r="T15" s="140"/>
      <c r="V15" s="6" t="str">
        <f ca="1">'Pareto Math2'!AB29</f>
        <v>*</v>
      </c>
      <c r="W15" s="6">
        <f ca="1">'Pareto Math2'!AC29</f>
        <v>0</v>
      </c>
      <c r="X15" s="141">
        <f t="shared" ca="1" si="0"/>
        <v>0</v>
      </c>
      <c r="Y15" s="141" t="str">
        <f t="shared" ca="1" si="1"/>
        <v>0%</v>
      </c>
      <c r="Z15" s="138" t="str">
        <f t="shared" si="2"/>
        <v xml:space="preserve"> </v>
      </c>
      <c r="AA15" s="138" t="str">
        <f t="shared" ca="1" si="3"/>
        <v>0 *</v>
      </c>
      <c r="AB15" s="140"/>
      <c r="AC15" s="140"/>
      <c r="AD15" s="140"/>
      <c r="AE15" s="140"/>
      <c r="AF15" s="140"/>
    </row>
    <row r="16" spans="1:32" ht="15">
      <c r="H16" s="147">
        <v>14</v>
      </c>
      <c r="I16" s="148" t="e">
        <f>IF(#REF!="",I15,#REF!)</f>
        <v>#REF!</v>
      </c>
      <c r="J16" s="148" t="e">
        <f>IF(#REF!="",0,#REF!)</f>
        <v>#REF!</v>
      </c>
      <c r="Q16" s="140"/>
      <c r="R16" s="140"/>
      <c r="S16" s="140"/>
      <c r="T16" s="140"/>
      <c r="V16" s="6" t="str">
        <f ca="1">'Pareto Math2'!AB30</f>
        <v>*</v>
      </c>
      <c r="W16" s="6">
        <f ca="1">'Pareto Math2'!AC30</f>
        <v>0</v>
      </c>
      <c r="X16" s="141">
        <f t="shared" ca="1" si="0"/>
        <v>0</v>
      </c>
      <c r="Y16" s="141" t="str">
        <f t="shared" ca="1" si="1"/>
        <v>0%</v>
      </c>
      <c r="AA16" s="138" t="str">
        <f t="shared" ca="1" si="3"/>
        <v>0 *</v>
      </c>
      <c r="AB16" s="140"/>
      <c r="AC16" s="140"/>
      <c r="AD16" s="140"/>
      <c r="AE16" s="140"/>
      <c r="AF16" s="140"/>
    </row>
    <row r="17" spans="8:32" ht="15">
      <c r="H17" s="147">
        <v>15</v>
      </c>
      <c r="I17" s="148" t="e">
        <f>IF(#REF!="",I16,#REF!)</f>
        <v>#REF!</v>
      </c>
      <c r="J17" s="148" t="e">
        <f>IF(#REF!="",0,#REF!)</f>
        <v>#REF!</v>
      </c>
      <c r="Q17" s="140"/>
      <c r="R17" s="140"/>
      <c r="S17" s="140"/>
      <c r="T17" s="140"/>
      <c r="V17" s="6" t="str">
        <f>'Pareto Math2'!AB31</f>
        <v>Other</v>
      </c>
      <c r="W17" s="6" t="str">
        <f>'Pareto Math2'!AC31</f>
        <v/>
      </c>
      <c r="X17" s="141">
        <f t="shared" si="0"/>
        <v>0</v>
      </c>
      <c r="Y17" s="141" t="str">
        <f t="shared" si="1"/>
        <v>0%</v>
      </c>
      <c r="AA17" s="138" t="str">
        <f t="shared" si="3"/>
        <v xml:space="preserve"> Other</v>
      </c>
      <c r="AB17" s="140"/>
      <c r="AC17" s="140"/>
      <c r="AD17" s="140"/>
      <c r="AE17" s="140"/>
      <c r="AF17" s="140"/>
    </row>
    <row r="18" spans="8:32">
      <c r="H18" s="147">
        <v>16</v>
      </c>
      <c r="I18" s="148" t="e">
        <f>IF(#REF!="",I17,#REF!)</f>
        <v>#REF!</v>
      </c>
      <c r="J18" s="148" t="e">
        <f>IF(#REF!="",0,#REF!)</f>
        <v>#REF!</v>
      </c>
      <c r="Q18" s="140"/>
      <c r="R18" s="140"/>
      <c r="S18" s="140"/>
      <c r="T18" s="140"/>
      <c r="AA18" s="140"/>
      <c r="AB18" s="140"/>
      <c r="AC18" s="140"/>
      <c r="AD18" s="140"/>
      <c r="AE18" s="140"/>
      <c r="AF18" s="140"/>
    </row>
    <row r="19" spans="8:32">
      <c r="H19" s="147">
        <v>17</v>
      </c>
      <c r="I19" s="148" t="e">
        <f>IF(#REF!="",I18,#REF!)</f>
        <v>#REF!</v>
      </c>
      <c r="J19" s="148" t="e">
        <f>IF(#REF!="",0,#REF!)</f>
        <v>#REF!</v>
      </c>
      <c r="Q19" s="140"/>
      <c r="R19" s="140"/>
      <c r="S19" s="140"/>
      <c r="T19" s="140"/>
      <c r="AA19" s="140"/>
      <c r="AB19" s="140"/>
      <c r="AC19" s="140"/>
      <c r="AD19" s="140"/>
      <c r="AE19" s="140"/>
      <c r="AF19" s="140"/>
    </row>
    <row r="20" spans="8:32">
      <c r="H20" s="147">
        <v>18</v>
      </c>
      <c r="I20" s="148" t="e">
        <f>IF(#REF!="",I19,#REF!)</f>
        <v>#REF!</v>
      </c>
      <c r="J20" s="148" t="e">
        <f>IF(#REF!="",0,#REF!)</f>
        <v>#REF!</v>
      </c>
      <c r="AA20" s="140"/>
      <c r="AB20" s="140"/>
      <c r="AC20" s="140"/>
      <c r="AD20" s="140"/>
      <c r="AE20" s="140"/>
      <c r="AF20" s="140"/>
    </row>
    <row r="21" spans="8:32">
      <c r="H21" s="147">
        <v>19</v>
      </c>
      <c r="I21" s="148" t="e">
        <f>IF(#REF!="",I20,#REF!)</f>
        <v>#REF!</v>
      </c>
      <c r="J21" s="148" t="e">
        <f>IF(#REF!="",0,#REF!)</f>
        <v>#REF!</v>
      </c>
      <c r="AA21" s="140"/>
      <c r="AB21" s="140"/>
      <c r="AC21" s="140"/>
      <c r="AD21" s="140"/>
      <c r="AE21" s="140"/>
      <c r="AF21" s="140"/>
    </row>
    <row r="22" spans="8:32">
      <c r="H22" s="147">
        <v>20</v>
      </c>
      <c r="I22" s="148" t="e">
        <f>IF(#REF!="",I21,#REF!)</f>
        <v>#REF!</v>
      </c>
      <c r="J22" s="148" t="e">
        <f>IF(#REF!="",0,#REF!)</f>
        <v>#REF!</v>
      </c>
      <c r="AA22" s="140"/>
      <c r="AB22" s="140"/>
      <c r="AC22" s="140"/>
      <c r="AD22" s="140"/>
      <c r="AE22" s="140"/>
      <c r="AF22" s="140"/>
    </row>
    <row r="23" spans="8:32">
      <c r="H23" s="147">
        <v>21</v>
      </c>
      <c r="I23" s="148" t="e">
        <f>IF(#REF!="",I22,#REF!)</f>
        <v>#REF!</v>
      </c>
      <c r="J23" s="148" t="e">
        <f>IF(#REF!="",0,#REF!)</f>
        <v>#REF!</v>
      </c>
      <c r="AA23" s="140"/>
      <c r="AB23" s="140"/>
      <c r="AC23" s="140"/>
      <c r="AD23" s="140"/>
      <c r="AE23" s="140"/>
      <c r="AF23" s="140"/>
    </row>
    <row r="24" spans="8:32">
      <c r="H24" s="147">
        <v>22</v>
      </c>
      <c r="I24" s="148" t="e">
        <f>IF(#REF!="",I23,#REF!)</f>
        <v>#REF!</v>
      </c>
      <c r="J24" s="148" t="e">
        <f>IF(#REF!="",0,#REF!)</f>
        <v>#REF!</v>
      </c>
    </row>
    <row r="25" spans="8:32">
      <c r="H25" s="147">
        <v>23</v>
      </c>
      <c r="I25" s="148" t="e">
        <f>IF(#REF!="",I24,#REF!)</f>
        <v>#REF!</v>
      </c>
      <c r="J25" s="148" t="e">
        <f>IF(#REF!="",0,#REF!)</f>
        <v>#REF!</v>
      </c>
    </row>
    <row r="26" spans="8:32">
      <c r="H26" s="147">
        <v>24</v>
      </c>
      <c r="I26" s="148" t="e">
        <f>IF(#REF!="",I25,#REF!)</f>
        <v>#REF!</v>
      </c>
      <c r="J26" s="148" t="e">
        <f>IF(#REF!="",0,#REF!)</f>
        <v>#REF!</v>
      </c>
    </row>
    <row r="27" spans="8:32">
      <c r="H27" s="147">
        <v>25</v>
      </c>
      <c r="I27" s="148" t="e">
        <f>IF(#REF!="",I26,#REF!)</f>
        <v>#REF!</v>
      </c>
      <c r="J27" s="148" t="e">
        <f>IF(#REF!="",0,#REF!)</f>
        <v>#REF!</v>
      </c>
    </row>
    <row r="28" spans="8:32">
      <c r="H28" s="147">
        <v>26</v>
      </c>
      <c r="I28" s="148" t="e">
        <f>IF(#REF!="",I27,#REF!)</f>
        <v>#REF!</v>
      </c>
      <c r="J28" s="148" t="e">
        <f>IF(#REF!="",0,#REF!)</f>
        <v>#REF!</v>
      </c>
    </row>
    <row r="29" spans="8:32">
      <c r="H29" s="147">
        <v>27</v>
      </c>
      <c r="I29" s="148" t="e">
        <f>IF(#REF!="",I28,#REF!)</f>
        <v>#REF!</v>
      </c>
      <c r="J29" s="148" t="e">
        <f>IF(#REF!="",0,#REF!)</f>
        <v>#REF!</v>
      </c>
    </row>
    <row r="30" spans="8:32">
      <c r="H30" s="147">
        <v>28</v>
      </c>
      <c r="I30" s="148" t="e">
        <f>IF(#REF!="",I29,#REF!)</f>
        <v>#REF!</v>
      </c>
      <c r="J30" s="148" t="e">
        <f>IF(#REF!="",0,#REF!)</f>
        <v>#REF!</v>
      </c>
    </row>
    <row r="31" spans="8:32">
      <c r="H31" s="147">
        <v>29</v>
      </c>
      <c r="I31" s="148" t="e">
        <f>IF(#REF!="",I30,#REF!)</f>
        <v>#REF!</v>
      </c>
      <c r="J31" s="148" t="e">
        <f>IF(#REF!="",0,#REF!)</f>
        <v>#REF!</v>
      </c>
    </row>
    <row r="32" spans="8:32">
      <c r="H32" s="147">
        <v>30</v>
      </c>
      <c r="I32" s="148" t="e">
        <f>IF(#REF!="",I31,#REF!)</f>
        <v>#REF!</v>
      </c>
      <c r="J32" s="148" t="e">
        <f>IF(#REF!="",0,#REF!)</f>
        <v>#REF!</v>
      </c>
    </row>
    <row r="33" spans="8:10">
      <c r="H33" s="147">
        <v>31</v>
      </c>
      <c r="I33" s="148" t="e">
        <f>IF(#REF!="",I32,#REF!)</f>
        <v>#REF!</v>
      </c>
      <c r="J33" s="148" t="e">
        <f>IF(#REF!="",0,#REF!)</f>
        <v>#REF!</v>
      </c>
    </row>
    <row r="34" spans="8:10">
      <c r="H34" s="147">
        <v>32</v>
      </c>
      <c r="I34" s="148" t="e">
        <f>IF(#REF!="",I33,#REF!)</f>
        <v>#REF!</v>
      </c>
      <c r="J34" s="148" t="e">
        <f>IF(#REF!="",0,#REF!)</f>
        <v>#REF!</v>
      </c>
    </row>
    <row r="35" spans="8:10">
      <c r="H35" s="147">
        <v>33</v>
      </c>
      <c r="I35" s="148" t="e">
        <f>IF(#REF!="",I34,#REF!)</f>
        <v>#REF!</v>
      </c>
      <c r="J35" s="148" t="e">
        <f>IF(#REF!="",0,#REF!)</f>
        <v>#REF!</v>
      </c>
    </row>
    <row r="36" spans="8:10">
      <c r="H36" s="147">
        <v>34</v>
      </c>
      <c r="I36" s="148" t="e">
        <f>IF(#REF!="",I35,#REF!)</f>
        <v>#REF!</v>
      </c>
      <c r="J36" s="148" t="e">
        <f>IF(#REF!="",0,#REF!)</f>
        <v>#REF!</v>
      </c>
    </row>
    <row r="37" spans="8:10">
      <c r="H37" s="147">
        <v>35</v>
      </c>
      <c r="I37" s="148" t="e">
        <f>IF(#REF!="",I36,#REF!)</f>
        <v>#REF!</v>
      </c>
      <c r="J37" s="148" t="e">
        <f>IF(#REF!="",0,#REF!)</f>
        <v>#REF!</v>
      </c>
    </row>
    <row r="38" spans="8:10">
      <c r="H38" s="147">
        <v>36</v>
      </c>
      <c r="I38" s="148" t="e">
        <f>IF(#REF!="",I37,#REF!)</f>
        <v>#REF!</v>
      </c>
      <c r="J38" s="148" t="e">
        <f>IF(#REF!="",0,#REF!)</f>
        <v>#REF!</v>
      </c>
    </row>
    <row r="39" spans="8:10">
      <c r="H39" s="147">
        <v>37</v>
      </c>
      <c r="I39" s="148" t="e">
        <f>IF(#REF!="",I38,#REF!)</f>
        <v>#REF!</v>
      </c>
      <c r="J39" s="148" t="e">
        <f>IF(#REF!="",0,#REF!)</f>
        <v>#REF!</v>
      </c>
    </row>
    <row r="40" spans="8:10">
      <c r="H40" s="147">
        <v>38</v>
      </c>
      <c r="I40" s="148" t="e">
        <f>IF(#REF!="",I39,#REF!)</f>
        <v>#REF!</v>
      </c>
      <c r="J40" s="148" t="e">
        <f>IF(#REF!="",0,#REF!)</f>
        <v>#REF!</v>
      </c>
    </row>
    <row r="41" spans="8:10">
      <c r="H41" s="147">
        <v>39</v>
      </c>
      <c r="I41" s="148" t="e">
        <f>IF(#REF!="",I40,#REF!)</f>
        <v>#REF!</v>
      </c>
      <c r="J41" s="148" t="e">
        <f>IF(#REF!="",0,#REF!)</f>
        <v>#REF!</v>
      </c>
    </row>
    <row r="42" spans="8:10">
      <c r="H42" s="147">
        <v>40</v>
      </c>
      <c r="I42" s="148" t="e">
        <f>IF(#REF!="",I41,#REF!)</f>
        <v>#REF!</v>
      </c>
      <c r="J42" s="148" t="e">
        <f>IF(#REF!="",0,#REF!)</f>
        <v>#REF!</v>
      </c>
    </row>
    <row r="43" spans="8:10">
      <c r="H43" s="147">
        <v>41</v>
      </c>
      <c r="I43" s="148" t="e">
        <f>IF(#REF!="",I42,#REF!)</f>
        <v>#REF!</v>
      </c>
      <c r="J43" s="148" t="e">
        <f>IF(#REF!="",0,#REF!)</f>
        <v>#REF!</v>
      </c>
    </row>
    <row r="44" spans="8:10">
      <c r="H44" s="147">
        <v>42</v>
      </c>
      <c r="I44" s="148" t="e">
        <f>IF(#REF!="",I43,#REF!)</f>
        <v>#REF!</v>
      </c>
      <c r="J44" s="148" t="e">
        <f>IF(#REF!="",0,#REF!)</f>
        <v>#REF!</v>
      </c>
    </row>
    <row r="45" spans="8:10">
      <c r="H45" s="147">
        <v>43</v>
      </c>
      <c r="I45" s="148" t="e">
        <f>IF(#REF!="",I44,#REF!)</f>
        <v>#REF!</v>
      </c>
      <c r="J45" s="148" t="e">
        <f>IF(#REF!="",0,#REF!)</f>
        <v>#REF!</v>
      </c>
    </row>
    <row r="46" spans="8:10">
      <c r="H46" s="147">
        <v>44</v>
      </c>
      <c r="I46" s="148" t="e">
        <f>IF(#REF!="",I45,#REF!)</f>
        <v>#REF!</v>
      </c>
      <c r="J46" s="148" t="e">
        <f>IF(#REF!="",0,#REF!)</f>
        <v>#REF!</v>
      </c>
    </row>
    <row r="47" spans="8:10">
      <c r="H47" s="147">
        <v>45</v>
      </c>
      <c r="I47" s="148" t="e">
        <f>IF(#REF!="",I46,#REF!)</f>
        <v>#REF!</v>
      </c>
      <c r="J47" s="148" t="e">
        <f>IF(#REF!="",0,#REF!)</f>
        <v>#REF!</v>
      </c>
    </row>
    <row r="48" spans="8:10">
      <c r="H48" s="147">
        <v>46</v>
      </c>
      <c r="I48" s="148" t="e">
        <f>IF(#REF!="",I47,#REF!)</f>
        <v>#REF!</v>
      </c>
      <c r="J48" s="148" t="e">
        <f>IF(#REF!="",0,#REF!)</f>
        <v>#REF!</v>
      </c>
    </row>
    <row r="49" spans="8:10">
      <c r="H49" s="147">
        <v>47</v>
      </c>
      <c r="I49" s="148" t="e">
        <f>IF(#REF!="",I48,#REF!)</f>
        <v>#REF!</v>
      </c>
      <c r="J49" s="148" t="e">
        <f>IF(#REF!="",0,#REF!)</f>
        <v>#REF!</v>
      </c>
    </row>
    <row r="50" spans="8:10">
      <c r="H50" s="147">
        <v>48</v>
      </c>
      <c r="I50" s="148" t="e">
        <f>IF(#REF!="",I49,#REF!)</f>
        <v>#REF!</v>
      </c>
      <c r="J50" s="148" t="e">
        <f>IF(#REF!="",0,#REF!)</f>
        <v>#REF!</v>
      </c>
    </row>
    <row r="51" spans="8:10">
      <c r="H51" s="147">
        <v>49</v>
      </c>
      <c r="I51" s="148" t="e">
        <f>IF(#REF!="",I50,#REF!)</f>
        <v>#REF!</v>
      </c>
      <c r="J51" s="148" t="e">
        <f>IF(#REF!="",0,#REF!)</f>
        <v>#REF!</v>
      </c>
    </row>
    <row r="52" spans="8:10">
      <c r="H52" s="147">
        <v>50</v>
      </c>
      <c r="I52" s="148" t="e">
        <f>IF(#REF!="",I51,#REF!)</f>
        <v>#REF!</v>
      </c>
      <c r="J52" s="148" t="e">
        <f>IF(#REF!="",0,#REF!)</f>
        <v>#REF!</v>
      </c>
    </row>
    <row r="53" spans="8:10">
      <c r="H53" s="147">
        <v>51</v>
      </c>
      <c r="I53" s="148" t="e">
        <f>IF(#REF!="",I52,#REF!)</f>
        <v>#REF!</v>
      </c>
      <c r="J53" s="148" t="e">
        <f>IF(#REF!="",0,#REF!)</f>
        <v>#REF!</v>
      </c>
    </row>
    <row r="54" spans="8:10">
      <c r="H54" s="147">
        <v>52</v>
      </c>
      <c r="I54" s="148" t="e">
        <f>IF(#REF!="",I53,#REF!)</f>
        <v>#REF!</v>
      </c>
      <c r="J54" s="148" t="e">
        <f>IF(#REF!="",0,#REF!)</f>
        <v>#REF!</v>
      </c>
    </row>
    <row r="55" spans="8:10">
      <c r="H55" s="147">
        <v>53</v>
      </c>
      <c r="I55" s="148" t="e">
        <f>IF(#REF!="",I54,#REF!)</f>
        <v>#REF!</v>
      </c>
      <c r="J55" s="148" t="e">
        <f>IF(#REF!="",0,#REF!)</f>
        <v>#REF!</v>
      </c>
    </row>
    <row r="56" spans="8:10">
      <c r="H56" s="147">
        <v>54</v>
      </c>
      <c r="I56" s="148" t="e">
        <f>IF(#REF!="",I55,#REF!)</f>
        <v>#REF!</v>
      </c>
      <c r="J56" s="148" t="e">
        <f>IF(#REF!="",0,#REF!)</f>
        <v>#REF!</v>
      </c>
    </row>
    <row r="57" spans="8:10">
      <c r="H57" s="147">
        <v>55</v>
      </c>
      <c r="I57" s="148" t="e">
        <f>IF(#REF!="",I56,#REF!)</f>
        <v>#REF!</v>
      </c>
      <c r="J57" s="148" t="e">
        <f>IF(#REF!="",0,#REF!)</f>
        <v>#REF!</v>
      </c>
    </row>
    <row r="58" spans="8:10">
      <c r="H58" s="147">
        <v>56</v>
      </c>
      <c r="I58" s="148" t="e">
        <f>IF(#REF!="",I57,#REF!)</f>
        <v>#REF!</v>
      </c>
      <c r="J58" s="148" t="e">
        <f>IF(#REF!="",0,#REF!)</f>
        <v>#REF!</v>
      </c>
    </row>
    <row r="59" spans="8:10">
      <c r="H59" s="147">
        <v>57</v>
      </c>
      <c r="I59" s="148" t="e">
        <f>IF(#REF!="",I58,#REF!)</f>
        <v>#REF!</v>
      </c>
      <c r="J59" s="148" t="e">
        <f>IF(#REF!="",0,#REF!)</f>
        <v>#REF!</v>
      </c>
    </row>
    <row r="60" spans="8:10">
      <c r="H60" s="147">
        <v>58</v>
      </c>
      <c r="I60" s="148" t="e">
        <f>IF(#REF!="",I59,#REF!)</f>
        <v>#REF!</v>
      </c>
      <c r="J60" s="148" t="e">
        <f>IF(#REF!="",0,#REF!)</f>
        <v>#REF!</v>
      </c>
    </row>
    <row r="61" spans="8:10">
      <c r="H61" s="147">
        <v>59</v>
      </c>
      <c r="I61" s="148" t="e">
        <f>IF(#REF!="",I60,#REF!)</f>
        <v>#REF!</v>
      </c>
      <c r="J61" s="148" t="e">
        <f>IF(#REF!="",0,#REF!)</f>
        <v>#REF!</v>
      </c>
    </row>
    <row r="62" spans="8:10">
      <c r="H62" s="147">
        <v>60</v>
      </c>
      <c r="I62" s="148" t="e">
        <f>IF(#REF!="",I61,#REF!)</f>
        <v>#REF!</v>
      </c>
      <c r="J62" s="148" t="e">
        <f>IF(#REF!="",0,#REF!)</f>
        <v>#REF!</v>
      </c>
    </row>
    <row r="63" spans="8:10">
      <c r="H63" s="147">
        <v>61</v>
      </c>
      <c r="I63" s="148" t="e">
        <f>IF(#REF!="",I62,#REF!)</f>
        <v>#REF!</v>
      </c>
      <c r="J63" s="148" t="e">
        <f>IF(#REF!="",0,#REF!)</f>
        <v>#REF!</v>
      </c>
    </row>
    <row r="64" spans="8:10">
      <c r="H64" s="147">
        <v>62</v>
      </c>
      <c r="I64" s="148" t="e">
        <f>IF(#REF!="",I63,#REF!)</f>
        <v>#REF!</v>
      </c>
      <c r="J64" s="148" t="e">
        <f>IF(#REF!="",0,#REF!)</f>
        <v>#REF!</v>
      </c>
    </row>
    <row r="65" spans="8:10">
      <c r="H65" s="147">
        <v>63</v>
      </c>
      <c r="I65" s="148" t="e">
        <f>IF(#REF!="",I64,#REF!)</f>
        <v>#REF!</v>
      </c>
      <c r="J65" s="148" t="e">
        <f>IF(#REF!="",0,#REF!)</f>
        <v>#REF!</v>
      </c>
    </row>
    <row r="66" spans="8:10">
      <c r="H66" s="147">
        <v>64</v>
      </c>
      <c r="I66" s="148" t="e">
        <f>IF(#REF!="",I65,#REF!)</f>
        <v>#REF!</v>
      </c>
      <c r="J66" s="148" t="e">
        <f>IF(#REF!="",0,#REF!)</f>
        <v>#REF!</v>
      </c>
    </row>
    <row r="67" spans="8:10">
      <c r="H67" s="147">
        <v>65</v>
      </c>
      <c r="I67" s="148" t="e">
        <f>IF(#REF!="",I66,#REF!)</f>
        <v>#REF!</v>
      </c>
      <c r="J67" s="148" t="e">
        <f>IF(#REF!="",0,#REF!)</f>
        <v>#REF!</v>
      </c>
    </row>
    <row r="68" spans="8:10">
      <c r="H68" s="147">
        <v>66</v>
      </c>
      <c r="I68" s="148" t="e">
        <f>IF(#REF!="",I67,#REF!)</f>
        <v>#REF!</v>
      </c>
      <c r="J68" s="148" t="e">
        <f>IF(#REF!="",0,#REF!)</f>
        <v>#REF!</v>
      </c>
    </row>
    <row r="69" spans="8:10">
      <c r="H69" s="147">
        <v>67</v>
      </c>
      <c r="I69" s="148" t="e">
        <f>IF(#REF!="",I68,#REF!)</f>
        <v>#REF!</v>
      </c>
      <c r="J69" s="148" t="e">
        <f>IF(#REF!="",0,#REF!)</f>
        <v>#REF!</v>
      </c>
    </row>
    <row r="70" spans="8:10">
      <c r="H70" s="147">
        <v>68</v>
      </c>
      <c r="I70" s="148" t="e">
        <f>IF(#REF!="",I69,#REF!)</f>
        <v>#REF!</v>
      </c>
      <c r="J70" s="148" t="e">
        <f>IF(#REF!="",0,#REF!)</f>
        <v>#REF!</v>
      </c>
    </row>
    <row r="71" spans="8:10">
      <c r="H71" s="147">
        <v>69</v>
      </c>
      <c r="I71" s="148" t="e">
        <f>IF(#REF!="",I70,#REF!)</f>
        <v>#REF!</v>
      </c>
      <c r="J71" s="148" t="e">
        <f>IF(#REF!="",0,#REF!)</f>
        <v>#REF!</v>
      </c>
    </row>
    <row r="72" spans="8:10">
      <c r="H72" s="147">
        <v>70</v>
      </c>
      <c r="I72" s="148" t="e">
        <f>IF(#REF!="",I71,#REF!)</f>
        <v>#REF!</v>
      </c>
      <c r="J72" s="148" t="e">
        <f>IF(#REF!="",0,#REF!)</f>
        <v>#REF!</v>
      </c>
    </row>
    <row r="73" spans="8:10">
      <c r="H73" s="147">
        <v>71</v>
      </c>
      <c r="I73" s="148" t="e">
        <f>IF(#REF!="",I72,#REF!)</f>
        <v>#REF!</v>
      </c>
      <c r="J73" s="148" t="e">
        <f>IF(#REF!="",0,#REF!)</f>
        <v>#REF!</v>
      </c>
    </row>
    <row r="74" spans="8:10">
      <c r="H74" s="147">
        <v>72</v>
      </c>
      <c r="I74" s="148" t="e">
        <f>IF(#REF!="",I73,#REF!)</f>
        <v>#REF!</v>
      </c>
      <c r="J74" s="148" t="e">
        <f>IF(#REF!="",0,#REF!)</f>
        <v>#REF!</v>
      </c>
    </row>
    <row r="75" spans="8:10">
      <c r="H75" s="147">
        <v>73</v>
      </c>
      <c r="I75" s="148" t="e">
        <f>IF(#REF!="",I74,#REF!)</f>
        <v>#REF!</v>
      </c>
      <c r="J75" s="148" t="e">
        <f>IF(#REF!="",0,#REF!)</f>
        <v>#REF!</v>
      </c>
    </row>
    <row r="76" spans="8:10">
      <c r="H76" s="147">
        <v>74</v>
      </c>
      <c r="I76" s="148" t="e">
        <f>IF(#REF!="",I75,#REF!)</f>
        <v>#REF!</v>
      </c>
      <c r="J76" s="148" t="e">
        <f>IF(#REF!="",0,#REF!)</f>
        <v>#REF!</v>
      </c>
    </row>
    <row r="77" spans="8:10">
      <c r="H77" s="147">
        <v>75</v>
      </c>
      <c r="I77" s="148" t="e">
        <f>IF(#REF!="",I76,#REF!)</f>
        <v>#REF!</v>
      </c>
      <c r="J77" s="148" t="e">
        <f>IF(#REF!="",0,#REF!)</f>
        <v>#REF!</v>
      </c>
    </row>
    <row r="78" spans="8:10">
      <c r="H78" s="147">
        <v>76</v>
      </c>
      <c r="I78" s="148" t="e">
        <f>IF(#REF!="",I77,#REF!)</f>
        <v>#REF!</v>
      </c>
      <c r="J78" s="148" t="e">
        <f>IF(#REF!="",0,#REF!)</f>
        <v>#REF!</v>
      </c>
    </row>
    <row r="79" spans="8:10">
      <c r="H79" s="147">
        <v>77</v>
      </c>
      <c r="I79" s="148" t="e">
        <f>IF(#REF!="",I78,#REF!)</f>
        <v>#REF!</v>
      </c>
      <c r="J79" s="148" t="e">
        <f>IF(#REF!="",0,#REF!)</f>
        <v>#REF!</v>
      </c>
    </row>
    <row r="80" spans="8:10">
      <c r="H80" s="147">
        <v>78</v>
      </c>
      <c r="I80" s="148" t="e">
        <f>IF(#REF!="",I79,#REF!)</f>
        <v>#REF!</v>
      </c>
      <c r="J80" s="148" t="e">
        <f>IF(#REF!="",0,#REF!)</f>
        <v>#REF!</v>
      </c>
    </row>
    <row r="81" spans="8:10">
      <c r="H81" s="147">
        <v>79</v>
      </c>
      <c r="I81" s="148" t="e">
        <f>IF(#REF!="",I80,#REF!)</f>
        <v>#REF!</v>
      </c>
      <c r="J81" s="148" t="e">
        <f>IF(#REF!="",0,#REF!)</f>
        <v>#REF!</v>
      </c>
    </row>
    <row r="82" spans="8:10">
      <c r="H82" s="147">
        <v>80</v>
      </c>
      <c r="I82" s="148" t="e">
        <f>IF(#REF!="",I81,#REF!)</f>
        <v>#REF!</v>
      </c>
      <c r="J82" s="148" t="e">
        <f>IF(#REF!="",0,#REF!)</f>
        <v>#REF!</v>
      </c>
    </row>
    <row r="83" spans="8:10">
      <c r="H83" s="147">
        <v>81</v>
      </c>
      <c r="I83" s="148" t="e">
        <f>IF(#REF!="",I82,#REF!)</f>
        <v>#REF!</v>
      </c>
      <c r="J83" s="148" t="e">
        <f>IF(#REF!="",0,#REF!)</f>
        <v>#REF!</v>
      </c>
    </row>
    <row r="84" spans="8:10">
      <c r="H84" s="147">
        <v>82</v>
      </c>
      <c r="I84" s="148" t="e">
        <f>IF(#REF!="",I83,#REF!)</f>
        <v>#REF!</v>
      </c>
      <c r="J84" s="148" t="e">
        <f>IF(#REF!="",0,#REF!)</f>
        <v>#REF!</v>
      </c>
    </row>
    <row r="85" spans="8:10">
      <c r="H85" s="147">
        <v>83</v>
      </c>
      <c r="I85" s="148" t="e">
        <f>IF(#REF!="",I84,#REF!)</f>
        <v>#REF!</v>
      </c>
      <c r="J85" s="148" t="e">
        <f>IF(#REF!="",0,#REF!)</f>
        <v>#REF!</v>
      </c>
    </row>
    <row r="86" spans="8:10">
      <c r="H86" s="147">
        <v>84</v>
      </c>
      <c r="I86" s="148" t="e">
        <f>IF(#REF!="",I85,#REF!)</f>
        <v>#REF!</v>
      </c>
      <c r="J86" s="148" t="e">
        <f>IF(#REF!="",0,#REF!)</f>
        <v>#REF!</v>
      </c>
    </row>
    <row r="87" spans="8:10">
      <c r="H87" s="147">
        <v>85</v>
      </c>
      <c r="I87" s="148" t="e">
        <f>IF(#REF!="",I86,#REF!)</f>
        <v>#REF!</v>
      </c>
      <c r="J87" s="148" t="e">
        <f>IF(#REF!="",0,#REF!)</f>
        <v>#REF!</v>
      </c>
    </row>
    <row r="88" spans="8:10">
      <c r="H88" s="147">
        <v>86</v>
      </c>
      <c r="I88" s="148" t="e">
        <f>IF(#REF!="",I87,#REF!)</f>
        <v>#REF!</v>
      </c>
      <c r="J88" s="148" t="e">
        <f>IF(#REF!="",0,#REF!)</f>
        <v>#REF!</v>
      </c>
    </row>
    <row r="89" spans="8:10">
      <c r="H89" s="147">
        <v>87</v>
      </c>
      <c r="I89" s="148" t="e">
        <f>IF(#REF!="",I88,#REF!)</f>
        <v>#REF!</v>
      </c>
      <c r="J89" s="148" t="e">
        <f>IF(#REF!="",0,#REF!)</f>
        <v>#REF!</v>
      </c>
    </row>
    <row r="90" spans="8:10">
      <c r="H90" s="147">
        <v>88</v>
      </c>
      <c r="I90" s="148" t="e">
        <f>IF(#REF!="",I89,#REF!)</f>
        <v>#REF!</v>
      </c>
      <c r="J90" s="148" t="e">
        <f>IF(#REF!="",0,#REF!)</f>
        <v>#REF!</v>
      </c>
    </row>
    <row r="91" spans="8:10">
      <c r="H91" s="147">
        <v>89</v>
      </c>
      <c r="I91" s="148" t="e">
        <f>IF(#REF!="",I90,#REF!)</f>
        <v>#REF!</v>
      </c>
      <c r="J91" s="148" t="e">
        <f>IF(#REF!="",0,#REF!)</f>
        <v>#REF!</v>
      </c>
    </row>
    <row r="92" spans="8:10">
      <c r="H92" s="147">
        <v>90</v>
      </c>
      <c r="I92" s="148" t="e">
        <f>IF(#REF!="",I91,#REF!)</f>
        <v>#REF!</v>
      </c>
      <c r="J92" s="148" t="e">
        <f>IF(#REF!="",0,#REF!)</f>
        <v>#REF!</v>
      </c>
    </row>
    <row r="93" spans="8:10">
      <c r="H93" s="147">
        <v>91</v>
      </c>
      <c r="I93" s="148" t="e">
        <f>IF(#REF!="",I92,#REF!)</f>
        <v>#REF!</v>
      </c>
      <c r="J93" s="148" t="e">
        <f>IF(#REF!="",0,#REF!)</f>
        <v>#REF!</v>
      </c>
    </row>
    <row r="94" spans="8:10">
      <c r="H94" s="147">
        <v>92</v>
      </c>
      <c r="I94" s="148" t="e">
        <f>IF(#REF!="",I93,#REF!)</f>
        <v>#REF!</v>
      </c>
      <c r="J94" s="148" t="e">
        <f>IF(#REF!="",0,#REF!)</f>
        <v>#REF!</v>
      </c>
    </row>
    <row r="95" spans="8:10">
      <c r="H95" s="147">
        <v>93</v>
      </c>
      <c r="I95" s="148" t="e">
        <f>IF(#REF!="",I94,#REF!)</f>
        <v>#REF!</v>
      </c>
      <c r="J95" s="148" t="e">
        <f>IF(#REF!="",0,#REF!)</f>
        <v>#REF!</v>
      </c>
    </row>
    <row r="96" spans="8:10">
      <c r="H96" s="147">
        <v>94</v>
      </c>
      <c r="I96" s="148" t="e">
        <f>IF(#REF!="",I95,#REF!)</f>
        <v>#REF!</v>
      </c>
      <c r="J96" s="148" t="e">
        <f>IF(#REF!="",0,#REF!)</f>
        <v>#REF!</v>
      </c>
    </row>
    <row r="97" spans="8:10">
      <c r="H97" s="147">
        <v>95</v>
      </c>
      <c r="I97" s="148" t="e">
        <f>IF(#REF!="",I96,#REF!)</f>
        <v>#REF!</v>
      </c>
      <c r="J97" s="148" t="e">
        <f>IF(#REF!="",0,#REF!)</f>
        <v>#REF!</v>
      </c>
    </row>
    <row r="98" spans="8:10">
      <c r="H98" s="147">
        <v>96</v>
      </c>
      <c r="I98" s="148" t="e">
        <f>IF(#REF!="",I97,#REF!)</f>
        <v>#REF!</v>
      </c>
      <c r="J98" s="148" t="e">
        <f>IF(#REF!="",0,#REF!)</f>
        <v>#REF!</v>
      </c>
    </row>
    <row r="99" spans="8:10">
      <c r="H99" s="147">
        <v>97</v>
      </c>
      <c r="I99" s="148" t="e">
        <f>IF(#REF!="",I98,#REF!)</f>
        <v>#REF!</v>
      </c>
      <c r="J99" s="148" t="e">
        <f>IF(#REF!="",0,#REF!)</f>
        <v>#REF!</v>
      </c>
    </row>
    <row r="100" spans="8:10">
      <c r="H100" s="147">
        <v>98</v>
      </c>
      <c r="I100" s="148" t="e">
        <f>IF(#REF!="",I99,#REF!)</f>
        <v>#REF!</v>
      </c>
      <c r="J100" s="148" t="e">
        <f>IF(#REF!="",0,#REF!)</f>
        <v>#REF!</v>
      </c>
    </row>
    <row r="101" spans="8:10">
      <c r="H101" s="147">
        <v>99</v>
      </c>
      <c r="I101" s="148" t="e">
        <f>IF(#REF!="",I100,#REF!)</f>
        <v>#REF!</v>
      </c>
      <c r="J101" s="148" t="e">
        <f>IF(#REF!="",0,#REF!)</f>
        <v>#REF!</v>
      </c>
    </row>
    <row r="102" spans="8:10">
      <c r="H102" s="147">
        <v>100</v>
      </c>
      <c r="I102" s="148" t="e">
        <f>IF(#REF!="",I101,#REF!)</f>
        <v>#REF!</v>
      </c>
      <c r="J102" s="148" t="e">
        <f>IF(#REF!="",0,#REF!)</f>
        <v>#REF!</v>
      </c>
    </row>
    <row r="103" spans="8:10">
      <c r="H103" s="147">
        <v>101</v>
      </c>
      <c r="I103" s="148" t="e">
        <f>IF(#REF!="",I102,#REF!)</f>
        <v>#REF!</v>
      </c>
      <c r="J103" s="148" t="e">
        <f>IF(#REF!="",0,#REF!)</f>
        <v>#REF!</v>
      </c>
    </row>
    <row r="104" spans="8:10">
      <c r="H104" s="147">
        <v>102</v>
      </c>
      <c r="I104" s="148" t="e">
        <f>IF(#REF!="",I103,#REF!)</f>
        <v>#REF!</v>
      </c>
      <c r="J104" s="148" t="e">
        <f>IF(#REF!="",0,#REF!)</f>
        <v>#REF!</v>
      </c>
    </row>
    <row r="105" spans="8:10">
      <c r="H105" s="147">
        <v>103</v>
      </c>
      <c r="I105" s="148" t="e">
        <f>IF(#REF!="",I104,#REF!)</f>
        <v>#REF!</v>
      </c>
      <c r="J105" s="148" t="e">
        <f>IF(#REF!="",0,#REF!)</f>
        <v>#REF!</v>
      </c>
    </row>
    <row r="106" spans="8:10">
      <c r="H106" s="147">
        <v>104</v>
      </c>
      <c r="I106" s="148" t="e">
        <f>IF(#REF!="",I105,#REF!)</f>
        <v>#REF!</v>
      </c>
      <c r="J106" s="148" t="e">
        <f>IF(#REF!="",0,#REF!)</f>
        <v>#REF!</v>
      </c>
    </row>
    <row r="107" spans="8:10">
      <c r="H107" s="147">
        <v>105</v>
      </c>
      <c r="I107" s="148" t="e">
        <f>IF(#REF!="",I106,#REF!)</f>
        <v>#REF!</v>
      </c>
      <c r="J107" s="148" t="e">
        <f>IF(#REF!="",0,#REF!)</f>
        <v>#REF!</v>
      </c>
    </row>
    <row r="108" spans="8:10">
      <c r="H108" s="147">
        <v>106</v>
      </c>
      <c r="I108" s="148" t="e">
        <f>IF(#REF!="",I107,#REF!)</f>
        <v>#REF!</v>
      </c>
      <c r="J108" s="148" t="e">
        <f>IF(#REF!="",0,#REF!)</f>
        <v>#REF!</v>
      </c>
    </row>
    <row r="109" spans="8:10">
      <c r="H109" s="147">
        <v>107</v>
      </c>
      <c r="I109" s="148" t="e">
        <f>IF(#REF!="",I108,#REF!)</f>
        <v>#REF!</v>
      </c>
      <c r="J109" s="148" t="e">
        <f>IF(#REF!="",0,#REF!)</f>
        <v>#REF!</v>
      </c>
    </row>
    <row r="110" spans="8:10">
      <c r="H110" s="147">
        <v>108</v>
      </c>
      <c r="I110" s="148" t="e">
        <f>IF(#REF!="",I109,#REF!)</f>
        <v>#REF!</v>
      </c>
      <c r="J110" s="148" t="e">
        <f>IF(#REF!="",0,#REF!)</f>
        <v>#REF!</v>
      </c>
    </row>
    <row r="111" spans="8:10">
      <c r="H111" s="147">
        <v>109</v>
      </c>
      <c r="I111" s="148" t="e">
        <f>IF(#REF!="",I110,#REF!)</f>
        <v>#REF!</v>
      </c>
      <c r="J111" s="148" t="e">
        <f>IF(#REF!="",0,#REF!)</f>
        <v>#REF!</v>
      </c>
    </row>
    <row r="112" spans="8:10">
      <c r="H112" s="147">
        <v>110</v>
      </c>
      <c r="I112" s="148" t="e">
        <f>IF(#REF!="",I111,#REF!)</f>
        <v>#REF!</v>
      </c>
      <c r="J112" s="148" t="e">
        <f>IF(#REF!="",0,#REF!)</f>
        <v>#REF!</v>
      </c>
    </row>
    <row r="113" spans="8:10">
      <c r="H113" s="147">
        <v>111</v>
      </c>
      <c r="I113" s="148" t="e">
        <f>IF(#REF!="",I112,#REF!)</f>
        <v>#REF!</v>
      </c>
      <c r="J113" s="148" t="e">
        <f>IF(#REF!="",0,#REF!)</f>
        <v>#REF!</v>
      </c>
    </row>
    <row r="114" spans="8:10">
      <c r="H114" s="147">
        <v>112</v>
      </c>
      <c r="I114" s="148" t="e">
        <f>IF(#REF!="",I113,#REF!)</f>
        <v>#REF!</v>
      </c>
      <c r="J114" s="148" t="e">
        <f>IF(#REF!="",0,#REF!)</f>
        <v>#REF!</v>
      </c>
    </row>
    <row r="115" spans="8:10">
      <c r="H115" s="147">
        <v>113</v>
      </c>
      <c r="I115" s="148" t="e">
        <f>IF(#REF!="",I114,#REF!)</f>
        <v>#REF!</v>
      </c>
      <c r="J115" s="148" t="e">
        <f>IF(#REF!="",0,#REF!)</f>
        <v>#REF!</v>
      </c>
    </row>
    <row r="116" spans="8:10">
      <c r="H116" s="147">
        <v>114</v>
      </c>
      <c r="I116" s="148" t="e">
        <f>IF(#REF!="",I115,#REF!)</f>
        <v>#REF!</v>
      </c>
      <c r="J116" s="148" t="e">
        <f>IF(#REF!="",0,#REF!)</f>
        <v>#REF!</v>
      </c>
    </row>
    <row r="117" spans="8:10">
      <c r="H117" s="147">
        <v>115</v>
      </c>
      <c r="I117" s="148" t="e">
        <f>IF(#REF!="",I116,#REF!)</f>
        <v>#REF!</v>
      </c>
      <c r="J117" s="148" t="e">
        <f>IF(#REF!="",0,#REF!)</f>
        <v>#REF!</v>
      </c>
    </row>
    <row r="118" spans="8:10">
      <c r="H118" s="147">
        <v>116</v>
      </c>
      <c r="I118" s="148" t="e">
        <f>IF(#REF!="",I117,#REF!)</f>
        <v>#REF!</v>
      </c>
      <c r="J118" s="148" t="e">
        <f>IF(#REF!="",0,#REF!)</f>
        <v>#REF!</v>
      </c>
    </row>
    <row r="119" spans="8:10">
      <c r="H119" s="147">
        <v>117</v>
      </c>
      <c r="I119" s="148" t="e">
        <f>IF(#REF!="",I118,#REF!)</f>
        <v>#REF!</v>
      </c>
      <c r="J119" s="148" t="e">
        <f>IF(#REF!="",0,#REF!)</f>
        <v>#REF!</v>
      </c>
    </row>
    <row r="120" spans="8:10">
      <c r="H120" s="147">
        <v>118</v>
      </c>
      <c r="I120" s="148" t="e">
        <f>IF(#REF!="",I119,#REF!)</f>
        <v>#REF!</v>
      </c>
      <c r="J120" s="148" t="e">
        <f>IF(#REF!="",0,#REF!)</f>
        <v>#REF!</v>
      </c>
    </row>
    <row r="121" spans="8:10">
      <c r="H121" s="147">
        <v>119</v>
      </c>
      <c r="I121" s="148" t="e">
        <f>IF(#REF!="",I120,#REF!)</f>
        <v>#REF!</v>
      </c>
      <c r="J121" s="148" t="e">
        <f>IF(#REF!="",0,#REF!)</f>
        <v>#REF!</v>
      </c>
    </row>
    <row r="122" spans="8:10">
      <c r="H122" s="147">
        <v>120</v>
      </c>
      <c r="I122" s="148" t="e">
        <f>IF(#REF!="",I121,#REF!)</f>
        <v>#REF!</v>
      </c>
      <c r="J122" s="148" t="e">
        <f>IF(#REF!="",0,#REF!)</f>
        <v>#REF!</v>
      </c>
    </row>
    <row r="123" spans="8:10">
      <c r="H123" s="147">
        <v>121</v>
      </c>
      <c r="I123" s="148" t="e">
        <f>IF(#REF!="",I122,#REF!)</f>
        <v>#REF!</v>
      </c>
      <c r="J123" s="148" t="e">
        <f>IF(#REF!="",0,#REF!)</f>
        <v>#REF!</v>
      </c>
    </row>
    <row r="124" spans="8:10">
      <c r="H124" s="147">
        <v>122</v>
      </c>
      <c r="I124" s="148" t="e">
        <f>IF(#REF!="",I123,#REF!)</f>
        <v>#REF!</v>
      </c>
      <c r="J124" s="148" t="e">
        <f>IF(#REF!="",0,#REF!)</f>
        <v>#REF!</v>
      </c>
    </row>
    <row r="125" spans="8:10">
      <c r="H125" s="147">
        <v>123</v>
      </c>
      <c r="I125" s="148" t="e">
        <f>IF(#REF!="",I124,#REF!)</f>
        <v>#REF!</v>
      </c>
      <c r="J125" s="148" t="e">
        <f>IF(#REF!="",0,#REF!)</f>
        <v>#REF!</v>
      </c>
    </row>
    <row r="126" spans="8:10">
      <c r="H126" s="147">
        <v>124</v>
      </c>
      <c r="I126" s="148" t="e">
        <f>IF(#REF!="",I125,#REF!)</f>
        <v>#REF!</v>
      </c>
      <c r="J126" s="148" t="e">
        <f>IF(#REF!="",0,#REF!)</f>
        <v>#REF!</v>
      </c>
    </row>
    <row r="127" spans="8:10">
      <c r="H127" s="147">
        <v>125</v>
      </c>
      <c r="I127" s="148" t="e">
        <f>IF(#REF!="",I126,#REF!)</f>
        <v>#REF!</v>
      </c>
      <c r="J127" s="148" t="e">
        <f>IF(#REF!="",0,#REF!)</f>
        <v>#REF!</v>
      </c>
    </row>
    <row r="128" spans="8:10">
      <c r="H128" s="147">
        <v>126</v>
      </c>
      <c r="I128" s="148" t="e">
        <f>IF(#REF!="",I127,#REF!)</f>
        <v>#REF!</v>
      </c>
      <c r="J128" s="148" t="e">
        <f>IF(#REF!="",0,#REF!)</f>
        <v>#REF!</v>
      </c>
    </row>
    <row r="129" spans="8:10">
      <c r="H129" s="147">
        <v>127</v>
      </c>
      <c r="I129" s="148" t="e">
        <f>IF(#REF!="",I128,#REF!)</f>
        <v>#REF!</v>
      </c>
      <c r="J129" s="148" t="e">
        <f>IF(#REF!="",0,#REF!)</f>
        <v>#REF!</v>
      </c>
    </row>
    <row r="130" spans="8:10">
      <c r="H130" s="147">
        <v>128</v>
      </c>
      <c r="I130" s="148" t="e">
        <f>IF(#REF!="",I129,#REF!)</f>
        <v>#REF!</v>
      </c>
      <c r="J130" s="148" t="e">
        <f>IF(#REF!="",0,#REF!)</f>
        <v>#REF!</v>
      </c>
    </row>
    <row r="131" spans="8:10">
      <c r="H131" s="147">
        <v>129</v>
      </c>
      <c r="I131" s="148" t="e">
        <f>IF(#REF!="",I130,#REF!)</f>
        <v>#REF!</v>
      </c>
      <c r="J131" s="148" t="e">
        <f>IF(#REF!="",0,#REF!)</f>
        <v>#REF!</v>
      </c>
    </row>
    <row r="132" spans="8:10">
      <c r="H132" s="147">
        <v>130</v>
      </c>
      <c r="I132" s="148" t="e">
        <f>IF(#REF!="",I131,#REF!)</f>
        <v>#REF!</v>
      </c>
      <c r="J132" s="148" t="e">
        <f>IF(#REF!="",0,#REF!)</f>
        <v>#REF!</v>
      </c>
    </row>
    <row r="133" spans="8:10">
      <c r="H133" s="147">
        <v>131</v>
      </c>
      <c r="I133" s="148" t="e">
        <f>IF(#REF!="",I132,#REF!)</f>
        <v>#REF!</v>
      </c>
      <c r="J133" s="148" t="e">
        <f>IF(#REF!="",0,#REF!)</f>
        <v>#REF!</v>
      </c>
    </row>
    <row r="134" spans="8:10">
      <c r="H134" s="147">
        <v>132</v>
      </c>
      <c r="I134" s="148" t="e">
        <f>IF(#REF!="",I133,#REF!)</f>
        <v>#REF!</v>
      </c>
      <c r="J134" s="148" t="e">
        <f>IF(#REF!="",0,#REF!)</f>
        <v>#REF!</v>
      </c>
    </row>
    <row r="135" spans="8:10">
      <c r="H135" s="147">
        <v>133</v>
      </c>
      <c r="I135" s="148" t="e">
        <f>IF(#REF!="",I134,#REF!)</f>
        <v>#REF!</v>
      </c>
      <c r="J135" s="148" t="e">
        <f>IF(#REF!="",0,#REF!)</f>
        <v>#REF!</v>
      </c>
    </row>
    <row r="136" spans="8:10">
      <c r="H136" s="147">
        <v>134</v>
      </c>
      <c r="I136" s="148" t="e">
        <f>IF(#REF!="",I135,#REF!)</f>
        <v>#REF!</v>
      </c>
      <c r="J136" s="148" t="e">
        <f>IF(#REF!="",0,#REF!)</f>
        <v>#REF!</v>
      </c>
    </row>
    <row r="137" spans="8:10">
      <c r="H137" s="147">
        <v>135</v>
      </c>
      <c r="I137" s="148" t="e">
        <f>IF(#REF!="",I136,#REF!)</f>
        <v>#REF!</v>
      </c>
      <c r="J137" s="148" t="e">
        <f>IF(#REF!="",0,#REF!)</f>
        <v>#REF!</v>
      </c>
    </row>
    <row r="138" spans="8:10">
      <c r="H138" s="147">
        <v>136</v>
      </c>
      <c r="I138" s="148" t="e">
        <f>IF(#REF!="",I137,#REF!)</f>
        <v>#REF!</v>
      </c>
      <c r="J138" s="148" t="e">
        <f>IF(#REF!="",0,#REF!)</f>
        <v>#REF!</v>
      </c>
    </row>
    <row r="139" spans="8:10">
      <c r="H139" s="147">
        <v>137</v>
      </c>
      <c r="I139" s="148" t="e">
        <f>IF(#REF!="",I138,#REF!)</f>
        <v>#REF!</v>
      </c>
      <c r="J139" s="148" t="e">
        <f>IF(#REF!="",0,#REF!)</f>
        <v>#REF!</v>
      </c>
    </row>
    <row r="140" spans="8:10">
      <c r="H140" s="147">
        <v>138</v>
      </c>
      <c r="I140" s="148" t="e">
        <f>IF(#REF!="",I139,#REF!)</f>
        <v>#REF!</v>
      </c>
      <c r="J140" s="148" t="e">
        <f>IF(#REF!="",0,#REF!)</f>
        <v>#REF!</v>
      </c>
    </row>
    <row r="141" spans="8:10">
      <c r="H141" s="147">
        <v>139</v>
      </c>
      <c r="I141" s="148" t="e">
        <f>IF(#REF!="",I140,#REF!)</f>
        <v>#REF!</v>
      </c>
      <c r="J141" s="148" t="e">
        <f>IF(#REF!="",0,#REF!)</f>
        <v>#REF!</v>
      </c>
    </row>
    <row r="142" spans="8:10">
      <c r="H142" s="147">
        <v>140</v>
      </c>
      <c r="I142" s="148" t="e">
        <f>IF(#REF!="",I141,#REF!)</f>
        <v>#REF!</v>
      </c>
      <c r="J142" s="148" t="e">
        <f>IF(#REF!="",0,#REF!)</f>
        <v>#REF!</v>
      </c>
    </row>
    <row r="143" spans="8:10">
      <c r="H143" s="147">
        <v>141</v>
      </c>
      <c r="I143" s="148" t="e">
        <f>IF(#REF!="",I142,#REF!)</f>
        <v>#REF!</v>
      </c>
      <c r="J143" s="148" t="e">
        <f>IF(#REF!="",0,#REF!)</f>
        <v>#REF!</v>
      </c>
    </row>
    <row r="144" spans="8:10">
      <c r="H144" s="147">
        <v>142</v>
      </c>
      <c r="I144" s="148" t="e">
        <f>IF(#REF!="",I143,#REF!)</f>
        <v>#REF!</v>
      </c>
      <c r="J144" s="148" t="e">
        <f>IF(#REF!="",0,#REF!)</f>
        <v>#REF!</v>
      </c>
    </row>
    <row r="145" spans="8:10">
      <c r="H145" s="147">
        <v>143</v>
      </c>
      <c r="I145" s="148" t="e">
        <f>IF(#REF!="",I144,#REF!)</f>
        <v>#REF!</v>
      </c>
      <c r="J145" s="148" t="e">
        <f>IF(#REF!="",0,#REF!)</f>
        <v>#REF!</v>
      </c>
    </row>
    <row r="146" spans="8:10">
      <c r="H146" s="147">
        <v>144</v>
      </c>
      <c r="I146" s="148" t="e">
        <f>IF(#REF!="",I145,#REF!)</f>
        <v>#REF!</v>
      </c>
      <c r="J146" s="148" t="e">
        <f>IF(#REF!="",0,#REF!)</f>
        <v>#REF!</v>
      </c>
    </row>
    <row r="147" spans="8:10">
      <c r="H147" s="147">
        <v>145</v>
      </c>
      <c r="I147" s="148" t="e">
        <f>IF(#REF!="",I146,#REF!)</f>
        <v>#REF!</v>
      </c>
      <c r="J147" s="148" t="e">
        <f>IF(#REF!="",0,#REF!)</f>
        <v>#REF!</v>
      </c>
    </row>
    <row r="148" spans="8:10">
      <c r="H148" s="147">
        <v>146</v>
      </c>
      <c r="I148" s="148" t="e">
        <f>IF(#REF!="",I147,#REF!)</f>
        <v>#REF!</v>
      </c>
      <c r="J148" s="148" t="e">
        <f>IF(#REF!="",0,#REF!)</f>
        <v>#REF!</v>
      </c>
    </row>
    <row r="149" spans="8:10">
      <c r="H149" s="147">
        <v>147</v>
      </c>
      <c r="I149" s="148" t="e">
        <f>IF(#REF!="",I148,#REF!)</f>
        <v>#REF!</v>
      </c>
      <c r="J149" s="148" t="e">
        <f>IF(#REF!="",0,#REF!)</f>
        <v>#REF!</v>
      </c>
    </row>
    <row r="150" spans="8:10">
      <c r="H150" s="147">
        <v>148</v>
      </c>
      <c r="I150" s="148" t="e">
        <f>IF(#REF!="",I149,#REF!)</f>
        <v>#REF!</v>
      </c>
      <c r="J150" s="148" t="e">
        <f>IF(#REF!="",0,#REF!)</f>
        <v>#REF!</v>
      </c>
    </row>
    <row r="151" spans="8:10">
      <c r="H151" s="147">
        <v>149</v>
      </c>
      <c r="I151" s="148" t="e">
        <f>IF(#REF!="",I150,#REF!)</f>
        <v>#REF!</v>
      </c>
      <c r="J151" s="148" t="e">
        <f>IF(#REF!="",0,#REF!)</f>
        <v>#REF!</v>
      </c>
    </row>
    <row r="152" spans="8:10">
      <c r="H152" s="147">
        <v>150</v>
      </c>
      <c r="I152" s="148" t="e">
        <f>IF(#REF!="",I151,#REF!)</f>
        <v>#REF!</v>
      </c>
      <c r="J152" s="148" t="e">
        <f>IF(#REF!="",0,#REF!)</f>
        <v>#REF!</v>
      </c>
    </row>
    <row r="153" spans="8:10">
      <c r="H153" s="147">
        <v>151</v>
      </c>
      <c r="I153" s="148" t="e">
        <f>IF(#REF!="",I152,#REF!)</f>
        <v>#REF!</v>
      </c>
      <c r="J153" s="148" t="e">
        <f>IF(#REF!="",0,#REF!)</f>
        <v>#REF!</v>
      </c>
    </row>
    <row r="154" spans="8:10">
      <c r="H154" s="147">
        <v>152</v>
      </c>
      <c r="I154" s="148" t="e">
        <f>IF(#REF!="",I153,#REF!)</f>
        <v>#REF!</v>
      </c>
      <c r="J154" s="148" t="e">
        <f>IF(#REF!="",0,#REF!)</f>
        <v>#REF!</v>
      </c>
    </row>
    <row r="155" spans="8:10">
      <c r="H155" s="147">
        <v>153</v>
      </c>
      <c r="I155" s="148" t="e">
        <f>IF(#REF!="",I154,#REF!)</f>
        <v>#REF!</v>
      </c>
      <c r="J155" s="148" t="e">
        <f>IF(#REF!="",0,#REF!)</f>
        <v>#REF!</v>
      </c>
    </row>
    <row r="156" spans="8:10">
      <c r="H156" s="147">
        <v>154</v>
      </c>
      <c r="I156" s="148" t="e">
        <f>IF(#REF!="",I155,#REF!)</f>
        <v>#REF!</v>
      </c>
      <c r="J156" s="148" t="e">
        <f>IF(#REF!="",0,#REF!)</f>
        <v>#REF!</v>
      </c>
    </row>
    <row r="157" spans="8:10">
      <c r="H157" s="147">
        <v>155</v>
      </c>
      <c r="I157" s="148" t="e">
        <f>IF(#REF!="",I156,#REF!)</f>
        <v>#REF!</v>
      </c>
      <c r="J157" s="148" t="e">
        <f>IF(#REF!="",0,#REF!)</f>
        <v>#REF!</v>
      </c>
    </row>
    <row r="158" spans="8:10">
      <c r="H158" s="147">
        <v>156</v>
      </c>
      <c r="I158" s="148" t="e">
        <f>IF(#REF!="",I157,#REF!)</f>
        <v>#REF!</v>
      </c>
      <c r="J158" s="148" t="e">
        <f>IF(#REF!="",0,#REF!)</f>
        <v>#REF!</v>
      </c>
    </row>
    <row r="159" spans="8:10">
      <c r="H159" s="147">
        <v>157</v>
      </c>
      <c r="I159" s="148" t="e">
        <f>IF(#REF!="",I158,#REF!)</f>
        <v>#REF!</v>
      </c>
      <c r="J159" s="148" t="e">
        <f>IF(#REF!="",0,#REF!)</f>
        <v>#REF!</v>
      </c>
    </row>
    <row r="160" spans="8:10">
      <c r="H160" s="147">
        <v>158</v>
      </c>
      <c r="I160" s="148" t="e">
        <f>IF(#REF!="",I159,#REF!)</f>
        <v>#REF!</v>
      </c>
      <c r="J160" s="148" t="e">
        <f>IF(#REF!="",0,#REF!)</f>
        <v>#REF!</v>
      </c>
    </row>
    <row r="161" spans="8:10">
      <c r="H161" s="147">
        <v>159</v>
      </c>
      <c r="I161" s="148" t="e">
        <f>IF(#REF!="",I160,#REF!)</f>
        <v>#REF!</v>
      </c>
      <c r="J161" s="148" t="e">
        <f>IF(#REF!="",0,#REF!)</f>
        <v>#REF!</v>
      </c>
    </row>
    <row r="162" spans="8:10">
      <c r="H162" s="147">
        <v>160</v>
      </c>
      <c r="I162" s="148" t="e">
        <f>IF(#REF!="",I161,#REF!)</f>
        <v>#REF!</v>
      </c>
      <c r="J162" s="148" t="e">
        <f>IF(#REF!="",0,#REF!)</f>
        <v>#REF!</v>
      </c>
    </row>
    <row r="163" spans="8:10">
      <c r="H163" s="147">
        <v>161</v>
      </c>
      <c r="I163" s="148" t="e">
        <f>IF(#REF!="",I162,#REF!)</f>
        <v>#REF!</v>
      </c>
      <c r="J163" s="148" t="e">
        <f>IF(#REF!="",0,#REF!)</f>
        <v>#REF!</v>
      </c>
    </row>
    <row r="164" spans="8:10">
      <c r="H164" s="147">
        <v>162</v>
      </c>
      <c r="I164" s="148" t="e">
        <f>IF(#REF!="",I163,#REF!)</f>
        <v>#REF!</v>
      </c>
      <c r="J164" s="148" t="e">
        <f>IF(#REF!="",0,#REF!)</f>
        <v>#REF!</v>
      </c>
    </row>
    <row r="165" spans="8:10">
      <c r="H165" s="147">
        <v>163</v>
      </c>
      <c r="I165" s="148" t="e">
        <f>IF(#REF!="",I164,#REF!)</f>
        <v>#REF!</v>
      </c>
      <c r="J165" s="148" t="e">
        <f>IF(#REF!="",0,#REF!)</f>
        <v>#REF!</v>
      </c>
    </row>
    <row r="166" spans="8:10">
      <c r="H166" s="147">
        <v>164</v>
      </c>
      <c r="I166" s="148" t="e">
        <f>IF(#REF!="",I165,#REF!)</f>
        <v>#REF!</v>
      </c>
      <c r="J166" s="148" t="e">
        <f>IF(#REF!="",0,#REF!)</f>
        <v>#REF!</v>
      </c>
    </row>
    <row r="167" spans="8:10">
      <c r="H167" s="147">
        <v>165</v>
      </c>
      <c r="I167" s="148" t="e">
        <f>IF(#REF!="",I166,#REF!)</f>
        <v>#REF!</v>
      </c>
      <c r="J167" s="148" t="e">
        <f>IF(#REF!="",0,#REF!)</f>
        <v>#REF!</v>
      </c>
    </row>
    <row r="168" spans="8:10">
      <c r="H168" s="147">
        <v>166</v>
      </c>
      <c r="I168" s="148" t="e">
        <f>IF(#REF!="",I167,#REF!)</f>
        <v>#REF!</v>
      </c>
      <c r="J168" s="148" t="e">
        <f>IF(#REF!="",0,#REF!)</f>
        <v>#REF!</v>
      </c>
    </row>
    <row r="169" spans="8:10">
      <c r="H169" s="147">
        <v>167</v>
      </c>
      <c r="I169" s="148" t="e">
        <f>IF(#REF!="",I168,#REF!)</f>
        <v>#REF!</v>
      </c>
      <c r="J169" s="148" t="e">
        <f>IF(#REF!="",0,#REF!)</f>
        <v>#REF!</v>
      </c>
    </row>
    <row r="170" spans="8:10">
      <c r="H170" s="147">
        <v>168</v>
      </c>
      <c r="I170" s="148" t="e">
        <f>IF(#REF!="",I169,#REF!)</f>
        <v>#REF!</v>
      </c>
      <c r="J170" s="148" t="e">
        <f>IF(#REF!="",0,#REF!)</f>
        <v>#REF!</v>
      </c>
    </row>
    <row r="171" spans="8:10">
      <c r="H171" s="147">
        <v>169</v>
      </c>
      <c r="I171" s="148" t="e">
        <f>IF(#REF!="",I170,#REF!)</f>
        <v>#REF!</v>
      </c>
      <c r="J171" s="148" t="e">
        <f>IF(#REF!="",0,#REF!)</f>
        <v>#REF!</v>
      </c>
    </row>
    <row r="172" spans="8:10">
      <c r="H172" s="147">
        <v>170</v>
      </c>
      <c r="I172" s="148" t="e">
        <f>IF(#REF!="",I171,#REF!)</f>
        <v>#REF!</v>
      </c>
      <c r="J172" s="148" t="e">
        <f>IF(#REF!="",0,#REF!)</f>
        <v>#REF!</v>
      </c>
    </row>
    <row r="173" spans="8:10">
      <c r="H173" s="147">
        <v>171</v>
      </c>
      <c r="I173" s="148" t="e">
        <f>IF(#REF!="",I172,#REF!)</f>
        <v>#REF!</v>
      </c>
      <c r="J173" s="148" t="e">
        <f>IF(#REF!="",0,#REF!)</f>
        <v>#REF!</v>
      </c>
    </row>
    <row r="174" spans="8:10">
      <c r="H174" s="147">
        <v>172</v>
      </c>
      <c r="I174" s="148" t="e">
        <f>IF(#REF!="",I173,#REF!)</f>
        <v>#REF!</v>
      </c>
      <c r="J174" s="148" t="e">
        <f>IF(#REF!="",0,#REF!)</f>
        <v>#REF!</v>
      </c>
    </row>
    <row r="175" spans="8:10">
      <c r="H175" s="147">
        <v>173</v>
      </c>
      <c r="I175" s="148" t="e">
        <f>IF(#REF!="",I174,#REF!)</f>
        <v>#REF!</v>
      </c>
      <c r="J175" s="148" t="e">
        <f>IF(#REF!="",0,#REF!)</f>
        <v>#REF!</v>
      </c>
    </row>
    <row r="176" spans="8:10">
      <c r="H176" s="147">
        <v>174</v>
      </c>
      <c r="I176" s="148" t="e">
        <f>IF(#REF!="",I175,#REF!)</f>
        <v>#REF!</v>
      </c>
      <c r="J176" s="148" t="e">
        <f>IF(#REF!="",0,#REF!)</f>
        <v>#REF!</v>
      </c>
    </row>
    <row r="177" spans="8:10">
      <c r="H177" s="147">
        <v>175</v>
      </c>
      <c r="I177" s="148" t="e">
        <f>IF(#REF!="",I176,#REF!)</f>
        <v>#REF!</v>
      </c>
      <c r="J177" s="148" t="e">
        <f>IF(#REF!="",0,#REF!)</f>
        <v>#REF!</v>
      </c>
    </row>
    <row r="178" spans="8:10">
      <c r="H178" s="147">
        <v>176</v>
      </c>
      <c r="I178" s="148" t="e">
        <f>IF(#REF!="",I177,#REF!)</f>
        <v>#REF!</v>
      </c>
      <c r="J178" s="148" t="e">
        <f>IF(#REF!="",0,#REF!)</f>
        <v>#REF!</v>
      </c>
    </row>
    <row r="179" spans="8:10">
      <c r="H179" s="147">
        <v>177</v>
      </c>
      <c r="I179" s="148" t="e">
        <f>IF(#REF!="",I178,#REF!)</f>
        <v>#REF!</v>
      </c>
      <c r="J179" s="148" t="e">
        <f>IF(#REF!="",0,#REF!)</f>
        <v>#REF!</v>
      </c>
    </row>
    <row r="180" spans="8:10">
      <c r="H180" s="147">
        <v>178</v>
      </c>
      <c r="I180" s="148" t="e">
        <f>IF(#REF!="",I179,#REF!)</f>
        <v>#REF!</v>
      </c>
      <c r="J180" s="148" t="e">
        <f>IF(#REF!="",0,#REF!)</f>
        <v>#REF!</v>
      </c>
    </row>
    <row r="181" spans="8:10">
      <c r="H181" s="147">
        <v>179</v>
      </c>
      <c r="I181" s="148" t="e">
        <f>IF(#REF!="",I180,#REF!)</f>
        <v>#REF!</v>
      </c>
      <c r="J181" s="148" t="e">
        <f>IF(#REF!="",0,#REF!)</f>
        <v>#REF!</v>
      </c>
    </row>
    <row r="182" spans="8:10">
      <c r="H182" s="147">
        <v>180</v>
      </c>
      <c r="I182" s="148" t="e">
        <f>IF(#REF!="",I181,#REF!)</f>
        <v>#REF!</v>
      </c>
      <c r="J182" s="148" t="e">
        <f>IF(#REF!="",0,#REF!)</f>
        <v>#REF!</v>
      </c>
    </row>
    <row r="183" spans="8:10">
      <c r="H183" s="147">
        <v>181</v>
      </c>
      <c r="I183" s="148" t="e">
        <f>IF(#REF!="",I182,#REF!)</f>
        <v>#REF!</v>
      </c>
      <c r="J183" s="148" t="e">
        <f>IF(#REF!="",0,#REF!)</f>
        <v>#REF!</v>
      </c>
    </row>
    <row r="184" spans="8:10">
      <c r="H184" s="147">
        <v>182</v>
      </c>
      <c r="I184" s="148" t="e">
        <f>IF(#REF!="",I183,#REF!)</f>
        <v>#REF!</v>
      </c>
      <c r="J184" s="148" t="e">
        <f>IF(#REF!="",0,#REF!)</f>
        <v>#REF!</v>
      </c>
    </row>
    <row r="185" spans="8:10">
      <c r="H185" s="147">
        <v>183</v>
      </c>
      <c r="I185" s="148" t="e">
        <f>IF(#REF!="",I184,#REF!)</f>
        <v>#REF!</v>
      </c>
      <c r="J185" s="148" t="e">
        <f>IF(#REF!="",0,#REF!)</f>
        <v>#REF!</v>
      </c>
    </row>
    <row r="186" spans="8:10">
      <c r="H186" s="147">
        <v>184</v>
      </c>
      <c r="I186" s="148" t="e">
        <f>IF(#REF!="",I185,#REF!)</f>
        <v>#REF!</v>
      </c>
      <c r="J186" s="148" t="e">
        <f>IF(#REF!="",0,#REF!)</f>
        <v>#REF!</v>
      </c>
    </row>
    <row r="187" spans="8:10">
      <c r="H187" s="147">
        <v>185</v>
      </c>
      <c r="I187" s="148" t="e">
        <f>IF(#REF!="",I186,#REF!)</f>
        <v>#REF!</v>
      </c>
      <c r="J187" s="148" t="e">
        <f>IF(#REF!="",0,#REF!)</f>
        <v>#REF!</v>
      </c>
    </row>
    <row r="188" spans="8:10">
      <c r="H188" s="147">
        <v>186</v>
      </c>
      <c r="I188" s="148" t="e">
        <f>IF(#REF!="",I187,#REF!)</f>
        <v>#REF!</v>
      </c>
      <c r="J188" s="148" t="e">
        <f>IF(#REF!="",0,#REF!)</f>
        <v>#REF!</v>
      </c>
    </row>
    <row r="189" spans="8:10">
      <c r="H189" s="147">
        <v>187</v>
      </c>
      <c r="I189" s="148" t="e">
        <f>IF(#REF!="",I188,#REF!)</f>
        <v>#REF!</v>
      </c>
      <c r="J189" s="148" t="e">
        <f>IF(#REF!="",0,#REF!)</f>
        <v>#REF!</v>
      </c>
    </row>
    <row r="190" spans="8:10">
      <c r="H190" s="147">
        <v>188</v>
      </c>
      <c r="I190" s="148" t="e">
        <f>IF(#REF!="",I189,#REF!)</f>
        <v>#REF!</v>
      </c>
      <c r="J190" s="148" t="e">
        <f>IF(#REF!="",0,#REF!)</f>
        <v>#REF!</v>
      </c>
    </row>
    <row r="191" spans="8:10">
      <c r="H191" s="147">
        <v>189</v>
      </c>
      <c r="I191" s="148" t="e">
        <f>IF(#REF!="",I190,#REF!)</f>
        <v>#REF!</v>
      </c>
      <c r="J191" s="148" t="e">
        <f>IF(#REF!="",0,#REF!)</f>
        <v>#REF!</v>
      </c>
    </row>
    <row r="192" spans="8:10">
      <c r="H192" s="147">
        <v>190</v>
      </c>
      <c r="I192" s="148" t="e">
        <f>IF(#REF!="",I191,#REF!)</f>
        <v>#REF!</v>
      </c>
      <c r="J192" s="148" t="e">
        <f>IF(#REF!="",0,#REF!)</f>
        <v>#REF!</v>
      </c>
    </row>
    <row r="193" spans="8:10">
      <c r="H193" s="147">
        <v>191</v>
      </c>
      <c r="I193" s="148" t="e">
        <f>IF(#REF!="",I192,#REF!)</f>
        <v>#REF!</v>
      </c>
      <c r="J193" s="148" t="e">
        <f>IF(#REF!="",0,#REF!)</f>
        <v>#REF!</v>
      </c>
    </row>
    <row r="194" spans="8:10">
      <c r="H194" s="147">
        <v>192</v>
      </c>
      <c r="I194" s="148" t="e">
        <f>IF(#REF!="",I193,#REF!)</f>
        <v>#REF!</v>
      </c>
      <c r="J194" s="148" t="e">
        <f>IF(#REF!="",0,#REF!)</f>
        <v>#REF!</v>
      </c>
    </row>
    <row r="195" spans="8:10">
      <c r="H195" s="147">
        <v>193</v>
      </c>
      <c r="I195" s="148" t="e">
        <f>IF(#REF!="",I194,#REF!)</f>
        <v>#REF!</v>
      </c>
      <c r="J195" s="148" t="e">
        <f>IF(#REF!="",0,#REF!)</f>
        <v>#REF!</v>
      </c>
    </row>
    <row r="196" spans="8:10">
      <c r="H196" s="147">
        <v>194</v>
      </c>
      <c r="I196" s="148" t="e">
        <f>IF(#REF!="",I195,#REF!)</f>
        <v>#REF!</v>
      </c>
      <c r="J196" s="148" t="e">
        <f>IF(#REF!="",0,#REF!)</f>
        <v>#REF!</v>
      </c>
    </row>
    <row r="197" spans="8:10">
      <c r="H197" s="147">
        <v>195</v>
      </c>
      <c r="I197" s="148" t="e">
        <f>IF(#REF!="",I196,#REF!)</f>
        <v>#REF!</v>
      </c>
      <c r="J197" s="148" t="e">
        <f>IF(#REF!="",0,#REF!)</f>
        <v>#REF!</v>
      </c>
    </row>
    <row r="198" spans="8:10">
      <c r="H198" s="147">
        <v>196</v>
      </c>
      <c r="I198" s="148" t="e">
        <f>IF(#REF!="",I197,#REF!)</f>
        <v>#REF!</v>
      </c>
      <c r="J198" s="148" t="e">
        <f>IF(#REF!="",0,#REF!)</f>
        <v>#REF!</v>
      </c>
    </row>
    <row r="199" spans="8:10">
      <c r="H199" s="147">
        <v>197</v>
      </c>
      <c r="I199" s="148" t="e">
        <f>IF(#REF!="",I198,#REF!)</f>
        <v>#REF!</v>
      </c>
      <c r="J199" s="148" t="e">
        <f>IF(#REF!="",0,#REF!)</f>
        <v>#REF!</v>
      </c>
    </row>
    <row r="200" spans="8:10">
      <c r="H200" s="147">
        <v>198</v>
      </c>
      <c r="I200" s="148" t="e">
        <f>IF(#REF!="",I199,#REF!)</f>
        <v>#REF!</v>
      </c>
      <c r="J200" s="148" t="e">
        <f>IF(#REF!="",0,#REF!)</f>
        <v>#REF!</v>
      </c>
    </row>
    <row r="201" spans="8:10">
      <c r="H201" s="147">
        <v>199</v>
      </c>
      <c r="I201" s="148" t="e">
        <f>IF(#REF!="",I200,#REF!)</f>
        <v>#REF!</v>
      </c>
      <c r="J201" s="148" t="e">
        <f>IF(#REF!="",0,#REF!)</f>
        <v>#REF!</v>
      </c>
    </row>
    <row r="202" spans="8:10">
      <c r="H202" s="147">
        <v>200</v>
      </c>
      <c r="I202" s="148" t="e">
        <f>IF(#REF!="",I201,#REF!)</f>
        <v>#REF!</v>
      </c>
      <c r="J202" s="148" t="e">
        <f>IF(#REF!="",0,#REF!)</f>
        <v>#REF!</v>
      </c>
    </row>
    <row r="203" spans="8:10">
      <c r="H203" s="147">
        <v>201</v>
      </c>
      <c r="I203" s="148" t="e">
        <f>IF(#REF!="",I202,#REF!)</f>
        <v>#REF!</v>
      </c>
      <c r="J203" s="148" t="e">
        <f>IF(#REF!="",0,#REF!)</f>
        <v>#REF!</v>
      </c>
    </row>
    <row r="204" spans="8:10">
      <c r="H204" s="147">
        <v>202</v>
      </c>
      <c r="I204" s="148" t="e">
        <f>IF(#REF!="",I203,#REF!)</f>
        <v>#REF!</v>
      </c>
      <c r="J204" s="148" t="e">
        <f>IF(#REF!="",0,#REF!)</f>
        <v>#REF!</v>
      </c>
    </row>
    <row r="205" spans="8:10">
      <c r="H205" s="147">
        <v>203</v>
      </c>
      <c r="I205" s="148" t="e">
        <f>IF(#REF!="",I204,#REF!)</f>
        <v>#REF!</v>
      </c>
      <c r="J205" s="148" t="e">
        <f>IF(#REF!="",0,#REF!)</f>
        <v>#REF!</v>
      </c>
    </row>
    <row r="206" spans="8:10">
      <c r="H206" s="147">
        <v>204</v>
      </c>
      <c r="I206" s="148" t="e">
        <f>IF(#REF!="",I205,#REF!)</f>
        <v>#REF!</v>
      </c>
      <c r="J206" s="148" t="e">
        <f>IF(#REF!="",0,#REF!)</f>
        <v>#REF!</v>
      </c>
    </row>
    <row r="207" spans="8:10">
      <c r="H207" s="147">
        <v>205</v>
      </c>
      <c r="I207" s="148" t="e">
        <f>IF(#REF!="",I206,#REF!)</f>
        <v>#REF!</v>
      </c>
      <c r="J207" s="148" t="e">
        <f>IF(#REF!="",0,#REF!)</f>
        <v>#REF!</v>
      </c>
    </row>
    <row r="208" spans="8:10">
      <c r="H208" s="147">
        <v>206</v>
      </c>
      <c r="I208" s="148" t="e">
        <f>IF(#REF!="",I207,#REF!)</f>
        <v>#REF!</v>
      </c>
      <c r="J208" s="148" t="e">
        <f>IF(#REF!="",0,#REF!)</f>
        <v>#REF!</v>
      </c>
    </row>
    <row r="209" spans="8:10">
      <c r="H209" s="147">
        <v>207</v>
      </c>
      <c r="I209" s="148" t="e">
        <f>IF(#REF!="",I208,#REF!)</f>
        <v>#REF!</v>
      </c>
      <c r="J209" s="148" t="e">
        <f>IF(#REF!="",0,#REF!)</f>
        <v>#REF!</v>
      </c>
    </row>
    <row r="210" spans="8:10">
      <c r="H210" s="147">
        <v>208</v>
      </c>
      <c r="I210" s="148" t="e">
        <f>IF(#REF!="",I209,#REF!)</f>
        <v>#REF!</v>
      </c>
      <c r="J210" s="148" t="e">
        <f>IF(#REF!="",0,#REF!)</f>
        <v>#REF!</v>
      </c>
    </row>
    <row r="211" spans="8:10">
      <c r="H211" s="147">
        <v>209</v>
      </c>
      <c r="I211" s="148" t="e">
        <f>IF(#REF!="",I210,#REF!)</f>
        <v>#REF!</v>
      </c>
      <c r="J211" s="148" t="e">
        <f>IF(#REF!="",0,#REF!)</f>
        <v>#REF!</v>
      </c>
    </row>
    <row r="212" spans="8:10">
      <c r="H212" s="147">
        <v>210</v>
      </c>
      <c r="I212" s="148" t="e">
        <f>IF(#REF!="",I211,#REF!)</f>
        <v>#REF!</v>
      </c>
      <c r="J212" s="148" t="e">
        <f>IF(#REF!="",0,#REF!)</f>
        <v>#REF!</v>
      </c>
    </row>
    <row r="213" spans="8:10">
      <c r="H213" s="147">
        <v>211</v>
      </c>
      <c r="I213" s="148" t="e">
        <f>IF(#REF!="",I212,#REF!)</f>
        <v>#REF!</v>
      </c>
      <c r="J213" s="148" t="e">
        <f>IF(#REF!="",0,#REF!)</f>
        <v>#REF!</v>
      </c>
    </row>
    <row r="214" spans="8:10">
      <c r="H214" s="147">
        <v>212</v>
      </c>
      <c r="I214" s="148" t="e">
        <f>IF(#REF!="",I213,#REF!)</f>
        <v>#REF!</v>
      </c>
      <c r="J214" s="148" t="e">
        <f>IF(#REF!="",0,#REF!)</f>
        <v>#REF!</v>
      </c>
    </row>
    <row r="215" spans="8:10">
      <c r="H215" s="147">
        <v>213</v>
      </c>
      <c r="I215" s="148" t="e">
        <f>IF(#REF!="",I214,#REF!)</f>
        <v>#REF!</v>
      </c>
      <c r="J215" s="148" t="e">
        <f>IF(#REF!="",0,#REF!)</f>
        <v>#REF!</v>
      </c>
    </row>
    <row r="216" spans="8:10">
      <c r="H216" s="147">
        <v>214</v>
      </c>
      <c r="I216" s="148" t="e">
        <f>IF(#REF!="",I215,#REF!)</f>
        <v>#REF!</v>
      </c>
      <c r="J216" s="148" t="e">
        <f>IF(#REF!="",0,#REF!)</f>
        <v>#REF!</v>
      </c>
    </row>
    <row r="217" spans="8:10">
      <c r="H217" s="147">
        <v>215</v>
      </c>
      <c r="I217" s="148" t="e">
        <f>IF(#REF!="",I216,#REF!)</f>
        <v>#REF!</v>
      </c>
      <c r="J217" s="148" t="e">
        <f>IF(#REF!="",0,#REF!)</f>
        <v>#REF!</v>
      </c>
    </row>
    <row r="218" spans="8:10">
      <c r="H218" s="147">
        <v>216</v>
      </c>
      <c r="I218" s="148" t="e">
        <f>IF(#REF!="",I217,#REF!)</f>
        <v>#REF!</v>
      </c>
      <c r="J218" s="148" t="e">
        <f>IF(#REF!="",0,#REF!)</f>
        <v>#REF!</v>
      </c>
    </row>
    <row r="219" spans="8:10">
      <c r="H219" s="147">
        <v>217</v>
      </c>
      <c r="I219" s="148" t="e">
        <f>IF(#REF!="",I218,#REF!)</f>
        <v>#REF!</v>
      </c>
      <c r="J219" s="148" t="e">
        <f>IF(#REF!="",0,#REF!)</f>
        <v>#REF!</v>
      </c>
    </row>
    <row r="220" spans="8:10">
      <c r="H220" s="147">
        <v>218</v>
      </c>
      <c r="I220" s="148" t="e">
        <f>IF(#REF!="",I219,#REF!)</f>
        <v>#REF!</v>
      </c>
      <c r="J220" s="148" t="e">
        <f>IF(#REF!="",0,#REF!)</f>
        <v>#REF!</v>
      </c>
    </row>
    <row r="221" spans="8:10">
      <c r="H221" s="147">
        <v>219</v>
      </c>
      <c r="I221" s="148" t="e">
        <f>IF(#REF!="",I220,#REF!)</f>
        <v>#REF!</v>
      </c>
      <c r="J221" s="148" t="e">
        <f>IF(#REF!="",0,#REF!)</f>
        <v>#REF!</v>
      </c>
    </row>
    <row r="222" spans="8:10">
      <c r="H222" s="147">
        <v>220</v>
      </c>
      <c r="I222" s="148" t="e">
        <f>IF(#REF!="",I221,#REF!)</f>
        <v>#REF!</v>
      </c>
      <c r="J222" s="148" t="e">
        <f>IF(#REF!="",0,#REF!)</f>
        <v>#REF!</v>
      </c>
    </row>
    <row r="223" spans="8:10">
      <c r="H223" s="147">
        <v>221</v>
      </c>
      <c r="I223" s="148" t="e">
        <f>IF(#REF!="",I222,#REF!)</f>
        <v>#REF!</v>
      </c>
      <c r="J223" s="148" t="e">
        <f>IF(#REF!="",0,#REF!)</f>
        <v>#REF!</v>
      </c>
    </row>
    <row r="224" spans="8:10">
      <c r="H224" s="147">
        <v>222</v>
      </c>
      <c r="I224" s="148" t="e">
        <f>IF(#REF!="",I223,#REF!)</f>
        <v>#REF!</v>
      </c>
      <c r="J224" s="148" t="e">
        <f>IF(#REF!="",0,#REF!)</f>
        <v>#REF!</v>
      </c>
    </row>
    <row r="225" spans="8:10">
      <c r="H225" s="147">
        <v>223</v>
      </c>
      <c r="I225" s="148" t="e">
        <f>IF(#REF!="",I224,#REF!)</f>
        <v>#REF!</v>
      </c>
      <c r="J225" s="148" t="e">
        <f>IF(#REF!="",0,#REF!)</f>
        <v>#REF!</v>
      </c>
    </row>
    <row r="226" spans="8:10">
      <c r="H226" s="147">
        <v>224</v>
      </c>
      <c r="I226" s="148" t="e">
        <f>IF(#REF!="",I225,#REF!)</f>
        <v>#REF!</v>
      </c>
      <c r="J226" s="148" t="e">
        <f>IF(#REF!="",0,#REF!)</f>
        <v>#REF!</v>
      </c>
    </row>
    <row r="227" spans="8:10">
      <c r="H227" s="147">
        <v>225</v>
      </c>
      <c r="I227" s="148" t="e">
        <f>IF(#REF!="",I226,#REF!)</f>
        <v>#REF!</v>
      </c>
      <c r="J227" s="148" t="e">
        <f>IF(#REF!="",0,#REF!)</f>
        <v>#REF!</v>
      </c>
    </row>
    <row r="228" spans="8:10">
      <c r="H228" s="147">
        <v>226</v>
      </c>
      <c r="I228" s="148" t="e">
        <f>IF(#REF!="",I227,#REF!)</f>
        <v>#REF!</v>
      </c>
      <c r="J228" s="148" t="e">
        <f>IF(#REF!="",0,#REF!)</f>
        <v>#REF!</v>
      </c>
    </row>
    <row r="229" spans="8:10">
      <c r="H229" s="147">
        <v>227</v>
      </c>
      <c r="I229" s="148" t="e">
        <f>IF(#REF!="",I228,#REF!)</f>
        <v>#REF!</v>
      </c>
      <c r="J229" s="148" t="e">
        <f>IF(#REF!="",0,#REF!)</f>
        <v>#REF!</v>
      </c>
    </row>
    <row r="230" spans="8:10">
      <c r="H230" s="147">
        <v>228</v>
      </c>
      <c r="I230" s="148" t="e">
        <f>IF(#REF!="",I229,#REF!)</f>
        <v>#REF!</v>
      </c>
      <c r="J230" s="148" t="e">
        <f>IF(#REF!="",0,#REF!)</f>
        <v>#REF!</v>
      </c>
    </row>
    <row r="231" spans="8:10">
      <c r="H231" s="147">
        <v>229</v>
      </c>
      <c r="I231" s="148" t="e">
        <f>IF(#REF!="",I230,#REF!)</f>
        <v>#REF!</v>
      </c>
      <c r="J231" s="148" t="e">
        <f>IF(#REF!="",0,#REF!)</f>
        <v>#REF!</v>
      </c>
    </row>
    <row r="232" spans="8:10">
      <c r="H232" s="147">
        <v>230</v>
      </c>
      <c r="I232" s="148" t="e">
        <f>IF(#REF!="",I231,#REF!)</f>
        <v>#REF!</v>
      </c>
      <c r="J232" s="148" t="e">
        <f>IF(#REF!="",0,#REF!)</f>
        <v>#REF!</v>
      </c>
    </row>
    <row r="233" spans="8:10">
      <c r="H233" s="147">
        <v>231</v>
      </c>
      <c r="I233" s="148" t="e">
        <f>IF(#REF!="",I232,#REF!)</f>
        <v>#REF!</v>
      </c>
      <c r="J233" s="148" t="e">
        <f>IF(#REF!="",0,#REF!)</f>
        <v>#REF!</v>
      </c>
    </row>
    <row r="234" spans="8:10">
      <c r="H234" s="147">
        <v>232</v>
      </c>
      <c r="I234" s="148" t="e">
        <f>IF(#REF!="",I233,#REF!)</f>
        <v>#REF!</v>
      </c>
      <c r="J234" s="148" t="e">
        <f>IF(#REF!="",0,#REF!)</f>
        <v>#REF!</v>
      </c>
    </row>
    <row r="235" spans="8:10">
      <c r="H235" s="147">
        <v>233</v>
      </c>
      <c r="I235" s="148" t="e">
        <f>IF(#REF!="",I234,#REF!)</f>
        <v>#REF!</v>
      </c>
      <c r="J235" s="148" t="e">
        <f>IF(#REF!="",0,#REF!)</f>
        <v>#REF!</v>
      </c>
    </row>
    <row r="236" spans="8:10">
      <c r="H236" s="147">
        <v>234</v>
      </c>
      <c r="I236" s="148" t="e">
        <f>IF(#REF!="",I235,#REF!)</f>
        <v>#REF!</v>
      </c>
      <c r="J236" s="148" t="e">
        <f>IF(#REF!="",0,#REF!)</f>
        <v>#REF!</v>
      </c>
    </row>
    <row r="237" spans="8:10">
      <c r="H237" s="147">
        <v>235</v>
      </c>
      <c r="I237" s="148" t="e">
        <f>IF(#REF!="",I236,#REF!)</f>
        <v>#REF!</v>
      </c>
      <c r="J237" s="148" t="e">
        <f>IF(#REF!="",0,#REF!)</f>
        <v>#REF!</v>
      </c>
    </row>
    <row r="238" spans="8:10">
      <c r="H238" s="147">
        <v>236</v>
      </c>
      <c r="I238" s="148" t="e">
        <f>IF(#REF!="",I237,#REF!)</f>
        <v>#REF!</v>
      </c>
      <c r="J238" s="148" t="e">
        <f>IF(#REF!="",0,#REF!)</f>
        <v>#REF!</v>
      </c>
    </row>
    <row r="239" spans="8:10">
      <c r="H239" s="147">
        <v>237</v>
      </c>
      <c r="I239" s="148" t="e">
        <f>IF(#REF!="",I238,#REF!)</f>
        <v>#REF!</v>
      </c>
      <c r="J239" s="148" t="e">
        <f>IF(#REF!="",0,#REF!)</f>
        <v>#REF!</v>
      </c>
    </row>
    <row r="240" spans="8:10">
      <c r="H240" s="147">
        <v>238</v>
      </c>
      <c r="I240" s="148" t="e">
        <f>IF(#REF!="",I239,#REF!)</f>
        <v>#REF!</v>
      </c>
      <c r="J240" s="148" t="e">
        <f>IF(#REF!="",0,#REF!)</f>
        <v>#REF!</v>
      </c>
    </row>
    <row r="241" spans="8:10">
      <c r="H241" s="147">
        <v>239</v>
      </c>
      <c r="I241" s="148" t="e">
        <f>IF(#REF!="",I240,#REF!)</f>
        <v>#REF!</v>
      </c>
      <c r="J241" s="148" t="e">
        <f>IF(#REF!="",0,#REF!)</f>
        <v>#REF!</v>
      </c>
    </row>
    <row r="242" spans="8:10">
      <c r="H242" s="147">
        <v>240</v>
      </c>
      <c r="I242" s="148" t="e">
        <f>IF(#REF!="",I241,#REF!)</f>
        <v>#REF!</v>
      </c>
      <c r="J242" s="148" t="e">
        <f>IF(#REF!="",0,#REF!)</f>
        <v>#REF!</v>
      </c>
    </row>
    <row r="243" spans="8:10">
      <c r="H243" s="147">
        <v>241</v>
      </c>
      <c r="I243" s="148" t="e">
        <f>IF(#REF!="",I242,#REF!)</f>
        <v>#REF!</v>
      </c>
      <c r="J243" s="148" t="e">
        <f>IF(#REF!="",0,#REF!)</f>
        <v>#REF!</v>
      </c>
    </row>
    <row r="244" spans="8:10">
      <c r="H244" s="147">
        <v>242</v>
      </c>
      <c r="I244" s="148" t="e">
        <f>IF(#REF!="",I243,#REF!)</f>
        <v>#REF!</v>
      </c>
      <c r="J244" s="148" t="e">
        <f>IF(#REF!="",0,#REF!)</f>
        <v>#REF!</v>
      </c>
    </row>
    <row r="245" spans="8:10">
      <c r="H245" s="147">
        <v>243</v>
      </c>
      <c r="I245" s="148" t="e">
        <f>IF(#REF!="",I244,#REF!)</f>
        <v>#REF!</v>
      </c>
      <c r="J245" s="148" t="e">
        <f>IF(#REF!="",0,#REF!)</f>
        <v>#REF!</v>
      </c>
    </row>
    <row r="246" spans="8:10">
      <c r="H246" s="147">
        <v>244</v>
      </c>
      <c r="I246" s="148" t="e">
        <f>IF(#REF!="",I245,#REF!)</f>
        <v>#REF!</v>
      </c>
      <c r="J246" s="148" t="e">
        <f>IF(#REF!="",0,#REF!)</f>
        <v>#REF!</v>
      </c>
    </row>
    <row r="247" spans="8:10">
      <c r="H247" s="147">
        <v>245</v>
      </c>
      <c r="I247" s="148" t="e">
        <f>IF(#REF!="",I246,#REF!)</f>
        <v>#REF!</v>
      </c>
      <c r="J247" s="148" t="e">
        <f>IF(#REF!="",0,#REF!)</f>
        <v>#REF!</v>
      </c>
    </row>
    <row r="248" spans="8:10">
      <c r="H248" s="147">
        <v>246</v>
      </c>
      <c r="I248" s="148" t="e">
        <f>IF(#REF!="",I247,#REF!)</f>
        <v>#REF!</v>
      </c>
      <c r="J248" s="148" t="e">
        <f>IF(#REF!="",0,#REF!)</f>
        <v>#REF!</v>
      </c>
    </row>
    <row r="249" spans="8:10">
      <c r="H249" s="147">
        <v>247</v>
      </c>
      <c r="I249" s="148" t="e">
        <f>IF(#REF!="",I248,#REF!)</f>
        <v>#REF!</v>
      </c>
      <c r="J249" s="148" t="e">
        <f>IF(#REF!="",0,#REF!)</f>
        <v>#REF!</v>
      </c>
    </row>
    <row r="250" spans="8:10">
      <c r="H250" s="147">
        <v>248</v>
      </c>
      <c r="I250" s="148" t="e">
        <f>IF(#REF!="",I249,#REF!)</f>
        <v>#REF!</v>
      </c>
      <c r="J250" s="148" t="e">
        <f>IF(#REF!="",0,#REF!)</f>
        <v>#REF!</v>
      </c>
    </row>
    <row r="251" spans="8:10">
      <c r="H251" s="147">
        <v>249</v>
      </c>
      <c r="I251" s="148" t="e">
        <f>IF(#REF!="",I250,#REF!)</f>
        <v>#REF!</v>
      </c>
      <c r="J251" s="148" t="e">
        <f>IF(#REF!="",0,#REF!)</f>
        <v>#REF!</v>
      </c>
    </row>
    <row r="252" spans="8:10">
      <c r="H252" s="147">
        <v>250</v>
      </c>
      <c r="I252" s="148" t="e">
        <f>IF(#REF!="",I251,#REF!)</f>
        <v>#REF!</v>
      </c>
      <c r="J252" s="148" t="e">
        <f>IF(#REF!="",0,#REF!)</f>
        <v>#REF!</v>
      </c>
    </row>
    <row r="253" spans="8:10">
      <c r="H253" s="147">
        <v>251</v>
      </c>
      <c r="I253" s="148" t="e">
        <f>IF(#REF!="",I252,#REF!)</f>
        <v>#REF!</v>
      </c>
      <c r="J253" s="148" t="e">
        <f>IF(#REF!="",0,#REF!)</f>
        <v>#REF!</v>
      </c>
    </row>
    <row r="254" spans="8:10">
      <c r="H254" s="147">
        <v>252</v>
      </c>
      <c r="I254" s="148" t="e">
        <f>IF(#REF!="",I253,#REF!)</f>
        <v>#REF!</v>
      </c>
      <c r="J254" s="148" t="e">
        <f>IF(#REF!="",0,#REF!)</f>
        <v>#REF!</v>
      </c>
    </row>
    <row r="255" spans="8:10">
      <c r="H255" s="147">
        <v>253</v>
      </c>
      <c r="I255" s="148" t="e">
        <f>IF(#REF!="",I254,#REF!)</f>
        <v>#REF!</v>
      </c>
      <c r="J255" s="148" t="e">
        <f>IF(#REF!="",0,#REF!)</f>
        <v>#REF!</v>
      </c>
    </row>
    <row r="256" spans="8:10">
      <c r="H256" s="147">
        <v>254</v>
      </c>
      <c r="I256" s="148" t="e">
        <f>IF(#REF!="",I255,#REF!)</f>
        <v>#REF!</v>
      </c>
      <c r="J256" s="148" t="e">
        <f>IF(#REF!="",0,#REF!)</f>
        <v>#REF!</v>
      </c>
    </row>
    <row r="257" spans="8:10">
      <c r="H257" s="147">
        <v>255</v>
      </c>
      <c r="I257" s="148" t="e">
        <f>IF(#REF!="",I256,#REF!)</f>
        <v>#REF!</v>
      </c>
      <c r="J257" s="148" t="e">
        <f>IF(#REF!="",0,#REF!)</f>
        <v>#REF!</v>
      </c>
    </row>
    <row r="258" spans="8:10">
      <c r="H258" s="147">
        <v>256</v>
      </c>
      <c r="I258" s="148" t="e">
        <f>IF(#REF!="",I257,#REF!)</f>
        <v>#REF!</v>
      </c>
      <c r="J258" s="148" t="e">
        <f>IF(#REF!="",0,#REF!)</f>
        <v>#REF!</v>
      </c>
    </row>
    <row r="259" spans="8:10">
      <c r="H259" s="147">
        <v>257</v>
      </c>
      <c r="I259" s="148" t="e">
        <f>IF(#REF!="",I258,#REF!)</f>
        <v>#REF!</v>
      </c>
      <c r="J259" s="148" t="e">
        <f>IF(#REF!="",0,#REF!)</f>
        <v>#REF!</v>
      </c>
    </row>
    <row r="260" spans="8:10">
      <c r="H260" s="147">
        <v>258</v>
      </c>
      <c r="I260" s="148" t="e">
        <f>IF(#REF!="",I259,#REF!)</f>
        <v>#REF!</v>
      </c>
      <c r="J260" s="148" t="e">
        <f>IF(#REF!="",0,#REF!)</f>
        <v>#REF!</v>
      </c>
    </row>
    <row r="261" spans="8:10">
      <c r="H261" s="147">
        <v>259</v>
      </c>
      <c r="I261" s="148" t="e">
        <f>IF(#REF!="",I260,#REF!)</f>
        <v>#REF!</v>
      </c>
      <c r="J261" s="148" t="e">
        <f>IF(#REF!="",0,#REF!)</f>
        <v>#REF!</v>
      </c>
    </row>
    <row r="262" spans="8:10">
      <c r="H262" s="147">
        <v>260</v>
      </c>
      <c r="I262" s="148" t="e">
        <f>IF(#REF!="",I261,#REF!)</f>
        <v>#REF!</v>
      </c>
      <c r="J262" s="148" t="e">
        <f>IF(#REF!="",0,#REF!)</f>
        <v>#REF!</v>
      </c>
    </row>
    <row r="263" spans="8:10">
      <c r="H263" s="147">
        <v>261</v>
      </c>
      <c r="I263" s="148" t="e">
        <f>IF(#REF!="",I262,#REF!)</f>
        <v>#REF!</v>
      </c>
      <c r="J263" s="148" t="e">
        <f>IF(#REF!="",0,#REF!)</f>
        <v>#REF!</v>
      </c>
    </row>
    <row r="264" spans="8:10">
      <c r="H264" s="147">
        <v>262</v>
      </c>
      <c r="I264" s="148" t="e">
        <f>IF(#REF!="",I263,#REF!)</f>
        <v>#REF!</v>
      </c>
      <c r="J264" s="148" t="e">
        <f>IF(#REF!="",0,#REF!)</f>
        <v>#REF!</v>
      </c>
    </row>
    <row r="265" spans="8:10">
      <c r="H265" s="147">
        <v>263</v>
      </c>
      <c r="I265" s="148" t="e">
        <f>IF(#REF!="",I264,#REF!)</f>
        <v>#REF!</v>
      </c>
      <c r="J265" s="148" t="e">
        <f>IF(#REF!="",0,#REF!)</f>
        <v>#REF!</v>
      </c>
    </row>
    <row r="266" spans="8:10">
      <c r="H266" s="147">
        <v>264</v>
      </c>
      <c r="I266" s="148" t="e">
        <f>IF(#REF!="",I265,#REF!)</f>
        <v>#REF!</v>
      </c>
      <c r="J266" s="148" t="e">
        <f>IF(#REF!="",0,#REF!)</f>
        <v>#REF!</v>
      </c>
    </row>
    <row r="267" spans="8:10">
      <c r="H267" s="147">
        <v>265</v>
      </c>
      <c r="I267" s="148" t="e">
        <f>IF(#REF!="",I266,#REF!)</f>
        <v>#REF!</v>
      </c>
      <c r="J267" s="148" t="e">
        <f>IF(#REF!="",0,#REF!)</f>
        <v>#REF!</v>
      </c>
    </row>
    <row r="268" spans="8:10">
      <c r="H268" s="147">
        <v>266</v>
      </c>
      <c r="I268" s="148" t="e">
        <f>IF(#REF!="",I267,#REF!)</f>
        <v>#REF!</v>
      </c>
      <c r="J268" s="148" t="e">
        <f>IF(#REF!="",0,#REF!)</f>
        <v>#REF!</v>
      </c>
    </row>
    <row r="269" spans="8:10">
      <c r="H269" s="147">
        <v>267</v>
      </c>
      <c r="I269" s="148" t="e">
        <f>IF(#REF!="",I268,#REF!)</f>
        <v>#REF!</v>
      </c>
      <c r="J269" s="148" t="e">
        <f>IF(#REF!="",0,#REF!)</f>
        <v>#REF!</v>
      </c>
    </row>
    <row r="270" spans="8:10">
      <c r="H270" s="147">
        <v>268</v>
      </c>
      <c r="I270" s="148" t="e">
        <f>IF(#REF!="",I269,#REF!)</f>
        <v>#REF!</v>
      </c>
      <c r="J270" s="148" t="e">
        <f>IF(#REF!="",0,#REF!)</f>
        <v>#REF!</v>
      </c>
    </row>
    <row r="271" spans="8:10">
      <c r="H271" s="147">
        <v>269</v>
      </c>
      <c r="I271" s="148" t="e">
        <f>IF(#REF!="",I270,#REF!)</f>
        <v>#REF!</v>
      </c>
      <c r="J271" s="148" t="e">
        <f>IF(#REF!="",0,#REF!)</f>
        <v>#REF!</v>
      </c>
    </row>
    <row r="272" spans="8:10">
      <c r="H272" s="147">
        <v>270</v>
      </c>
      <c r="I272" s="148" t="e">
        <f>IF(#REF!="",I271,#REF!)</f>
        <v>#REF!</v>
      </c>
      <c r="J272" s="148" t="e">
        <f>IF(#REF!="",0,#REF!)</f>
        <v>#REF!</v>
      </c>
    </row>
    <row r="273" spans="8:10">
      <c r="H273" s="147">
        <v>271</v>
      </c>
      <c r="I273" s="148" t="e">
        <f>IF(#REF!="",I272,#REF!)</f>
        <v>#REF!</v>
      </c>
      <c r="J273" s="148" t="e">
        <f>IF(#REF!="",0,#REF!)</f>
        <v>#REF!</v>
      </c>
    </row>
    <row r="274" spans="8:10">
      <c r="H274" s="147">
        <v>272</v>
      </c>
      <c r="I274" s="148" t="e">
        <f>IF(#REF!="",I273,#REF!)</f>
        <v>#REF!</v>
      </c>
      <c r="J274" s="148" t="e">
        <f>IF(#REF!="",0,#REF!)</f>
        <v>#REF!</v>
      </c>
    </row>
    <row r="275" spans="8:10">
      <c r="H275" s="147">
        <v>273</v>
      </c>
      <c r="I275" s="148" t="e">
        <f>IF(#REF!="",I274,#REF!)</f>
        <v>#REF!</v>
      </c>
      <c r="J275" s="148" t="e">
        <f>IF(#REF!="",0,#REF!)</f>
        <v>#REF!</v>
      </c>
    </row>
    <row r="276" spans="8:10">
      <c r="H276" s="147">
        <v>274</v>
      </c>
      <c r="I276" s="148" t="e">
        <f>IF(#REF!="",I275,#REF!)</f>
        <v>#REF!</v>
      </c>
      <c r="J276" s="148" t="e">
        <f>IF(#REF!="",0,#REF!)</f>
        <v>#REF!</v>
      </c>
    </row>
    <row r="277" spans="8:10">
      <c r="H277" s="147">
        <v>275</v>
      </c>
      <c r="I277" s="148" t="e">
        <f>IF(#REF!="",I276,#REF!)</f>
        <v>#REF!</v>
      </c>
      <c r="J277" s="148" t="e">
        <f>IF(#REF!="",0,#REF!)</f>
        <v>#REF!</v>
      </c>
    </row>
    <row r="278" spans="8:10">
      <c r="H278" s="147">
        <v>276</v>
      </c>
      <c r="I278" s="148" t="e">
        <f>IF(#REF!="",I277,#REF!)</f>
        <v>#REF!</v>
      </c>
      <c r="J278" s="148" t="e">
        <f>IF(#REF!="",0,#REF!)</f>
        <v>#REF!</v>
      </c>
    </row>
    <row r="279" spans="8:10">
      <c r="H279" s="147">
        <v>277</v>
      </c>
      <c r="I279" s="148" t="e">
        <f>IF(#REF!="",I278,#REF!)</f>
        <v>#REF!</v>
      </c>
      <c r="J279" s="148" t="e">
        <f>IF(#REF!="",0,#REF!)</f>
        <v>#REF!</v>
      </c>
    </row>
    <row r="280" spans="8:10">
      <c r="H280" s="147">
        <v>278</v>
      </c>
      <c r="I280" s="148" t="e">
        <f>IF(#REF!="",I279,#REF!)</f>
        <v>#REF!</v>
      </c>
      <c r="J280" s="148" t="e">
        <f>IF(#REF!="",0,#REF!)</f>
        <v>#REF!</v>
      </c>
    </row>
    <row r="281" spans="8:10">
      <c r="H281" s="147">
        <v>279</v>
      </c>
      <c r="I281" s="148" t="e">
        <f>IF(#REF!="",I280,#REF!)</f>
        <v>#REF!</v>
      </c>
      <c r="J281" s="148" t="e">
        <f>IF(#REF!="",0,#REF!)</f>
        <v>#REF!</v>
      </c>
    </row>
    <row r="282" spans="8:10">
      <c r="H282" s="147">
        <v>280</v>
      </c>
      <c r="I282" s="148" t="e">
        <f>IF(#REF!="",I281,#REF!)</f>
        <v>#REF!</v>
      </c>
      <c r="J282" s="148" t="e">
        <f>IF(#REF!="",0,#REF!)</f>
        <v>#REF!</v>
      </c>
    </row>
    <row r="283" spans="8:10">
      <c r="H283" s="147">
        <v>281</v>
      </c>
      <c r="I283" s="148" t="e">
        <f>IF(#REF!="",I282,#REF!)</f>
        <v>#REF!</v>
      </c>
      <c r="J283" s="148" t="e">
        <f>IF(#REF!="",0,#REF!)</f>
        <v>#REF!</v>
      </c>
    </row>
    <row r="284" spans="8:10">
      <c r="H284" s="147">
        <v>282</v>
      </c>
      <c r="I284" s="148" t="e">
        <f>IF(#REF!="",I283,#REF!)</f>
        <v>#REF!</v>
      </c>
      <c r="J284" s="148" t="e">
        <f>IF(#REF!="",0,#REF!)</f>
        <v>#REF!</v>
      </c>
    </row>
    <row r="285" spans="8:10">
      <c r="H285" s="147">
        <v>283</v>
      </c>
      <c r="I285" s="148" t="e">
        <f>IF(#REF!="",I284,#REF!)</f>
        <v>#REF!</v>
      </c>
      <c r="J285" s="148" t="e">
        <f>IF(#REF!="",0,#REF!)</f>
        <v>#REF!</v>
      </c>
    </row>
    <row r="286" spans="8:10">
      <c r="H286" s="147">
        <v>284</v>
      </c>
      <c r="I286" s="148" t="e">
        <f>IF(#REF!="",I285,#REF!)</f>
        <v>#REF!</v>
      </c>
      <c r="J286" s="148" t="e">
        <f>IF(#REF!="",0,#REF!)</f>
        <v>#REF!</v>
      </c>
    </row>
    <row r="287" spans="8:10">
      <c r="H287" s="147">
        <v>285</v>
      </c>
      <c r="I287" s="148" t="e">
        <f>IF(#REF!="",I286,#REF!)</f>
        <v>#REF!</v>
      </c>
      <c r="J287" s="148" t="e">
        <f>IF(#REF!="",0,#REF!)</f>
        <v>#REF!</v>
      </c>
    </row>
    <row r="288" spans="8:10">
      <c r="H288" s="147">
        <v>286</v>
      </c>
      <c r="I288" s="148" t="e">
        <f>IF(#REF!="",I287,#REF!)</f>
        <v>#REF!</v>
      </c>
      <c r="J288" s="148" t="e">
        <f>IF(#REF!="",0,#REF!)</f>
        <v>#REF!</v>
      </c>
    </row>
    <row r="289" spans="8:10">
      <c r="H289" s="147">
        <v>287</v>
      </c>
      <c r="I289" s="148" t="e">
        <f>IF(#REF!="",I288,#REF!)</f>
        <v>#REF!</v>
      </c>
      <c r="J289" s="148" t="e">
        <f>IF(#REF!="",0,#REF!)</f>
        <v>#REF!</v>
      </c>
    </row>
    <row r="290" spans="8:10">
      <c r="H290" s="147">
        <v>288</v>
      </c>
      <c r="I290" s="148" t="e">
        <f>IF(#REF!="",I289,#REF!)</f>
        <v>#REF!</v>
      </c>
      <c r="J290" s="148" t="e">
        <f>IF(#REF!="",0,#REF!)</f>
        <v>#REF!</v>
      </c>
    </row>
    <row r="291" spans="8:10">
      <c r="H291" s="147">
        <v>289</v>
      </c>
      <c r="I291" s="148" t="e">
        <f>IF(#REF!="",I290,#REF!)</f>
        <v>#REF!</v>
      </c>
      <c r="J291" s="148" t="e">
        <f>IF(#REF!="",0,#REF!)</f>
        <v>#REF!</v>
      </c>
    </row>
    <row r="292" spans="8:10">
      <c r="H292" s="147">
        <v>290</v>
      </c>
      <c r="I292" s="148" t="e">
        <f>IF(#REF!="",I291,#REF!)</f>
        <v>#REF!</v>
      </c>
      <c r="J292" s="148" t="e">
        <f>IF(#REF!="",0,#REF!)</f>
        <v>#REF!</v>
      </c>
    </row>
    <row r="293" spans="8:10">
      <c r="H293" s="147">
        <v>291</v>
      </c>
      <c r="I293" s="148" t="e">
        <f>IF(#REF!="",I292,#REF!)</f>
        <v>#REF!</v>
      </c>
      <c r="J293" s="148" t="e">
        <f>IF(#REF!="",0,#REF!)</f>
        <v>#REF!</v>
      </c>
    </row>
    <row r="294" spans="8:10">
      <c r="H294" s="147">
        <v>292</v>
      </c>
      <c r="I294" s="148" t="e">
        <f>IF(#REF!="",I293,#REF!)</f>
        <v>#REF!</v>
      </c>
      <c r="J294" s="148" t="e">
        <f>IF(#REF!="",0,#REF!)</f>
        <v>#REF!</v>
      </c>
    </row>
    <row r="295" spans="8:10">
      <c r="H295" s="147">
        <v>293</v>
      </c>
      <c r="I295" s="148" t="e">
        <f>IF(#REF!="",I294,#REF!)</f>
        <v>#REF!</v>
      </c>
      <c r="J295" s="148" t="e">
        <f>IF(#REF!="",0,#REF!)</f>
        <v>#REF!</v>
      </c>
    </row>
    <row r="296" spans="8:10">
      <c r="H296" s="147">
        <v>294</v>
      </c>
      <c r="I296" s="148" t="e">
        <f>IF(#REF!="",I295,#REF!)</f>
        <v>#REF!</v>
      </c>
      <c r="J296" s="148" t="e">
        <f>IF(#REF!="",0,#REF!)</f>
        <v>#REF!</v>
      </c>
    </row>
    <row r="297" spans="8:10">
      <c r="H297" s="147">
        <v>295</v>
      </c>
      <c r="I297" s="148" t="e">
        <f>IF(#REF!="",I296,#REF!)</f>
        <v>#REF!</v>
      </c>
      <c r="J297" s="148" t="e">
        <f>IF(#REF!="",0,#REF!)</f>
        <v>#REF!</v>
      </c>
    </row>
    <row r="298" spans="8:10">
      <c r="H298" s="147">
        <v>296</v>
      </c>
      <c r="I298" s="148" t="e">
        <f>IF(#REF!="",I297,#REF!)</f>
        <v>#REF!</v>
      </c>
      <c r="J298" s="148" t="e">
        <f>IF(#REF!="",0,#REF!)</f>
        <v>#REF!</v>
      </c>
    </row>
    <row r="299" spans="8:10">
      <c r="H299" s="147">
        <v>297</v>
      </c>
      <c r="I299" s="148" t="e">
        <f>IF(#REF!="",I298,#REF!)</f>
        <v>#REF!</v>
      </c>
      <c r="J299" s="148" t="e">
        <f>IF(#REF!="",0,#REF!)</f>
        <v>#REF!</v>
      </c>
    </row>
    <row r="300" spans="8:10">
      <c r="H300" s="147">
        <v>298</v>
      </c>
      <c r="I300" s="148" t="e">
        <f>IF(#REF!="",I299,#REF!)</f>
        <v>#REF!</v>
      </c>
      <c r="J300" s="148" t="e">
        <f>IF(#REF!="",0,#REF!)</f>
        <v>#REF!</v>
      </c>
    </row>
    <row r="301" spans="8:10">
      <c r="H301" s="147">
        <v>299</v>
      </c>
      <c r="I301" s="148" t="e">
        <f>IF(#REF!="",I300,#REF!)</f>
        <v>#REF!</v>
      </c>
      <c r="J301" s="148" t="e">
        <f>IF(#REF!="",0,#REF!)</f>
        <v>#REF!</v>
      </c>
    </row>
    <row r="302" spans="8:10">
      <c r="H302" s="147">
        <v>300</v>
      </c>
      <c r="I302" s="148" t="e">
        <f>IF(#REF!="",I301,#REF!)</f>
        <v>#REF!</v>
      </c>
      <c r="J302" s="148" t="e">
        <f>IF(#REF!="",0,#REF!)</f>
        <v>#REF!</v>
      </c>
    </row>
    <row r="303" spans="8:10">
      <c r="H303" s="147">
        <v>301</v>
      </c>
      <c r="I303" s="148" t="e">
        <f>IF(#REF!="",I302,#REF!)</f>
        <v>#REF!</v>
      </c>
      <c r="J303" s="148" t="e">
        <f>IF(#REF!="",0,#REF!)</f>
        <v>#REF!</v>
      </c>
    </row>
    <row r="304" spans="8:10">
      <c r="H304" s="147">
        <v>302</v>
      </c>
      <c r="I304" s="148" t="e">
        <f>IF(#REF!="",I303,#REF!)</f>
        <v>#REF!</v>
      </c>
      <c r="J304" s="148" t="e">
        <f>IF(#REF!="",0,#REF!)</f>
        <v>#REF!</v>
      </c>
    </row>
    <row r="305" spans="8:10">
      <c r="H305" s="147">
        <v>303</v>
      </c>
      <c r="I305" s="148" t="e">
        <f>IF(#REF!="",I304,#REF!)</f>
        <v>#REF!</v>
      </c>
      <c r="J305" s="148" t="e">
        <f>IF(#REF!="",0,#REF!)</f>
        <v>#REF!</v>
      </c>
    </row>
    <row r="306" spans="8:10">
      <c r="H306" s="147">
        <v>304</v>
      </c>
      <c r="I306" s="148" t="e">
        <f>IF(#REF!="",I305,#REF!)</f>
        <v>#REF!</v>
      </c>
      <c r="J306" s="148" t="e">
        <f>IF(#REF!="",0,#REF!)</f>
        <v>#REF!</v>
      </c>
    </row>
    <row r="307" spans="8:10">
      <c r="H307" s="147">
        <v>305</v>
      </c>
      <c r="I307" s="148" t="e">
        <f>IF(#REF!="",I306,#REF!)</f>
        <v>#REF!</v>
      </c>
      <c r="J307" s="148" t="e">
        <f>IF(#REF!="",0,#REF!)</f>
        <v>#REF!</v>
      </c>
    </row>
    <row r="308" spans="8:10">
      <c r="H308" s="147">
        <v>306</v>
      </c>
      <c r="I308" s="148" t="e">
        <f>IF(#REF!="",I307,#REF!)</f>
        <v>#REF!</v>
      </c>
      <c r="J308" s="148" t="e">
        <f>IF(#REF!="",0,#REF!)</f>
        <v>#REF!</v>
      </c>
    </row>
    <row r="309" spans="8:10">
      <c r="H309" s="147">
        <v>307</v>
      </c>
      <c r="I309" s="148" t="e">
        <f>IF(#REF!="",I308,#REF!)</f>
        <v>#REF!</v>
      </c>
      <c r="J309" s="148" t="e">
        <f>IF(#REF!="",0,#REF!)</f>
        <v>#REF!</v>
      </c>
    </row>
    <row r="310" spans="8:10">
      <c r="H310" s="147">
        <v>308</v>
      </c>
      <c r="I310" s="148" t="e">
        <f>IF(#REF!="",I309,#REF!)</f>
        <v>#REF!</v>
      </c>
      <c r="J310" s="148" t="e">
        <f>IF(#REF!="",0,#REF!)</f>
        <v>#REF!</v>
      </c>
    </row>
    <row r="311" spans="8:10">
      <c r="H311" s="147">
        <v>309</v>
      </c>
      <c r="I311" s="148" t="e">
        <f>IF(#REF!="",I310,#REF!)</f>
        <v>#REF!</v>
      </c>
      <c r="J311" s="148" t="e">
        <f>IF(#REF!="",0,#REF!)</f>
        <v>#REF!</v>
      </c>
    </row>
    <row r="312" spans="8:10">
      <c r="H312" s="147">
        <v>310</v>
      </c>
      <c r="I312" s="148" t="e">
        <f>IF(#REF!="",I311,#REF!)</f>
        <v>#REF!</v>
      </c>
      <c r="J312" s="148" t="e">
        <f>IF(#REF!="",0,#REF!)</f>
        <v>#REF!</v>
      </c>
    </row>
    <row r="313" spans="8:10">
      <c r="H313" s="147">
        <v>311</v>
      </c>
      <c r="I313" s="148" t="e">
        <f>IF(#REF!="",I312,#REF!)</f>
        <v>#REF!</v>
      </c>
      <c r="J313" s="148" t="e">
        <f>IF(#REF!="",0,#REF!)</f>
        <v>#REF!</v>
      </c>
    </row>
    <row r="314" spans="8:10">
      <c r="H314" s="147">
        <v>312</v>
      </c>
      <c r="I314" s="148" t="e">
        <f>IF(#REF!="",I313,#REF!)</f>
        <v>#REF!</v>
      </c>
      <c r="J314" s="148" t="e">
        <f>IF(#REF!="",0,#REF!)</f>
        <v>#REF!</v>
      </c>
    </row>
    <row r="315" spans="8:10">
      <c r="H315" s="147">
        <v>313</v>
      </c>
      <c r="I315" s="148" t="e">
        <f>IF(#REF!="",I314,#REF!)</f>
        <v>#REF!</v>
      </c>
      <c r="J315" s="148" t="e">
        <f>IF(#REF!="",0,#REF!)</f>
        <v>#REF!</v>
      </c>
    </row>
    <row r="316" spans="8:10">
      <c r="H316" s="147">
        <v>314</v>
      </c>
      <c r="I316" s="148" t="e">
        <f>IF(#REF!="",I315,#REF!)</f>
        <v>#REF!</v>
      </c>
      <c r="J316" s="148" t="e">
        <f>IF(#REF!="",0,#REF!)</f>
        <v>#REF!</v>
      </c>
    </row>
    <row r="317" spans="8:10">
      <c r="H317" s="147">
        <v>315</v>
      </c>
      <c r="I317" s="148" t="e">
        <f>IF(#REF!="",I316,#REF!)</f>
        <v>#REF!</v>
      </c>
      <c r="J317" s="148" t="e">
        <f>IF(#REF!="",0,#REF!)</f>
        <v>#REF!</v>
      </c>
    </row>
    <row r="318" spans="8:10">
      <c r="H318" s="147">
        <v>316</v>
      </c>
      <c r="I318" s="148" t="e">
        <f>IF(#REF!="",I317,#REF!)</f>
        <v>#REF!</v>
      </c>
      <c r="J318" s="148" t="e">
        <f>IF(#REF!="",0,#REF!)</f>
        <v>#REF!</v>
      </c>
    </row>
    <row r="319" spans="8:10">
      <c r="H319" s="147">
        <v>317</v>
      </c>
      <c r="I319" s="148" t="e">
        <f>IF(#REF!="",I318,#REF!)</f>
        <v>#REF!</v>
      </c>
      <c r="J319" s="148" t="e">
        <f>IF(#REF!="",0,#REF!)</f>
        <v>#REF!</v>
      </c>
    </row>
    <row r="320" spans="8:10">
      <c r="H320" s="147">
        <v>318</v>
      </c>
      <c r="I320" s="148" t="e">
        <f>IF(#REF!="",I319,#REF!)</f>
        <v>#REF!</v>
      </c>
      <c r="J320" s="148" t="e">
        <f>IF(#REF!="",0,#REF!)</f>
        <v>#REF!</v>
      </c>
    </row>
    <row r="321" spans="8:10">
      <c r="H321" s="147">
        <v>319</v>
      </c>
      <c r="I321" s="148" t="e">
        <f>IF(#REF!="",I320,#REF!)</f>
        <v>#REF!</v>
      </c>
      <c r="J321" s="148" t="e">
        <f>IF(#REF!="",0,#REF!)</f>
        <v>#REF!</v>
      </c>
    </row>
    <row r="322" spans="8:10">
      <c r="H322" s="147">
        <v>320</v>
      </c>
      <c r="I322" s="148" t="e">
        <f>IF(#REF!="",I321,#REF!)</f>
        <v>#REF!</v>
      </c>
      <c r="J322" s="148" t="e">
        <f>IF(#REF!="",0,#REF!)</f>
        <v>#REF!</v>
      </c>
    </row>
    <row r="323" spans="8:10">
      <c r="H323" s="147">
        <v>321</v>
      </c>
      <c r="I323" s="148" t="e">
        <f>IF(#REF!="",I322,#REF!)</f>
        <v>#REF!</v>
      </c>
      <c r="J323" s="148" t="e">
        <f>IF(#REF!="",0,#REF!)</f>
        <v>#REF!</v>
      </c>
    </row>
    <row r="324" spans="8:10">
      <c r="H324" s="147">
        <v>322</v>
      </c>
      <c r="I324" s="148" t="e">
        <f>IF(#REF!="",I323,#REF!)</f>
        <v>#REF!</v>
      </c>
      <c r="J324" s="148" t="e">
        <f>IF(#REF!="",0,#REF!)</f>
        <v>#REF!</v>
      </c>
    </row>
    <row r="325" spans="8:10">
      <c r="H325" s="147">
        <v>323</v>
      </c>
      <c r="I325" s="148" t="e">
        <f>IF(#REF!="",I324,#REF!)</f>
        <v>#REF!</v>
      </c>
      <c r="J325" s="148" t="e">
        <f>IF(#REF!="",0,#REF!)</f>
        <v>#REF!</v>
      </c>
    </row>
    <row r="326" spans="8:10">
      <c r="H326" s="147">
        <v>324</v>
      </c>
      <c r="I326" s="148" t="e">
        <f>IF(#REF!="",I325,#REF!)</f>
        <v>#REF!</v>
      </c>
      <c r="J326" s="148" t="e">
        <f>IF(#REF!="",0,#REF!)</f>
        <v>#REF!</v>
      </c>
    </row>
    <row r="327" spans="8:10">
      <c r="H327" s="147">
        <v>325</v>
      </c>
      <c r="I327" s="148" t="e">
        <f>IF(#REF!="",I326,#REF!)</f>
        <v>#REF!</v>
      </c>
      <c r="J327" s="148" t="e">
        <f>IF(#REF!="",0,#REF!)</f>
        <v>#REF!</v>
      </c>
    </row>
    <row r="328" spans="8:10">
      <c r="H328" s="147">
        <v>326</v>
      </c>
      <c r="I328" s="148" t="e">
        <f>IF(#REF!="",I327,#REF!)</f>
        <v>#REF!</v>
      </c>
      <c r="J328" s="148" t="e">
        <f>IF(#REF!="",0,#REF!)</f>
        <v>#REF!</v>
      </c>
    </row>
    <row r="329" spans="8:10">
      <c r="H329" s="147">
        <v>327</v>
      </c>
      <c r="I329" s="148" t="e">
        <f>IF(#REF!="",I328,#REF!)</f>
        <v>#REF!</v>
      </c>
      <c r="J329" s="148" t="e">
        <f>IF(#REF!="",0,#REF!)</f>
        <v>#REF!</v>
      </c>
    </row>
    <row r="330" spans="8:10">
      <c r="H330" s="147">
        <v>328</v>
      </c>
      <c r="I330" s="148" t="e">
        <f>IF(#REF!="",I329,#REF!)</f>
        <v>#REF!</v>
      </c>
      <c r="J330" s="148" t="e">
        <f>IF(#REF!="",0,#REF!)</f>
        <v>#REF!</v>
      </c>
    </row>
    <row r="331" spans="8:10">
      <c r="H331" s="147">
        <v>329</v>
      </c>
      <c r="I331" s="148" t="e">
        <f>IF(#REF!="",I330,#REF!)</f>
        <v>#REF!</v>
      </c>
      <c r="J331" s="148" t="e">
        <f>IF(#REF!="",0,#REF!)</f>
        <v>#REF!</v>
      </c>
    </row>
    <row r="332" spans="8:10">
      <c r="H332" s="147">
        <v>330</v>
      </c>
      <c r="I332" s="148" t="e">
        <f>IF(#REF!="",I331,#REF!)</f>
        <v>#REF!</v>
      </c>
      <c r="J332" s="148" t="e">
        <f>IF(#REF!="",0,#REF!)</f>
        <v>#REF!</v>
      </c>
    </row>
    <row r="333" spans="8:10">
      <c r="H333" s="147">
        <v>331</v>
      </c>
      <c r="I333" s="148" t="e">
        <f>IF(#REF!="",I332,#REF!)</f>
        <v>#REF!</v>
      </c>
      <c r="J333" s="148" t="e">
        <f>IF(#REF!="",0,#REF!)</f>
        <v>#REF!</v>
      </c>
    </row>
    <row r="334" spans="8:10">
      <c r="H334" s="147">
        <v>332</v>
      </c>
      <c r="I334" s="148" t="e">
        <f>IF(#REF!="",I333,#REF!)</f>
        <v>#REF!</v>
      </c>
      <c r="J334" s="148" t="e">
        <f>IF(#REF!="",0,#REF!)</f>
        <v>#REF!</v>
      </c>
    </row>
    <row r="335" spans="8:10">
      <c r="H335" s="147">
        <v>333</v>
      </c>
      <c r="I335" s="148" t="e">
        <f>IF(#REF!="",I334,#REF!)</f>
        <v>#REF!</v>
      </c>
      <c r="J335" s="148" t="e">
        <f>IF(#REF!="",0,#REF!)</f>
        <v>#REF!</v>
      </c>
    </row>
    <row r="336" spans="8:10">
      <c r="H336" s="147">
        <v>334</v>
      </c>
      <c r="I336" s="148" t="e">
        <f>IF(#REF!="",I335,#REF!)</f>
        <v>#REF!</v>
      </c>
      <c r="J336" s="148" t="e">
        <f>IF(#REF!="",0,#REF!)</f>
        <v>#REF!</v>
      </c>
    </row>
    <row r="337" spans="8:10">
      <c r="H337" s="147">
        <v>335</v>
      </c>
      <c r="I337" s="148" t="e">
        <f>IF(#REF!="",I336,#REF!)</f>
        <v>#REF!</v>
      </c>
      <c r="J337" s="148" t="e">
        <f>IF(#REF!="",0,#REF!)</f>
        <v>#REF!</v>
      </c>
    </row>
    <row r="338" spans="8:10">
      <c r="H338" s="147">
        <v>336</v>
      </c>
      <c r="I338" s="148" t="e">
        <f>IF(#REF!="",I337,#REF!)</f>
        <v>#REF!</v>
      </c>
      <c r="J338" s="148" t="e">
        <f>IF(#REF!="",0,#REF!)</f>
        <v>#REF!</v>
      </c>
    </row>
    <row r="339" spans="8:10">
      <c r="H339" s="147">
        <v>337</v>
      </c>
      <c r="I339" s="148" t="e">
        <f>IF(#REF!="",I338,#REF!)</f>
        <v>#REF!</v>
      </c>
      <c r="J339" s="148" t="e">
        <f>IF(#REF!="",0,#REF!)</f>
        <v>#REF!</v>
      </c>
    </row>
    <row r="340" spans="8:10">
      <c r="H340" s="147">
        <v>338</v>
      </c>
      <c r="I340" s="148" t="e">
        <f>IF(#REF!="",I339,#REF!)</f>
        <v>#REF!</v>
      </c>
      <c r="J340" s="148" t="e">
        <f>IF(#REF!="",0,#REF!)</f>
        <v>#REF!</v>
      </c>
    </row>
    <row r="341" spans="8:10">
      <c r="H341" s="147">
        <v>339</v>
      </c>
      <c r="I341" s="148" t="e">
        <f>IF(#REF!="",I340,#REF!)</f>
        <v>#REF!</v>
      </c>
      <c r="J341" s="148" t="e">
        <f>IF(#REF!="",0,#REF!)</f>
        <v>#REF!</v>
      </c>
    </row>
    <row r="342" spans="8:10">
      <c r="H342" s="147">
        <v>340</v>
      </c>
      <c r="I342" s="148" t="e">
        <f>IF(#REF!="",I341,#REF!)</f>
        <v>#REF!</v>
      </c>
      <c r="J342" s="148" t="e">
        <f>IF(#REF!="",0,#REF!)</f>
        <v>#REF!</v>
      </c>
    </row>
    <row r="343" spans="8:10">
      <c r="H343" s="147">
        <v>341</v>
      </c>
      <c r="I343" s="148" t="e">
        <f>IF(#REF!="",I342,#REF!)</f>
        <v>#REF!</v>
      </c>
      <c r="J343" s="148" t="e">
        <f>IF(#REF!="",0,#REF!)</f>
        <v>#REF!</v>
      </c>
    </row>
    <row r="344" spans="8:10">
      <c r="H344" s="147">
        <v>342</v>
      </c>
      <c r="I344" s="148" t="e">
        <f>IF(#REF!="",I343,#REF!)</f>
        <v>#REF!</v>
      </c>
      <c r="J344" s="148" t="e">
        <f>IF(#REF!="",0,#REF!)</f>
        <v>#REF!</v>
      </c>
    </row>
    <row r="345" spans="8:10">
      <c r="H345" s="147">
        <v>343</v>
      </c>
      <c r="I345" s="148" t="e">
        <f>IF(#REF!="",I344,#REF!)</f>
        <v>#REF!</v>
      </c>
      <c r="J345" s="148" t="e">
        <f>IF(#REF!="",0,#REF!)</f>
        <v>#REF!</v>
      </c>
    </row>
    <row r="346" spans="8:10">
      <c r="H346" s="147">
        <v>344</v>
      </c>
      <c r="I346" s="148" t="e">
        <f>IF(#REF!="",I345,#REF!)</f>
        <v>#REF!</v>
      </c>
      <c r="J346" s="148" t="e">
        <f>IF(#REF!="",0,#REF!)</f>
        <v>#REF!</v>
      </c>
    </row>
    <row r="347" spans="8:10">
      <c r="H347" s="147">
        <v>345</v>
      </c>
      <c r="I347" s="148" t="e">
        <f>IF(#REF!="",I346,#REF!)</f>
        <v>#REF!</v>
      </c>
      <c r="J347" s="148" t="e">
        <f>IF(#REF!="",0,#REF!)</f>
        <v>#REF!</v>
      </c>
    </row>
    <row r="348" spans="8:10">
      <c r="H348" s="147">
        <v>346</v>
      </c>
      <c r="I348" s="148" t="e">
        <f>IF(#REF!="",I347,#REF!)</f>
        <v>#REF!</v>
      </c>
      <c r="J348" s="148" t="e">
        <f>IF(#REF!="",0,#REF!)</f>
        <v>#REF!</v>
      </c>
    </row>
    <row r="349" spans="8:10">
      <c r="H349" s="147">
        <v>347</v>
      </c>
      <c r="I349" s="148" t="e">
        <f>IF(#REF!="",I348,#REF!)</f>
        <v>#REF!</v>
      </c>
      <c r="J349" s="148" t="e">
        <f>IF(#REF!="",0,#REF!)</f>
        <v>#REF!</v>
      </c>
    </row>
    <row r="350" spans="8:10">
      <c r="H350" s="147">
        <v>348</v>
      </c>
      <c r="I350" s="148" t="e">
        <f>IF(#REF!="",I349,#REF!)</f>
        <v>#REF!</v>
      </c>
      <c r="J350" s="148" t="e">
        <f>IF(#REF!="",0,#REF!)</f>
        <v>#REF!</v>
      </c>
    </row>
    <row r="351" spans="8:10">
      <c r="H351" s="147">
        <v>349</v>
      </c>
      <c r="I351" s="148" t="e">
        <f>IF(#REF!="",I350,#REF!)</f>
        <v>#REF!</v>
      </c>
      <c r="J351" s="148" t="e">
        <f>IF(#REF!="",0,#REF!)</f>
        <v>#REF!</v>
      </c>
    </row>
    <row r="352" spans="8:10">
      <c r="H352" s="147">
        <v>350</v>
      </c>
      <c r="I352" s="148" t="e">
        <f>IF(#REF!="",I351,#REF!)</f>
        <v>#REF!</v>
      </c>
      <c r="J352" s="148" t="e">
        <f>IF(#REF!="",0,#REF!)</f>
        <v>#REF!</v>
      </c>
    </row>
    <row r="353" spans="8:10">
      <c r="H353" s="147">
        <v>351</v>
      </c>
      <c r="I353" s="148" t="e">
        <f>IF(#REF!="",I352,#REF!)</f>
        <v>#REF!</v>
      </c>
      <c r="J353" s="148" t="e">
        <f>IF(#REF!="",0,#REF!)</f>
        <v>#REF!</v>
      </c>
    </row>
    <row r="354" spans="8:10">
      <c r="H354" s="147">
        <v>352</v>
      </c>
      <c r="I354" s="148" t="e">
        <f>IF(#REF!="",I353,#REF!)</f>
        <v>#REF!</v>
      </c>
      <c r="J354" s="148" t="e">
        <f>IF(#REF!="",0,#REF!)</f>
        <v>#REF!</v>
      </c>
    </row>
    <row r="355" spans="8:10">
      <c r="H355" s="147">
        <v>353</v>
      </c>
      <c r="I355" s="148" t="e">
        <f>IF(#REF!="",I354,#REF!)</f>
        <v>#REF!</v>
      </c>
      <c r="J355" s="148" t="e">
        <f>IF(#REF!="",0,#REF!)</f>
        <v>#REF!</v>
      </c>
    </row>
    <row r="356" spans="8:10">
      <c r="H356" s="147">
        <v>354</v>
      </c>
      <c r="I356" s="148" t="e">
        <f>IF(#REF!="",I355,#REF!)</f>
        <v>#REF!</v>
      </c>
      <c r="J356" s="148" t="e">
        <f>IF(#REF!="",0,#REF!)</f>
        <v>#REF!</v>
      </c>
    </row>
    <row r="357" spans="8:10">
      <c r="H357" s="147">
        <v>355</v>
      </c>
      <c r="I357" s="148" t="e">
        <f>IF(#REF!="",I356,#REF!)</f>
        <v>#REF!</v>
      </c>
      <c r="J357" s="148" t="e">
        <f>IF(#REF!="",0,#REF!)</f>
        <v>#REF!</v>
      </c>
    </row>
    <row r="358" spans="8:10">
      <c r="H358" s="147">
        <v>356</v>
      </c>
      <c r="I358" s="148" t="e">
        <f>IF(#REF!="",I357,#REF!)</f>
        <v>#REF!</v>
      </c>
      <c r="J358" s="148" t="e">
        <f>IF(#REF!="",0,#REF!)</f>
        <v>#REF!</v>
      </c>
    </row>
    <row r="359" spans="8:10">
      <c r="H359" s="147">
        <v>357</v>
      </c>
      <c r="I359" s="148" t="e">
        <f>IF(#REF!="",I358,#REF!)</f>
        <v>#REF!</v>
      </c>
      <c r="J359" s="148" t="e">
        <f>IF(#REF!="",0,#REF!)</f>
        <v>#REF!</v>
      </c>
    </row>
    <row r="360" spans="8:10">
      <c r="H360" s="147">
        <v>358</v>
      </c>
      <c r="I360" s="148" t="e">
        <f>IF(#REF!="",I359,#REF!)</f>
        <v>#REF!</v>
      </c>
      <c r="J360" s="148" t="e">
        <f>IF(#REF!="",0,#REF!)</f>
        <v>#REF!</v>
      </c>
    </row>
    <row r="361" spans="8:10">
      <c r="H361" s="147">
        <v>359</v>
      </c>
      <c r="I361" s="148" t="e">
        <f>IF(#REF!="",I360,#REF!)</f>
        <v>#REF!</v>
      </c>
      <c r="J361" s="148" t="e">
        <f>IF(#REF!="",0,#REF!)</f>
        <v>#REF!</v>
      </c>
    </row>
    <row r="362" spans="8:10">
      <c r="H362" s="147">
        <v>360</v>
      </c>
      <c r="I362" s="148" t="e">
        <f>IF(#REF!="",I361,#REF!)</f>
        <v>#REF!</v>
      </c>
      <c r="J362" s="148" t="e">
        <f>IF(#REF!="",0,#REF!)</f>
        <v>#REF!</v>
      </c>
    </row>
    <row r="363" spans="8:10">
      <c r="H363" s="147">
        <v>361</v>
      </c>
      <c r="I363" s="148" t="e">
        <f>IF(#REF!="",I362,#REF!)</f>
        <v>#REF!</v>
      </c>
      <c r="J363" s="148" t="e">
        <f>IF(#REF!="",0,#REF!)</f>
        <v>#REF!</v>
      </c>
    </row>
    <row r="364" spans="8:10">
      <c r="H364" s="147">
        <v>362</v>
      </c>
      <c r="I364" s="148" t="e">
        <f>IF(#REF!="",I363,#REF!)</f>
        <v>#REF!</v>
      </c>
      <c r="J364" s="148" t="e">
        <f>IF(#REF!="",0,#REF!)</f>
        <v>#REF!</v>
      </c>
    </row>
    <row r="365" spans="8:10">
      <c r="H365" s="147">
        <v>363</v>
      </c>
      <c r="I365" s="148" t="e">
        <f>IF(#REF!="",I364,#REF!)</f>
        <v>#REF!</v>
      </c>
      <c r="J365" s="148" t="e">
        <f>IF(#REF!="",0,#REF!)</f>
        <v>#REF!</v>
      </c>
    </row>
    <row r="366" spans="8:10">
      <c r="H366" s="147">
        <v>364</v>
      </c>
      <c r="I366" s="148" t="e">
        <f>IF(#REF!="",I365,#REF!)</f>
        <v>#REF!</v>
      </c>
      <c r="J366" s="148" t="e">
        <f>IF(#REF!="",0,#REF!)</f>
        <v>#REF!</v>
      </c>
    </row>
    <row r="367" spans="8:10">
      <c r="H367" s="147">
        <v>365</v>
      </c>
      <c r="I367" s="148" t="e">
        <f>IF(#REF!="",I366,#REF!)</f>
        <v>#REF!</v>
      </c>
      <c r="J367" s="148" t="e">
        <f>IF(#REF!="",0,#REF!)</f>
        <v>#REF!</v>
      </c>
    </row>
    <row r="368" spans="8:10">
      <c r="H368" s="147">
        <v>366</v>
      </c>
      <c r="I368" s="148" t="e">
        <f>IF(#REF!="",I367,#REF!)</f>
        <v>#REF!</v>
      </c>
      <c r="J368" s="148" t="e">
        <f>IF(#REF!="",0,#REF!)</f>
        <v>#REF!</v>
      </c>
    </row>
    <row r="369" spans="8:10">
      <c r="H369" s="147">
        <v>367</v>
      </c>
      <c r="I369" s="148" t="e">
        <f>IF(#REF!="",I368,#REF!)</f>
        <v>#REF!</v>
      </c>
      <c r="J369" s="148" t="e">
        <f>IF(#REF!="",0,#REF!)</f>
        <v>#REF!</v>
      </c>
    </row>
    <row r="370" spans="8:10">
      <c r="H370" s="147">
        <v>368</v>
      </c>
      <c r="I370" s="148" t="e">
        <f>IF(#REF!="",I369,#REF!)</f>
        <v>#REF!</v>
      </c>
      <c r="J370" s="148" t="e">
        <f>IF(#REF!="",0,#REF!)</f>
        <v>#REF!</v>
      </c>
    </row>
    <row r="371" spans="8:10">
      <c r="H371" s="147">
        <v>369</v>
      </c>
      <c r="I371" s="148" t="e">
        <f>IF(#REF!="",I370,#REF!)</f>
        <v>#REF!</v>
      </c>
      <c r="J371" s="148" t="e">
        <f>IF(#REF!="",0,#REF!)</f>
        <v>#REF!</v>
      </c>
    </row>
    <row r="372" spans="8:10">
      <c r="H372" s="147">
        <v>370</v>
      </c>
      <c r="I372" s="148" t="e">
        <f>IF(#REF!="",I371,#REF!)</f>
        <v>#REF!</v>
      </c>
      <c r="J372" s="148" t="e">
        <f>IF(#REF!="",0,#REF!)</f>
        <v>#REF!</v>
      </c>
    </row>
    <row r="373" spans="8:10">
      <c r="H373" s="147">
        <v>371</v>
      </c>
      <c r="I373" s="148" t="e">
        <f>IF(#REF!="",I372,#REF!)</f>
        <v>#REF!</v>
      </c>
      <c r="J373" s="148" t="e">
        <f>IF(#REF!="",0,#REF!)</f>
        <v>#REF!</v>
      </c>
    </row>
    <row r="374" spans="8:10">
      <c r="H374" s="147">
        <v>372</v>
      </c>
      <c r="I374" s="148" t="e">
        <f>IF(#REF!="",I373,#REF!)</f>
        <v>#REF!</v>
      </c>
      <c r="J374" s="148" t="e">
        <f>IF(#REF!="",0,#REF!)</f>
        <v>#REF!</v>
      </c>
    </row>
    <row r="375" spans="8:10">
      <c r="H375" s="147">
        <v>373</v>
      </c>
      <c r="I375" s="148" t="e">
        <f>IF(#REF!="",I374,#REF!)</f>
        <v>#REF!</v>
      </c>
      <c r="J375" s="148" t="e">
        <f>IF(#REF!="",0,#REF!)</f>
        <v>#REF!</v>
      </c>
    </row>
    <row r="376" spans="8:10">
      <c r="H376" s="147">
        <v>374</v>
      </c>
      <c r="I376" s="148" t="e">
        <f>IF(#REF!="",I375,#REF!)</f>
        <v>#REF!</v>
      </c>
      <c r="J376" s="148" t="e">
        <f>IF(#REF!="",0,#REF!)</f>
        <v>#REF!</v>
      </c>
    </row>
    <row r="377" spans="8:10">
      <c r="H377" s="147">
        <v>375</v>
      </c>
      <c r="I377" s="148" t="e">
        <f>IF(#REF!="",I376,#REF!)</f>
        <v>#REF!</v>
      </c>
      <c r="J377" s="148" t="e">
        <f>IF(#REF!="",0,#REF!)</f>
        <v>#REF!</v>
      </c>
    </row>
    <row r="378" spans="8:10">
      <c r="H378" s="147">
        <v>376</v>
      </c>
      <c r="I378" s="148" t="e">
        <f>IF(#REF!="",I377,#REF!)</f>
        <v>#REF!</v>
      </c>
      <c r="J378" s="148" t="e">
        <f>IF(#REF!="",0,#REF!)</f>
        <v>#REF!</v>
      </c>
    </row>
    <row r="379" spans="8:10">
      <c r="H379" s="147">
        <v>377</v>
      </c>
      <c r="I379" s="148" t="e">
        <f>IF(#REF!="",I378,#REF!)</f>
        <v>#REF!</v>
      </c>
      <c r="J379" s="148" t="e">
        <f>IF(#REF!="",0,#REF!)</f>
        <v>#REF!</v>
      </c>
    </row>
    <row r="380" spans="8:10">
      <c r="H380" s="147">
        <v>378</v>
      </c>
      <c r="I380" s="148" t="e">
        <f>IF(#REF!="",I379,#REF!)</f>
        <v>#REF!</v>
      </c>
      <c r="J380" s="148" t="e">
        <f>IF(#REF!="",0,#REF!)</f>
        <v>#REF!</v>
      </c>
    </row>
    <row r="381" spans="8:10">
      <c r="H381" s="147">
        <v>379</v>
      </c>
      <c r="I381" s="148" t="e">
        <f>IF(#REF!="",I380,#REF!)</f>
        <v>#REF!</v>
      </c>
      <c r="J381" s="148" t="e">
        <f>IF(#REF!="",0,#REF!)</f>
        <v>#REF!</v>
      </c>
    </row>
    <row r="382" spans="8:10">
      <c r="H382" s="147">
        <v>380</v>
      </c>
      <c r="I382" s="148" t="e">
        <f>IF(#REF!="",I381,#REF!)</f>
        <v>#REF!</v>
      </c>
      <c r="J382" s="148" t="e">
        <f>IF(#REF!="",0,#REF!)</f>
        <v>#REF!</v>
      </c>
    </row>
    <row r="383" spans="8:10">
      <c r="H383" s="147">
        <v>381</v>
      </c>
      <c r="I383" s="148" t="e">
        <f>IF(#REF!="",I382,#REF!)</f>
        <v>#REF!</v>
      </c>
      <c r="J383" s="148" t="e">
        <f>IF(#REF!="",0,#REF!)</f>
        <v>#REF!</v>
      </c>
    </row>
    <row r="384" spans="8:10">
      <c r="H384" s="147">
        <v>382</v>
      </c>
      <c r="I384" s="148" t="e">
        <f>IF(#REF!="",I383,#REF!)</f>
        <v>#REF!</v>
      </c>
      <c r="J384" s="148" t="e">
        <f>IF(#REF!="",0,#REF!)</f>
        <v>#REF!</v>
      </c>
    </row>
    <row r="385" spans="8:10">
      <c r="H385" s="147">
        <v>383</v>
      </c>
      <c r="I385" s="148" t="e">
        <f>IF(#REF!="",I384,#REF!)</f>
        <v>#REF!</v>
      </c>
      <c r="J385" s="148" t="e">
        <f>IF(#REF!="",0,#REF!)</f>
        <v>#REF!</v>
      </c>
    </row>
    <row r="386" spans="8:10">
      <c r="H386" s="147">
        <v>384</v>
      </c>
      <c r="I386" s="148" t="e">
        <f>IF(#REF!="",I385,#REF!)</f>
        <v>#REF!</v>
      </c>
      <c r="J386" s="148" t="e">
        <f>IF(#REF!="",0,#REF!)</f>
        <v>#REF!</v>
      </c>
    </row>
    <row r="387" spans="8:10">
      <c r="H387" s="147">
        <v>385</v>
      </c>
      <c r="I387" s="148" t="e">
        <f>IF(#REF!="",I386,#REF!)</f>
        <v>#REF!</v>
      </c>
      <c r="J387" s="148" t="e">
        <f>IF(#REF!="",0,#REF!)</f>
        <v>#REF!</v>
      </c>
    </row>
    <row r="388" spans="8:10">
      <c r="H388" s="147">
        <v>386</v>
      </c>
      <c r="I388" s="148" t="e">
        <f>IF(#REF!="",I387,#REF!)</f>
        <v>#REF!</v>
      </c>
      <c r="J388" s="148" t="e">
        <f>IF(#REF!="",0,#REF!)</f>
        <v>#REF!</v>
      </c>
    </row>
    <row r="389" spans="8:10">
      <c r="H389" s="147">
        <v>387</v>
      </c>
      <c r="I389" s="148" t="e">
        <f>IF(#REF!="",I388,#REF!)</f>
        <v>#REF!</v>
      </c>
      <c r="J389" s="148" t="e">
        <f>IF(#REF!="",0,#REF!)</f>
        <v>#REF!</v>
      </c>
    </row>
    <row r="390" spans="8:10">
      <c r="H390" s="147">
        <v>388</v>
      </c>
      <c r="I390" s="148" t="e">
        <f>IF(#REF!="",I389,#REF!)</f>
        <v>#REF!</v>
      </c>
      <c r="J390" s="148" t="e">
        <f>IF(#REF!="",0,#REF!)</f>
        <v>#REF!</v>
      </c>
    </row>
    <row r="391" spans="8:10">
      <c r="H391" s="147">
        <v>389</v>
      </c>
      <c r="I391" s="148" t="e">
        <f>IF(#REF!="",I390,#REF!)</f>
        <v>#REF!</v>
      </c>
      <c r="J391" s="148" t="e">
        <f>IF(#REF!="",0,#REF!)</f>
        <v>#REF!</v>
      </c>
    </row>
    <row r="392" spans="8:10">
      <c r="H392" s="147">
        <v>390</v>
      </c>
      <c r="I392" s="148" t="e">
        <f>IF(#REF!="",I391,#REF!)</f>
        <v>#REF!</v>
      </c>
      <c r="J392" s="148" t="e">
        <f>IF(#REF!="",0,#REF!)</f>
        <v>#REF!</v>
      </c>
    </row>
    <row r="393" spans="8:10">
      <c r="H393" s="147">
        <v>391</v>
      </c>
      <c r="I393" s="148" t="e">
        <f>IF(#REF!="",I392,#REF!)</f>
        <v>#REF!</v>
      </c>
      <c r="J393" s="148" t="e">
        <f>IF(#REF!="",0,#REF!)</f>
        <v>#REF!</v>
      </c>
    </row>
    <row r="394" spans="8:10">
      <c r="H394" s="147">
        <v>392</v>
      </c>
      <c r="I394" s="148" t="e">
        <f>IF(#REF!="",I393,#REF!)</f>
        <v>#REF!</v>
      </c>
      <c r="J394" s="148" t="e">
        <f>IF(#REF!="",0,#REF!)</f>
        <v>#REF!</v>
      </c>
    </row>
    <row r="395" spans="8:10">
      <c r="H395" s="147">
        <v>393</v>
      </c>
      <c r="I395" s="148" t="e">
        <f>IF(#REF!="",I394,#REF!)</f>
        <v>#REF!</v>
      </c>
      <c r="J395" s="148" t="e">
        <f>IF(#REF!="",0,#REF!)</f>
        <v>#REF!</v>
      </c>
    </row>
    <row r="396" spans="8:10">
      <c r="H396" s="147">
        <v>394</v>
      </c>
      <c r="I396" s="148" t="e">
        <f>IF(#REF!="",I395,#REF!)</f>
        <v>#REF!</v>
      </c>
      <c r="J396" s="148" t="e">
        <f>IF(#REF!="",0,#REF!)</f>
        <v>#REF!</v>
      </c>
    </row>
    <row r="397" spans="8:10">
      <c r="H397" s="147">
        <v>395</v>
      </c>
      <c r="I397" s="148" t="e">
        <f>IF(#REF!="",I396,#REF!)</f>
        <v>#REF!</v>
      </c>
      <c r="J397" s="148" t="e">
        <f>IF(#REF!="",0,#REF!)</f>
        <v>#REF!</v>
      </c>
    </row>
    <row r="398" spans="8:10">
      <c r="H398" s="147">
        <v>396</v>
      </c>
      <c r="I398" s="148" t="e">
        <f>IF(#REF!="",I397,#REF!)</f>
        <v>#REF!</v>
      </c>
      <c r="J398" s="148" t="e">
        <f>IF(#REF!="",0,#REF!)</f>
        <v>#REF!</v>
      </c>
    </row>
    <row r="399" spans="8:10">
      <c r="H399" s="147">
        <v>397</v>
      </c>
      <c r="I399" s="148" t="e">
        <f>IF(#REF!="",I398,#REF!)</f>
        <v>#REF!</v>
      </c>
      <c r="J399" s="148" t="e">
        <f>IF(#REF!="",0,#REF!)</f>
        <v>#REF!</v>
      </c>
    </row>
    <row r="400" spans="8:10">
      <c r="H400" s="147">
        <v>398</v>
      </c>
      <c r="I400" s="148" t="e">
        <f>IF(#REF!="",I399,#REF!)</f>
        <v>#REF!</v>
      </c>
      <c r="J400" s="148" t="e">
        <f>IF(#REF!="",0,#REF!)</f>
        <v>#REF!</v>
      </c>
    </row>
    <row r="401" spans="8:10">
      <c r="H401" s="147">
        <v>399</v>
      </c>
      <c r="I401" s="148" t="e">
        <f>IF(#REF!="",I400,#REF!)</f>
        <v>#REF!</v>
      </c>
      <c r="J401" s="148" t="e">
        <f>IF(#REF!="",0,#REF!)</f>
        <v>#REF!</v>
      </c>
    </row>
    <row r="402" spans="8:10">
      <c r="H402" s="147">
        <v>400</v>
      </c>
      <c r="I402" s="148" t="e">
        <f>IF(#REF!="",I401,#REF!)</f>
        <v>#REF!</v>
      </c>
      <c r="J402" s="148" t="e">
        <f>IF(#REF!="",0,#REF!)</f>
        <v>#REF!</v>
      </c>
    </row>
    <row r="403" spans="8:10">
      <c r="H403" s="147">
        <v>401</v>
      </c>
      <c r="I403" s="148" t="e">
        <f>IF(#REF!="",I402,#REF!)</f>
        <v>#REF!</v>
      </c>
      <c r="J403" s="148" t="e">
        <f>IF(#REF!="",0,#REF!)</f>
        <v>#REF!</v>
      </c>
    </row>
    <row r="404" spans="8:10">
      <c r="H404" s="147">
        <v>402</v>
      </c>
      <c r="I404" s="148" t="e">
        <f>IF(#REF!="",I403,#REF!)</f>
        <v>#REF!</v>
      </c>
      <c r="J404" s="148" t="e">
        <f>IF(#REF!="",0,#REF!)</f>
        <v>#REF!</v>
      </c>
    </row>
    <row r="405" spans="8:10">
      <c r="H405" s="147">
        <v>403</v>
      </c>
      <c r="I405" s="148" t="e">
        <f>IF(#REF!="",I404,#REF!)</f>
        <v>#REF!</v>
      </c>
      <c r="J405" s="148" t="e">
        <f>IF(#REF!="",0,#REF!)</f>
        <v>#REF!</v>
      </c>
    </row>
    <row r="406" spans="8:10">
      <c r="H406" s="147">
        <v>404</v>
      </c>
      <c r="I406" s="148" t="e">
        <f>IF(#REF!="",I405,#REF!)</f>
        <v>#REF!</v>
      </c>
      <c r="J406" s="148" t="e">
        <f>IF(#REF!="",0,#REF!)</f>
        <v>#REF!</v>
      </c>
    </row>
    <row r="407" spans="8:10">
      <c r="H407" s="147">
        <v>405</v>
      </c>
      <c r="I407" s="148" t="e">
        <f>IF(#REF!="",I406,#REF!)</f>
        <v>#REF!</v>
      </c>
      <c r="J407" s="148" t="e">
        <f>IF(#REF!="",0,#REF!)</f>
        <v>#REF!</v>
      </c>
    </row>
    <row r="408" spans="8:10">
      <c r="H408" s="147">
        <v>406</v>
      </c>
      <c r="I408" s="148" t="e">
        <f>IF(#REF!="",I407,#REF!)</f>
        <v>#REF!</v>
      </c>
      <c r="J408" s="148" t="e">
        <f>IF(#REF!="",0,#REF!)</f>
        <v>#REF!</v>
      </c>
    </row>
    <row r="409" spans="8:10">
      <c r="H409" s="147">
        <v>407</v>
      </c>
      <c r="I409" s="148" t="e">
        <f>IF(#REF!="",I408,#REF!)</f>
        <v>#REF!</v>
      </c>
      <c r="J409" s="148" t="e">
        <f>IF(#REF!="",0,#REF!)</f>
        <v>#REF!</v>
      </c>
    </row>
    <row r="410" spans="8:10">
      <c r="H410" s="147">
        <v>408</v>
      </c>
      <c r="I410" s="148" t="e">
        <f>IF(#REF!="",I409,#REF!)</f>
        <v>#REF!</v>
      </c>
      <c r="J410" s="148" t="e">
        <f>IF(#REF!="",0,#REF!)</f>
        <v>#REF!</v>
      </c>
    </row>
    <row r="411" spans="8:10">
      <c r="H411" s="147">
        <v>409</v>
      </c>
      <c r="I411" s="148" t="e">
        <f>IF(#REF!="",I410,#REF!)</f>
        <v>#REF!</v>
      </c>
      <c r="J411" s="148" t="e">
        <f>IF(#REF!="",0,#REF!)</f>
        <v>#REF!</v>
      </c>
    </row>
    <row r="412" spans="8:10">
      <c r="H412" s="147">
        <v>410</v>
      </c>
      <c r="I412" s="148" t="e">
        <f>IF(#REF!="",I411,#REF!)</f>
        <v>#REF!</v>
      </c>
      <c r="J412" s="148" t="e">
        <f>IF(#REF!="",0,#REF!)</f>
        <v>#REF!</v>
      </c>
    </row>
    <row r="413" spans="8:10">
      <c r="H413" s="147">
        <v>411</v>
      </c>
      <c r="I413" s="148" t="e">
        <f>IF(#REF!="",I412,#REF!)</f>
        <v>#REF!</v>
      </c>
      <c r="J413" s="148" t="e">
        <f>IF(#REF!="",0,#REF!)</f>
        <v>#REF!</v>
      </c>
    </row>
    <row r="414" spans="8:10">
      <c r="H414" s="147">
        <v>412</v>
      </c>
      <c r="I414" s="148" t="e">
        <f>IF(#REF!="",I413,#REF!)</f>
        <v>#REF!</v>
      </c>
      <c r="J414" s="148" t="e">
        <f>IF(#REF!="",0,#REF!)</f>
        <v>#REF!</v>
      </c>
    </row>
    <row r="415" spans="8:10">
      <c r="H415" s="147">
        <v>413</v>
      </c>
      <c r="I415" s="148" t="e">
        <f>IF(#REF!="",I414,#REF!)</f>
        <v>#REF!</v>
      </c>
      <c r="J415" s="148" t="e">
        <f>IF(#REF!="",0,#REF!)</f>
        <v>#REF!</v>
      </c>
    </row>
    <row r="416" spans="8:10">
      <c r="H416" s="147">
        <v>414</v>
      </c>
      <c r="I416" s="148" t="e">
        <f>IF(#REF!="",I415,#REF!)</f>
        <v>#REF!</v>
      </c>
      <c r="J416" s="148" t="e">
        <f>IF(#REF!="",0,#REF!)</f>
        <v>#REF!</v>
      </c>
    </row>
    <row r="417" spans="8:10">
      <c r="H417" s="147">
        <v>415</v>
      </c>
      <c r="I417" s="148" t="e">
        <f>IF(#REF!="",I416,#REF!)</f>
        <v>#REF!</v>
      </c>
      <c r="J417" s="148" t="e">
        <f>IF(#REF!="",0,#REF!)</f>
        <v>#REF!</v>
      </c>
    </row>
    <row r="418" spans="8:10">
      <c r="H418" s="147">
        <v>416</v>
      </c>
      <c r="I418" s="148" t="e">
        <f>IF(#REF!="",I417,#REF!)</f>
        <v>#REF!</v>
      </c>
      <c r="J418" s="148" t="e">
        <f>IF(#REF!="",0,#REF!)</f>
        <v>#REF!</v>
      </c>
    </row>
    <row r="419" spans="8:10">
      <c r="H419" s="147">
        <v>417</v>
      </c>
      <c r="I419" s="148" t="e">
        <f>IF(#REF!="",I418,#REF!)</f>
        <v>#REF!</v>
      </c>
      <c r="J419" s="148" t="e">
        <f>IF(#REF!="",0,#REF!)</f>
        <v>#REF!</v>
      </c>
    </row>
    <row r="420" spans="8:10">
      <c r="H420" s="147">
        <v>418</v>
      </c>
      <c r="I420" s="148" t="e">
        <f>IF(#REF!="",I419,#REF!)</f>
        <v>#REF!</v>
      </c>
      <c r="J420" s="148" t="e">
        <f>IF(#REF!="",0,#REF!)</f>
        <v>#REF!</v>
      </c>
    </row>
    <row r="421" spans="8:10">
      <c r="H421" s="147">
        <v>419</v>
      </c>
      <c r="I421" s="148" t="e">
        <f>IF(#REF!="",I420,#REF!)</f>
        <v>#REF!</v>
      </c>
      <c r="J421" s="148" t="e">
        <f>IF(#REF!="",0,#REF!)</f>
        <v>#REF!</v>
      </c>
    </row>
    <row r="422" spans="8:10">
      <c r="H422" s="147">
        <v>420</v>
      </c>
      <c r="I422" s="148" t="e">
        <f>IF(#REF!="",I421,#REF!)</f>
        <v>#REF!</v>
      </c>
      <c r="J422" s="148" t="e">
        <f>IF(#REF!="",0,#REF!)</f>
        <v>#REF!</v>
      </c>
    </row>
    <row r="423" spans="8:10">
      <c r="H423" s="147">
        <v>421</v>
      </c>
      <c r="I423" s="148" t="e">
        <f>IF(#REF!="",I422,#REF!)</f>
        <v>#REF!</v>
      </c>
      <c r="J423" s="148" t="e">
        <f>IF(#REF!="",0,#REF!)</f>
        <v>#REF!</v>
      </c>
    </row>
    <row r="424" spans="8:10">
      <c r="H424" s="147">
        <v>422</v>
      </c>
      <c r="I424" s="148" t="e">
        <f>IF(#REF!="",I423,#REF!)</f>
        <v>#REF!</v>
      </c>
      <c r="J424" s="148" t="e">
        <f>IF(#REF!="",0,#REF!)</f>
        <v>#REF!</v>
      </c>
    </row>
    <row r="425" spans="8:10">
      <c r="H425" s="147">
        <v>423</v>
      </c>
      <c r="I425" s="148" t="e">
        <f>IF(#REF!="",I424,#REF!)</f>
        <v>#REF!</v>
      </c>
      <c r="J425" s="148" t="e">
        <f>IF(#REF!="",0,#REF!)</f>
        <v>#REF!</v>
      </c>
    </row>
    <row r="426" spans="8:10">
      <c r="H426" s="147">
        <v>424</v>
      </c>
      <c r="I426" s="148" t="e">
        <f>IF(#REF!="",I425,#REF!)</f>
        <v>#REF!</v>
      </c>
      <c r="J426" s="148" t="e">
        <f>IF(#REF!="",0,#REF!)</f>
        <v>#REF!</v>
      </c>
    </row>
    <row r="427" spans="8:10">
      <c r="H427" s="147">
        <v>425</v>
      </c>
      <c r="I427" s="148" t="e">
        <f>IF(#REF!="",I426,#REF!)</f>
        <v>#REF!</v>
      </c>
      <c r="J427" s="148" t="e">
        <f>IF(#REF!="",0,#REF!)</f>
        <v>#REF!</v>
      </c>
    </row>
    <row r="428" spans="8:10">
      <c r="H428" s="147">
        <v>426</v>
      </c>
      <c r="I428" s="148" t="e">
        <f>IF(#REF!="",I427,#REF!)</f>
        <v>#REF!</v>
      </c>
      <c r="J428" s="148" t="e">
        <f>IF(#REF!="",0,#REF!)</f>
        <v>#REF!</v>
      </c>
    </row>
    <row r="429" spans="8:10">
      <c r="H429" s="147">
        <v>427</v>
      </c>
      <c r="I429" s="148" t="e">
        <f>IF(#REF!="",I428,#REF!)</f>
        <v>#REF!</v>
      </c>
      <c r="J429" s="148" t="e">
        <f>IF(#REF!="",0,#REF!)</f>
        <v>#REF!</v>
      </c>
    </row>
    <row r="430" spans="8:10">
      <c r="H430" s="147">
        <v>428</v>
      </c>
      <c r="I430" s="148" t="e">
        <f>IF(#REF!="",I429,#REF!)</f>
        <v>#REF!</v>
      </c>
      <c r="J430" s="148" t="e">
        <f>IF(#REF!="",0,#REF!)</f>
        <v>#REF!</v>
      </c>
    </row>
    <row r="431" spans="8:10">
      <c r="H431" s="147">
        <v>429</v>
      </c>
      <c r="I431" s="148" t="e">
        <f>IF(#REF!="",I430,#REF!)</f>
        <v>#REF!</v>
      </c>
      <c r="J431" s="148" t="e">
        <f>IF(#REF!="",0,#REF!)</f>
        <v>#REF!</v>
      </c>
    </row>
    <row r="432" spans="8:10">
      <c r="H432" s="147">
        <v>430</v>
      </c>
      <c r="I432" s="148" t="e">
        <f>IF(#REF!="",I431,#REF!)</f>
        <v>#REF!</v>
      </c>
      <c r="J432" s="148" t="e">
        <f>IF(#REF!="",0,#REF!)</f>
        <v>#REF!</v>
      </c>
    </row>
    <row r="433" spans="8:10">
      <c r="H433" s="147">
        <v>431</v>
      </c>
      <c r="I433" s="148" t="e">
        <f>IF(#REF!="",I432,#REF!)</f>
        <v>#REF!</v>
      </c>
      <c r="J433" s="148" t="e">
        <f>IF(#REF!="",0,#REF!)</f>
        <v>#REF!</v>
      </c>
    </row>
    <row r="434" spans="8:10">
      <c r="H434" s="147">
        <v>432</v>
      </c>
      <c r="I434" s="148" t="e">
        <f>IF(#REF!="",I433,#REF!)</f>
        <v>#REF!</v>
      </c>
      <c r="J434" s="148" t="e">
        <f>IF(#REF!="",0,#REF!)</f>
        <v>#REF!</v>
      </c>
    </row>
    <row r="435" spans="8:10">
      <c r="H435" s="147">
        <v>433</v>
      </c>
      <c r="I435" s="148" t="e">
        <f>IF(#REF!="",I434,#REF!)</f>
        <v>#REF!</v>
      </c>
      <c r="J435" s="148" t="e">
        <f>IF(#REF!="",0,#REF!)</f>
        <v>#REF!</v>
      </c>
    </row>
    <row r="436" spans="8:10">
      <c r="H436" s="147">
        <v>434</v>
      </c>
      <c r="I436" s="148" t="e">
        <f>IF(#REF!="",I435,#REF!)</f>
        <v>#REF!</v>
      </c>
      <c r="J436" s="148" t="e">
        <f>IF(#REF!="",0,#REF!)</f>
        <v>#REF!</v>
      </c>
    </row>
    <row r="437" spans="8:10">
      <c r="H437" s="147">
        <v>435</v>
      </c>
      <c r="I437" s="148" t="e">
        <f>IF(#REF!="",I436,#REF!)</f>
        <v>#REF!</v>
      </c>
      <c r="J437" s="148" t="e">
        <f>IF(#REF!="",0,#REF!)</f>
        <v>#REF!</v>
      </c>
    </row>
    <row r="438" spans="8:10">
      <c r="H438" s="147">
        <v>436</v>
      </c>
      <c r="I438" s="148" t="e">
        <f>IF(#REF!="",I437,#REF!)</f>
        <v>#REF!</v>
      </c>
      <c r="J438" s="148" t="e">
        <f>IF(#REF!="",0,#REF!)</f>
        <v>#REF!</v>
      </c>
    </row>
    <row r="439" spans="8:10">
      <c r="H439" s="147">
        <v>437</v>
      </c>
      <c r="I439" s="148" t="e">
        <f>IF(#REF!="",I438,#REF!)</f>
        <v>#REF!</v>
      </c>
      <c r="J439" s="148" t="e">
        <f>IF(#REF!="",0,#REF!)</f>
        <v>#REF!</v>
      </c>
    </row>
    <row r="440" spans="8:10">
      <c r="H440" s="147">
        <v>438</v>
      </c>
      <c r="I440" s="148" t="e">
        <f>IF(#REF!="",I439,#REF!)</f>
        <v>#REF!</v>
      </c>
      <c r="J440" s="148" t="e">
        <f>IF(#REF!="",0,#REF!)</f>
        <v>#REF!</v>
      </c>
    </row>
    <row r="441" spans="8:10">
      <c r="H441" s="147">
        <v>439</v>
      </c>
      <c r="I441" s="148" t="e">
        <f>IF(#REF!="",I440,#REF!)</f>
        <v>#REF!</v>
      </c>
      <c r="J441" s="148" t="e">
        <f>IF(#REF!="",0,#REF!)</f>
        <v>#REF!</v>
      </c>
    </row>
    <row r="442" spans="8:10">
      <c r="H442" s="147">
        <v>440</v>
      </c>
      <c r="I442" s="148" t="e">
        <f>IF(#REF!="",I441,#REF!)</f>
        <v>#REF!</v>
      </c>
      <c r="J442" s="148" t="e">
        <f>IF(#REF!="",0,#REF!)</f>
        <v>#REF!</v>
      </c>
    </row>
    <row r="443" spans="8:10">
      <c r="H443" s="147">
        <v>441</v>
      </c>
      <c r="I443" s="148" t="e">
        <f>IF(#REF!="",I442,#REF!)</f>
        <v>#REF!</v>
      </c>
      <c r="J443" s="148" t="e">
        <f>IF(#REF!="",0,#REF!)</f>
        <v>#REF!</v>
      </c>
    </row>
    <row r="444" spans="8:10">
      <c r="H444" s="147">
        <v>442</v>
      </c>
      <c r="I444" s="148" t="e">
        <f>IF(#REF!="",I443,#REF!)</f>
        <v>#REF!</v>
      </c>
      <c r="J444" s="148" t="e">
        <f>IF(#REF!="",0,#REF!)</f>
        <v>#REF!</v>
      </c>
    </row>
    <row r="445" spans="8:10">
      <c r="H445" s="147">
        <v>443</v>
      </c>
      <c r="I445" s="148" t="e">
        <f>IF(#REF!="",I444,#REF!)</f>
        <v>#REF!</v>
      </c>
      <c r="J445" s="148" t="e">
        <f>IF(#REF!="",0,#REF!)</f>
        <v>#REF!</v>
      </c>
    </row>
    <row r="446" spans="8:10">
      <c r="H446" s="147">
        <v>444</v>
      </c>
      <c r="I446" s="148" t="e">
        <f>IF(#REF!="",I445,#REF!)</f>
        <v>#REF!</v>
      </c>
      <c r="J446" s="148" t="e">
        <f>IF(#REF!="",0,#REF!)</f>
        <v>#REF!</v>
      </c>
    </row>
    <row r="447" spans="8:10">
      <c r="H447" s="147">
        <v>445</v>
      </c>
      <c r="I447" s="148" t="e">
        <f>IF(#REF!="",I446,#REF!)</f>
        <v>#REF!</v>
      </c>
      <c r="J447" s="148" t="e">
        <f>IF(#REF!="",0,#REF!)</f>
        <v>#REF!</v>
      </c>
    </row>
    <row r="448" spans="8:10">
      <c r="H448" s="147">
        <v>446</v>
      </c>
      <c r="I448" s="148" t="e">
        <f>IF(#REF!="",I447,#REF!)</f>
        <v>#REF!</v>
      </c>
      <c r="J448" s="148" t="e">
        <f>IF(#REF!="",0,#REF!)</f>
        <v>#REF!</v>
      </c>
    </row>
    <row r="449" spans="8:10">
      <c r="H449" s="147">
        <v>447</v>
      </c>
      <c r="I449" s="148" t="e">
        <f>IF(#REF!="",I448,#REF!)</f>
        <v>#REF!</v>
      </c>
      <c r="J449" s="148" t="e">
        <f>IF(#REF!="",0,#REF!)</f>
        <v>#REF!</v>
      </c>
    </row>
    <row r="450" spans="8:10">
      <c r="H450" s="147">
        <v>448</v>
      </c>
      <c r="I450" s="148" t="e">
        <f>IF(#REF!="",I449,#REF!)</f>
        <v>#REF!</v>
      </c>
      <c r="J450" s="148" t="e">
        <f>IF(#REF!="",0,#REF!)</f>
        <v>#REF!</v>
      </c>
    </row>
    <row r="451" spans="8:10">
      <c r="H451" s="147">
        <v>449</v>
      </c>
      <c r="I451" s="148" t="e">
        <f>IF(#REF!="",I450,#REF!)</f>
        <v>#REF!</v>
      </c>
      <c r="J451" s="148" t="e">
        <f>IF(#REF!="",0,#REF!)</f>
        <v>#REF!</v>
      </c>
    </row>
    <row r="452" spans="8:10">
      <c r="H452" s="147">
        <v>450</v>
      </c>
      <c r="I452" s="148" t="e">
        <f>IF(#REF!="",I451,#REF!)</f>
        <v>#REF!</v>
      </c>
      <c r="J452" s="148" t="e">
        <f>IF(#REF!="",0,#REF!)</f>
        <v>#REF!</v>
      </c>
    </row>
    <row r="453" spans="8:10">
      <c r="H453" s="147">
        <v>451</v>
      </c>
      <c r="I453" s="148" t="e">
        <f>IF(#REF!="",I452,#REF!)</f>
        <v>#REF!</v>
      </c>
      <c r="J453" s="148" t="e">
        <f>IF(#REF!="",0,#REF!)</f>
        <v>#REF!</v>
      </c>
    </row>
    <row r="454" spans="8:10">
      <c r="H454" s="147">
        <v>452</v>
      </c>
      <c r="I454" s="148" t="e">
        <f>IF(#REF!="",I453,#REF!)</f>
        <v>#REF!</v>
      </c>
      <c r="J454" s="148" t="e">
        <f>IF(#REF!="",0,#REF!)</f>
        <v>#REF!</v>
      </c>
    </row>
    <row r="455" spans="8:10">
      <c r="H455" s="147">
        <v>453</v>
      </c>
      <c r="I455" s="148" t="e">
        <f>IF(#REF!="",I454,#REF!)</f>
        <v>#REF!</v>
      </c>
      <c r="J455" s="148" t="e">
        <f>IF(#REF!="",0,#REF!)</f>
        <v>#REF!</v>
      </c>
    </row>
    <row r="456" spans="8:10">
      <c r="H456" s="147">
        <v>454</v>
      </c>
      <c r="I456" s="148" t="e">
        <f>IF(#REF!="",I455,#REF!)</f>
        <v>#REF!</v>
      </c>
      <c r="J456" s="148" t="e">
        <f>IF(#REF!="",0,#REF!)</f>
        <v>#REF!</v>
      </c>
    </row>
    <row r="457" spans="8:10">
      <c r="H457" s="147">
        <v>455</v>
      </c>
      <c r="I457" s="148" t="e">
        <f>IF(#REF!="",I456,#REF!)</f>
        <v>#REF!</v>
      </c>
      <c r="J457" s="148" t="e">
        <f>IF(#REF!="",0,#REF!)</f>
        <v>#REF!</v>
      </c>
    </row>
    <row r="458" spans="8:10">
      <c r="H458" s="147">
        <v>456</v>
      </c>
      <c r="I458" s="148" t="e">
        <f>IF(#REF!="",I457,#REF!)</f>
        <v>#REF!</v>
      </c>
      <c r="J458" s="148" t="e">
        <f>IF(#REF!="",0,#REF!)</f>
        <v>#REF!</v>
      </c>
    </row>
    <row r="459" spans="8:10">
      <c r="H459" s="147">
        <v>457</v>
      </c>
      <c r="I459" s="148" t="e">
        <f>IF(#REF!="",I458,#REF!)</f>
        <v>#REF!</v>
      </c>
      <c r="J459" s="148" t="e">
        <f>IF(#REF!="",0,#REF!)</f>
        <v>#REF!</v>
      </c>
    </row>
    <row r="460" spans="8:10">
      <c r="H460" s="147">
        <v>458</v>
      </c>
      <c r="I460" s="148" t="e">
        <f>IF(#REF!="",I459,#REF!)</f>
        <v>#REF!</v>
      </c>
      <c r="J460" s="148" t="e">
        <f>IF(#REF!="",0,#REF!)</f>
        <v>#REF!</v>
      </c>
    </row>
    <row r="461" spans="8:10">
      <c r="H461" s="147">
        <v>459</v>
      </c>
      <c r="I461" s="148" t="e">
        <f>IF(#REF!="",I460,#REF!)</f>
        <v>#REF!</v>
      </c>
      <c r="J461" s="148" t="e">
        <f>IF(#REF!="",0,#REF!)</f>
        <v>#REF!</v>
      </c>
    </row>
    <row r="462" spans="8:10">
      <c r="H462" s="147">
        <v>460</v>
      </c>
      <c r="I462" s="148" t="e">
        <f>IF(#REF!="",I461,#REF!)</f>
        <v>#REF!</v>
      </c>
      <c r="J462" s="148" t="e">
        <f>IF(#REF!="",0,#REF!)</f>
        <v>#REF!</v>
      </c>
    </row>
    <row r="463" spans="8:10">
      <c r="H463" s="147">
        <v>461</v>
      </c>
      <c r="I463" s="148" t="e">
        <f>IF(#REF!="",I462,#REF!)</f>
        <v>#REF!</v>
      </c>
      <c r="J463" s="148" t="e">
        <f>IF(#REF!="",0,#REF!)</f>
        <v>#REF!</v>
      </c>
    </row>
    <row r="464" spans="8:10">
      <c r="H464" s="147">
        <v>462</v>
      </c>
      <c r="I464" s="148" t="e">
        <f>IF(#REF!="",I463,#REF!)</f>
        <v>#REF!</v>
      </c>
      <c r="J464" s="148" t="e">
        <f>IF(#REF!="",0,#REF!)</f>
        <v>#REF!</v>
      </c>
    </row>
    <row r="465" spans="8:10">
      <c r="H465" s="147">
        <v>463</v>
      </c>
      <c r="I465" s="148" t="e">
        <f>IF(#REF!="",I464,#REF!)</f>
        <v>#REF!</v>
      </c>
      <c r="J465" s="148" t="e">
        <f>IF(#REF!="",0,#REF!)</f>
        <v>#REF!</v>
      </c>
    </row>
    <row r="466" spans="8:10">
      <c r="H466" s="147">
        <v>464</v>
      </c>
      <c r="I466" s="148" t="e">
        <f>IF(#REF!="",I465,#REF!)</f>
        <v>#REF!</v>
      </c>
      <c r="J466" s="148" t="e">
        <f>IF(#REF!="",0,#REF!)</f>
        <v>#REF!</v>
      </c>
    </row>
    <row r="467" spans="8:10">
      <c r="H467" s="147">
        <v>465</v>
      </c>
      <c r="I467" s="148" t="e">
        <f>IF(#REF!="",I466,#REF!)</f>
        <v>#REF!</v>
      </c>
      <c r="J467" s="148" t="e">
        <f>IF(#REF!="",0,#REF!)</f>
        <v>#REF!</v>
      </c>
    </row>
    <row r="468" spans="8:10">
      <c r="H468" s="147">
        <v>466</v>
      </c>
      <c r="I468" s="148" t="e">
        <f>IF(#REF!="",I467,#REF!)</f>
        <v>#REF!</v>
      </c>
      <c r="J468" s="148" t="e">
        <f>IF(#REF!="",0,#REF!)</f>
        <v>#REF!</v>
      </c>
    </row>
    <row r="469" spans="8:10">
      <c r="H469" s="147">
        <v>467</v>
      </c>
      <c r="I469" s="148" t="e">
        <f>IF(#REF!="",I468,#REF!)</f>
        <v>#REF!</v>
      </c>
      <c r="J469" s="148" t="e">
        <f>IF(#REF!="",0,#REF!)</f>
        <v>#REF!</v>
      </c>
    </row>
    <row r="470" spans="8:10">
      <c r="H470" s="147">
        <v>468</v>
      </c>
      <c r="I470" s="148" t="e">
        <f>IF(#REF!="",I469,#REF!)</f>
        <v>#REF!</v>
      </c>
      <c r="J470" s="148" t="e">
        <f>IF(#REF!="",0,#REF!)</f>
        <v>#REF!</v>
      </c>
    </row>
    <row r="471" spans="8:10">
      <c r="H471" s="147">
        <v>469</v>
      </c>
      <c r="I471" s="148" t="e">
        <f>IF(#REF!="",I470,#REF!)</f>
        <v>#REF!</v>
      </c>
      <c r="J471" s="148" t="e">
        <f>IF(#REF!="",0,#REF!)</f>
        <v>#REF!</v>
      </c>
    </row>
    <row r="472" spans="8:10">
      <c r="H472" s="147">
        <v>470</v>
      </c>
      <c r="I472" s="148" t="e">
        <f>IF(#REF!="",I471,#REF!)</f>
        <v>#REF!</v>
      </c>
      <c r="J472" s="148" t="e">
        <f>IF(#REF!="",0,#REF!)</f>
        <v>#REF!</v>
      </c>
    </row>
    <row r="473" spans="8:10">
      <c r="H473" s="147">
        <v>471</v>
      </c>
      <c r="I473" s="148" t="e">
        <f>IF(#REF!="",I472,#REF!)</f>
        <v>#REF!</v>
      </c>
      <c r="J473" s="148" t="e">
        <f>IF(#REF!="",0,#REF!)</f>
        <v>#REF!</v>
      </c>
    </row>
    <row r="474" spans="8:10">
      <c r="H474" s="147">
        <v>472</v>
      </c>
      <c r="I474" s="148" t="e">
        <f>IF(#REF!="",I473,#REF!)</f>
        <v>#REF!</v>
      </c>
      <c r="J474" s="148" t="e">
        <f>IF(#REF!="",0,#REF!)</f>
        <v>#REF!</v>
      </c>
    </row>
    <row r="475" spans="8:10">
      <c r="H475" s="147">
        <v>473</v>
      </c>
      <c r="I475" s="148" t="e">
        <f>IF(#REF!="",I474,#REF!)</f>
        <v>#REF!</v>
      </c>
      <c r="J475" s="148" t="e">
        <f>IF(#REF!="",0,#REF!)</f>
        <v>#REF!</v>
      </c>
    </row>
    <row r="476" spans="8:10">
      <c r="H476" s="147">
        <v>474</v>
      </c>
      <c r="I476" s="148" t="e">
        <f>IF(#REF!="",I475,#REF!)</f>
        <v>#REF!</v>
      </c>
      <c r="J476" s="148" t="e">
        <f>IF(#REF!="",0,#REF!)</f>
        <v>#REF!</v>
      </c>
    </row>
    <row r="477" spans="8:10">
      <c r="H477" s="147">
        <v>475</v>
      </c>
      <c r="I477" s="148" t="e">
        <f>IF(#REF!="",I476,#REF!)</f>
        <v>#REF!</v>
      </c>
      <c r="J477" s="148" t="e">
        <f>IF(#REF!="",0,#REF!)</f>
        <v>#REF!</v>
      </c>
    </row>
    <row r="478" spans="8:10">
      <c r="H478" s="147">
        <v>476</v>
      </c>
      <c r="I478" s="148" t="e">
        <f>IF(#REF!="",I477,#REF!)</f>
        <v>#REF!</v>
      </c>
      <c r="J478" s="148" t="e">
        <f>IF(#REF!="",0,#REF!)</f>
        <v>#REF!</v>
      </c>
    </row>
    <row r="479" spans="8:10">
      <c r="H479" s="147">
        <v>477</v>
      </c>
      <c r="I479" s="148" t="e">
        <f>IF(#REF!="",I478,#REF!)</f>
        <v>#REF!</v>
      </c>
      <c r="J479" s="148" t="e">
        <f>IF(#REF!="",0,#REF!)</f>
        <v>#REF!</v>
      </c>
    </row>
    <row r="480" spans="8:10">
      <c r="H480" s="147">
        <v>478</v>
      </c>
      <c r="I480" s="148" t="e">
        <f>IF(#REF!="",I479,#REF!)</f>
        <v>#REF!</v>
      </c>
      <c r="J480" s="148" t="e">
        <f>IF(#REF!="",0,#REF!)</f>
        <v>#REF!</v>
      </c>
    </row>
    <row r="481" spans="8:10">
      <c r="H481" s="147">
        <v>479</v>
      </c>
      <c r="I481" s="148" t="e">
        <f>IF(#REF!="",I480,#REF!)</f>
        <v>#REF!</v>
      </c>
      <c r="J481" s="148" t="e">
        <f>IF(#REF!="",0,#REF!)</f>
        <v>#REF!</v>
      </c>
    </row>
    <row r="482" spans="8:10">
      <c r="H482" s="147">
        <v>480</v>
      </c>
      <c r="I482" s="148" t="e">
        <f>IF(#REF!="",I481,#REF!)</f>
        <v>#REF!</v>
      </c>
      <c r="J482" s="148" t="e">
        <f>IF(#REF!="",0,#REF!)</f>
        <v>#REF!</v>
      </c>
    </row>
    <row r="483" spans="8:10">
      <c r="H483" s="147">
        <v>481</v>
      </c>
      <c r="I483" s="148" t="e">
        <f>IF(#REF!="",I482,#REF!)</f>
        <v>#REF!</v>
      </c>
      <c r="J483" s="148" t="e">
        <f>IF(#REF!="",0,#REF!)</f>
        <v>#REF!</v>
      </c>
    </row>
    <row r="484" spans="8:10">
      <c r="H484" s="147">
        <v>482</v>
      </c>
      <c r="I484" s="148" t="e">
        <f>IF(#REF!="",I483,#REF!)</f>
        <v>#REF!</v>
      </c>
      <c r="J484" s="148" t="e">
        <f>IF(#REF!="",0,#REF!)</f>
        <v>#REF!</v>
      </c>
    </row>
    <row r="485" spans="8:10">
      <c r="H485" s="147">
        <v>483</v>
      </c>
      <c r="I485" s="148" t="e">
        <f>IF(#REF!="",I484,#REF!)</f>
        <v>#REF!</v>
      </c>
      <c r="J485" s="148" t="e">
        <f>IF(#REF!="",0,#REF!)</f>
        <v>#REF!</v>
      </c>
    </row>
    <row r="486" spans="8:10">
      <c r="H486" s="147">
        <v>484</v>
      </c>
      <c r="I486" s="148" t="e">
        <f>IF(#REF!="",I485,#REF!)</f>
        <v>#REF!</v>
      </c>
      <c r="J486" s="148" t="e">
        <f>IF(#REF!="",0,#REF!)</f>
        <v>#REF!</v>
      </c>
    </row>
    <row r="487" spans="8:10">
      <c r="H487" s="147">
        <v>485</v>
      </c>
      <c r="I487" s="148" t="e">
        <f>IF(#REF!="",I486,#REF!)</f>
        <v>#REF!</v>
      </c>
      <c r="J487" s="148" t="e">
        <f>IF(#REF!="",0,#REF!)</f>
        <v>#REF!</v>
      </c>
    </row>
    <row r="488" spans="8:10">
      <c r="H488" s="147">
        <v>486</v>
      </c>
      <c r="I488" s="148" t="e">
        <f>IF(#REF!="",I487,#REF!)</f>
        <v>#REF!</v>
      </c>
      <c r="J488" s="148" t="e">
        <f>IF(#REF!="",0,#REF!)</f>
        <v>#REF!</v>
      </c>
    </row>
    <row r="489" spans="8:10">
      <c r="H489" s="147">
        <v>487</v>
      </c>
      <c r="I489" s="148" t="e">
        <f>IF(#REF!="",I488,#REF!)</f>
        <v>#REF!</v>
      </c>
      <c r="J489" s="148" t="e">
        <f>IF(#REF!="",0,#REF!)</f>
        <v>#REF!</v>
      </c>
    </row>
    <row r="490" spans="8:10">
      <c r="H490" s="147">
        <v>488</v>
      </c>
      <c r="I490" s="148" t="e">
        <f>IF(#REF!="",I489,#REF!)</f>
        <v>#REF!</v>
      </c>
      <c r="J490" s="148" t="e">
        <f>IF(#REF!="",0,#REF!)</f>
        <v>#REF!</v>
      </c>
    </row>
    <row r="491" spans="8:10">
      <c r="H491" s="147">
        <v>489</v>
      </c>
      <c r="I491" s="148" t="e">
        <f>IF(#REF!="",I490,#REF!)</f>
        <v>#REF!</v>
      </c>
      <c r="J491" s="148" t="e">
        <f>IF(#REF!="",0,#REF!)</f>
        <v>#REF!</v>
      </c>
    </row>
    <row r="492" spans="8:10">
      <c r="H492" s="147">
        <v>490</v>
      </c>
      <c r="I492" s="148" t="e">
        <f>IF(#REF!="",I491,#REF!)</f>
        <v>#REF!</v>
      </c>
      <c r="J492" s="148" t="e">
        <f>IF(#REF!="",0,#REF!)</f>
        <v>#REF!</v>
      </c>
    </row>
    <row r="493" spans="8:10">
      <c r="H493" s="147">
        <v>491</v>
      </c>
      <c r="I493" s="148" t="e">
        <f>IF(#REF!="",I492,#REF!)</f>
        <v>#REF!</v>
      </c>
      <c r="J493" s="148" t="e">
        <f>IF(#REF!="",0,#REF!)</f>
        <v>#REF!</v>
      </c>
    </row>
    <row r="494" spans="8:10">
      <c r="H494" s="147">
        <v>492</v>
      </c>
      <c r="I494" s="148" t="e">
        <f>IF(#REF!="",I493,#REF!)</f>
        <v>#REF!</v>
      </c>
      <c r="J494" s="148" t="e">
        <f>IF(#REF!="",0,#REF!)</f>
        <v>#REF!</v>
      </c>
    </row>
    <row r="495" spans="8:10">
      <c r="H495" s="147">
        <v>493</v>
      </c>
      <c r="I495" s="148" t="e">
        <f>IF(#REF!="",I494,#REF!)</f>
        <v>#REF!</v>
      </c>
      <c r="J495" s="148" t="e">
        <f>IF(#REF!="",0,#REF!)</f>
        <v>#REF!</v>
      </c>
    </row>
    <row r="496" spans="8:10">
      <c r="H496" s="147">
        <v>494</v>
      </c>
      <c r="I496" s="148" t="e">
        <f>IF(#REF!="",I495,#REF!)</f>
        <v>#REF!</v>
      </c>
      <c r="J496" s="148" t="e">
        <f>IF(#REF!="",0,#REF!)</f>
        <v>#REF!</v>
      </c>
    </row>
    <row r="497" spans="8:10">
      <c r="H497" s="147">
        <v>495</v>
      </c>
      <c r="I497" s="148" t="e">
        <f>IF(#REF!="",I496,#REF!)</f>
        <v>#REF!</v>
      </c>
      <c r="J497" s="148" t="e">
        <f>IF(#REF!="",0,#REF!)</f>
        <v>#REF!</v>
      </c>
    </row>
    <row r="498" spans="8:10">
      <c r="H498" s="147">
        <v>496</v>
      </c>
      <c r="I498" s="148" t="e">
        <f>IF(#REF!="",I497,#REF!)</f>
        <v>#REF!</v>
      </c>
      <c r="J498" s="148" t="e">
        <f>IF(#REF!="",0,#REF!)</f>
        <v>#REF!</v>
      </c>
    </row>
    <row r="499" spans="8:10">
      <c r="H499" s="147">
        <v>497</v>
      </c>
      <c r="I499" s="148" t="e">
        <f>IF(#REF!="",I498,#REF!)</f>
        <v>#REF!</v>
      </c>
      <c r="J499" s="148" t="e">
        <f>IF(#REF!="",0,#REF!)</f>
        <v>#REF!</v>
      </c>
    </row>
    <row r="500" spans="8:10">
      <c r="H500" s="147">
        <v>498</v>
      </c>
      <c r="I500" s="148" t="e">
        <f>IF(#REF!="",I499,#REF!)</f>
        <v>#REF!</v>
      </c>
      <c r="J500" s="148" t="e">
        <f>IF(#REF!="",0,#REF!)</f>
        <v>#REF!</v>
      </c>
    </row>
    <row r="501" spans="8:10">
      <c r="H501" s="147">
        <v>499</v>
      </c>
      <c r="I501" s="148" t="e">
        <f>IF(#REF!="",I500,#REF!)</f>
        <v>#REF!</v>
      </c>
      <c r="J501" s="148" t="e">
        <f>IF(#REF!="",0,#REF!)</f>
        <v>#REF!</v>
      </c>
    </row>
    <row r="502" spans="8:10">
      <c r="H502" s="147">
        <v>500</v>
      </c>
      <c r="I502" s="148" t="e">
        <f>IF(#REF!="",I501,#REF!)</f>
        <v>#REF!</v>
      </c>
      <c r="J502" s="148" t="e">
        <f>IF(#REF!="",0,#REF!)</f>
        <v>#REF!</v>
      </c>
    </row>
    <row r="503" spans="8:10">
      <c r="H503" s="147">
        <v>501</v>
      </c>
      <c r="I503" s="148" t="e">
        <f>IF(#REF!="",I502,#REF!)</f>
        <v>#REF!</v>
      </c>
      <c r="J503" s="148" t="e">
        <f>IF(#REF!="",0,#REF!)</f>
        <v>#REF!</v>
      </c>
    </row>
    <row r="504" spans="8:10">
      <c r="H504" s="147">
        <v>502</v>
      </c>
      <c r="I504" s="148" t="e">
        <f>IF(#REF!="",I503,#REF!)</f>
        <v>#REF!</v>
      </c>
      <c r="J504" s="148" t="e">
        <f>IF(#REF!="",0,#REF!)</f>
        <v>#REF!</v>
      </c>
    </row>
    <row r="505" spans="8:10">
      <c r="H505" s="147">
        <v>503</v>
      </c>
      <c r="I505" s="148" t="e">
        <f>IF(#REF!="",I504,#REF!)</f>
        <v>#REF!</v>
      </c>
      <c r="J505" s="148" t="e">
        <f>IF(#REF!="",0,#REF!)</f>
        <v>#REF!</v>
      </c>
    </row>
    <row r="506" spans="8:10">
      <c r="H506" s="147">
        <v>504</v>
      </c>
      <c r="I506" s="148" t="e">
        <f>IF(#REF!="",I505,#REF!)</f>
        <v>#REF!</v>
      </c>
      <c r="J506" s="148" t="e">
        <f>IF(#REF!="",0,#REF!)</f>
        <v>#REF!</v>
      </c>
    </row>
    <row r="507" spans="8:10">
      <c r="H507" s="147">
        <v>505</v>
      </c>
      <c r="I507" s="148" t="e">
        <f>IF(#REF!="",I506,#REF!)</f>
        <v>#REF!</v>
      </c>
      <c r="J507" s="148" t="e">
        <f>IF(#REF!="",0,#REF!)</f>
        <v>#REF!</v>
      </c>
    </row>
    <row r="508" spans="8:10">
      <c r="H508" s="147">
        <v>506</v>
      </c>
      <c r="I508" s="148" t="e">
        <f>IF(#REF!="",I507,#REF!)</f>
        <v>#REF!</v>
      </c>
      <c r="J508" s="148" t="e">
        <f>IF(#REF!="",0,#REF!)</f>
        <v>#REF!</v>
      </c>
    </row>
    <row r="509" spans="8:10">
      <c r="H509" s="147">
        <v>507</v>
      </c>
      <c r="I509" s="148" t="e">
        <f>IF(#REF!="",I508,#REF!)</f>
        <v>#REF!</v>
      </c>
      <c r="J509" s="148" t="e">
        <f>IF(#REF!="",0,#REF!)</f>
        <v>#REF!</v>
      </c>
    </row>
    <row r="510" spans="8:10">
      <c r="H510" s="147">
        <v>508</v>
      </c>
      <c r="I510" s="148" t="e">
        <f>IF(#REF!="",I509,#REF!)</f>
        <v>#REF!</v>
      </c>
      <c r="J510" s="148" t="e">
        <f>IF(#REF!="",0,#REF!)</f>
        <v>#REF!</v>
      </c>
    </row>
    <row r="511" spans="8:10">
      <c r="H511" s="147">
        <v>509</v>
      </c>
      <c r="I511" s="148" t="e">
        <f>IF(#REF!="",I510,#REF!)</f>
        <v>#REF!</v>
      </c>
      <c r="J511" s="148" t="e">
        <f>IF(#REF!="",0,#REF!)</f>
        <v>#REF!</v>
      </c>
    </row>
    <row r="512" spans="8:10">
      <c r="H512" s="147">
        <v>510</v>
      </c>
      <c r="I512" s="148" t="e">
        <f>IF(#REF!="",I511,#REF!)</f>
        <v>#REF!</v>
      </c>
      <c r="J512" s="148" t="e">
        <f>IF(#REF!="",0,#REF!)</f>
        <v>#REF!</v>
      </c>
    </row>
    <row r="513" spans="8:10">
      <c r="H513" s="147">
        <v>511</v>
      </c>
      <c r="I513" s="148" t="e">
        <f>IF(#REF!="",I512,#REF!)</f>
        <v>#REF!</v>
      </c>
      <c r="J513" s="148" t="e">
        <f>IF(#REF!="",0,#REF!)</f>
        <v>#REF!</v>
      </c>
    </row>
    <row r="514" spans="8:10">
      <c r="H514" s="147">
        <v>512</v>
      </c>
      <c r="I514" s="148" t="e">
        <f>IF(#REF!="",I513,#REF!)</f>
        <v>#REF!</v>
      </c>
      <c r="J514" s="148" t="e">
        <f>IF(#REF!="",0,#REF!)</f>
        <v>#REF!</v>
      </c>
    </row>
    <row r="515" spans="8:10">
      <c r="H515" s="147">
        <v>513</v>
      </c>
      <c r="I515" s="148" t="e">
        <f>IF(#REF!="",I514,#REF!)</f>
        <v>#REF!</v>
      </c>
      <c r="J515" s="148" t="e">
        <f>IF(#REF!="",0,#REF!)</f>
        <v>#REF!</v>
      </c>
    </row>
    <row r="516" spans="8:10">
      <c r="H516" s="147">
        <v>514</v>
      </c>
      <c r="I516" s="148" t="e">
        <f>IF(#REF!="",I515,#REF!)</f>
        <v>#REF!</v>
      </c>
      <c r="J516" s="148" t="e">
        <f>IF(#REF!="",0,#REF!)</f>
        <v>#REF!</v>
      </c>
    </row>
    <row r="517" spans="8:10">
      <c r="H517" s="147">
        <v>515</v>
      </c>
      <c r="I517" s="148" t="e">
        <f>IF(#REF!="",I516,#REF!)</f>
        <v>#REF!</v>
      </c>
      <c r="J517" s="148" t="e">
        <f>IF(#REF!="",0,#REF!)</f>
        <v>#REF!</v>
      </c>
    </row>
    <row r="518" spans="8:10">
      <c r="H518" s="147">
        <v>516</v>
      </c>
      <c r="I518" s="148" t="e">
        <f>IF(#REF!="",I517,#REF!)</f>
        <v>#REF!</v>
      </c>
      <c r="J518" s="148" t="e">
        <f>IF(#REF!="",0,#REF!)</f>
        <v>#REF!</v>
      </c>
    </row>
    <row r="519" spans="8:10">
      <c r="H519" s="147">
        <v>517</v>
      </c>
      <c r="I519" s="148" t="e">
        <f>IF(#REF!="",I518,#REF!)</f>
        <v>#REF!</v>
      </c>
      <c r="J519" s="148" t="e">
        <f>IF(#REF!="",0,#REF!)</f>
        <v>#REF!</v>
      </c>
    </row>
    <row r="520" spans="8:10">
      <c r="H520" s="147">
        <v>518</v>
      </c>
      <c r="I520" s="148" t="e">
        <f>IF(#REF!="",I519,#REF!)</f>
        <v>#REF!</v>
      </c>
      <c r="J520" s="148" t="e">
        <f>IF(#REF!="",0,#REF!)</f>
        <v>#REF!</v>
      </c>
    </row>
    <row r="521" spans="8:10">
      <c r="H521" s="147">
        <v>519</v>
      </c>
      <c r="I521" s="148" t="e">
        <f>IF(#REF!="",I520,#REF!)</f>
        <v>#REF!</v>
      </c>
      <c r="J521" s="148" t="e">
        <f>IF(#REF!="",0,#REF!)</f>
        <v>#REF!</v>
      </c>
    </row>
    <row r="522" spans="8:10">
      <c r="H522" s="147">
        <v>520</v>
      </c>
      <c r="I522" s="148" t="e">
        <f>IF(#REF!="",I521,#REF!)</f>
        <v>#REF!</v>
      </c>
      <c r="J522" s="148" t="e">
        <f>IF(#REF!="",0,#REF!)</f>
        <v>#REF!</v>
      </c>
    </row>
    <row r="523" spans="8:10">
      <c r="H523" s="147">
        <v>521</v>
      </c>
      <c r="I523" s="148" t="e">
        <f>IF(#REF!="",I522,#REF!)</f>
        <v>#REF!</v>
      </c>
      <c r="J523" s="148" t="e">
        <f>IF(#REF!="",0,#REF!)</f>
        <v>#REF!</v>
      </c>
    </row>
    <row r="524" spans="8:10">
      <c r="H524" s="147">
        <v>522</v>
      </c>
      <c r="I524" s="148" t="e">
        <f>IF(#REF!="",I523,#REF!)</f>
        <v>#REF!</v>
      </c>
      <c r="J524" s="148" t="e">
        <f>IF(#REF!="",0,#REF!)</f>
        <v>#REF!</v>
      </c>
    </row>
    <row r="525" spans="8:10">
      <c r="H525" s="147">
        <v>523</v>
      </c>
      <c r="I525" s="148" t="e">
        <f>IF(#REF!="",I524,#REF!)</f>
        <v>#REF!</v>
      </c>
      <c r="J525" s="148" t="e">
        <f>IF(#REF!="",0,#REF!)</f>
        <v>#REF!</v>
      </c>
    </row>
    <row r="526" spans="8:10">
      <c r="H526" s="147">
        <v>524</v>
      </c>
      <c r="I526" s="148" t="e">
        <f>IF(#REF!="",I525,#REF!)</f>
        <v>#REF!</v>
      </c>
      <c r="J526" s="148" t="e">
        <f>IF(#REF!="",0,#REF!)</f>
        <v>#REF!</v>
      </c>
    </row>
    <row r="527" spans="8:10">
      <c r="H527" s="147">
        <v>525</v>
      </c>
      <c r="I527" s="148" t="e">
        <f>IF(#REF!="",I526,#REF!)</f>
        <v>#REF!</v>
      </c>
      <c r="J527" s="148" t="e">
        <f>IF(#REF!="",0,#REF!)</f>
        <v>#REF!</v>
      </c>
    </row>
    <row r="528" spans="8:10">
      <c r="H528" s="147">
        <v>526</v>
      </c>
      <c r="I528" s="148" t="e">
        <f>IF(#REF!="",I527,#REF!)</f>
        <v>#REF!</v>
      </c>
      <c r="J528" s="148" t="e">
        <f>IF(#REF!="",0,#REF!)</f>
        <v>#REF!</v>
      </c>
    </row>
    <row r="529" spans="8:10">
      <c r="H529" s="147">
        <v>527</v>
      </c>
      <c r="I529" s="148" t="e">
        <f>IF(#REF!="",I528,#REF!)</f>
        <v>#REF!</v>
      </c>
      <c r="J529" s="148" t="e">
        <f>IF(#REF!="",0,#REF!)</f>
        <v>#REF!</v>
      </c>
    </row>
    <row r="530" spans="8:10">
      <c r="H530" s="147">
        <v>528</v>
      </c>
      <c r="I530" s="148" t="e">
        <f>IF(#REF!="",I529,#REF!)</f>
        <v>#REF!</v>
      </c>
      <c r="J530" s="148" t="e">
        <f>IF(#REF!="",0,#REF!)</f>
        <v>#REF!</v>
      </c>
    </row>
    <row r="531" spans="8:10">
      <c r="H531" s="147">
        <v>529</v>
      </c>
      <c r="I531" s="148" t="e">
        <f>IF(#REF!="",I530,#REF!)</f>
        <v>#REF!</v>
      </c>
      <c r="J531" s="148" t="e">
        <f>IF(#REF!="",0,#REF!)</f>
        <v>#REF!</v>
      </c>
    </row>
    <row r="532" spans="8:10">
      <c r="H532" s="147">
        <v>530</v>
      </c>
      <c r="I532" s="148" t="e">
        <f>IF(#REF!="",I531,#REF!)</f>
        <v>#REF!</v>
      </c>
      <c r="J532" s="148" t="e">
        <f>IF(#REF!="",0,#REF!)</f>
        <v>#REF!</v>
      </c>
    </row>
    <row r="533" spans="8:10">
      <c r="H533" s="147">
        <v>531</v>
      </c>
      <c r="I533" s="148" t="e">
        <f>IF(#REF!="",I532,#REF!)</f>
        <v>#REF!</v>
      </c>
      <c r="J533" s="148" t="e">
        <f>IF(#REF!="",0,#REF!)</f>
        <v>#REF!</v>
      </c>
    </row>
    <row r="534" spans="8:10">
      <c r="H534" s="147">
        <v>532</v>
      </c>
      <c r="I534" s="148" t="e">
        <f>IF(#REF!="",I533,#REF!)</f>
        <v>#REF!</v>
      </c>
      <c r="J534" s="148" t="e">
        <f>IF(#REF!="",0,#REF!)</f>
        <v>#REF!</v>
      </c>
    </row>
    <row r="535" spans="8:10">
      <c r="H535" s="147">
        <v>533</v>
      </c>
      <c r="I535" s="148" t="e">
        <f>IF(#REF!="",I534,#REF!)</f>
        <v>#REF!</v>
      </c>
      <c r="J535" s="148" t="e">
        <f>IF(#REF!="",0,#REF!)</f>
        <v>#REF!</v>
      </c>
    </row>
    <row r="536" spans="8:10">
      <c r="H536" s="147">
        <v>534</v>
      </c>
      <c r="I536" s="148" t="e">
        <f>IF(#REF!="",I535,#REF!)</f>
        <v>#REF!</v>
      </c>
      <c r="J536" s="148" t="e">
        <f>IF(#REF!="",0,#REF!)</f>
        <v>#REF!</v>
      </c>
    </row>
    <row r="537" spans="8:10">
      <c r="H537" s="147">
        <v>535</v>
      </c>
      <c r="I537" s="148" t="e">
        <f>IF(#REF!="",I536,#REF!)</f>
        <v>#REF!</v>
      </c>
      <c r="J537" s="148" t="e">
        <f>IF(#REF!="",0,#REF!)</f>
        <v>#REF!</v>
      </c>
    </row>
    <row r="538" spans="8:10">
      <c r="H538" s="147">
        <v>536</v>
      </c>
      <c r="I538" s="148" t="e">
        <f>IF(#REF!="",I537,#REF!)</f>
        <v>#REF!</v>
      </c>
      <c r="J538" s="148" t="e">
        <f>IF(#REF!="",0,#REF!)</f>
        <v>#REF!</v>
      </c>
    </row>
    <row r="539" spans="8:10">
      <c r="H539" s="147">
        <v>537</v>
      </c>
      <c r="I539" s="148" t="e">
        <f>IF(#REF!="",I538,#REF!)</f>
        <v>#REF!</v>
      </c>
      <c r="J539" s="148" t="e">
        <f>IF(#REF!="",0,#REF!)</f>
        <v>#REF!</v>
      </c>
    </row>
    <row r="540" spans="8:10">
      <c r="H540" s="147">
        <v>538</v>
      </c>
      <c r="I540" s="148" t="e">
        <f>IF(#REF!="",I539,#REF!)</f>
        <v>#REF!</v>
      </c>
      <c r="J540" s="148" t="e">
        <f>IF(#REF!="",0,#REF!)</f>
        <v>#REF!</v>
      </c>
    </row>
    <row r="541" spans="8:10">
      <c r="H541" s="147">
        <v>539</v>
      </c>
      <c r="I541" s="148" t="e">
        <f>IF(#REF!="",I540,#REF!)</f>
        <v>#REF!</v>
      </c>
      <c r="J541" s="148" t="e">
        <f>IF(#REF!="",0,#REF!)</f>
        <v>#REF!</v>
      </c>
    </row>
    <row r="542" spans="8:10">
      <c r="H542" s="147">
        <v>540</v>
      </c>
      <c r="I542" s="148" t="e">
        <f>IF(#REF!="",I541,#REF!)</f>
        <v>#REF!</v>
      </c>
      <c r="J542" s="148" t="e">
        <f>IF(#REF!="",0,#REF!)</f>
        <v>#REF!</v>
      </c>
    </row>
    <row r="543" spans="8:10">
      <c r="H543" s="147">
        <v>541</v>
      </c>
      <c r="I543" s="148" t="e">
        <f>IF(#REF!="",I542,#REF!)</f>
        <v>#REF!</v>
      </c>
      <c r="J543" s="148" t="e">
        <f>IF(#REF!="",0,#REF!)</f>
        <v>#REF!</v>
      </c>
    </row>
    <row r="544" spans="8:10">
      <c r="H544" s="147">
        <v>542</v>
      </c>
      <c r="I544" s="148" t="e">
        <f>IF(#REF!="",I543,#REF!)</f>
        <v>#REF!</v>
      </c>
      <c r="J544" s="148" t="e">
        <f>IF(#REF!="",0,#REF!)</f>
        <v>#REF!</v>
      </c>
    </row>
    <row r="545" spans="8:10">
      <c r="H545" s="147">
        <v>543</v>
      </c>
      <c r="I545" s="148" t="e">
        <f>IF(#REF!="",I544,#REF!)</f>
        <v>#REF!</v>
      </c>
      <c r="J545" s="148" t="e">
        <f>IF(#REF!="",0,#REF!)</f>
        <v>#REF!</v>
      </c>
    </row>
    <row r="546" spans="8:10">
      <c r="H546" s="147">
        <v>544</v>
      </c>
      <c r="I546" s="148" t="e">
        <f>IF(#REF!="",I545,#REF!)</f>
        <v>#REF!</v>
      </c>
      <c r="J546" s="148" t="e">
        <f>IF(#REF!="",0,#REF!)</f>
        <v>#REF!</v>
      </c>
    </row>
    <row r="547" spans="8:10">
      <c r="H547" s="147">
        <v>545</v>
      </c>
      <c r="I547" s="148" t="e">
        <f>IF(#REF!="",I546,#REF!)</f>
        <v>#REF!</v>
      </c>
      <c r="J547" s="148" t="e">
        <f>IF(#REF!="",0,#REF!)</f>
        <v>#REF!</v>
      </c>
    </row>
    <row r="548" spans="8:10">
      <c r="H548" s="147">
        <v>546</v>
      </c>
      <c r="I548" s="148" t="e">
        <f>IF(#REF!="",I547,#REF!)</f>
        <v>#REF!</v>
      </c>
      <c r="J548" s="148" t="e">
        <f>IF(#REF!="",0,#REF!)</f>
        <v>#REF!</v>
      </c>
    </row>
    <row r="549" spans="8:10">
      <c r="H549" s="147">
        <v>547</v>
      </c>
      <c r="I549" s="148" t="e">
        <f>IF(#REF!="",I548,#REF!)</f>
        <v>#REF!</v>
      </c>
      <c r="J549" s="148" t="e">
        <f>IF(#REF!="",0,#REF!)</f>
        <v>#REF!</v>
      </c>
    </row>
    <row r="550" spans="8:10">
      <c r="H550" s="147">
        <v>548</v>
      </c>
      <c r="I550" s="148" t="e">
        <f>IF(#REF!="",I549,#REF!)</f>
        <v>#REF!</v>
      </c>
      <c r="J550" s="148" t="e">
        <f>IF(#REF!="",0,#REF!)</f>
        <v>#REF!</v>
      </c>
    </row>
    <row r="551" spans="8:10">
      <c r="H551" s="147">
        <v>549</v>
      </c>
      <c r="I551" s="148" t="e">
        <f>IF(#REF!="",I550,#REF!)</f>
        <v>#REF!</v>
      </c>
      <c r="J551" s="148" t="e">
        <f>IF(#REF!="",0,#REF!)</f>
        <v>#REF!</v>
      </c>
    </row>
    <row r="552" spans="8:10">
      <c r="H552" s="147">
        <v>550</v>
      </c>
      <c r="I552" s="148" t="e">
        <f>IF(#REF!="",I551,#REF!)</f>
        <v>#REF!</v>
      </c>
      <c r="J552" s="148" t="e">
        <f>IF(#REF!="",0,#REF!)</f>
        <v>#REF!</v>
      </c>
    </row>
    <row r="553" spans="8:10">
      <c r="H553" s="147">
        <v>551</v>
      </c>
      <c r="I553" s="148" t="e">
        <f>IF(#REF!="",I552,#REF!)</f>
        <v>#REF!</v>
      </c>
      <c r="J553" s="148" t="e">
        <f>IF(#REF!="",0,#REF!)</f>
        <v>#REF!</v>
      </c>
    </row>
    <row r="554" spans="8:10">
      <c r="H554" s="147">
        <v>552</v>
      </c>
      <c r="I554" s="148" t="e">
        <f>IF(#REF!="",I553,#REF!)</f>
        <v>#REF!</v>
      </c>
      <c r="J554" s="148" t="e">
        <f>IF(#REF!="",0,#REF!)</f>
        <v>#REF!</v>
      </c>
    </row>
    <row r="555" spans="8:10">
      <c r="H555" s="147">
        <v>553</v>
      </c>
      <c r="I555" s="148" t="e">
        <f>IF(#REF!="",I554,#REF!)</f>
        <v>#REF!</v>
      </c>
      <c r="J555" s="148" t="e">
        <f>IF(#REF!="",0,#REF!)</f>
        <v>#REF!</v>
      </c>
    </row>
    <row r="556" spans="8:10">
      <c r="H556" s="147">
        <v>554</v>
      </c>
      <c r="I556" s="148" t="e">
        <f>IF(#REF!="",I555,#REF!)</f>
        <v>#REF!</v>
      </c>
      <c r="J556" s="148" t="e">
        <f>IF(#REF!="",0,#REF!)</f>
        <v>#REF!</v>
      </c>
    </row>
    <row r="557" spans="8:10">
      <c r="H557" s="147">
        <v>555</v>
      </c>
      <c r="I557" s="148" t="e">
        <f>IF(#REF!="",I556,#REF!)</f>
        <v>#REF!</v>
      </c>
      <c r="J557" s="148" t="e">
        <f>IF(#REF!="",0,#REF!)</f>
        <v>#REF!</v>
      </c>
    </row>
    <row r="558" spans="8:10">
      <c r="H558" s="147">
        <v>556</v>
      </c>
      <c r="I558" s="148" t="e">
        <f>IF(#REF!="",I557,#REF!)</f>
        <v>#REF!</v>
      </c>
      <c r="J558" s="148" t="e">
        <f>IF(#REF!="",0,#REF!)</f>
        <v>#REF!</v>
      </c>
    </row>
    <row r="559" spans="8:10">
      <c r="H559" s="147">
        <v>557</v>
      </c>
      <c r="I559" s="148" t="e">
        <f>IF(#REF!="",I558,#REF!)</f>
        <v>#REF!</v>
      </c>
      <c r="J559" s="148" t="e">
        <f>IF(#REF!="",0,#REF!)</f>
        <v>#REF!</v>
      </c>
    </row>
    <row r="560" spans="8:10">
      <c r="H560" s="147">
        <v>558</v>
      </c>
      <c r="I560" s="148" t="e">
        <f>IF(#REF!="",I559,#REF!)</f>
        <v>#REF!</v>
      </c>
      <c r="J560" s="148" t="e">
        <f>IF(#REF!="",0,#REF!)</f>
        <v>#REF!</v>
      </c>
    </row>
    <row r="561" spans="8:10">
      <c r="H561" s="147">
        <v>559</v>
      </c>
      <c r="I561" s="148" t="e">
        <f>IF(#REF!="",I560,#REF!)</f>
        <v>#REF!</v>
      </c>
      <c r="J561" s="148" t="e">
        <f>IF(#REF!="",0,#REF!)</f>
        <v>#REF!</v>
      </c>
    </row>
    <row r="562" spans="8:10">
      <c r="H562" s="147">
        <v>560</v>
      </c>
      <c r="I562" s="148" t="e">
        <f>IF(#REF!="",I561,#REF!)</f>
        <v>#REF!</v>
      </c>
      <c r="J562" s="148" t="e">
        <f>IF(#REF!="",0,#REF!)</f>
        <v>#REF!</v>
      </c>
    </row>
    <row r="563" spans="8:10">
      <c r="H563" s="147">
        <v>561</v>
      </c>
      <c r="I563" s="148" t="e">
        <f>IF(#REF!="",I562,#REF!)</f>
        <v>#REF!</v>
      </c>
      <c r="J563" s="148" t="e">
        <f>IF(#REF!="",0,#REF!)</f>
        <v>#REF!</v>
      </c>
    </row>
    <row r="564" spans="8:10">
      <c r="H564" s="147">
        <v>562</v>
      </c>
      <c r="I564" s="148" t="e">
        <f>IF(#REF!="",I563,#REF!)</f>
        <v>#REF!</v>
      </c>
      <c r="J564" s="148" t="e">
        <f>IF(#REF!="",0,#REF!)</f>
        <v>#REF!</v>
      </c>
    </row>
    <row r="565" spans="8:10">
      <c r="H565" s="147">
        <v>563</v>
      </c>
      <c r="I565" s="148" t="e">
        <f>IF(#REF!="",I564,#REF!)</f>
        <v>#REF!</v>
      </c>
      <c r="J565" s="148" t="e">
        <f>IF(#REF!="",0,#REF!)</f>
        <v>#REF!</v>
      </c>
    </row>
    <row r="566" spans="8:10">
      <c r="H566" s="147">
        <v>564</v>
      </c>
      <c r="I566" s="148" t="e">
        <f>IF(#REF!="",I565,#REF!)</f>
        <v>#REF!</v>
      </c>
      <c r="J566" s="148" t="e">
        <f>IF(#REF!="",0,#REF!)</f>
        <v>#REF!</v>
      </c>
    </row>
    <row r="567" spans="8:10">
      <c r="H567" s="147">
        <v>565</v>
      </c>
      <c r="I567" s="148" t="e">
        <f>IF(#REF!="",I566,#REF!)</f>
        <v>#REF!</v>
      </c>
      <c r="J567" s="148" t="e">
        <f>IF(#REF!="",0,#REF!)</f>
        <v>#REF!</v>
      </c>
    </row>
    <row r="568" spans="8:10">
      <c r="H568" s="147">
        <v>566</v>
      </c>
      <c r="I568" s="148" t="e">
        <f>IF(#REF!="",I567,#REF!)</f>
        <v>#REF!</v>
      </c>
      <c r="J568" s="148" t="e">
        <f>IF(#REF!="",0,#REF!)</f>
        <v>#REF!</v>
      </c>
    </row>
    <row r="569" spans="8:10">
      <c r="H569" s="147">
        <v>567</v>
      </c>
      <c r="I569" s="148" t="e">
        <f>IF(#REF!="",I568,#REF!)</f>
        <v>#REF!</v>
      </c>
      <c r="J569" s="148" t="e">
        <f>IF(#REF!="",0,#REF!)</f>
        <v>#REF!</v>
      </c>
    </row>
    <row r="570" spans="8:10">
      <c r="H570" s="147">
        <v>568</v>
      </c>
      <c r="I570" s="148" t="e">
        <f>IF(#REF!="",I569,#REF!)</f>
        <v>#REF!</v>
      </c>
      <c r="J570" s="148" t="e">
        <f>IF(#REF!="",0,#REF!)</f>
        <v>#REF!</v>
      </c>
    </row>
    <row r="571" spans="8:10">
      <c r="H571" s="147">
        <v>569</v>
      </c>
      <c r="I571" s="148" t="e">
        <f>IF(#REF!="",I570,#REF!)</f>
        <v>#REF!</v>
      </c>
      <c r="J571" s="148" t="e">
        <f>IF(#REF!="",0,#REF!)</f>
        <v>#REF!</v>
      </c>
    </row>
    <row r="572" spans="8:10">
      <c r="H572" s="147">
        <v>570</v>
      </c>
      <c r="I572" s="148" t="e">
        <f>IF(#REF!="",I571,#REF!)</f>
        <v>#REF!</v>
      </c>
      <c r="J572" s="148" t="e">
        <f>IF(#REF!="",0,#REF!)</f>
        <v>#REF!</v>
      </c>
    </row>
    <row r="573" spans="8:10">
      <c r="H573" s="147">
        <v>571</v>
      </c>
      <c r="I573" s="148" t="e">
        <f>IF(#REF!="",I572,#REF!)</f>
        <v>#REF!</v>
      </c>
      <c r="J573" s="148" t="e">
        <f>IF(#REF!="",0,#REF!)</f>
        <v>#REF!</v>
      </c>
    </row>
    <row r="574" spans="8:10">
      <c r="H574" s="147">
        <v>572</v>
      </c>
      <c r="I574" s="148" t="e">
        <f>IF(#REF!="",I573,#REF!)</f>
        <v>#REF!</v>
      </c>
      <c r="J574" s="148" t="e">
        <f>IF(#REF!="",0,#REF!)</f>
        <v>#REF!</v>
      </c>
    </row>
    <row r="575" spans="8:10">
      <c r="H575" s="147">
        <v>573</v>
      </c>
      <c r="I575" s="148" t="e">
        <f>IF(#REF!="",I574,#REF!)</f>
        <v>#REF!</v>
      </c>
      <c r="J575" s="148" t="e">
        <f>IF(#REF!="",0,#REF!)</f>
        <v>#REF!</v>
      </c>
    </row>
    <row r="576" spans="8:10">
      <c r="H576" s="147">
        <v>574</v>
      </c>
      <c r="I576" s="148" t="e">
        <f>IF(#REF!="",I575,#REF!)</f>
        <v>#REF!</v>
      </c>
      <c r="J576" s="148" t="e">
        <f>IF(#REF!="",0,#REF!)</f>
        <v>#REF!</v>
      </c>
    </row>
    <row r="577" spans="8:10">
      <c r="H577" s="147">
        <v>575</v>
      </c>
      <c r="I577" s="148" t="e">
        <f>IF(#REF!="",I576,#REF!)</f>
        <v>#REF!</v>
      </c>
      <c r="J577" s="148" t="e">
        <f>IF(#REF!="",0,#REF!)</f>
        <v>#REF!</v>
      </c>
    </row>
    <row r="578" spans="8:10">
      <c r="H578" s="147">
        <v>576</v>
      </c>
      <c r="I578" s="148" t="e">
        <f>IF(#REF!="",I577,#REF!)</f>
        <v>#REF!</v>
      </c>
      <c r="J578" s="148" t="e">
        <f>IF(#REF!="",0,#REF!)</f>
        <v>#REF!</v>
      </c>
    </row>
    <row r="579" spans="8:10">
      <c r="H579" s="147">
        <v>577</v>
      </c>
      <c r="I579" s="148" t="e">
        <f>IF(#REF!="",I578,#REF!)</f>
        <v>#REF!</v>
      </c>
      <c r="J579" s="148" t="e">
        <f>IF(#REF!="",0,#REF!)</f>
        <v>#REF!</v>
      </c>
    </row>
    <row r="580" spans="8:10">
      <c r="H580" s="147">
        <v>578</v>
      </c>
      <c r="I580" s="148" t="e">
        <f>IF(#REF!="",I579,#REF!)</f>
        <v>#REF!</v>
      </c>
      <c r="J580" s="148" t="e">
        <f>IF(#REF!="",0,#REF!)</f>
        <v>#REF!</v>
      </c>
    </row>
    <row r="581" spans="8:10">
      <c r="H581" s="147">
        <v>579</v>
      </c>
      <c r="I581" s="148" t="e">
        <f>IF(#REF!="",I580,#REF!)</f>
        <v>#REF!</v>
      </c>
      <c r="J581" s="148" t="e">
        <f>IF(#REF!="",0,#REF!)</f>
        <v>#REF!</v>
      </c>
    </row>
    <row r="582" spans="8:10">
      <c r="H582" s="147">
        <v>580</v>
      </c>
      <c r="I582" s="148" t="e">
        <f>IF(#REF!="",I581,#REF!)</f>
        <v>#REF!</v>
      </c>
      <c r="J582" s="148" t="e">
        <f>IF(#REF!="",0,#REF!)</f>
        <v>#REF!</v>
      </c>
    </row>
    <row r="583" spans="8:10">
      <c r="H583" s="147">
        <v>581</v>
      </c>
      <c r="I583" s="148" t="e">
        <f>IF(#REF!="",I582,#REF!)</f>
        <v>#REF!</v>
      </c>
      <c r="J583" s="148" t="e">
        <f>IF(#REF!="",0,#REF!)</f>
        <v>#REF!</v>
      </c>
    </row>
    <row r="584" spans="8:10">
      <c r="H584" s="147">
        <v>582</v>
      </c>
      <c r="I584" s="148" t="e">
        <f>IF(#REF!="",I583,#REF!)</f>
        <v>#REF!</v>
      </c>
      <c r="J584" s="148" t="e">
        <f>IF(#REF!="",0,#REF!)</f>
        <v>#REF!</v>
      </c>
    </row>
    <row r="585" spans="8:10">
      <c r="H585" s="147">
        <v>583</v>
      </c>
      <c r="I585" s="148" t="e">
        <f>IF(#REF!="",I584,#REF!)</f>
        <v>#REF!</v>
      </c>
      <c r="J585" s="148" t="e">
        <f>IF(#REF!="",0,#REF!)</f>
        <v>#REF!</v>
      </c>
    </row>
    <row r="586" spans="8:10">
      <c r="H586" s="147">
        <v>584</v>
      </c>
      <c r="I586" s="148" t="e">
        <f>IF(#REF!="",I585,#REF!)</f>
        <v>#REF!</v>
      </c>
      <c r="J586" s="148" t="e">
        <f>IF(#REF!="",0,#REF!)</f>
        <v>#REF!</v>
      </c>
    </row>
    <row r="587" spans="8:10">
      <c r="H587" s="147">
        <v>585</v>
      </c>
      <c r="I587" s="148" t="e">
        <f>IF(#REF!="",I586,#REF!)</f>
        <v>#REF!</v>
      </c>
      <c r="J587" s="148" t="e">
        <f>IF(#REF!="",0,#REF!)</f>
        <v>#REF!</v>
      </c>
    </row>
    <row r="588" spans="8:10">
      <c r="H588" s="147">
        <v>586</v>
      </c>
      <c r="I588" s="148" t="e">
        <f>IF(#REF!="",I587,#REF!)</f>
        <v>#REF!</v>
      </c>
      <c r="J588" s="148" t="e">
        <f>IF(#REF!="",0,#REF!)</f>
        <v>#REF!</v>
      </c>
    </row>
    <row r="589" spans="8:10">
      <c r="H589" s="147">
        <v>587</v>
      </c>
      <c r="I589" s="148" t="e">
        <f>IF(#REF!="",I588,#REF!)</f>
        <v>#REF!</v>
      </c>
      <c r="J589" s="148" t="e">
        <f>IF(#REF!="",0,#REF!)</f>
        <v>#REF!</v>
      </c>
    </row>
    <row r="590" spans="8:10">
      <c r="H590" s="147">
        <v>588</v>
      </c>
      <c r="I590" s="148" t="e">
        <f>IF(#REF!="",I589,#REF!)</f>
        <v>#REF!</v>
      </c>
      <c r="J590" s="148" t="e">
        <f>IF(#REF!="",0,#REF!)</f>
        <v>#REF!</v>
      </c>
    </row>
    <row r="591" spans="8:10">
      <c r="H591" s="147">
        <v>589</v>
      </c>
      <c r="I591" s="148" t="e">
        <f>IF(#REF!="",I590,#REF!)</f>
        <v>#REF!</v>
      </c>
      <c r="J591" s="148" t="e">
        <f>IF(#REF!="",0,#REF!)</f>
        <v>#REF!</v>
      </c>
    </row>
    <row r="592" spans="8:10">
      <c r="H592" s="147">
        <v>590</v>
      </c>
      <c r="I592" s="148" t="e">
        <f>IF(#REF!="",I591,#REF!)</f>
        <v>#REF!</v>
      </c>
      <c r="J592" s="148" t="e">
        <f>IF(#REF!="",0,#REF!)</f>
        <v>#REF!</v>
      </c>
    </row>
    <row r="593" spans="8:10">
      <c r="H593" s="147">
        <v>591</v>
      </c>
      <c r="I593" s="148" t="e">
        <f>IF(#REF!="",I592,#REF!)</f>
        <v>#REF!</v>
      </c>
      <c r="J593" s="148" t="e">
        <f>IF(#REF!="",0,#REF!)</f>
        <v>#REF!</v>
      </c>
    </row>
    <row r="594" spans="8:10">
      <c r="H594" s="147">
        <v>592</v>
      </c>
      <c r="I594" s="148" t="e">
        <f>IF(#REF!="",I593,#REF!)</f>
        <v>#REF!</v>
      </c>
      <c r="J594" s="148" t="e">
        <f>IF(#REF!="",0,#REF!)</f>
        <v>#REF!</v>
      </c>
    </row>
    <row r="595" spans="8:10">
      <c r="H595" s="147">
        <v>593</v>
      </c>
      <c r="I595" s="148" t="e">
        <f>IF(#REF!="",I594,#REF!)</f>
        <v>#REF!</v>
      </c>
      <c r="J595" s="148" t="e">
        <f>IF(#REF!="",0,#REF!)</f>
        <v>#REF!</v>
      </c>
    </row>
    <row r="596" spans="8:10">
      <c r="H596" s="147">
        <v>594</v>
      </c>
      <c r="I596" s="148" t="e">
        <f>IF(#REF!="",I595,#REF!)</f>
        <v>#REF!</v>
      </c>
      <c r="J596" s="148" t="e">
        <f>IF(#REF!="",0,#REF!)</f>
        <v>#REF!</v>
      </c>
    </row>
    <row r="597" spans="8:10">
      <c r="H597" s="147">
        <v>595</v>
      </c>
      <c r="I597" s="148" t="e">
        <f>IF(#REF!="",I596,#REF!)</f>
        <v>#REF!</v>
      </c>
      <c r="J597" s="148" t="e">
        <f>IF(#REF!="",0,#REF!)</f>
        <v>#REF!</v>
      </c>
    </row>
    <row r="598" spans="8:10">
      <c r="H598" s="147">
        <v>596</v>
      </c>
      <c r="I598" s="148" t="e">
        <f>IF(#REF!="",I597,#REF!)</f>
        <v>#REF!</v>
      </c>
      <c r="J598" s="148" t="e">
        <f>IF(#REF!="",0,#REF!)</f>
        <v>#REF!</v>
      </c>
    </row>
    <row r="599" spans="8:10">
      <c r="H599" s="147">
        <v>597</v>
      </c>
      <c r="I599" s="148" t="e">
        <f>IF(#REF!="",I598,#REF!)</f>
        <v>#REF!</v>
      </c>
      <c r="J599" s="148" t="e">
        <f>IF(#REF!="",0,#REF!)</f>
        <v>#REF!</v>
      </c>
    </row>
    <row r="600" spans="8:10">
      <c r="H600" s="147">
        <v>598</v>
      </c>
      <c r="I600" s="148" t="e">
        <f>IF(#REF!="",I599,#REF!)</f>
        <v>#REF!</v>
      </c>
      <c r="J600" s="148" t="e">
        <f>IF(#REF!="",0,#REF!)</f>
        <v>#REF!</v>
      </c>
    </row>
    <row r="601" spans="8:10">
      <c r="H601" s="147">
        <v>599</v>
      </c>
      <c r="I601" s="148" t="e">
        <f>IF(#REF!="",I600,#REF!)</f>
        <v>#REF!</v>
      </c>
      <c r="J601" s="148" t="e">
        <f>IF(#REF!="",0,#REF!)</f>
        <v>#REF!</v>
      </c>
    </row>
    <row r="602" spans="8:10">
      <c r="H602" s="147">
        <v>600</v>
      </c>
      <c r="I602" s="148" t="e">
        <f>IF(#REF!="",I601,#REF!)</f>
        <v>#REF!</v>
      </c>
      <c r="J602" s="148" t="e">
        <f>IF(#REF!="",0,#REF!)</f>
        <v>#REF!</v>
      </c>
    </row>
    <row r="603" spans="8:10">
      <c r="H603" s="147">
        <v>601</v>
      </c>
      <c r="I603" s="148" t="e">
        <f>IF(#REF!="",I602,#REF!)</f>
        <v>#REF!</v>
      </c>
      <c r="J603" s="148" t="e">
        <f>IF(#REF!="",0,#REF!)</f>
        <v>#REF!</v>
      </c>
    </row>
    <row r="604" spans="8:10">
      <c r="H604" s="147">
        <v>602</v>
      </c>
      <c r="I604" s="148" t="e">
        <f>IF(#REF!="",I603,#REF!)</f>
        <v>#REF!</v>
      </c>
      <c r="J604" s="148" t="e">
        <f>IF(#REF!="",0,#REF!)</f>
        <v>#REF!</v>
      </c>
    </row>
    <row r="605" spans="8:10">
      <c r="H605" s="147">
        <v>603</v>
      </c>
      <c r="I605" s="148" t="e">
        <f>IF(#REF!="",I604,#REF!)</f>
        <v>#REF!</v>
      </c>
      <c r="J605" s="148" t="e">
        <f>IF(#REF!="",0,#REF!)</f>
        <v>#REF!</v>
      </c>
    </row>
    <row r="606" spans="8:10">
      <c r="H606" s="147">
        <v>604</v>
      </c>
      <c r="I606" s="148" t="e">
        <f>IF(#REF!="",I605,#REF!)</f>
        <v>#REF!</v>
      </c>
      <c r="J606" s="148" t="e">
        <f>IF(#REF!="",0,#REF!)</f>
        <v>#REF!</v>
      </c>
    </row>
    <row r="607" spans="8:10">
      <c r="H607" s="147">
        <v>605</v>
      </c>
      <c r="I607" s="148" t="e">
        <f>IF(#REF!="",I606,#REF!)</f>
        <v>#REF!</v>
      </c>
      <c r="J607" s="148" t="e">
        <f>IF(#REF!="",0,#REF!)</f>
        <v>#REF!</v>
      </c>
    </row>
    <row r="608" spans="8:10">
      <c r="H608" s="147">
        <v>606</v>
      </c>
      <c r="I608" s="148" t="e">
        <f>IF(#REF!="",I607,#REF!)</f>
        <v>#REF!</v>
      </c>
      <c r="J608" s="148" t="e">
        <f>IF(#REF!="",0,#REF!)</f>
        <v>#REF!</v>
      </c>
    </row>
    <row r="609" spans="8:10">
      <c r="H609" s="147">
        <v>607</v>
      </c>
      <c r="I609" s="148" t="e">
        <f>IF(#REF!="",I608,#REF!)</f>
        <v>#REF!</v>
      </c>
      <c r="J609" s="148" t="e">
        <f>IF(#REF!="",0,#REF!)</f>
        <v>#REF!</v>
      </c>
    </row>
    <row r="610" spans="8:10">
      <c r="H610" s="147">
        <v>608</v>
      </c>
      <c r="I610" s="148" t="e">
        <f>IF(#REF!="",I609,#REF!)</f>
        <v>#REF!</v>
      </c>
      <c r="J610" s="148" t="e">
        <f>IF(#REF!="",0,#REF!)</f>
        <v>#REF!</v>
      </c>
    </row>
    <row r="611" spans="8:10">
      <c r="H611" s="147">
        <v>609</v>
      </c>
      <c r="I611" s="148" t="e">
        <f>IF(#REF!="",I610,#REF!)</f>
        <v>#REF!</v>
      </c>
      <c r="J611" s="148" t="e">
        <f>IF(#REF!="",0,#REF!)</f>
        <v>#REF!</v>
      </c>
    </row>
    <row r="612" spans="8:10">
      <c r="H612" s="147">
        <v>610</v>
      </c>
      <c r="I612" s="148" t="e">
        <f>IF(#REF!="",I611,#REF!)</f>
        <v>#REF!</v>
      </c>
      <c r="J612" s="148" t="e">
        <f>IF(#REF!="",0,#REF!)</f>
        <v>#REF!</v>
      </c>
    </row>
    <row r="613" spans="8:10">
      <c r="H613" s="147">
        <v>611</v>
      </c>
      <c r="I613" s="148" t="e">
        <f>IF(#REF!="",I612,#REF!)</f>
        <v>#REF!</v>
      </c>
      <c r="J613" s="148" t="e">
        <f>IF(#REF!="",0,#REF!)</f>
        <v>#REF!</v>
      </c>
    </row>
    <row r="614" spans="8:10">
      <c r="H614" s="147">
        <v>612</v>
      </c>
      <c r="I614" s="148" t="e">
        <f>IF(#REF!="",I613,#REF!)</f>
        <v>#REF!</v>
      </c>
      <c r="J614" s="148" t="e">
        <f>IF(#REF!="",0,#REF!)</f>
        <v>#REF!</v>
      </c>
    </row>
    <row r="615" spans="8:10">
      <c r="H615" s="147">
        <v>613</v>
      </c>
      <c r="I615" s="148" t="e">
        <f>IF(#REF!="",I614,#REF!)</f>
        <v>#REF!</v>
      </c>
      <c r="J615" s="148" t="e">
        <f>IF(#REF!="",0,#REF!)</f>
        <v>#REF!</v>
      </c>
    </row>
    <row r="616" spans="8:10">
      <c r="H616" s="147">
        <v>614</v>
      </c>
      <c r="I616" s="148" t="e">
        <f>IF(#REF!="",I615,#REF!)</f>
        <v>#REF!</v>
      </c>
      <c r="J616" s="148" t="e">
        <f>IF(#REF!="",0,#REF!)</f>
        <v>#REF!</v>
      </c>
    </row>
    <row r="617" spans="8:10">
      <c r="H617" s="147">
        <v>615</v>
      </c>
      <c r="I617" s="148" t="e">
        <f>IF(#REF!="",I616,#REF!)</f>
        <v>#REF!</v>
      </c>
      <c r="J617" s="148" t="e">
        <f>IF(#REF!="",0,#REF!)</f>
        <v>#REF!</v>
      </c>
    </row>
    <row r="618" spans="8:10">
      <c r="H618" s="147">
        <v>616</v>
      </c>
      <c r="I618" s="148" t="e">
        <f>IF(#REF!="",I617,#REF!)</f>
        <v>#REF!</v>
      </c>
      <c r="J618" s="148" t="e">
        <f>IF(#REF!="",0,#REF!)</f>
        <v>#REF!</v>
      </c>
    </row>
    <row r="619" spans="8:10">
      <c r="H619" s="147">
        <v>617</v>
      </c>
      <c r="I619" s="148" t="e">
        <f>IF(#REF!="",I618,#REF!)</f>
        <v>#REF!</v>
      </c>
      <c r="J619" s="148" t="e">
        <f>IF(#REF!="",0,#REF!)</f>
        <v>#REF!</v>
      </c>
    </row>
    <row r="620" spans="8:10">
      <c r="H620" s="147">
        <v>618</v>
      </c>
      <c r="I620" s="148" t="e">
        <f>IF(#REF!="",I619,#REF!)</f>
        <v>#REF!</v>
      </c>
      <c r="J620" s="148" t="e">
        <f>IF(#REF!="",0,#REF!)</f>
        <v>#REF!</v>
      </c>
    </row>
    <row r="621" spans="8:10">
      <c r="H621" s="147">
        <v>619</v>
      </c>
      <c r="I621" s="148" t="e">
        <f>IF(#REF!="",I620,#REF!)</f>
        <v>#REF!</v>
      </c>
      <c r="J621" s="148" t="e">
        <f>IF(#REF!="",0,#REF!)</f>
        <v>#REF!</v>
      </c>
    </row>
    <row r="622" spans="8:10">
      <c r="H622" s="147">
        <v>620</v>
      </c>
      <c r="I622" s="148" t="e">
        <f>IF(#REF!="",I621,#REF!)</f>
        <v>#REF!</v>
      </c>
      <c r="J622" s="148" t="e">
        <f>IF(#REF!="",0,#REF!)</f>
        <v>#REF!</v>
      </c>
    </row>
    <row r="623" spans="8:10">
      <c r="H623" s="147">
        <v>621</v>
      </c>
      <c r="I623" s="148" t="e">
        <f>IF(#REF!="",I622,#REF!)</f>
        <v>#REF!</v>
      </c>
      <c r="J623" s="148" t="e">
        <f>IF(#REF!="",0,#REF!)</f>
        <v>#REF!</v>
      </c>
    </row>
    <row r="624" spans="8:10">
      <c r="H624" s="147">
        <v>622</v>
      </c>
      <c r="I624" s="148" t="e">
        <f>IF(#REF!="",I623,#REF!)</f>
        <v>#REF!</v>
      </c>
      <c r="J624" s="148" t="e">
        <f>IF(#REF!="",0,#REF!)</f>
        <v>#REF!</v>
      </c>
    </row>
    <row r="625" spans="8:10">
      <c r="H625" s="147">
        <v>623</v>
      </c>
      <c r="I625" s="148" t="e">
        <f>IF(#REF!="",I624,#REF!)</f>
        <v>#REF!</v>
      </c>
      <c r="J625" s="148" t="e">
        <f>IF(#REF!="",0,#REF!)</f>
        <v>#REF!</v>
      </c>
    </row>
    <row r="626" spans="8:10">
      <c r="H626" s="147">
        <v>624</v>
      </c>
      <c r="I626" s="148" t="e">
        <f>IF(#REF!="",I625,#REF!)</f>
        <v>#REF!</v>
      </c>
      <c r="J626" s="148" t="e">
        <f>IF(#REF!="",0,#REF!)</f>
        <v>#REF!</v>
      </c>
    </row>
    <row r="627" spans="8:10">
      <c r="H627" s="147">
        <v>625</v>
      </c>
      <c r="I627" s="148" t="e">
        <f>IF(#REF!="",I626,#REF!)</f>
        <v>#REF!</v>
      </c>
      <c r="J627" s="148" t="e">
        <f>IF(#REF!="",0,#REF!)</f>
        <v>#REF!</v>
      </c>
    </row>
    <row r="628" spans="8:10">
      <c r="H628" s="147">
        <v>626</v>
      </c>
      <c r="I628" s="148" t="e">
        <f>IF(#REF!="",I627,#REF!)</f>
        <v>#REF!</v>
      </c>
      <c r="J628" s="148" t="e">
        <f>IF(#REF!="",0,#REF!)</f>
        <v>#REF!</v>
      </c>
    </row>
    <row r="629" spans="8:10">
      <c r="H629" s="147">
        <v>627</v>
      </c>
      <c r="I629" s="148" t="e">
        <f>IF(#REF!="",I628,#REF!)</f>
        <v>#REF!</v>
      </c>
      <c r="J629" s="148" t="e">
        <f>IF(#REF!="",0,#REF!)</f>
        <v>#REF!</v>
      </c>
    </row>
    <row r="630" spans="8:10">
      <c r="H630" s="147">
        <v>628</v>
      </c>
      <c r="I630" s="148" t="e">
        <f>IF(#REF!="",I629,#REF!)</f>
        <v>#REF!</v>
      </c>
      <c r="J630" s="148" t="e">
        <f>IF(#REF!="",0,#REF!)</f>
        <v>#REF!</v>
      </c>
    </row>
    <row r="631" spans="8:10">
      <c r="H631" s="147">
        <v>629</v>
      </c>
      <c r="I631" s="148" t="e">
        <f>IF(#REF!="",I630,#REF!)</f>
        <v>#REF!</v>
      </c>
      <c r="J631" s="148" t="e">
        <f>IF(#REF!="",0,#REF!)</f>
        <v>#REF!</v>
      </c>
    </row>
    <row r="632" spans="8:10">
      <c r="H632" s="147">
        <v>630</v>
      </c>
      <c r="I632" s="148" t="e">
        <f>IF(#REF!="",I631,#REF!)</f>
        <v>#REF!</v>
      </c>
      <c r="J632" s="148" t="e">
        <f>IF(#REF!="",0,#REF!)</f>
        <v>#REF!</v>
      </c>
    </row>
    <row r="633" spans="8:10">
      <c r="H633" s="147">
        <v>631</v>
      </c>
      <c r="I633" s="148" t="e">
        <f>IF(#REF!="",I632,#REF!)</f>
        <v>#REF!</v>
      </c>
      <c r="J633" s="148" t="e">
        <f>IF(#REF!="",0,#REF!)</f>
        <v>#REF!</v>
      </c>
    </row>
    <row r="634" spans="8:10">
      <c r="H634" s="147">
        <v>632</v>
      </c>
      <c r="I634" s="148" t="e">
        <f>IF(#REF!="",I633,#REF!)</f>
        <v>#REF!</v>
      </c>
      <c r="J634" s="148" t="e">
        <f>IF(#REF!="",0,#REF!)</f>
        <v>#REF!</v>
      </c>
    </row>
    <row r="635" spans="8:10">
      <c r="H635" s="147">
        <v>633</v>
      </c>
      <c r="I635" s="148" t="e">
        <f>IF(#REF!="",I634,#REF!)</f>
        <v>#REF!</v>
      </c>
      <c r="J635" s="148" t="e">
        <f>IF(#REF!="",0,#REF!)</f>
        <v>#REF!</v>
      </c>
    </row>
    <row r="636" spans="8:10">
      <c r="H636" s="147">
        <v>634</v>
      </c>
      <c r="I636" s="148" t="e">
        <f>IF(#REF!="",I635,#REF!)</f>
        <v>#REF!</v>
      </c>
      <c r="J636" s="148" t="e">
        <f>IF(#REF!="",0,#REF!)</f>
        <v>#REF!</v>
      </c>
    </row>
    <row r="637" spans="8:10">
      <c r="H637" s="147">
        <v>635</v>
      </c>
      <c r="I637" s="148" t="e">
        <f>IF(#REF!="",I636,#REF!)</f>
        <v>#REF!</v>
      </c>
      <c r="J637" s="148" t="e">
        <f>IF(#REF!="",0,#REF!)</f>
        <v>#REF!</v>
      </c>
    </row>
    <row r="638" spans="8:10">
      <c r="H638" s="147">
        <v>636</v>
      </c>
      <c r="I638" s="148" t="e">
        <f>IF(#REF!="",I637,#REF!)</f>
        <v>#REF!</v>
      </c>
      <c r="J638" s="148" t="e">
        <f>IF(#REF!="",0,#REF!)</f>
        <v>#REF!</v>
      </c>
    </row>
    <row r="639" spans="8:10">
      <c r="H639" s="147">
        <v>637</v>
      </c>
      <c r="I639" s="148" t="e">
        <f>IF(#REF!="",I638,#REF!)</f>
        <v>#REF!</v>
      </c>
      <c r="J639" s="148" t="e">
        <f>IF(#REF!="",0,#REF!)</f>
        <v>#REF!</v>
      </c>
    </row>
    <row r="640" spans="8:10">
      <c r="H640" s="147">
        <v>638</v>
      </c>
      <c r="I640" s="148" t="e">
        <f>IF(#REF!="",I639,#REF!)</f>
        <v>#REF!</v>
      </c>
      <c r="J640" s="148" t="e">
        <f>IF(#REF!="",0,#REF!)</f>
        <v>#REF!</v>
      </c>
    </row>
    <row r="641" spans="8:10">
      <c r="H641" s="147">
        <v>639</v>
      </c>
      <c r="I641" s="148" t="e">
        <f>IF(#REF!="",I640,#REF!)</f>
        <v>#REF!</v>
      </c>
      <c r="J641" s="148" t="e">
        <f>IF(#REF!="",0,#REF!)</f>
        <v>#REF!</v>
      </c>
    </row>
    <row r="642" spans="8:10">
      <c r="H642" s="147">
        <v>640</v>
      </c>
      <c r="I642" s="148" t="e">
        <f>IF(#REF!="",I641,#REF!)</f>
        <v>#REF!</v>
      </c>
      <c r="J642" s="148" t="e">
        <f>IF(#REF!="",0,#REF!)</f>
        <v>#REF!</v>
      </c>
    </row>
    <row r="643" spans="8:10">
      <c r="H643" s="147">
        <v>641</v>
      </c>
      <c r="I643" s="148" t="e">
        <f>IF(#REF!="",I642,#REF!)</f>
        <v>#REF!</v>
      </c>
      <c r="J643" s="148" t="e">
        <f>IF(#REF!="",0,#REF!)</f>
        <v>#REF!</v>
      </c>
    </row>
    <row r="644" spans="8:10">
      <c r="H644" s="147">
        <v>642</v>
      </c>
      <c r="I644" s="148" t="e">
        <f>IF(#REF!="",I643,#REF!)</f>
        <v>#REF!</v>
      </c>
      <c r="J644" s="148" t="e">
        <f>IF(#REF!="",0,#REF!)</f>
        <v>#REF!</v>
      </c>
    </row>
    <row r="645" spans="8:10">
      <c r="H645" s="147">
        <v>643</v>
      </c>
      <c r="I645" s="148" t="e">
        <f>IF(#REF!="",I644,#REF!)</f>
        <v>#REF!</v>
      </c>
      <c r="J645" s="148" t="e">
        <f>IF(#REF!="",0,#REF!)</f>
        <v>#REF!</v>
      </c>
    </row>
    <row r="646" spans="8:10">
      <c r="H646" s="147">
        <v>644</v>
      </c>
      <c r="I646" s="148" t="e">
        <f>IF(#REF!="",I645,#REF!)</f>
        <v>#REF!</v>
      </c>
      <c r="J646" s="148" t="e">
        <f>IF(#REF!="",0,#REF!)</f>
        <v>#REF!</v>
      </c>
    </row>
    <row r="647" spans="8:10">
      <c r="H647" s="147">
        <v>645</v>
      </c>
      <c r="I647" s="148" t="e">
        <f>IF(#REF!="",I646,#REF!)</f>
        <v>#REF!</v>
      </c>
      <c r="J647" s="148" t="e">
        <f>IF(#REF!="",0,#REF!)</f>
        <v>#REF!</v>
      </c>
    </row>
    <row r="648" spans="8:10">
      <c r="H648" s="147">
        <v>646</v>
      </c>
      <c r="I648" s="148" t="e">
        <f>IF(#REF!="",I647,#REF!)</f>
        <v>#REF!</v>
      </c>
      <c r="J648" s="148" t="e">
        <f>IF(#REF!="",0,#REF!)</f>
        <v>#REF!</v>
      </c>
    </row>
    <row r="649" spans="8:10">
      <c r="H649" s="147">
        <v>647</v>
      </c>
      <c r="I649" s="148" t="e">
        <f>IF(#REF!="",I648,#REF!)</f>
        <v>#REF!</v>
      </c>
      <c r="J649" s="148" t="e">
        <f>IF(#REF!="",0,#REF!)</f>
        <v>#REF!</v>
      </c>
    </row>
    <row r="650" spans="8:10">
      <c r="H650" s="147">
        <v>648</v>
      </c>
      <c r="I650" s="148" t="e">
        <f>IF(#REF!="",I649,#REF!)</f>
        <v>#REF!</v>
      </c>
      <c r="J650" s="148" t="e">
        <f>IF(#REF!="",0,#REF!)</f>
        <v>#REF!</v>
      </c>
    </row>
    <row r="651" spans="8:10">
      <c r="H651" s="147">
        <v>649</v>
      </c>
      <c r="I651" s="148" t="e">
        <f>IF(#REF!="",I650,#REF!)</f>
        <v>#REF!</v>
      </c>
      <c r="J651" s="148" t="e">
        <f>IF(#REF!="",0,#REF!)</f>
        <v>#REF!</v>
      </c>
    </row>
    <row r="652" spans="8:10">
      <c r="H652" s="147">
        <v>650</v>
      </c>
      <c r="I652" s="148" t="e">
        <f>IF(#REF!="",I651,#REF!)</f>
        <v>#REF!</v>
      </c>
      <c r="J652" s="148" t="e">
        <f>IF(#REF!="",0,#REF!)</f>
        <v>#REF!</v>
      </c>
    </row>
    <row r="653" spans="8:10">
      <c r="H653" s="147">
        <v>651</v>
      </c>
      <c r="I653" s="148" t="e">
        <f>IF(#REF!="",I652,#REF!)</f>
        <v>#REF!</v>
      </c>
      <c r="J653" s="148" t="e">
        <f>IF(#REF!="",0,#REF!)</f>
        <v>#REF!</v>
      </c>
    </row>
    <row r="654" spans="8:10">
      <c r="H654" s="147">
        <v>652</v>
      </c>
      <c r="I654" s="148" t="e">
        <f>IF(#REF!="",I653,#REF!)</f>
        <v>#REF!</v>
      </c>
      <c r="J654" s="148" t="e">
        <f>IF(#REF!="",0,#REF!)</f>
        <v>#REF!</v>
      </c>
    </row>
    <row r="655" spans="8:10">
      <c r="H655" s="147">
        <v>653</v>
      </c>
      <c r="I655" s="148" t="e">
        <f>IF(#REF!="",I654,#REF!)</f>
        <v>#REF!</v>
      </c>
      <c r="J655" s="148" t="e">
        <f>IF(#REF!="",0,#REF!)</f>
        <v>#REF!</v>
      </c>
    </row>
    <row r="656" spans="8:10">
      <c r="H656" s="147">
        <v>654</v>
      </c>
      <c r="I656" s="148" t="e">
        <f>IF(#REF!="",I655,#REF!)</f>
        <v>#REF!</v>
      </c>
      <c r="J656" s="148" t="e">
        <f>IF(#REF!="",0,#REF!)</f>
        <v>#REF!</v>
      </c>
    </row>
    <row r="657" spans="8:10">
      <c r="H657" s="147">
        <v>655</v>
      </c>
      <c r="I657" s="148" t="e">
        <f>IF(#REF!="",I656,#REF!)</f>
        <v>#REF!</v>
      </c>
      <c r="J657" s="148" t="e">
        <f>IF(#REF!="",0,#REF!)</f>
        <v>#REF!</v>
      </c>
    </row>
    <row r="658" spans="8:10">
      <c r="H658" s="147">
        <v>656</v>
      </c>
      <c r="I658" s="148" t="e">
        <f>IF(#REF!="",I657,#REF!)</f>
        <v>#REF!</v>
      </c>
      <c r="J658" s="148" t="e">
        <f>IF(#REF!="",0,#REF!)</f>
        <v>#REF!</v>
      </c>
    </row>
    <row r="659" spans="8:10">
      <c r="H659" s="147">
        <v>657</v>
      </c>
      <c r="I659" s="148" t="e">
        <f>IF(#REF!="",I658,#REF!)</f>
        <v>#REF!</v>
      </c>
      <c r="J659" s="148" t="e">
        <f>IF(#REF!="",0,#REF!)</f>
        <v>#REF!</v>
      </c>
    </row>
    <row r="660" spans="8:10">
      <c r="H660" s="147">
        <v>658</v>
      </c>
      <c r="I660" s="148" t="e">
        <f>IF(#REF!="",I659,#REF!)</f>
        <v>#REF!</v>
      </c>
      <c r="J660" s="148" t="e">
        <f>IF(#REF!="",0,#REF!)</f>
        <v>#REF!</v>
      </c>
    </row>
    <row r="661" spans="8:10">
      <c r="H661" s="147">
        <v>659</v>
      </c>
      <c r="I661" s="148" t="e">
        <f>IF(#REF!="",I660,#REF!)</f>
        <v>#REF!</v>
      </c>
      <c r="J661" s="148" t="e">
        <f>IF(#REF!="",0,#REF!)</f>
        <v>#REF!</v>
      </c>
    </row>
    <row r="662" spans="8:10">
      <c r="H662" s="147">
        <v>660</v>
      </c>
      <c r="I662" s="148" t="e">
        <f>IF(#REF!="",I661,#REF!)</f>
        <v>#REF!</v>
      </c>
      <c r="J662" s="148" t="e">
        <f>IF(#REF!="",0,#REF!)</f>
        <v>#REF!</v>
      </c>
    </row>
    <row r="663" spans="8:10">
      <c r="H663" s="147">
        <v>661</v>
      </c>
      <c r="I663" s="148" t="e">
        <f>IF(#REF!="",I662,#REF!)</f>
        <v>#REF!</v>
      </c>
      <c r="J663" s="148" t="e">
        <f>IF(#REF!="",0,#REF!)</f>
        <v>#REF!</v>
      </c>
    </row>
    <row r="664" spans="8:10">
      <c r="H664" s="147">
        <v>662</v>
      </c>
      <c r="I664" s="148" t="e">
        <f>IF(#REF!="",I663,#REF!)</f>
        <v>#REF!</v>
      </c>
      <c r="J664" s="148" t="e">
        <f>IF(#REF!="",0,#REF!)</f>
        <v>#REF!</v>
      </c>
    </row>
    <row r="665" spans="8:10">
      <c r="H665" s="147">
        <v>663</v>
      </c>
      <c r="I665" s="148" t="e">
        <f>IF(#REF!="",I664,#REF!)</f>
        <v>#REF!</v>
      </c>
      <c r="J665" s="148" t="e">
        <f>IF(#REF!="",0,#REF!)</f>
        <v>#REF!</v>
      </c>
    </row>
    <row r="666" spans="8:10">
      <c r="H666" s="147">
        <v>664</v>
      </c>
      <c r="I666" s="148" t="e">
        <f>IF(#REF!="",I665,#REF!)</f>
        <v>#REF!</v>
      </c>
      <c r="J666" s="148" t="e">
        <f>IF(#REF!="",0,#REF!)</f>
        <v>#REF!</v>
      </c>
    </row>
    <row r="667" spans="8:10">
      <c r="H667" s="147">
        <v>665</v>
      </c>
      <c r="I667" s="148" t="e">
        <f>IF(#REF!="",I666,#REF!)</f>
        <v>#REF!</v>
      </c>
      <c r="J667" s="148" t="e">
        <f>IF(#REF!="",0,#REF!)</f>
        <v>#REF!</v>
      </c>
    </row>
    <row r="668" spans="8:10">
      <c r="H668" s="147">
        <v>666</v>
      </c>
      <c r="I668" s="148" t="e">
        <f>IF(#REF!="",I667,#REF!)</f>
        <v>#REF!</v>
      </c>
      <c r="J668" s="148" t="e">
        <f>IF(#REF!="",0,#REF!)</f>
        <v>#REF!</v>
      </c>
    </row>
    <row r="669" spans="8:10">
      <c r="H669" s="147">
        <v>667</v>
      </c>
      <c r="I669" s="148" t="e">
        <f>IF(#REF!="",I668,#REF!)</f>
        <v>#REF!</v>
      </c>
      <c r="J669" s="148" t="e">
        <f>IF(#REF!="",0,#REF!)</f>
        <v>#REF!</v>
      </c>
    </row>
    <row r="670" spans="8:10">
      <c r="H670" s="147">
        <v>668</v>
      </c>
      <c r="I670" s="148" t="e">
        <f>IF(#REF!="",I669,#REF!)</f>
        <v>#REF!</v>
      </c>
      <c r="J670" s="148" t="e">
        <f>IF(#REF!="",0,#REF!)</f>
        <v>#REF!</v>
      </c>
    </row>
    <row r="671" spans="8:10">
      <c r="H671" s="147">
        <v>669</v>
      </c>
      <c r="I671" s="148" t="e">
        <f>IF(#REF!="",I670,#REF!)</f>
        <v>#REF!</v>
      </c>
      <c r="J671" s="148" t="e">
        <f>IF(#REF!="",0,#REF!)</f>
        <v>#REF!</v>
      </c>
    </row>
    <row r="672" spans="8:10">
      <c r="H672" s="147">
        <v>670</v>
      </c>
      <c r="I672" s="148" t="e">
        <f>IF(#REF!="",I671,#REF!)</f>
        <v>#REF!</v>
      </c>
      <c r="J672" s="148" t="e">
        <f>IF(#REF!="",0,#REF!)</f>
        <v>#REF!</v>
      </c>
    </row>
    <row r="673" spans="8:10">
      <c r="H673" s="147">
        <v>671</v>
      </c>
      <c r="I673" s="148" t="e">
        <f>IF(#REF!="",I672,#REF!)</f>
        <v>#REF!</v>
      </c>
      <c r="J673" s="148" t="e">
        <f>IF(#REF!="",0,#REF!)</f>
        <v>#REF!</v>
      </c>
    </row>
    <row r="674" spans="8:10">
      <c r="H674" s="147">
        <v>672</v>
      </c>
      <c r="I674" s="148" t="e">
        <f>IF(#REF!="",I673,#REF!)</f>
        <v>#REF!</v>
      </c>
      <c r="J674" s="148" t="e">
        <f>IF(#REF!="",0,#REF!)</f>
        <v>#REF!</v>
      </c>
    </row>
    <row r="675" spans="8:10">
      <c r="H675" s="147">
        <v>673</v>
      </c>
      <c r="I675" s="148" t="e">
        <f>IF(#REF!="",I674,#REF!)</f>
        <v>#REF!</v>
      </c>
      <c r="J675" s="148" t="e">
        <f>IF(#REF!="",0,#REF!)</f>
        <v>#REF!</v>
      </c>
    </row>
    <row r="676" spans="8:10">
      <c r="H676" s="147">
        <v>674</v>
      </c>
      <c r="I676" s="148" t="e">
        <f>IF(#REF!="",I675,#REF!)</f>
        <v>#REF!</v>
      </c>
      <c r="J676" s="148" t="e">
        <f>IF(#REF!="",0,#REF!)</f>
        <v>#REF!</v>
      </c>
    </row>
    <row r="677" spans="8:10">
      <c r="H677" s="147">
        <v>675</v>
      </c>
      <c r="I677" s="148" t="e">
        <f>IF(#REF!="",I676,#REF!)</f>
        <v>#REF!</v>
      </c>
      <c r="J677" s="148" t="e">
        <f>IF(#REF!="",0,#REF!)</f>
        <v>#REF!</v>
      </c>
    </row>
    <row r="678" spans="8:10">
      <c r="H678" s="147">
        <v>676</v>
      </c>
      <c r="I678" s="148" t="e">
        <f>IF(#REF!="",I677,#REF!)</f>
        <v>#REF!</v>
      </c>
      <c r="J678" s="148" t="e">
        <f>IF(#REF!="",0,#REF!)</f>
        <v>#REF!</v>
      </c>
    </row>
    <row r="679" spans="8:10">
      <c r="H679" s="147">
        <v>677</v>
      </c>
      <c r="I679" s="148" t="e">
        <f>IF(#REF!="",I678,#REF!)</f>
        <v>#REF!</v>
      </c>
      <c r="J679" s="148" t="e">
        <f>IF(#REF!="",0,#REF!)</f>
        <v>#REF!</v>
      </c>
    </row>
    <row r="680" spans="8:10">
      <c r="H680" s="147">
        <v>678</v>
      </c>
      <c r="I680" s="148" t="e">
        <f>IF(#REF!="",I679,#REF!)</f>
        <v>#REF!</v>
      </c>
      <c r="J680" s="148" t="e">
        <f>IF(#REF!="",0,#REF!)</f>
        <v>#REF!</v>
      </c>
    </row>
    <row r="681" spans="8:10">
      <c r="H681" s="147">
        <v>679</v>
      </c>
      <c r="I681" s="148" t="e">
        <f>IF(#REF!="",I680,#REF!)</f>
        <v>#REF!</v>
      </c>
      <c r="J681" s="148" t="e">
        <f>IF(#REF!="",0,#REF!)</f>
        <v>#REF!</v>
      </c>
    </row>
    <row r="682" spans="8:10">
      <c r="H682" s="147">
        <v>680</v>
      </c>
      <c r="I682" s="148" t="e">
        <f>IF(#REF!="",I681,#REF!)</f>
        <v>#REF!</v>
      </c>
      <c r="J682" s="148" t="e">
        <f>IF(#REF!="",0,#REF!)</f>
        <v>#REF!</v>
      </c>
    </row>
    <row r="683" spans="8:10">
      <c r="H683" s="147">
        <v>681</v>
      </c>
      <c r="I683" s="148" t="e">
        <f>IF(#REF!="",I682,#REF!)</f>
        <v>#REF!</v>
      </c>
      <c r="J683" s="148" t="e">
        <f>IF(#REF!="",0,#REF!)</f>
        <v>#REF!</v>
      </c>
    </row>
    <row r="684" spans="8:10">
      <c r="H684" s="147">
        <v>682</v>
      </c>
      <c r="I684" s="148" t="e">
        <f>IF(#REF!="",I683,#REF!)</f>
        <v>#REF!</v>
      </c>
      <c r="J684" s="148" t="e">
        <f>IF(#REF!="",0,#REF!)</f>
        <v>#REF!</v>
      </c>
    </row>
    <row r="685" spans="8:10">
      <c r="H685" s="147">
        <v>683</v>
      </c>
      <c r="I685" s="148" t="e">
        <f>IF(#REF!="",I684,#REF!)</f>
        <v>#REF!</v>
      </c>
      <c r="J685" s="148" t="e">
        <f>IF(#REF!="",0,#REF!)</f>
        <v>#REF!</v>
      </c>
    </row>
    <row r="686" spans="8:10">
      <c r="H686" s="147">
        <v>684</v>
      </c>
      <c r="I686" s="148" t="e">
        <f>IF(#REF!="",I685,#REF!)</f>
        <v>#REF!</v>
      </c>
      <c r="J686" s="148" t="e">
        <f>IF(#REF!="",0,#REF!)</f>
        <v>#REF!</v>
      </c>
    </row>
    <row r="687" spans="8:10">
      <c r="H687" s="147">
        <v>685</v>
      </c>
      <c r="I687" s="148" t="e">
        <f>IF(#REF!="",I686,#REF!)</f>
        <v>#REF!</v>
      </c>
      <c r="J687" s="148" t="e">
        <f>IF(#REF!="",0,#REF!)</f>
        <v>#REF!</v>
      </c>
    </row>
    <row r="688" spans="8:10">
      <c r="H688" s="147">
        <v>686</v>
      </c>
      <c r="I688" s="148" t="e">
        <f>IF(#REF!="",I687,#REF!)</f>
        <v>#REF!</v>
      </c>
      <c r="J688" s="148" t="e">
        <f>IF(#REF!="",0,#REF!)</f>
        <v>#REF!</v>
      </c>
    </row>
    <row r="689" spans="8:10">
      <c r="H689" s="147">
        <v>687</v>
      </c>
      <c r="I689" s="148" t="e">
        <f>IF(#REF!="",I688,#REF!)</f>
        <v>#REF!</v>
      </c>
      <c r="J689" s="148" t="e">
        <f>IF(#REF!="",0,#REF!)</f>
        <v>#REF!</v>
      </c>
    </row>
    <row r="690" spans="8:10">
      <c r="H690" s="147">
        <v>688</v>
      </c>
      <c r="I690" s="148" t="e">
        <f>IF(#REF!="",I689,#REF!)</f>
        <v>#REF!</v>
      </c>
      <c r="J690" s="148" t="e">
        <f>IF(#REF!="",0,#REF!)</f>
        <v>#REF!</v>
      </c>
    </row>
    <row r="691" spans="8:10">
      <c r="H691" s="147">
        <v>689</v>
      </c>
      <c r="I691" s="148" t="e">
        <f>IF(#REF!="",I690,#REF!)</f>
        <v>#REF!</v>
      </c>
      <c r="J691" s="148" t="e">
        <f>IF(#REF!="",0,#REF!)</f>
        <v>#REF!</v>
      </c>
    </row>
    <row r="692" spans="8:10">
      <c r="H692" s="147">
        <v>690</v>
      </c>
      <c r="I692" s="148" t="e">
        <f>IF(#REF!="",I691,#REF!)</f>
        <v>#REF!</v>
      </c>
      <c r="J692" s="148" t="e">
        <f>IF(#REF!="",0,#REF!)</f>
        <v>#REF!</v>
      </c>
    </row>
    <row r="693" spans="8:10">
      <c r="H693" s="147">
        <v>691</v>
      </c>
      <c r="I693" s="148" t="e">
        <f>IF(#REF!="",I692,#REF!)</f>
        <v>#REF!</v>
      </c>
      <c r="J693" s="148" t="e">
        <f>IF(#REF!="",0,#REF!)</f>
        <v>#REF!</v>
      </c>
    </row>
    <row r="694" spans="8:10">
      <c r="H694" s="147">
        <v>692</v>
      </c>
      <c r="I694" s="148" t="e">
        <f>IF(#REF!="",I693,#REF!)</f>
        <v>#REF!</v>
      </c>
      <c r="J694" s="148" t="e">
        <f>IF(#REF!="",0,#REF!)</f>
        <v>#REF!</v>
      </c>
    </row>
    <row r="695" spans="8:10">
      <c r="H695" s="147">
        <v>693</v>
      </c>
      <c r="I695" s="148" t="e">
        <f>IF(#REF!="",I694,#REF!)</f>
        <v>#REF!</v>
      </c>
      <c r="J695" s="148" t="e">
        <f>IF(#REF!="",0,#REF!)</f>
        <v>#REF!</v>
      </c>
    </row>
    <row r="696" spans="8:10">
      <c r="H696" s="147">
        <v>694</v>
      </c>
      <c r="I696" s="148" t="e">
        <f>IF(#REF!="",I695,#REF!)</f>
        <v>#REF!</v>
      </c>
      <c r="J696" s="148" t="e">
        <f>IF(#REF!="",0,#REF!)</f>
        <v>#REF!</v>
      </c>
    </row>
    <row r="697" spans="8:10">
      <c r="H697" s="147">
        <v>695</v>
      </c>
      <c r="I697" s="148" t="e">
        <f>IF(#REF!="",I696,#REF!)</f>
        <v>#REF!</v>
      </c>
      <c r="J697" s="148" t="e">
        <f>IF(#REF!="",0,#REF!)</f>
        <v>#REF!</v>
      </c>
    </row>
    <row r="698" spans="8:10">
      <c r="H698" s="147">
        <v>696</v>
      </c>
      <c r="I698" s="148" t="e">
        <f>IF(#REF!="",I697,#REF!)</f>
        <v>#REF!</v>
      </c>
      <c r="J698" s="148" t="e">
        <f>IF(#REF!="",0,#REF!)</f>
        <v>#REF!</v>
      </c>
    </row>
    <row r="699" spans="8:10">
      <c r="H699" s="147">
        <v>697</v>
      </c>
      <c r="I699" s="148" t="e">
        <f>IF(#REF!="",I698,#REF!)</f>
        <v>#REF!</v>
      </c>
      <c r="J699" s="148" t="e">
        <f>IF(#REF!="",0,#REF!)</f>
        <v>#REF!</v>
      </c>
    </row>
    <row r="700" spans="8:10">
      <c r="H700" s="147">
        <v>698</v>
      </c>
      <c r="I700" s="148" t="e">
        <f>IF(#REF!="",I699,#REF!)</f>
        <v>#REF!</v>
      </c>
      <c r="J700" s="148" t="e">
        <f>IF(#REF!="",0,#REF!)</f>
        <v>#REF!</v>
      </c>
    </row>
    <row r="701" spans="8:10">
      <c r="H701" s="147">
        <v>699</v>
      </c>
      <c r="I701" s="148" t="e">
        <f>IF(#REF!="",I700,#REF!)</f>
        <v>#REF!</v>
      </c>
      <c r="J701" s="148" t="e">
        <f>IF(#REF!="",0,#REF!)</f>
        <v>#REF!</v>
      </c>
    </row>
    <row r="702" spans="8:10">
      <c r="H702" s="147">
        <v>700</v>
      </c>
      <c r="I702" s="148" t="e">
        <f>IF(#REF!="",I701,#REF!)</f>
        <v>#REF!</v>
      </c>
      <c r="J702" s="148" t="e">
        <f>IF(#REF!="",0,#REF!)</f>
        <v>#REF!</v>
      </c>
    </row>
    <row r="703" spans="8:10">
      <c r="H703" s="147">
        <v>701</v>
      </c>
      <c r="I703" s="148" t="e">
        <f>IF(#REF!="",I702,#REF!)</f>
        <v>#REF!</v>
      </c>
      <c r="J703" s="148" t="e">
        <f>IF(#REF!="",0,#REF!)</f>
        <v>#REF!</v>
      </c>
    </row>
    <row r="704" spans="8:10">
      <c r="H704" s="147">
        <v>702</v>
      </c>
      <c r="I704" s="148" t="e">
        <f>IF(#REF!="",I703,#REF!)</f>
        <v>#REF!</v>
      </c>
      <c r="J704" s="148" t="e">
        <f>IF(#REF!="",0,#REF!)</f>
        <v>#REF!</v>
      </c>
    </row>
    <row r="705" spans="8:10">
      <c r="H705" s="147">
        <v>703</v>
      </c>
      <c r="I705" s="148" t="e">
        <f>IF(#REF!="",I704,#REF!)</f>
        <v>#REF!</v>
      </c>
      <c r="J705" s="148" t="e">
        <f>IF(#REF!="",0,#REF!)</f>
        <v>#REF!</v>
      </c>
    </row>
    <row r="706" spans="8:10">
      <c r="H706" s="147">
        <v>704</v>
      </c>
      <c r="I706" s="148" t="e">
        <f>IF(#REF!="",I705,#REF!)</f>
        <v>#REF!</v>
      </c>
      <c r="J706" s="148" t="e">
        <f>IF(#REF!="",0,#REF!)</f>
        <v>#REF!</v>
      </c>
    </row>
    <row r="707" spans="8:10">
      <c r="H707" s="147">
        <v>705</v>
      </c>
      <c r="I707" s="148" t="e">
        <f>IF(#REF!="",I706,#REF!)</f>
        <v>#REF!</v>
      </c>
      <c r="J707" s="148" t="e">
        <f>IF(#REF!="",0,#REF!)</f>
        <v>#REF!</v>
      </c>
    </row>
    <row r="708" spans="8:10">
      <c r="H708" s="147">
        <v>706</v>
      </c>
      <c r="I708" s="148" t="e">
        <f>IF(#REF!="",I707,#REF!)</f>
        <v>#REF!</v>
      </c>
      <c r="J708" s="148" t="e">
        <f>IF(#REF!="",0,#REF!)</f>
        <v>#REF!</v>
      </c>
    </row>
    <row r="709" spans="8:10">
      <c r="H709" s="147">
        <v>707</v>
      </c>
      <c r="I709" s="148" t="e">
        <f>IF(#REF!="",I708,#REF!)</f>
        <v>#REF!</v>
      </c>
      <c r="J709" s="148" t="e">
        <f>IF(#REF!="",0,#REF!)</f>
        <v>#REF!</v>
      </c>
    </row>
    <row r="710" spans="8:10">
      <c r="H710" s="147">
        <v>708</v>
      </c>
      <c r="I710" s="148" t="e">
        <f>IF(#REF!="",I709,#REF!)</f>
        <v>#REF!</v>
      </c>
      <c r="J710" s="148" t="e">
        <f>IF(#REF!="",0,#REF!)</f>
        <v>#REF!</v>
      </c>
    </row>
    <row r="711" spans="8:10">
      <c r="H711" s="147">
        <v>709</v>
      </c>
      <c r="I711" s="148" t="e">
        <f>IF(#REF!="",I710,#REF!)</f>
        <v>#REF!</v>
      </c>
      <c r="J711" s="148" t="e">
        <f>IF(#REF!="",0,#REF!)</f>
        <v>#REF!</v>
      </c>
    </row>
    <row r="712" spans="8:10">
      <c r="H712" s="147">
        <v>710</v>
      </c>
      <c r="I712" s="148" t="e">
        <f>IF(#REF!="",I711,#REF!)</f>
        <v>#REF!</v>
      </c>
      <c r="J712" s="148" t="e">
        <f>IF(#REF!="",0,#REF!)</f>
        <v>#REF!</v>
      </c>
    </row>
    <row r="713" spans="8:10">
      <c r="H713" s="147">
        <v>711</v>
      </c>
      <c r="I713" s="148" t="e">
        <f>IF(#REF!="",I712,#REF!)</f>
        <v>#REF!</v>
      </c>
      <c r="J713" s="148" t="e">
        <f>IF(#REF!="",0,#REF!)</f>
        <v>#REF!</v>
      </c>
    </row>
    <row r="714" spans="8:10">
      <c r="H714" s="147">
        <v>712</v>
      </c>
      <c r="I714" s="148" t="e">
        <f>IF(#REF!="",I713,#REF!)</f>
        <v>#REF!</v>
      </c>
      <c r="J714" s="148" t="e">
        <f>IF(#REF!="",0,#REF!)</f>
        <v>#REF!</v>
      </c>
    </row>
    <row r="715" spans="8:10">
      <c r="H715" s="147">
        <v>713</v>
      </c>
      <c r="I715" s="148" t="e">
        <f>IF(#REF!="",I714,#REF!)</f>
        <v>#REF!</v>
      </c>
      <c r="J715" s="148" t="e">
        <f>IF(#REF!="",0,#REF!)</f>
        <v>#REF!</v>
      </c>
    </row>
    <row r="716" spans="8:10">
      <c r="H716" s="147">
        <v>714</v>
      </c>
      <c r="I716" s="148" t="e">
        <f>IF(#REF!="",I715,#REF!)</f>
        <v>#REF!</v>
      </c>
      <c r="J716" s="148" t="e">
        <f>IF(#REF!="",0,#REF!)</f>
        <v>#REF!</v>
      </c>
    </row>
    <row r="717" spans="8:10">
      <c r="H717" s="147">
        <v>715</v>
      </c>
      <c r="I717" s="148" t="e">
        <f>IF(#REF!="",I716,#REF!)</f>
        <v>#REF!</v>
      </c>
      <c r="J717" s="148" t="e">
        <f>IF(#REF!="",0,#REF!)</f>
        <v>#REF!</v>
      </c>
    </row>
    <row r="718" spans="8:10">
      <c r="H718" s="147">
        <v>716</v>
      </c>
      <c r="I718" s="148" t="e">
        <f>IF(#REF!="",I717,#REF!)</f>
        <v>#REF!</v>
      </c>
      <c r="J718" s="148" t="e">
        <f>IF(#REF!="",0,#REF!)</f>
        <v>#REF!</v>
      </c>
    </row>
    <row r="719" spans="8:10">
      <c r="H719" s="147">
        <v>717</v>
      </c>
      <c r="I719" s="148" t="e">
        <f>IF(#REF!="",I718,#REF!)</f>
        <v>#REF!</v>
      </c>
      <c r="J719" s="148" t="e">
        <f>IF(#REF!="",0,#REF!)</f>
        <v>#REF!</v>
      </c>
    </row>
    <row r="720" spans="8:10">
      <c r="H720" s="147">
        <v>718</v>
      </c>
      <c r="I720" s="148" t="e">
        <f>IF(#REF!="",I719,#REF!)</f>
        <v>#REF!</v>
      </c>
      <c r="J720" s="148" t="e">
        <f>IF(#REF!="",0,#REF!)</f>
        <v>#REF!</v>
      </c>
    </row>
    <row r="721" spans="8:10">
      <c r="H721" s="147">
        <v>719</v>
      </c>
      <c r="I721" s="148" t="e">
        <f>IF(#REF!="",I720,#REF!)</f>
        <v>#REF!</v>
      </c>
      <c r="J721" s="148" t="e">
        <f>IF(#REF!="",0,#REF!)</f>
        <v>#REF!</v>
      </c>
    </row>
    <row r="722" spans="8:10">
      <c r="H722" s="147">
        <v>720</v>
      </c>
      <c r="I722" s="148" t="e">
        <f>IF(#REF!="",I721,#REF!)</f>
        <v>#REF!</v>
      </c>
      <c r="J722" s="148" t="e">
        <f>IF(#REF!="",0,#REF!)</f>
        <v>#REF!</v>
      </c>
    </row>
    <row r="723" spans="8:10">
      <c r="H723" s="147">
        <v>721</v>
      </c>
      <c r="I723" s="148" t="e">
        <f>IF(#REF!="",I722,#REF!)</f>
        <v>#REF!</v>
      </c>
      <c r="J723" s="148" t="e">
        <f>IF(#REF!="",0,#REF!)</f>
        <v>#REF!</v>
      </c>
    </row>
    <row r="724" spans="8:10">
      <c r="H724" s="147">
        <v>722</v>
      </c>
      <c r="I724" s="148" t="e">
        <f>IF(#REF!="",I723,#REF!)</f>
        <v>#REF!</v>
      </c>
      <c r="J724" s="148" t="e">
        <f>IF(#REF!="",0,#REF!)</f>
        <v>#REF!</v>
      </c>
    </row>
    <row r="725" spans="8:10">
      <c r="H725" s="147">
        <v>723</v>
      </c>
      <c r="I725" s="148" t="e">
        <f>IF(#REF!="",I724,#REF!)</f>
        <v>#REF!</v>
      </c>
      <c r="J725" s="148" t="e">
        <f>IF(#REF!="",0,#REF!)</f>
        <v>#REF!</v>
      </c>
    </row>
    <row r="726" spans="8:10">
      <c r="H726" s="147">
        <v>724</v>
      </c>
      <c r="I726" s="148" t="e">
        <f>IF(#REF!="",I725,#REF!)</f>
        <v>#REF!</v>
      </c>
      <c r="J726" s="148" t="e">
        <f>IF(#REF!="",0,#REF!)</f>
        <v>#REF!</v>
      </c>
    </row>
    <row r="727" spans="8:10">
      <c r="H727" s="147">
        <v>725</v>
      </c>
      <c r="I727" s="148" t="e">
        <f>IF(#REF!="",I726,#REF!)</f>
        <v>#REF!</v>
      </c>
      <c r="J727" s="148" t="e">
        <f>IF(#REF!="",0,#REF!)</f>
        <v>#REF!</v>
      </c>
    </row>
    <row r="728" spans="8:10">
      <c r="H728" s="147">
        <v>726</v>
      </c>
      <c r="I728" s="148" t="e">
        <f>IF(#REF!="",I727,#REF!)</f>
        <v>#REF!</v>
      </c>
      <c r="J728" s="148" t="e">
        <f>IF(#REF!="",0,#REF!)</f>
        <v>#REF!</v>
      </c>
    </row>
    <row r="729" spans="8:10">
      <c r="H729" s="147">
        <v>727</v>
      </c>
      <c r="I729" s="148" t="e">
        <f>IF(#REF!="",I728,#REF!)</f>
        <v>#REF!</v>
      </c>
      <c r="J729" s="148" t="e">
        <f>IF(#REF!="",0,#REF!)</f>
        <v>#REF!</v>
      </c>
    </row>
    <row r="730" spans="8:10">
      <c r="H730" s="147">
        <v>728</v>
      </c>
      <c r="I730" s="148" t="e">
        <f>IF(#REF!="",I729,#REF!)</f>
        <v>#REF!</v>
      </c>
      <c r="J730" s="148" t="e">
        <f>IF(#REF!="",0,#REF!)</f>
        <v>#REF!</v>
      </c>
    </row>
    <row r="731" spans="8:10">
      <c r="H731" s="147">
        <v>729</v>
      </c>
      <c r="I731" s="148" t="e">
        <f>IF(#REF!="",I730,#REF!)</f>
        <v>#REF!</v>
      </c>
      <c r="J731" s="148" t="e">
        <f>IF(#REF!="",0,#REF!)</f>
        <v>#REF!</v>
      </c>
    </row>
    <row r="732" spans="8:10">
      <c r="H732" s="147">
        <v>730</v>
      </c>
      <c r="I732" s="148" t="e">
        <f>IF(#REF!="",I731,#REF!)</f>
        <v>#REF!</v>
      </c>
      <c r="J732" s="148" t="e">
        <f>IF(#REF!="",0,#REF!)</f>
        <v>#REF!</v>
      </c>
    </row>
    <row r="733" spans="8:10">
      <c r="H733" s="147">
        <v>731</v>
      </c>
      <c r="I733" s="148" t="e">
        <f>IF(#REF!="",I732,#REF!)</f>
        <v>#REF!</v>
      </c>
      <c r="J733" s="148" t="e">
        <f>IF(#REF!="",0,#REF!)</f>
        <v>#REF!</v>
      </c>
    </row>
    <row r="734" spans="8:10">
      <c r="H734" s="147">
        <v>732</v>
      </c>
      <c r="I734" s="148" t="e">
        <f>IF(#REF!="",I733,#REF!)</f>
        <v>#REF!</v>
      </c>
      <c r="J734" s="148" t="e">
        <f>IF(#REF!="",0,#REF!)</f>
        <v>#REF!</v>
      </c>
    </row>
    <row r="735" spans="8:10">
      <c r="H735" s="147">
        <v>733</v>
      </c>
      <c r="I735" s="148" t="e">
        <f>IF(#REF!="",I734,#REF!)</f>
        <v>#REF!</v>
      </c>
      <c r="J735" s="148" t="e">
        <f>IF(#REF!="",0,#REF!)</f>
        <v>#REF!</v>
      </c>
    </row>
    <row r="736" spans="8:10">
      <c r="H736" s="147">
        <v>734</v>
      </c>
      <c r="I736" s="148" t="e">
        <f>IF(#REF!="",I735,#REF!)</f>
        <v>#REF!</v>
      </c>
      <c r="J736" s="148" t="e">
        <f>IF(#REF!="",0,#REF!)</f>
        <v>#REF!</v>
      </c>
    </row>
    <row r="737" spans="8:10">
      <c r="H737" s="147">
        <v>735</v>
      </c>
      <c r="I737" s="148" t="e">
        <f>IF(#REF!="",I736,#REF!)</f>
        <v>#REF!</v>
      </c>
      <c r="J737" s="148" t="e">
        <f>IF(#REF!="",0,#REF!)</f>
        <v>#REF!</v>
      </c>
    </row>
    <row r="738" spans="8:10">
      <c r="H738" s="147">
        <v>736</v>
      </c>
      <c r="I738" s="148" t="e">
        <f>IF(#REF!="",I737,#REF!)</f>
        <v>#REF!</v>
      </c>
      <c r="J738" s="148" t="e">
        <f>IF(#REF!="",0,#REF!)</f>
        <v>#REF!</v>
      </c>
    </row>
    <row r="739" spans="8:10">
      <c r="H739" s="147">
        <v>737</v>
      </c>
      <c r="I739" s="148" t="e">
        <f>IF(#REF!="",I738,#REF!)</f>
        <v>#REF!</v>
      </c>
      <c r="J739" s="148" t="e">
        <f>IF(#REF!="",0,#REF!)</f>
        <v>#REF!</v>
      </c>
    </row>
    <row r="740" spans="8:10">
      <c r="H740" s="147">
        <v>738</v>
      </c>
      <c r="I740" s="148" t="e">
        <f>IF(#REF!="",I739,#REF!)</f>
        <v>#REF!</v>
      </c>
      <c r="J740" s="148" t="e">
        <f>IF(#REF!="",0,#REF!)</f>
        <v>#REF!</v>
      </c>
    </row>
    <row r="741" spans="8:10">
      <c r="H741" s="147">
        <v>739</v>
      </c>
      <c r="I741" s="148" t="e">
        <f>IF(#REF!="",I740,#REF!)</f>
        <v>#REF!</v>
      </c>
      <c r="J741" s="148" t="e">
        <f>IF(#REF!="",0,#REF!)</f>
        <v>#REF!</v>
      </c>
    </row>
    <row r="742" spans="8:10">
      <c r="H742" s="147">
        <v>740</v>
      </c>
      <c r="I742" s="148" t="e">
        <f>IF(#REF!="",I741,#REF!)</f>
        <v>#REF!</v>
      </c>
      <c r="J742" s="148" t="e">
        <f>IF(#REF!="",0,#REF!)</f>
        <v>#REF!</v>
      </c>
    </row>
    <row r="743" spans="8:10">
      <c r="H743" s="147">
        <v>741</v>
      </c>
      <c r="I743" s="148" t="e">
        <f>IF(#REF!="",I742,#REF!)</f>
        <v>#REF!</v>
      </c>
      <c r="J743" s="148" t="e">
        <f>IF(#REF!="",0,#REF!)</f>
        <v>#REF!</v>
      </c>
    </row>
    <row r="744" spans="8:10">
      <c r="H744" s="147">
        <v>742</v>
      </c>
      <c r="I744" s="148" t="e">
        <f>IF(#REF!="",I743,#REF!)</f>
        <v>#REF!</v>
      </c>
      <c r="J744" s="148" t="e">
        <f>IF(#REF!="",0,#REF!)</f>
        <v>#REF!</v>
      </c>
    </row>
    <row r="745" spans="8:10">
      <c r="H745" s="147">
        <v>743</v>
      </c>
      <c r="I745" s="148" t="e">
        <f>IF(#REF!="",I744,#REF!)</f>
        <v>#REF!</v>
      </c>
      <c r="J745" s="148" t="e">
        <f>IF(#REF!="",0,#REF!)</f>
        <v>#REF!</v>
      </c>
    </row>
    <row r="746" spans="8:10">
      <c r="H746" s="147">
        <v>744</v>
      </c>
      <c r="I746" s="148" t="e">
        <f>IF(#REF!="",I745,#REF!)</f>
        <v>#REF!</v>
      </c>
      <c r="J746" s="148" t="e">
        <f>IF(#REF!="",0,#REF!)</f>
        <v>#REF!</v>
      </c>
    </row>
    <row r="747" spans="8:10">
      <c r="H747" s="147">
        <v>745</v>
      </c>
      <c r="I747" s="148" t="e">
        <f>IF(#REF!="",I746,#REF!)</f>
        <v>#REF!</v>
      </c>
      <c r="J747" s="148" t="e">
        <f>IF(#REF!="",0,#REF!)</f>
        <v>#REF!</v>
      </c>
    </row>
    <row r="748" spans="8:10">
      <c r="H748" s="147">
        <v>746</v>
      </c>
      <c r="I748" s="148" t="e">
        <f>IF(#REF!="",I747,#REF!)</f>
        <v>#REF!</v>
      </c>
      <c r="J748" s="148" t="e">
        <f>IF(#REF!="",0,#REF!)</f>
        <v>#REF!</v>
      </c>
    </row>
    <row r="749" spans="8:10">
      <c r="H749" s="147">
        <v>747</v>
      </c>
      <c r="I749" s="148" t="e">
        <f>IF(#REF!="",I748,#REF!)</f>
        <v>#REF!</v>
      </c>
      <c r="J749" s="148" t="e">
        <f>IF(#REF!="",0,#REF!)</f>
        <v>#REF!</v>
      </c>
    </row>
    <row r="750" spans="8:10">
      <c r="H750" s="147">
        <v>748</v>
      </c>
      <c r="I750" s="148" t="e">
        <f>IF(#REF!="",I749,#REF!)</f>
        <v>#REF!</v>
      </c>
      <c r="J750" s="148" t="e">
        <f>IF(#REF!="",0,#REF!)</f>
        <v>#REF!</v>
      </c>
    </row>
    <row r="751" spans="8:10">
      <c r="H751" s="147">
        <v>749</v>
      </c>
      <c r="I751" s="148" t="e">
        <f>IF(#REF!="",I750,#REF!)</f>
        <v>#REF!</v>
      </c>
      <c r="J751" s="148" t="e">
        <f>IF(#REF!="",0,#REF!)</f>
        <v>#REF!</v>
      </c>
    </row>
    <row r="752" spans="8:10">
      <c r="H752" s="147">
        <v>750</v>
      </c>
      <c r="I752" s="148" t="e">
        <f>IF(#REF!="",I751,#REF!)</f>
        <v>#REF!</v>
      </c>
      <c r="J752" s="148" t="e">
        <f>IF(#REF!="",0,#REF!)</f>
        <v>#REF!</v>
      </c>
    </row>
    <row r="753" spans="8:10">
      <c r="H753" s="147">
        <v>751</v>
      </c>
      <c r="I753" s="148" t="e">
        <f>IF(#REF!="",I752,#REF!)</f>
        <v>#REF!</v>
      </c>
      <c r="J753" s="148" t="e">
        <f>IF(#REF!="",0,#REF!)</f>
        <v>#REF!</v>
      </c>
    </row>
    <row r="754" spans="8:10">
      <c r="H754" s="147">
        <v>752</v>
      </c>
      <c r="I754" s="148" t="e">
        <f>IF(#REF!="",I753,#REF!)</f>
        <v>#REF!</v>
      </c>
      <c r="J754" s="148" t="e">
        <f>IF(#REF!="",0,#REF!)</f>
        <v>#REF!</v>
      </c>
    </row>
    <row r="755" spans="8:10">
      <c r="H755" s="147">
        <v>753</v>
      </c>
      <c r="I755" s="148" t="e">
        <f>IF(#REF!="",I754,#REF!)</f>
        <v>#REF!</v>
      </c>
      <c r="J755" s="148" t="e">
        <f>IF(#REF!="",0,#REF!)</f>
        <v>#REF!</v>
      </c>
    </row>
    <row r="756" spans="8:10">
      <c r="H756" s="147">
        <v>754</v>
      </c>
      <c r="I756" s="148" t="e">
        <f>IF(#REF!="",I755,#REF!)</f>
        <v>#REF!</v>
      </c>
      <c r="J756" s="148" t="e">
        <f>IF(#REF!="",0,#REF!)</f>
        <v>#REF!</v>
      </c>
    </row>
    <row r="757" spans="8:10">
      <c r="H757" s="147">
        <v>755</v>
      </c>
      <c r="I757" s="148" t="e">
        <f>IF(#REF!="",I756,#REF!)</f>
        <v>#REF!</v>
      </c>
      <c r="J757" s="148" t="e">
        <f>IF(#REF!="",0,#REF!)</f>
        <v>#REF!</v>
      </c>
    </row>
    <row r="758" spans="8:10">
      <c r="H758" s="147">
        <v>756</v>
      </c>
      <c r="I758" s="148" t="e">
        <f>IF(#REF!="",I757,#REF!)</f>
        <v>#REF!</v>
      </c>
      <c r="J758" s="148" t="e">
        <f>IF(#REF!="",0,#REF!)</f>
        <v>#REF!</v>
      </c>
    </row>
    <row r="759" spans="8:10">
      <c r="H759" s="147">
        <v>757</v>
      </c>
      <c r="I759" s="148" t="e">
        <f>IF(#REF!="",I758,#REF!)</f>
        <v>#REF!</v>
      </c>
      <c r="J759" s="148" t="e">
        <f>IF(#REF!="",0,#REF!)</f>
        <v>#REF!</v>
      </c>
    </row>
    <row r="760" spans="8:10">
      <c r="H760" s="147">
        <v>758</v>
      </c>
      <c r="I760" s="148" t="e">
        <f>IF(#REF!="",I759,#REF!)</f>
        <v>#REF!</v>
      </c>
      <c r="J760" s="148" t="e">
        <f>IF(#REF!="",0,#REF!)</f>
        <v>#REF!</v>
      </c>
    </row>
    <row r="761" spans="8:10">
      <c r="H761" s="147">
        <v>759</v>
      </c>
      <c r="I761" s="148" t="e">
        <f>IF(#REF!="",I760,#REF!)</f>
        <v>#REF!</v>
      </c>
      <c r="J761" s="148" t="e">
        <f>IF(#REF!="",0,#REF!)</f>
        <v>#REF!</v>
      </c>
    </row>
    <row r="762" spans="8:10">
      <c r="H762" s="147">
        <v>760</v>
      </c>
      <c r="I762" s="148" t="e">
        <f>IF(#REF!="",I761,#REF!)</f>
        <v>#REF!</v>
      </c>
      <c r="J762" s="148" t="e">
        <f>IF(#REF!="",0,#REF!)</f>
        <v>#REF!</v>
      </c>
    </row>
    <row r="763" spans="8:10">
      <c r="H763" s="147">
        <v>761</v>
      </c>
      <c r="I763" s="148" t="e">
        <f>IF(#REF!="",I762,#REF!)</f>
        <v>#REF!</v>
      </c>
      <c r="J763" s="148" t="e">
        <f>IF(#REF!="",0,#REF!)</f>
        <v>#REF!</v>
      </c>
    </row>
    <row r="764" spans="8:10">
      <c r="H764" s="147">
        <v>762</v>
      </c>
      <c r="I764" s="148" t="e">
        <f>IF(#REF!="",I763,#REF!)</f>
        <v>#REF!</v>
      </c>
      <c r="J764" s="148" t="e">
        <f>IF(#REF!="",0,#REF!)</f>
        <v>#REF!</v>
      </c>
    </row>
    <row r="765" spans="8:10">
      <c r="H765" s="147">
        <v>763</v>
      </c>
      <c r="I765" s="148" t="e">
        <f>IF(#REF!="",I764,#REF!)</f>
        <v>#REF!</v>
      </c>
      <c r="J765" s="148" t="e">
        <f>IF(#REF!="",0,#REF!)</f>
        <v>#REF!</v>
      </c>
    </row>
    <row r="766" spans="8:10">
      <c r="H766" s="147">
        <v>764</v>
      </c>
      <c r="I766" s="148" t="e">
        <f>IF(#REF!="",I765,#REF!)</f>
        <v>#REF!</v>
      </c>
      <c r="J766" s="148" t="e">
        <f>IF(#REF!="",0,#REF!)</f>
        <v>#REF!</v>
      </c>
    </row>
    <row r="767" spans="8:10">
      <c r="H767" s="147">
        <v>765</v>
      </c>
      <c r="I767" s="148" t="e">
        <f>IF(#REF!="",I766,#REF!)</f>
        <v>#REF!</v>
      </c>
      <c r="J767" s="148" t="e">
        <f>IF(#REF!="",0,#REF!)</f>
        <v>#REF!</v>
      </c>
    </row>
    <row r="768" spans="8:10">
      <c r="H768" s="147">
        <v>766</v>
      </c>
      <c r="I768" s="148" t="e">
        <f>IF(#REF!="",I767,#REF!)</f>
        <v>#REF!</v>
      </c>
      <c r="J768" s="148" t="e">
        <f>IF(#REF!="",0,#REF!)</f>
        <v>#REF!</v>
      </c>
    </row>
    <row r="769" spans="8:10">
      <c r="H769" s="147">
        <v>767</v>
      </c>
      <c r="I769" s="148" t="e">
        <f>IF(#REF!="",I768,#REF!)</f>
        <v>#REF!</v>
      </c>
      <c r="J769" s="148" t="e">
        <f>IF(#REF!="",0,#REF!)</f>
        <v>#REF!</v>
      </c>
    </row>
    <row r="770" spans="8:10">
      <c r="H770" s="147">
        <v>768</v>
      </c>
      <c r="I770" s="148" t="e">
        <f>IF(#REF!="",I769,#REF!)</f>
        <v>#REF!</v>
      </c>
      <c r="J770" s="148" t="e">
        <f>IF(#REF!="",0,#REF!)</f>
        <v>#REF!</v>
      </c>
    </row>
    <row r="771" spans="8:10">
      <c r="H771" s="147">
        <v>769</v>
      </c>
      <c r="I771" s="148" t="e">
        <f>IF(#REF!="",I770,#REF!)</f>
        <v>#REF!</v>
      </c>
      <c r="J771" s="148" t="e">
        <f>IF(#REF!="",0,#REF!)</f>
        <v>#REF!</v>
      </c>
    </row>
    <row r="772" spans="8:10">
      <c r="H772" s="147">
        <v>770</v>
      </c>
      <c r="I772" s="148" t="e">
        <f>IF(#REF!="",I771,#REF!)</f>
        <v>#REF!</v>
      </c>
      <c r="J772" s="148" t="e">
        <f>IF(#REF!="",0,#REF!)</f>
        <v>#REF!</v>
      </c>
    </row>
    <row r="773" spans="8:10">
      <c r="H773" s="147">
        <v>771</v>
      </c>
      <c r="I773" s="148" t="e">
        <f>IF(#REF!="",I772,#REF!)</f>
        <v>#REF!</v>
      </c>
      <c r="J773" s="148" t="e">
        <f>IF(#REF!="",0,#REF!)</f>
        <v>#REF!</v>
      </c>
    </row>
    <row r="774" spans="8:10">
      <c r="H774" s="147">
        <v>772</v>
      </c>
      <c r="I774" s="148" t="e">
        <f>IF(#REF!="",I773,#REF!)</f>
        <v>#REF!</v>
      </c>
      <c r="J774" s="148" t="e">
        <f>IF(#REF!="",0,#REF!)</f>
        <v>#REF!</v>
      </c>
    </row>
    <row r="775" spans="8:10">
      <c r="H775" s="147">
        <v>773</v>
      </c>
      <c r="I775" s="148" t="e">
        <f>IF(#REF!="",I774,#REF!)</f>
        <v>#REF!</v>
      </c>
      <c r="J775" s="148" t="e">
        <f>IF(#REF!="",0,#REF!)</f>
        <v>#REF!</v>
      </c>
    </row>
    <row r="776" spans="8:10">
      <c r="H776" s="147">
        <v>774</v>
      </c>
      <c r="I776" s="148" t="e">
        <f>IF(#REF!="",I775,#REF!)</f>
        <v>#REF!</v>
      </c>
      <c r="J776" s="148" t="e">
        <f>IF(#REF!="",0,#REF!)</f>
        <v>#REF!</v>
      </c>
    </row>
    <row r="777" spans="8:10">
      <c r="H777" s="147">
        <v>775</v>
      </c>
      <c r="I777" s="148" t="e">
        <f>IF(#REF!="",I776,#REF!)</f>
        <v>#REF!</v>
      </c>
      <c r="J777" s="148" t="e">
        <f>IF(#REF!="",0,#REF!)</f>
        <v>#REF!</v>
      </c>
    </row>
    <row r="778" spans="8:10">
      <c r="H778" s="147">
        <v>776</v>
      </c>
      <c r="I778" s="148" t="e">
        <f>IF(#REF!="",I777,#REF!)</f>
        <v>#REF!</v>
      </c>
      <c r="J778" s="148" t="e">
        <f>IF(#REF!="",0,#REF!)</f>
        <v>#REF!</v>
      </c>
    </row>
    <row r="779" spans="8:10">
      <c r="H779" s="147">
        <v>777</v>
      </c>
      <c r="I779" s="148" t="e">
        <f>IF(#REF!="",I778,#REF!)</f>
        <v>#REF!</v>
      </c>
      <c r="J779" s="148" t="e">
        <f>IF(#REF!="",0,#REF!)</f>
        <v>#REF!</v>
      </c>
    </row>
    <row r="780" spans="8:10">
      <c r="H780" s="147">
        <v>778</v>
      </c>
      <c r="I780" s="148" t="e">
        <f>IF(#REF!="",I779,#REF!)</f>
        <v>#REF!</v>
      </c>
      <c r="J780" s="148" t="e">
        <f>IF(#REF!="",0,#REF!)</f>
        <v>#REF!</v>
      </c>
    </row>
    <row r="781" spans="8:10">
      <c r="H781" s="147">
        <v>779</v>
      </c>
      <c r="I781" s="148" t="e">
        <f>IF(#REF!="",I780,#REF!)</f>
        <v>#REF!</v>
      </c>
      <c r="J781" s="148" t="e">
        <f>IF(#REF!="",0,#REF!)</f>
        <v>#REF!</v>
      </c>
    </row>
    <row r="782" spans="8:10">
      <c r="H782" s="147">
        <v>780</v>
      </c>
      <c r="I782" s="148" t="e">
        <f>IF(#REF!="",I781,#REF!)</f>
        <v>#REF!</v>
      </c>
      <c r="J782" s="148" t="e">
        <f>IF(#REF!="",0,#REF!)</f>
        <v>#REF!</v>
      </c>
    </row>
    <row r="783" spans="8:10">
      <c r="H783" s="147">
        <v>781</v>
      </c>
      <c r="I783" s="148" t="e">
        <f>IF(#REF!="",I782,#REF!)</f>
        <v>#REF!</v>
      </c>
      <c r="J783" s="148" t="e">
        <f>IF(#REF!="",0,#REF!)</f>
        <v>#REF!</v>
      </c>
    </row>
    <row r="784" spans="8:10">
      <c r="H784" s="147">
        <v>782</v>
      </c>
      <c r="I784" s="148" t="e">
        <f>IF(#REF!="",I783,#REF!)</f>
        <v>#REF!</v>
      </c>
      <c r="J784" s="148" t="e">
        <f>IF(#REF!="",0,#REF!)</f>
        <v>#REF!</v>
      </c>
    </row>
    <row r="785" spans="8:10">
      <c r="H785" s="147">
        <v>783</v>
      </c>
      <c r="I785" s="148" t="e">
        <f>IF(#REF!="",I784,#REF!)</f>
        <v>#REF!</v>
      </c>
      <c r="J785" s="148" t="e">
        <f>IF(#REF!="",0,#REF!)</f>
        <v>#REF!</v>
      </c>
    </row>
    <row r="786" spans="8:10">
      <c r="H786" s="147">
        <v>784</v>
      </c>
      <c r="I786" s="148" t="e">
        <f>IF(#REF!="",I785,#REF!)</f>
        <v>#REF!</v>
      </c>
      <c r="J786" s="148" t="e">
        <f>IF(#REF!="",0,#REF!)</f>
        <v>#REF!</v>
      </c>
    </row>
    <row r="787" spans="8:10">
      <c r="H787" s="147">
        <v>785</v>
      </c>
      <c r="I787" s="148" t="e">
        <f>IF(#REF!="",I786,#REF!)</f>
        <v>#REF!</v>
      </c>
      <c r="J787" s="148" t="e">
        <f>IF(#REF!="",0,#REF!)</f>
        <v>#REF!</v>
      </c>
    </row>
    <row r="788" spans="8:10">
      <c r="H788" s="147">
        <v>786</v>
      </c>
      <c r="I788" s="148" t="e">
        <f>IF(#REF!="",I787,#REF!)</f>
        <v>#REF!</v>
      </c>
      <c r="J788" s="148" t="e">
        <f>IF(#REF!="",0,#REF!)</f>
        <v>#REF!</v>
      </c>
    </row>
    <row r="789" spans="8:10">
      <c r="H789" s="147">
        <v>787</v>
      </c>
      <c r="I789" s="148" t="e">
        <f>IF(#REF!="",I788,#REF!)</f>
        <v>#REF!</v>
      </c>
      <c r="J789" s="148" t="e">
        <f>IF(#REF!="",0,#REF!)</f>
        <v>#REF!</v>
      </c>
    </row>
    <row r="790" spans="8:10">
      <c r="H790" s="147">
        <v>788</v>
      </c>
      <c r="I790" s="148" t="e">
        <f>IF(#REF!="",I789,#REF!)</f>
        <v>#REF!</v>
      </c>
      <c r="J790" s="148" t="e">
        <f>IF(#REF!="",0,#REF!)</f>
        <v>#REF!</v>
      </c>
    </row>
    <row r="791" spans="8:10">
      <c r="H791" s="147">
        <v>789</v>
      </c>
      <c r="I791" s="148" t="e">
        <f>IF(#REF!="",I790,#REF!)</f>
        <v>#REF!</v>
      </c>
      <c r="J791" s="148" t="e">
        <f>IF(#REF!="",0,#REF!)</f>
        <v>#REF!</v>
      </c>
    </row>
    <row r="792" spans="8:10">
      <c r="H792" s="147">
        <v>790</v>
      </c>
      <c r="I792" s="148" t="e">
        <f>IF(#REF!="",I791,#REF!)</f>
        <v>#REF!</v>
      </c>
      <c r="J792" s="148" t="e">
        <f>IF(#REF!="",0,#REF!)</f>
        <v>#REF!</v>
      </c>
    </row>
    <row r="793" spans="8:10">
      <c r="H793" s="147">
        <v>791</v>
      </c>
      <c r="I793" s="148" t="e">
        <f>IF(#REF!="",I792,#REF!)</f>
        <v>#REF!</v>
      </c>
      <c r="J793" s="148" t="e">
        <f>IF(#REF!="",0,#REF!)</f>
        <v>#REF!</v>
      </c>
    </row>
    <row r="794" spans="8:10">
      <c r="H794" s="147">
        <v>792</v>
      </c>
      <c r="I794" s="148" t="e">
        <f>IF(#REF!="",I793,#REF!)</f>
        <v>#REF!</v>
      </c>
      <c r="J794" s="148" t="e">
        <f>IF(#REF!="",0,#REF!)</f>
        <v>#REF!</v>
      </c>
    </row>
    <row r="795" spans="8:10">
      <c r="H795" s="147">
        <v>793</v>
      </c>
      <c r="I795" s="148" t="e">
        <f>IF(#REF!="",I794,#REF!)</f>
        <v>#REF!</v>
      </c>
      <c r="J795" s="148" t="e">
        <f>IF(#REF!="",0,#REF!)</f>
        <v>#REF!</v>
      </c>
    </row>
    <row r="796" spans="8:10">
      <c r="H796" s="147">
        <v>794</v>
      </c>
      <c r="I796" s="148" t="e">
        <f>IF(#REF!="",I795,#REF!)</f>
        <v>#REF!</v>
      </c>
      <c r="J796" s="148" t="e">
        <f>IF(#REF!="",0,#REF!)</f>
        <v>#REF!</v>
      </c>
    </row>
    <row r="797" spans="8:10">
      <c r="H797" s="147">
        <v>795</v>
      </c>
      <c r="I797" s="148" t="e">
        <f>IF(#REF!="",I796,#REF!)</f>
        <v>#REF!</v>
      </c>
      <c r="J797" s="148" t="e">
        <f>IF(#REF!="",0,#REF!)</f>
        <v>#REF!</v>
      </c>
    </row>
    <row r="798" spans="8:10">
      <c r="H798" s="147">
        <v>796</v>
      </c>
      <c r="I798" s="148" t="e">
        <f>IF(#REF!="",I797,#REF!)</f>
        <v>#REF!</v>
      </c>
      <c r="J798" s="148" t="e">
        <f>IF(#REF!="",0,#REF!)</f>
        <v>#REF!</v>
      </c>
    </row>
    <row r="799" spans="8:10">
      <c r="H799" s="147">
        <v>797</v>
      </c>
      <c r="I799" s="148" t="e">
        <f>IF(#REF!="",I798,#REF!)</f>
        <v>#REF!</v>
      </c>
      <c r="J799" s="148" t="e">
        <f>IF(#REF!="",0,#REF!)</f>
        <v>#REF!</v>
      </c>
    </row>
    <row r="800" spans="8:10">
      <c r="H800" s="147">
        <v>798</v>
      </c>
      <c r="I800" s="148" t="e">
        <f>IF(#REF!="",I799,#REF!)</f>
        <v>#REF!</v>
      </c>
      <c r="J800" s="148" t="e">
        <f>IF(#REF!="",0,#REF!)</f>
        <v>#REF!</v>
      </c>
    </row>
    <row r="801" spans="8:10">
      <c r="H801" s="147">
        <v>799</v>
      </c>
      <c r="I801" s="148" t="e">
        <f>IF(#REF!="",I800,#REF!)</f>
        <v>#REF!</v>
      </c>
      <c r="J801" s="148" t="e">
        <f>IF(#REF!="",0,#REF!)</f>
        <v>#REF!</v>
      </c>
    </row>
    <row r="802" spans="8:10">
      <c r="H802" s="147">
        <v>800</v>
      </c>
      <c r="I802" s="148" t="e">
        <f>IF(#REF!="",I801,#REF!)</f>
        <v>#REF!</v>
      </c>
      <c r="J802" s="148" t="e">
        <f>IF(#REF!="",0,#REF!)</f>
        <v>#REF!</v>
      </c>
    </row>
    <row r="803" spans="8:10">
      <c r="H803" s="147">
        <v>801</v>
      </c>
      <c r="I803" s="148" t="e">
        <f>IF(#REF!="",I802,#REF!)</f>
        <v>#REF!</v>
      </c>
      <c r="J803" s="148" t="e">
        <f>IF(#REF!="",0,#REF!)</f>
        <v>#REF!</v>
      </c>
    </row>
    <row r="804" spans="8:10">
      <c r="H804" s="147">
        <v>802</v>
      </c>
      <c r="I804" s="148" t="e">
        <f>IF(#REF!="",I803,#REF!)</f>
        <v>#REF!</v>
      </c>
      <c r="J804" s="148" t="e">
        <f>IF(#REF!="",0,#REF!)</f>
        <v>#REF!</v>
      </c>
    </row>
    <row r="805" spans="8:10">
      <c r="H805" s="147">
        <v>803</v>
      </c>
      <c r="I805" s="148" t="e">
        <f>IF(#REF!="",I804,#REF!)</f>
        <v>#REF!</v>
      </c>
      <c r="J805" s="148" t="e">
        <f>IF(#REF!="",0,#REF!)</f>
        <v>#REF!</v>
      </c>
    </row>
    <row r="806" spans="8:10">
      <c r="H806" s="147">
        <v>804</v>
      </c>
      <c r="I806" s="148" t="e">
        <f>IF(#REF!="",I805,#REF!)</f>
        <v>#REF!</v>
      </c>
      <c r="J806" s="148" t="e">
        <f>IF(#REF!="",0,#REF!)</f>
        <v>#REF!</v>
      </c>
    </row>
    <row r="807" spans="8:10">
      <c r="H807" s="147">
        <v>805</v>
      </c>
      <c r="I807" s="148" t="e">
        <f>IF(#REF!="",I806,#REF!)</f>
        <v>#REF!</v>
      </c>
      <c r="J807" s="148" t="e">
        <f>IF(#REF!="",0,#REF!)</f>
        <v>#REF!</v>
      </c>
    </row>
    <row r="808" spans="8:10">
      <c r="H808" s="147">
        <v>806</v>
      </c>
      <c r="I808" s="148" t="e">
        <f>IF(#REF!="",I807,#REF!)</f>
        <v>#REF!</v>
      </c>
      <c r="J808" s="148" t="e">
        <f>IF(#REF!="",0,#REF!)</f>
        <v>#REF!</v>
      </c>
    </row>
    <row r="809" spans="8:10">
      <c r="H809" s="147">
        <v>807</v>
      </c>
      <c r="I809" s="148" t="e">
        <f>IF(#REF!="",I808,#REF!)</f>
        <v>#REF!</v>
      </c>
      <c r="J809" s="148" t="e">
        <f>IF(#REF!="",0,#REF!)</f>
        <v>#REF!</v>
      </c>
    </row>
    <row r="810" spans="8:10">
      <c r="H810" s="147">
        <v>808</v>
      </c>
      <c r="I810" s="148" t="e">
        <f>IF(#REF!="",I809,#REF!)</f>
        <v>#REF!</v>
      </c>
      <c r="J810" s="148" t="e">
        <f>IF(#REF!="",0,#REF!)</f>
        <v>#REF!</v>
      </c>
    </row>
    <row r="811" spans="8:10">
      <c r="H811" s="147">
        <v>809</v>
      </c>
      <c r="I811" s="148" t="e">
        <f>IF(#REF!="",I810,#REF!)</f>
        <v>#REF!</v>
      </c>
      <c r="J811" s="148" t="e">
        <f>IF(#REF!="",0,#REF!)</f>
        <v>#REF!</v>
      </c>
    </row>
    <row r="812" spans="8:10">
      <c r="H812" s="147">
        <v>810</v>
      </c>
      <c r="I812" s="148" t="e">
        <f>IF(#REF!="",I811,#REF!)</f>
        <v>#REF!</v>
      </c>
      <c r="J812" s="148" t="e">
        <f>IF(#REF!="",0,#REF!)</f>
        <v>#REF!</v>
      </c>
    </row>
    <row r="813" spans="8:10">
      <c r="H813" s="147">
        <v>811</v>
      </c>
      <c r="I813" s="148" t="e">
        <f>IF(#REF!="",I812,#REF!)</f>
        <v>#REF!</v>
      </c>
      <c r="J813" s="148" t="e">
        <f>IF(#REF!="",0,#REF!)</f>
        <v>#REF!</v>
      </c>
    </row>
    <row r="814" spans="8:10">
      <c r="H814" s="147">
        <v>812</v>
      </c>
      <c r="I814" s="148" t="e">
        <f>IF(#REF!="",I813,#REF!)</f>
        <v>#REF!</v>
      </c>
      <c r="J814" s="148" t="e">
        <f>IF(#REF!="",0,#REF!)</f>
        <v>#REF!</v>
      </c>
    </row>
    <row r="815" spans="8:10">
      <c r="H815" s="147">
        <v>813</v>
      </c>
      <c r="I815" s="148" t="e">
        <f>IF(#REF!="",I814,#REF!)</f>
        <v>#REF!</v>
      </c>
      <c r="J815" s="148" t="e">
        <f>IF(#REF!="",0,#REF!)</f>
        <v>#REF!</v>
      </c>
    </row>
    <row r="816" spans="8:10">
      <c r="H816" s="147">
        <v>814</v>
      </c>
      <c r="I816" s="148" t="e">
        <f>IF(#REF!="",I815,#REF!)</f>
        <v>#REF!</v>
      </c>
      <c r="J816" s="148" t="e">
        <f>IF(#REF!="",0,#REF!)</f>
        <v>#REF!</v>
      </c>
    </row>
    <row r="817" spans="8:10">
      <c r="H817" s="147">
        <v>815</v>
      </c>
      <c r="I817" s="148" t="e">
        <f>IF(#REF!="",I816,#REF!)</f>
        <v>#REF!</v>
      </c>
      <c r="J817" s="148" t="e">
        <f>IF(#REF!="",0,#REF!)</f>
        <v>#REF!</v>
      </c>
    </row>
    <row r="818" spans="8:10">
      <c r="H818" s="147">
        <v>816</v>
      </c>
      <c r="I818" s="148" t="e">
        <f>IF(#REF!="",I817,#REF!)</f>
        <v>#REF!</v>
      </c>
      <c r="J818" s="148" t="e">
        <f>IF(#REF!="",0,#REF!)</f>
        <v>#REF!</v>
      </c>
    </row>
    <row r="819" spans="8:10">
      <c r="H819" s="147">
        <v>817</v>
      </c>
      <c r="I819" s="148" t="e">
        <f>IF(#REF!="",I818,#REF!)</f>
        <v>#REF!</v>
      </c>
      <c r="J819" s="148" t="e">
        <f>IF(#REF!="",0,#REF!)</f>
        <v>#REF!</v>
      </c>
    </row>
    <row r="820" spans="8:10">
      <c r="H820" s="147">
        <v>818</v>
      </c>
      <c r="I820" s="148" t="e">
        <f>IF(#REF!="",I819,#REF!)</f>
        <v>#REF!</v>
      </c>
      <c r="J820" s="148" t="e">
        <f>IF(#REF!="",0,#REF!)</f>
        <v>#REF!</v>
      </c>
    </row>
    <row r="821" spans="8:10">
      <c r="H821" s="147">
        <v>819</v>
      </c>
      <c r="I821" s="148" t="e">
        <f>IF(#REF!="",I820,#REF!)</f>
        <v>#REF!</v>
      </c>
      <c r="J821" s="148" t="e">
        <f>IF(#REF!="",0,#REF!)</f>
        <v>#REF!</v>
      </c>
    </row>
    <row r="822" spans="8:10">
      <c r="H822" s="147">
        <v>820</v>
      </c>
      <c r="I822" s="148" t="e">
        <f>IF(#REF!="",I821,#REF!)</f>
        <v>#REF!</v>
      </c>
      <c r="J822" s="148" t="e">
        <f>IF(#REF!="",0,#REF!)</f>
        <v>#REF!</v>
      </c>
    </row>
    <row r="823" spans="8:10">
      <c r="H823" s="147">
        <v>821</v>
      </c>
      <c r="I823" s="148" t="e">
        <f>IF(#REF!="",I822,#REF!)</f>
        <v>#REF!</v>
      </c>
      <c r="J823" s="148" t="e">
        <f>IF(#REF!="",0,#REF!)</f>
        <v>#REF!</v>
      </c>
    </row>
    <row r="824" spans="8:10">
      <c r="H824" s="147">
        <v>822</v>
      </c>
      <c r="I824" s="148" t="e">
        <f>IF(#REF!="",I823,#REF!)</f>
        <v>#REF!</v>
      </c>
      <c r="J824" s="148" t="e">
        <f>IF(#REF!="",0,#REF!)</f>
        <v>#REF!</v>
      </c>
    </row>
    <row r="825" spans="8:10">
      <c r="H825" s="147">
        <v>823</v>
      </c>
      <c r="I825" s="148" t="e">
        <f>IF(#REF!="",I824,#REF!)</f>
        <v>#REF!</v>
      </c>
      <c r="J825" s="148" t="e">
        <f>IF(#REF!="",0,#REF!)</f>
        <v>#REF!</v>
      </c>
    </row>
    <row r="826" spans="8:10">
      <c r="H826" s="147">
        <v>824</v>
      </c>
      <c r="I826" s="148" t="e">
        <f>IF(#REF!="",I825,#REF!)</f>
        <v>#REF!</v>
      </c>
      <c r="J826" s="148" t="e">
        <f>IF(#REF!="",0,#REF!)</f>
        <v>#REF!</v>
      </c>
    </row>
    <row r="827" spans="8:10">
      <c r="H827" s="147">
        <v>825</v>
      </c>
      <c r="I827" s="148" t="e">
        <f>IF(#REF!="",I826,#REF!)</f>
        <v>#REF!</v>
      </c>
      <c r="J827" s="148" t="e">
        <f>IF(#REF!="",0,#REF!)</f>
        <v>#REF!</v>
      </c>
    </row>
    <row r="828" spans="8:10">
      <c r="H828" s="147">
        <v>826</v>
      </c>
      <c r="I828" s="148" t="e">
        <f>IF(#REF!="",I827,#REF!)</f>
        <v>#REF!</v>
      </c>
      <c r="J828" s="148" t="e">
        <f>IF(#REF!="",0,#REF!)</f>
        <v>#REF!</v>
      </c>
    </row>
    <row r="829" spans="8:10">
      <c r="H829" s="147">
        <v>827</v>
      </c>
      <c r="I829" s="148" t="e">
        <f>IF(#REF!="",I828,#REF!)</f>
        <v>#REF!</v>
      </c>
      <c r="J829" s="148" t="e">
        <f>IF(#REF!="",0,#REF!)</f>
        <v>#REF!</v>
      </c>
    </row>
    <row r="830" spans="8:10">
      <c r="H830" s="147">
        <v>828</v>
      </c>
      <c r="I830" s="148" t="e">
        <f>IF(#REF!="",I829,#REF!)</f>
        <v>#REF!</v>
      </c>
      <c r="J830" s="148" t="e">
        <f>IF(#REF!="",0,#REF!)</f>
        <v>#REF!</v>
      </c>
    </row>
    <row r="831" spans="8:10">
      <c r="H831" s="147">
        <v>829</v>
      </c>
      <c r="I831" s="148" t="e">
        <f>IF(#REF!="",I830,#REF!)</f>
        <v>#REF!</v>
      </c>
      <c r="J831" s="148" t="e">
        <f>IF(#REF!="",0,#REF!)</f>
        <v>#REF!</v>
      </c>
    </row>
    <row r="832" spans="8:10">
      <c r="H832" s="147">
        <v>830</v>
      </c>
      <c r="I832" s="148" t="e">
        <f>IF(#REF!="",I831,#REF!)</f>
        <v>#REF!</v>
      </c>
      <c r="J832" s="148" t="e">
        <f>IF(#REF!="",0,#REF!)</f>
        <v>#REF!</v>
      </c>
    </row>
    <row r="833" spans="8:10">
      <c r="H833" s="147">
        <v>831</v>
      </c>
      <c r="I833" s="148" t="e">
        <f>IF(#REF!="",I832,#REF!)</f>
        <v>#REF!</v>
      </c>
      <c r="J833" s="148" t="e">
        <f>IF(#REF!="",0,#REF!)</f>
        <v>#REF!</v>
      </c>
    </row>
    <row r="834" spans="8:10">
      <c r="H834" s="147">
        <v>832</v>
      </c>
      <c r="I834" s="148" t="e">
        <f>IF(#REF!="",I833,#REF!)</f>
        <v>#REF!</v>
      </c>
      <c r="J834" s="148" t="e">
        <f>IF(#REF!="",0,#REF!)</f>
        <v>#REF!</v>
      </c>
    </row>
    <row r="835" spans="8:10">
      <c r="H835" s="147">
        <v>833</v>
      </c>
      <c r="I835" s="148" t="e">
        <f>IF(#REF!="",I834,#REF!)</f>
        <v>#REF!</v>
      </c>
      <c r="J835" s="148" t="e">
        <f>IF(#REF!="",0,#REF!)</f>
        <v>#REF!</v>
      </c>
    </row>
    <row r="836" spans="8:10">
      <c r="H836" s="147">
        <v>834</v>
      </c>
      <c r="I836" s="148" t="e">
        <f>IF(#REF!="",I835,#REF!)</f>
        <v>#REF!</v>
      </c>
      <c r="J836" s="148" t="e">
        <f>IF(#REF!="",0,#REF!)</f>
        <v>#REF!</v>
      </c>
    </row>
    <row r="837" spans="8:10">
      <c r="H837" s="147">
        <v>835</v>
      </c>
      <c r="I837" s="148" t="e">
        <f>IF(#REF!="",I836,#REF!)</f>
        <v>#REF!</v>
      </c>
      <c r="J837" s="148" t="e">
        <f>IF(#REF!="",0,#REF!)</f>
        <v>#REF!</v>
      </c>
    </row>
    <row r="838" spans="8:10">
      <c r="H838" s="147">
        <v>836</v>
      </c>
      <c r="I838" s="148" t="e">
        <f>IF(#REF!="",I837,#REF!)</f>
        <v>#REF!</v>
      </c>
      <c r="J838" s="148" t="e">
        <f>IF(#REF!="",0,#REF!)</f>
        <v>#REF!</v>
      </c>
    </row>
    <row r="839" spans="8:10">
      <c r="H839" s="147">
        <v>837</v>
      </c>
      <c r="I839" s="148" t="e">
        <f>IF(#REF!="",I838,#REF!)</f>
        <v>#REF!</v>
      </c>
      <c r="J839" s="148" t="e">
        <f>IF(#REF!="",0,#REF!)</f>
        <v>#REF!</v>
      </c>
    </row>
    <row r="840" spans="8:10">
      <c r="H840" s="147">
        <v>838</v>
      </c>
      <c r="I840" s="148" t="e">
        <f>IF(#REF!="",I839,#REF!)</f>
        <v>#REF!</v>
      </c>
      <c r="J840" s="148" t="e">
        <f>IF(#REF!="",0,#REF!)</f>
        <v>#REF!</v>
      </c>
    </row>
    <row r="841" spans="8:10">
      <c r="H841" s="147">
        <v>839</v>
      </c>
      <c r="I841" s="148" t="e">
        <f>IF(#REF!="",I840,#REF!)</f>
        <v>#REF!</v>
      </c>
      <c r="J841" s="148" t="e">
        <f>IF(#REF!="",0,#REF!)</f>
        <v>#REF!</v>
      </c>
    </row>
    <row r="842" spans="8:10">
      <c r="H842" s="147">
        <v>840</v>
      </c>
      <c r="I842" s="148" t="e">
        <f>IF(#REF!="",I841,#REF!)</f>
        <v>#REF!</v>
      </c>
      <c r="J842" s="148" t="e">
        <f>IF(#REF!="",0,#REF!)</f>
        <v>#REF!</v>
      </c>
    </row>
    <row r="843" spans="8:10">
      <c r="H843" s="147">
        <v>841</v>
      </c>
      <c r="I843" s="148" t="e">
        <f>IF(#REF!="",I842,#REF!)</f>
        <v>#REF!</v>
      </c>
      <c r="J843" s="148" t="e">
        <f>IF(#REF!="",0,#REF!)</f>
        <v>#REF!</v>
      </c>
    </row>
    <row r="844" spans="8:10">
      <c r="H844" s="147">
        <v>842</v>
      </c>
      <c r="I844" s="148" t="e">
        <f>IF(#REF!="",I843,#REF!)</f>
        <v>#REF!</v>
      </c>
      <c r="J844" s="148" t="e">
        <f>IF(#REF!="",0,#REF!)</f>
        <v>#REF!</v>
      </c>
    </row>
    <row r="845" spans="8:10">
      <c r="H845" s="147">
        <v>843</v>
      </c>
      <c r="I845" s="148" t="e">
        <f>IF(#REF!="",I844,#REF!)</f>
        <v>#REF!</v>
      </c>
      <c r="J845" s="148" t="e">
        <f>IF(#REF!="",0,#REF!)</f>
        <v>#REF!</v>
      </c>
    </row>
    <row r="846" spans="8:10">
      <c r="H846" s="147">
        <v>844</v>
      </c>
      <c r="I846" s="148" t="e">
        <f>IF(#REF!="",I845,#REF!)</f>
        <v>#REF!</v>
      </c>
      <c r="J846" s="148" t="e">
        <f>IF(#REF!="",0,#REF!)</f>
        <v>#REF!</v>
      </c>
    </row>
    <row r="847" spans="8:10">
      <c r="H847" s="147">
        <v>845</v>
      </c>
      <c r="I847" s="148" t="e">
        <f>IF(#REF!="",I846,#REF!)</f>
        <v>#REF!</v>
      </c>
      <c r="J847" s="148" t="e">
        <f>IF(#REF!="",0,#REF!)</f>
        <v>#REF!</v>
      </c>
    </row>
    <row r="848" spans="8:10">
      <c r="H848" s="147">
        <v>846</v>
      </c>
      <c r="I848" s="148" t="e">
        <f>IF(#REF!="",I847,#REF!)</f>
        <v>#REF!</v>
      </c>
      <c r="J848" s="148" t="e">
        <f>IF(#REF!="",0,#REF!)</f>
        <v>#REF!</v>
      </c>
    </row>
    <row r="849" spans="8:10">
      <c r="H849" s="147">
        <v>847</v>
      </c>
      <c r="I849" s="148" t="e">
        <f>IF(#REF!="",I848,#REF!)</f>
        <v>#REF!</v>
      </c>
      <c r="J849" s="148" t="e">
        <f>IF(#REF!="",0,#REF!)</f>
        <v>#REF!</v>
      </c>
    </row>
    <row r="850" spans="8:10">
      <c r="H850" s="147">
        <v>848</v>
      </c>
      <c r="I850" s="148" t="e">
        <f>IF(#REF!="",I849,#REF!)</f>
        <v>#REF!</v>
      </c>
      <c r="J850" s="148" t="e">
        <f>IF(#REF!="",0,#REF!)</f>
        <v>#REF!</v>
      </c>
    </row>
    <row r="851" spans="8:10">
      <c r="H851" s="147">
        <v>849</v>
      </c>
      <c r="I851" s="148" t="e">
        <f>IF(#REF!="",I850,#REF!)</f>
        <v>#REF!</v>
      </c>
      <c r="J851" s="148" t="e">
        <f>IF(#REF!="",0,#REF!)</f>
        <v>#REF!</v>
      </c>
    </row>
    <row r="852" spans="8:10">
      <c r="H852" s="147">
        <v>850</v>
      </c>
      <c r="I852" s="148" t="e">
        <f>IF(#REF!="",I851,#REF!)</f>
        <v>#REF!</v>
      </c>
      <c r="J852" s="148" t="e">
        <f>IF(#REF!="",0,#REF!)</f>
        <v>#REF!</v>
      </c>
    </row>
    <row r="853" spans="8:10">
      <c r="H853" s="147">
        <v>851</v>
      </c>
      <c r="I853" s="148" t="e">
        <f>IF(#REF!="",I852,#REF!)</f>
        <v>#REF!</v>
      </c>
      <c r="J853" s="148" t="e">
        <f>IF(#REF!="",0,#REF!)</f>
        <v>#REF!</v>
      </c>
    </row>
    <row r="854" spans="8:10">
      <c r="H854" s="147">
        <v>852</v>
      </c>
      <c r="I854" s="148" t="e">
        <f>IF(#REF!="",I853,#REF!)</f>
        <v>#REF!</v>
      </c>
      <c r="J854" s="148" t="e">
        <f>IF(#REF!="",0,#REF!)</f>
        <v>#REF!</v>
      </c>
    </row>
    <row r="855" spans="8:10">
      <c r="H855" s="147">
        <v>853</v>
      </c>
      <c r="I855" s="148" t="e">
        <f>IF(#REF!="",I854,#REF!)</f>
        <v>#REF!</v>
      </c>
      <c r="J855" s="148" t="e">
        <f>IF(#REF!="",0,#REF!)</f>
        <v>#REF!</v>
      </c>
    </row>
    <row r="856" spans="8:10">
      <c r="H856" s="147">
        <v>854</v>
      </c>
      <c r="I856" s="148" t="e">
        <f>IF(#REF!="",I855,#REF!)</f>
        <v>#REF!</v>
      </c>
      <c r="J856" s="148" t="e">
        <f>IF(#REF!="",0,#REF!)</f>
        <v>#REF!</v>
      </c>
    </row>
    <row r="857" spans="8:10">
      <c r="H857" s="147">
        <v>855</v>
      </c>
      <c r="I857" s="148" t="e">
        <f>IF(#REF!="",I856,#REF!)</f>
        <v>#REF!</v>
      </c>
      <c r="J857" s="148" t="e">
        <f>IF(#REF!="",0,#REF!)</f>
        <v>#REF!</v>
      </c>
    </row>
    <row r="858" spans="8:10">
      <c r="H858" s="147">
        <v>856</v>
      </c>
      <c r="I858" s="148" t="e">
        <f>IF(#REF!="",I857,#REF!)</f>
        <v>#REF!</v>
      </c>
      <c r="J858" s="148" t="e">
        <f>IF(#REF!="",0,#REF!)</f>
        <v>#REF!</v>
      </c>
    </row>
    <row r="859" spans="8:10">
      <c r="H859" s="147">
        <v>857</v>
      </c>
      <c r="I859" s="148" t="e">
        <f>IF(#REF!="",I858,#REF!)</f>
        <v>#REF!</v>
      </c>
      <c r="J859" s="148" t="e">
        <f>IF(#REF!="",0,#REF!)</f>
        <v>#REF!</v>
      </c>
    </row>
    <row r="860" spans="8:10">
      <c r="H860" s="147">
        <v>858</v>
      </c>
      <c r="I860" s="148" t="e">
        <f>IF(#REF!="",I859,#REF!)</f>
        <v>#REF!</v>
      </c>
      <c r="J860" s="148" t="e">
        <f>IF(#REF!="",0,#REF!)</f>
        <v>#REF!</v>
      </c>
    </row>
    <row r="861" spans="8:10">
      <c r="H861" s="147">
        <v>859</v>
      </c>
      <c r="I861" s="148" t="e">
        <f>IF(#REF!="",I860,#REF!)</f>
        <v>#REF!</v>
      </c>
      <c r="J861" s="148" t="e">
        <f>IF(#REF!="",0,#REF!)</f>
        <v>#REF!</v>
      </c>
    </row>
    <row r="862" spans="8:10">
      <c r="H862" s="147">
        <v>860</v>
      </c>
      <c r="I862" s="148" t="e">
        <f>IF(#REF!="",I861,#REF!)</f>
        <v>#REF!</v>
      </c>
      <c r="J862" s="148" t="e">
        <f>IF(#REF!="",0,#REF!)</f>
        <v>#REF!</v>
      </c>
    </row>
    <row r="863" spans="8:10">
      <c r="H863" s="147">
        <v>861</v>
      </c>
      <c r="I863" s="148" t="e">
        <f>IF(#REF!="",I862,#REF!)</f>
        <v>#REF!</v>
      </c>
      <c r="J863" s="148" t="e">
        <f>IF(#REF!="",0,#REF!)</f>
        <v>#REF!</v>
      </c>
    </row>
    <row r="864" spans="8:10">
      <c r="H864" s="147">
        <v>862</v>
      </c>
      <c r="I864" s="148" t="e">
        <f>IF(#REF!="",I863,#REF!)</f>
        <v>#REF!</v>
      </c>
      <c r="J864" s="148" t="e">
        <f>IF(#REF!="",0,#REF!)</f>
        <v>#REF!</v>
      </c>
    </row>
    <row r="865" spans="8:10">
      <c r="H865" s="147">
        <v>863</v>
      </c>
      <c r="I865" s="148" t="e">
        <f>IF(#REF!="",I864,#REF!)</f>
        <v>#REF!</v>
      </c>
      <c r="J865" s="148" t="e">
        <f>IF(#REF!="",0,#REF!)</f>
        <v>#REF!</v>
      </c>
    </row>
    <row r="866" spans="8:10">
      <c r="H866" s="147">
        <v>864</v>
      </c>
      <c r="I866" s="148" t="e">
        <f>IF(#REF!="",I865,#REF!)</f>
        <v>#REF!</v>
      </c>
      <c r="J866" s="148" t="e">
        <f>IF(#REF!="",0,#REF!)</f>
        <v>#REF!</v>
      </c>
    </row>
    <row r="867" spans="8:10">
      <c r="H867" s="147">
        <v>865</v>
      </c>
      <c r="I867" s="148" t="e">
        <f>IF(#REF!="",I866,#REF!)</f>
        <v>#REF!</v>
      </c>
      <c r="J867" s="148" t="e">
        <f>IF(#REF!="",0,#REF!)</f>
        <v>#REF!</v>
      </c>
    </row>
    <row r="868" spans="8:10">
      <c r="H868" s="147">
        <v>866</v>
      </c>
      <c r="I868" s="148" t="e">
        <f>IF(#REF!="",I867,#REF!)</f>
        <v>#REF!</v>
      </c>
      <c r="J868" s="148" t="e">
        <f>IF(#REF!="",0,#REF!)</f>
        <v>#REF!</v>
      </c>
    </row>
    <row r="869" spans="8:10">
      <c r="H869" s="147">
        <v>867</v>
      </c>
      <c r="I869" s="148" t="e">
        <f>IF(#REF!="",I868,#REF!)</f>
        <v>#REF!</v>
      </c>
      <c r="J869" s="148" t="e">
        <f>IF(#REF!="",0,#REF!)</f>
        <v>#REF!</v>
      </c>
    </row>
    <row r="870" spans="8:10">
      <c r="H870" s="147">
        <v>868</v>
      </c>
      <c r="I870" s="148" t="e">
        <f>IF(#REF!="",I869,#REF!)</f>
        <v>#REF!</v>
      </c>
      <c r="J870" s="148" t="e">
        <f>IF(#REF!="",0,#REF!)</f>
        <v>#REF!</v>
      </c>
    </row>
    <row r="871" spans="8:10">
      <c r="H871" s="147">
        <v>869</v>
      </c>
      <c r="I871" s="148" t="e">
        <f>IF(#REF!="",I870,#REF!)</f>
        <v>#REF!</v>
      </c>
      <c r="J871" s="148" t="e">
        <f>IF(#REF!="",0,#REF!)</f>
        <v>#REF!</v>
      </c>
    </row>
    <row r="872" spans="8:10">
      <c r="H872" s="147">
        <v>870</v>
      </c>
      <c r="I872" s="148" t="e">
        <f>IF(#REF!="",I871,#REF!)</f>
        <v>#REF!</v>
      </c>
      <c r="J872" s="148" t="e">
        <f>IF(#REF!="",0,#REF!)</f>
        <v>#REF!</v>
      </c>
    </row>
    <row r="873" spans="8:10">
      <c r="H873" s="147">
        <v>871</v>
      </c>
      <c r="I873" s="148" t="e">
        <f>IF(#REF!="",I872,#REF!)</f>
        <v>#REF!</v>
      </c>
      <c r="J873" s="148" t="e">
        <f>IF(#REF!="",0,#REF!)</f>
        <v>#REF!</v>
      </c>
    </row>
    <row r="874" spans="8:10">
      <c r="H874" s="147">
        <v>872</v>
      </c>
      <c r="I874" s="148" t="e">
        <f>IF(#REF!="",I873,#REF!)</f>
        <v>#REF!</v>
      </c>
      <c r="J874" s="148" t="e">
        <f>IF(#REF!="",0,#REF!)</f>
        <v>#REF!</v>
      </c>
    </row>
    <row r="875" spans="8:10">
      <c r="H875" s="147">
        <v>873</v>
      </c>
      <c r="I875" s="148" t="e">
        <f>IF(#REF!="",I874,#REF!)</f>
        <v>#REF!</v>
      </c>
      <c r="J875" s="148" t="e">
        <f>IF(#REF!="",0,#REF!)</f>
        <v>#REF!</v>
      </c>
    </row>
    <row r="876" spans="8:10">
      <c r="H876" s="147">
        <v>874</v>
      </c>
      <c r="I876" s="148" t="e">
        <f>IF(#REF!="",I875,#REF!)</f>
        <v>#REF!</v>
      </c>
      <c r="J876" s="148" t="e">
        <f>IF(#REF!="",0,#REF!)</f>
        <v>#REF!</v>
      </c>
    </row>
    <row r="877" spans="8:10">
      <c r="H877" s="147">
        <v>875</v>
      </c>
      <c r="I877" s="148" t="e">
        <f>IF(#REF!="",I876,#REF!)</f>
        <v>#REF!</v>
      </c>
      <c r="J877" s="148" t="e">
        <f>IF(#REF!="",0,#REF!)</f>
        <v>#REF!</v>
      </c>
    </row>
    <row r="878" spans="8:10">
      <c r="H878" s="147">
        <v>876</v>
      </c>
      <c r="I878" s="148" t="e">
        <f>IF(#REF!="",I877,#REF!)</f>
        <v>#REF!</v>
      </c>
      <c r="J878" s="148" t="e">
        <f>IF(#REF!="",0,#REF!)</f>
        <v>#REF!</v>
      </c>
    </row>
    <row r="879" spans="8:10">
      <c r="H879" s="147">
        <v>877</v>
      </c>
      <c r="I879" s="148" t="e">
        <f>IF(#REF!="",I878,#REF!)</f>
        <v>#REF!</v>
      </c>
      <c r="J879" s="148" t="e">
        <f>IF(#REF!="",0,#REF!)</f>
        <v>#REF!</v>
      </c>
    </row>
    <row r="880" spans="8:10">
      <c r="H880" s="147">
        <v>878</v>
      </c>
      <c r="I880" s="148" t="e">
        <f>IF(#REF!="",I879,#REF!)</f>
        <v>#REF!</v>
      </c>
      <c r="J880" s="148" t="e">
        <f>IF(#REF!="",0,#REF!)</f>
        <v>#REF!</v>
      </c>
    </row>
    <row r="881" spans="8:10">
      <c r="H881" s="147">
        <v>879</v>
      </c>
      <c r="I881" s="148" t="e">
        <f>IF(#REF!="",I880,#REF!)</f>
        <v>#REF!</v>
      </c>
      <c r="J881" s="148" t="e">
        <f>IF(#REF!="",0,#REF!)</f>
        <v>#REF!</v>
      </c>
    </row>
    <row r="882" spans="8:10">
      <c r="H882" s="147">
        <v>880</v>
      </c>
      <c r="I882" s="148" t="e">
        <f>IF(#REF!="",I881,#REF!)</f>
        <v>#REF!</v>
      </c>
      <c r="J882" s="148" t="e">
        <f>IF(#REF!="",0,#REF!)</f>
        <v>#REF!</v>
      </c>
    </row>
    <row r="883" spans="8:10">
      <c r="H883" s="147">
        <v>881</v>
      </c>
      <c r="I883" s="148" t="e">
        <f>IF(#REF!="",I882,#REF!)</f>
        <v>#REF!</v>
      </c>
      <c r="J883" s="148" t="e">
        <f>IF(#REF!="",0,#REF!)</f>
        <v>#REF!</v>
      </c>
    </row>
    <row r="884" spans="8:10">
      <c r="H884" s="147">
        <v>882</v>
      </c>
      <c r="I884" s="148" t="e">
        <f>IF(#REF!="",I883,#REF!)</f>
        <v>#REF!</v>
      </c>
      <c r="J884" s="148" t="e">
        <f>IF(#REF!="",0,#REF!)</f>
        <v>#REF!</v>
      </c>
    </row>
    <row r="885" spans="8:10">
      <c r="H885" s="147">
        <v>883</v>
      </c>
      <c r="I885" s="148" t="e">
        <f>IF(#REF!="",I884,#REF!)</f>
        <v>#REF!</v>
      </c>
      <c r="J885" s="148" t="e">
        <f>IF(#REF!="",0,#REF!)</f>
        <v>#REF!</v>
      </c>
    </row>
    <row r="886" spans="8:10">
      <c r="H886" s="147">
        <v>884</v>
      </c>
      <c r="I886" s="148" t="e">
        <f>IF(#REF!="",I885,#REF!)</f>
        <v>#REF!</v>
      </c>
      <c r="J886" s="148" t="e">
        <f>IF(#REF!="",0,#REF!)</f>
        <v>#REF!</v>
      </c>
    </row>
    <row r="887" spans="8:10">
      <c r="H887" s="147">
        <v>885</v>
      </c>
      <c r="I887" s="148" t="e">
        <f>IF(#REF!="",I886,#REF!)</f>
        <v>#REF!</v>
      </c>
      <c r="J887" s="148" t="e">
        <f>IF(#REF!="",0,#REF!)</f>
        <v>#REF!</v>
      </c>
    </row>
    <row r="888" spans="8:10">
      <c r="H888" s="147">
        <v>886</v>
      </c>
      <c r="I888" s="148" t="e">
        <f>IF(#REF!="",I887,#REF!)</f>
        <v>#REF!</v>
      </c>
      <c r="J888" s="148" t="e">
        <f>IF(#REF!="",0,#REF!)</f>
        <v>#REF!</v>
      </c>
    </row>
    <row r="889" spans="8:10">
      <c r="H889" s="147">
        <v>887</v>
      </c>
      <c r="I889" s="148" t="e">
        <f>IF(#REF!="",I888,#REF!)</f>
        <v>#REF!</v>
      </c>
      <c r="J889" s="148" t="e">
        <f>IF(#REF!="",0,#REF!)</f>
        <v>#REF!</v>
      </c>
    </row>
    <row r="890" spans="8:10">
      <c r="H890" s="147">
        <v>888</v>
      </c>
      <c r="I890" s="148" t="e">
        <f>IF(#REF!="",I889,#REF!)</f>
        <v>#REF!</v>
      </c>
      <c r="J890" s="148" t="e">
        <f>IF(#REF!="",0,#REF!)</f>
        <v>#REF!</v>
      </c>
    </row>
    <row r="891" spans="8:10">
      <c r="H891" s="147">
        <v>889</v>
      </c>
      <c r="I891" s="148" t="e">
        <f>IF(#REF!="",I890,#REF!)</f>
        <v>#REF!</v>
      </c>
      <c r="J891" s="148" t="e">
        <f>IF(#REF!="",0,#REF!)</f>
        <v>#REF!</v>
      </c>
    </row>
    <row r="892" spans="8:10">
      <c r="H892" s="147">
        <v>890</v>
      </c>
      <c r="I892" s="148" t="e">
        <f>IF(#REF!="",I891,#REF!)</f>
        <v>#REF!</v>
      </c>
      <c r="J892" s="148" t="e">
        <f>IF(#REF!="",0,#REF!)</f>
        <v>#REF!</v>
      </c>
    </row>
    <row r="893" spans="8:10">
      <c r="H893" s="147">
        <v>891</v>
      </c>
      <c r="I893" s="148" t="e">
        <f>IF(#REF!="",I892,#REF!)</f>
        <v>#REF!</v>
      </c>
      <c r="J893" s="148" t="e">
        <f>IF(#REF!="",0,#REF!)</f>
        <v>#REF!</v>
      </c>
    </row>
    <row r="894" spans="8:10">
      <c r="H894" s="147">
        <v>892</v>
      </c>
      <c r="I894" s="148" t="e">
        <f>IF(#REF!="",I893,#REF!)</f>
        <v>#REF!</v>
      </c>
      <c r="J894" s="148" t="e">
        <f>IF(#REF!="",0,#REF!)</f>
        <v>#REF!</v>
      </c>
    </row>
    <row r="895" spans="8:10">
      <c r="H895" s="147">
        <v>893</v>
      </c>
      <c r="I895" s="148" t="e">
        <f>IF(#REF!="",I894,#REF!)</f>
        <v>#REF!</v>
      </c>
      <c r="J895" s="148" t="e">
        <f>IF(#REF!="",0,#REF!)</f>
        <v>#REF!</v>
      </c>
    </row>
    <row r="896" spans="8:10">
      <c r="H896" s="147">
        <v>894</v>
      </c>
      <c r="I896" s="148" t="e">
        <f>IF(#REF!="",I895,#REF!)</f>
        <v>#REF!</v>
      </c>
      <c r="J896" s="148" t="e">
        <f>IF(#REF!="",0,#REF!)</f>
        <v>#REF!</v>
      </c>
    </row>
    <row r="897" spans="8:10">
      <c r="H897" s="147">
        <v>895</v>
      </c>
      <c r="I897" s="148" t="e">
        <f>IF(#REF!="",I896,#REF!)</f>
        <v>#REF!</v>
      </c>
      <c r="J897" s="148" t="e">
        <f>IF(#REF!="",0,#REF!)</f>
        <v>#REF!</v>
      </c>
    </row>
    <row r="898" spans="8:10">
      <c r="H898" s="147">
        <v>896</v>
      </c>
      <c r="I898" s="148" t="e">
        <f>IF(#REF!="",I897,#REF!)</f>
        <v>#REF!</v>
      </c>
      <c r="J898" s="148" t="e">
        <f>IF(#REF!="",0,#REF!)</f>
        <v>#REF!</v>
      </c>
    </row>
    <row r="899" spans="8:10">
      <c r="H899" s="147">
        <v>897</v>
      </c>
      <c r="I899" s="148" t="e">
        <f>IF(#REF!="",I898,#REF!)</f>
        <v>#REF!</v>
      </c>
      <c r="J899" s="148" t="e">
        <f>IF(#REF!="",0,#REF!)</f>
        <v>#REF!</v>
      </c>
    </row>
    <row r="900" spans="8:10">
      <c r="H900" s="147">
        <v>898</v>
      </c>
      <c r="I900" s="148" t="e">
        <f>IF(#REF!="",I899,#REF!)</f>
        <v>#REF!</v>
      </c>
      <c r="J900" s="148" t="e">
        <f>IF(#REF!="",0,#REF!)</f>
        <v>#REF!</v>
      </c>
    </row>
    <row r="901" spans="8:10">
      <c r="H901" s="147">
        <v>899</v>
      </c>
      <c r="I901" s="148" t="e">
        <f>IF(#REF!="",I900,#REF!)</f>
        <v>#REF!</v>
      </c>
      <c r="J901" s="148" t="e">
        <f>IF(#REF!="",0,#REF!)</f>
        <v>#REF!</v>
      </c>
    </row>
    <row r="902" spans="8:10">
      <c r="H902" s="147">
        <v>900</v>
      </c>
      <c r="I902" s="148" t="e">
        <f>IF(#REF!="",I901,#REF!)</f>
        <v>#REF!</v>
      </c>
      <c r="J902" s="148" t="e">
        <f>IF(#REF!="",0,#REF!)</f>
        <v>#REF!</v>
      </c>
    </row>
    <row r="903" spans="8:10">
      <c r="H903" s="147">
        <v>901</v>
      </c>
      <c r="I903" s="148" t="e">
        <f>IF(#REF!="",I902,#REF!)</f>
        <v>#REF!</v>
      </c>
      <c r="J903" s="148" t="e">
        <f>IF(#REF!="",0,#REF!)</f>
        <v>#REF!</v>
      </c>
    </row>
    <row r="904" spans="8:10">
      <c r="H904" s="147">
        <v>902</v>
      </c>
      <c r="I904" s="148" t="e">
        <f>IF(#REF!="",I903,#REF!)</f>
        <v>#REF!</v>
      </c>
      <c r="J904" s="148" t="e">
        <f>IF(#REF!="",0,#REF!)</f>
        <v>#REF!</v>
      </c>
    </row>
    <row r="905" spans="8:10">
      <c r="H905" s="147">
        <v>903</v>
      </c>
      <c r="I905" s="148" t="e">
        <f>IF(#REF!="",I904,#REF!)</f>
        <v>#REF!</v>
      </c>
      <c r="J905" s="148" t="e">
        <f>IF(#REF!="",0,#REF!)</f>
        <v>#REF!</v>
      </c>
    </row>
    <row r="906" spans="8:10">
      <c r="H906" s="147">
        <v>904</v>
      </c>
      <c r="I906" s="148" t="e">
        <f>IF(#REF!="",I905,#REF!)</f>
        <v>#REF!</v>
      </c>
      <c r="J906" s="148" t="e">
        <f>IF(#REF!="",0,#REF!)</f>
        <v>#REF!</v>
      </c>
    </row>
    <row r="907" spans="8:10">
      <c r="H907" s="147">
        <v>905</v>
      </c>
      <c r="I907" s="148" t="e">
        <f>IF(#REF!="",I906,#REF!)</f>
        <v>#REF!</v>
      </c>
      <c r="J907" s="148" t="e">
        <f>IF(#REF!="",0,#REF!)</f>
        <v>#REF!</v>
      </c>
    </row>
    <row r="908" spans="8:10">
      <c r="H908" s="147">
        <v>906</v>
      </c>
      <c r="I908" s="148" t="e">
        <f>IF(#REF!="",I907,#REF!)</f>
        <v>#REF!</v>
      </c>
      <c r="J908" s="148" t="e">
        <f>IF(#REF!="",0,#REF!)</f>
        <v>#REF!</v>
      </c>
    </row>
    <row r="909" spans="8:10">
      <c r="H909" s="147">
        <v>907</v>
      </c>
      <c r="I909" s="148" t="e">
        <f>IF(#REF!="",I908,#REF!)</f>
        <v>#REF!</v>
      </c>
      <c r="J909" s="148" t="e">
        <f>IF(#REF!="",0,#REF!)</f>
        <v>#REF!</v>
      </c>
    </row>
    <row r="910" spans="8:10">
      <c r="H910" s="147">
        <v>908</v>
      </c>
      <c r="I910" s="148" t="e">
        <f>IF(#REF!="",I909,#REF!)</f>
        <v>#REF!</v>
      </c>
      <c r="J910" s="148" t="e">
        <f>IF(#REF!="",0,#REF!)</f>
        <v>#REF!</v>
      </c>
    </row>
    <row r="911" spans="8:10">
      <c r="H911" s="147">
        <v>909</v>
      </c>
      <c r="I911" s="148" t="e">
        <f>IF(#REF!="",I910,#REF!)</f>
        <v>#REF!</v>
      </c>
      <c r="J911" s="148" t="e">
        <f>IF(#REF!="",0,#REF!)</f>
        <v>#REF!</v>
      </c>
    </row>
    <row r="912" spans="8:10">
      <c r="H912" s="147">
        <v>910</v>
      </c>
      <c r="I912" s="148" t="e">
        <f>IF(#REF!="",I911,#REF!)</f>
        <v>#REF!</v>
      </c>
      <c r="J912" s="148" t="e">
        <f>IF(#REF!="",0,#REF!)</f>
        <v>#REF!</v>
      </c>
    </row>
    <row r="913" spans="8:10">
      <c r="H913" s="147">
        <v>911</v>
      </c>
      <c r="I913" s="148" t="e">
        <f>IF(#REF!="",I912,#REF!)</f>
        <v>#REF!</v>
      </c>
      <c r="J913" s="148" t="e">
        <f>IF(#REF!="",0,#REF!)</f>
        <v>#REF!</v>
      </c>
    </row>
    <row r="914" spans="8:10">
      <c r="H914" s="147">
        <v>912</v>
      </c>
      <c r="I914" s="148" t="e">
        <f>IF(#REF!="",I913,#REF!)</f>
        <v>#REF!</v>
      </c>
      <c r="J914" s="148" t="e">
        <f>IF(#REF!="",0,#REF!)</f>
        <v>#REF!</v>
      </c>
    </row>
    <row r="915" spans="8:10">
      <c r="H915" s="147">
        <v>913</v>
      </c>
      <c r="I915" s="148" t="e">
        <f>IF(#REF!="",I914,#REF!)</f>
        <v>#REF!</v>
      </c>
      <c r="J915" s="148" t="e">
        <f>IF(#REF!="",0,#REF!)</f>
        <v>#REF!</v>
      </c>
    </row>
    <row r="916" spans="8:10">
      <c r="H916" s="147">
        <v>914</v>
      </c>
      <c r="I916" s="148" t="e">
        <f>IF(#REF!="",I915,#REF!)</f>
        <v>#REF!</v>
      </c>
      <c r="J916" s="148" t="e">
        <f>IF(#REF!="",0,#REF!)</f>
        <v>#REF!</v>
      </c>
    </row>
    <row r="917" spans="8:10">
      <c r="H917" s="147">
        <v>915</v>
      </c>
      <c r="I917" s="148" t="e">
        <f>IF(#REF!="",I916,#REF!)</f>
        <v>#REF!</v>
      </c>
      <c r="J917" s="148" t="e">
        <f>IF(#REF!="",0,#REF!)</f>
        <v>#REF!</v>
      </c>
    </row>
    <row r="918" spans="8:10">
      <c r="H918" s="147">
        <v>916</v>
      </c>
      <c r="I918" s="148" t="e">
        <f>IF(#REF!="",I917,#REF!)</f>
        <v>#REF!</v>
      </c>
      <c r="J918" s="148" t="e">
        <f>IF(#REF!="",0,#REF!)</f>
        <v>#REF!</v>
      </c>
    </row>
    <row r="919" spans="8:10">
      <c r="H919" s="147">
        <v>917</v>
      </c>
      <c r="I919" s="148" t="e">
        <f>IF(#REF!="",I918,#REF!)</f>
        <v>#REF!</v>
      </c>
      <c r="J919" s="148" t="e">
        <f>IF(#REF!="",0,#REF!)</f>
        <v>#REF!</v>
      </c>
    </row>
    <row r="920" spans="8:10">
      <c r="H920" s="147">
        <v>918</v>
      </c>
      <c r="I920" s="148" t="e">
        <f>IF(#REF!="",I919,#REF!)</f>
        <v>#REF!</v>
      </c>
      <c r="J920" s="148" t="e">
        <f>IF(#REF!="",0,#REF!)</f>
        <v>#REF!</v>
      </c>
    </row>
    <row r="921" spans="8:10">
      <c r="H921" s="147">
        <v>919</v>
      </c>
      <c r="I921" s="148" t="e">
        <f>IF(#REF!="",I920,#REF!)</f>
        <v>#REF!</v>
      </c>
      <c r="J921" s="148" t="e">
        <f>IF(#REF!="",0,#REF!)</f>
        <v>#REF!</v>
      </c>
    </row>
    <row r="922" spans="8:10">
      <c r="H922" s="147">
        <v>920</v>
      </c>
      <c r="I922" s="148" t="e">
        <f>IF(#REF!="",I921,#REF!)</f>
        <v>#REF!</v>
      </c>
      <c r="J922" s="148" t="e">
        <f>IF(#REF!="",0,#REF!)</f>
        <v>#REF!</v>
      </c>
    </row>
    <row r="923" spans="8:10">
      <c r="H923" s="147">
        <v>921</v>
      </c>
      <c r="I923" s="148" t="e">
        <f>IF(#REF!="",I922,#REF!)</f>
        <v>#REF!</v>
      </c>
      <c r="J923" s="148" t="e">
        <f>IF(#REF!="",0,#REF!)</f>
        <v>#REF!</v>
      </c>
    </row>
    <row r="924" spans="8:10">
      <c r="H924" s="147">
        <v>922</v>
      </c>
      <c r="I924" s="148" t="e">
        <f>IF(#REF!="",I923,#REF!)</f>
        <v>#REF!</v>
      </c>
      <c r="J924" s="148" t="e">
        <f>IF(#REF!="",0,#REF!)</f>
        <v>#REF!</v>
      </c>
    </row>
    <row r="925" spans="8:10">
      <c r="H925" s="147">
        <v>923</v>
      </c>
      <c r="I925" s="148" t="e">
        <f>IF(#REF!="",I924,#REF!)</f>
        <v>#REF!</v>
      </c>
      <c r="J925" s="148" t="e">
        <f>IF(#REF!="",0,#REF!)</f>
        <v>#REF!</v>
      </c>
    </row>
    <row r="926" spans="8:10">
      <c r="H926" s="147">
        <v>924</v>
      </c>
      <c r="I926" s="148" t="e">
        <f>IF(#REF!="",I925,#REF!)</f>
        <v>#REF!</v>
      </c>
      <c r="J926" s="148" t="e">
        <f>IF(#REF!="",0,#REF!)</f>
        <v>#REF!</v>
      </c>
    </row>
    <row r="927" spans="8:10">
      <c r="H927" s="147">
        <v>925</v>
      </c>
      <c r="I927" s="148" t="e">
        <f>IF(#REF!="",I926,#REF!)</f>
        <v>#REF!</v>
      </c>
      <c r="J927" s="148" t="e">
        <f>IF(#REF!="",0,#REF!)</f>
        <v>#REF!</v>
      </c>
    </row>
    <row r="928" spans="8:10">
      <c r="H928" s="147">
        <v>926</v>
      </c>
      <c r="I928" s="148" t="e">
        <f>IF(#REF!="",I927,#REF!)</f>
        <v>#REF!</v>
      </c>
      <c r="J928" s="148" t="e">
        <f>IF(#REF!="",0,#REF!)</f>
        <v>#REF!</v>
      </c>
    </row>
    <row r="929" spans="8:10">
      <c r="H929" s="147">
        <v>927</v>
      </c>
      <c r="I929" s="148" t="e">
        <f>IF(#REF!="",I928,#REF!)</f>
        <v>#REF!</v>
      </c>
      <c r="J929" s="148" t="e">
        <f>IF(#REF!="",0,#REF!)</f>
        <v>#REF!</v>
      </c>
    </row>
    <row r="930" spans="8:10">
      <c r="H930" s="147">
        <v>928</v>
      </c>
      <c r="I930" s="148" t="e">
        <f>IF(#REF!="",I929,#REF!)</f>
        <v>#REF!</v>
      </c>
      <c r="J930" s="148" t="e">
        <f>IF(#REF!="",0,#REF!)</f>
        <v>#REF!</v>
      </c>
    </row>
    <row r="931" spans="8:10">
      <c r="H931" s="147">
        <v>929</v>
      </c>
      <c r="I931" s="148" t="e">
        <f>IF(#REF!="",I930,#REF!)</f>
        <v>#REF!</v>
      </c>
      <c r="J931" s="148" t="e">
        <f>IF(#REF!="",0,#REF!)</f>
        <v>#REF!</v>
      </c>
    </row>
    <row r="932" spans="8:10">
      <c r="H932" s="147">
        <v>930</v>
      </c>
      <c r="I932" s="148" t="e">
        <f>IF(#REF!="",I931,#REF!)</f>
        <v>#REF!</v>
      </c>
      <c r="J932" s="148" t="e">
        <f>IF(#REF!="",0,#REF!)</f>
        <v>#REF!</v>
      </c>
    </row>
    <row r="933" spans="8:10">
      <c r="H933" s="147">
        <v>931</v>
      </c>
      <c r="I933" s="148" t="e">
        <f>IF(#REF!="",I932,#REF!)</f>
        <v>#REF!</v>
      </c>
      <c r="J933" s="148" t="e">
        <f>IF(#REF!="",0,#REF!)</f>
        <v>#REF!</v>
      </c>
    </row>
    <row r="934" spans="8:10">
      <c r="H934" s="147">
        <v>932</v>
      </c>
      <c r="I934" s="148" t="e">
        <f>IF(#REF!="",I933,#REF!)</f>
        <v>#REF!</v>
      </c>
      <c r="J934" s="148" t="e">
        <f>IF(#REF!="",0,#REF!)</f>
        <v>#REF!</v>
      </c>
    </row>
    <row r="935" spans="8:10">
      <c r="H935" s="147">
        <v>933</v>
      </c>
      <c r="I935" s="148" t="e">
        <f>IF(#REF!="",I934,#REF!)</f>
        <v>#REF!</v>
      </c>
      <c r="J935" s="148" t="e">
        <f>IF(#REF!="",0,#REF!)</f>
        <v>#REF!</v>
      </c>
    </row>
    <row r="936" spans="8:10">
      <c r="H936" s="147">
        <v>934</v>
      </c>
      <c r="I936" s="148" t="e">
        <f>IF(#REF!="",I935,#REF!)</f>
        <v>#REF!</v>
      </c>
      <c r="J936" s="148" t="e">
        <f>IF(#REF!="",0,#REF!)</f>
        <v>#REF!</v>
      </c>
    </row>
    <row r="937" spans="8:10">
      <c r="H937" s="147">
        <v>935</v>
      </c>
      <c r="I937" s="148" t="e">
        <f>IF(#REF!="",I936,#REF!)</f>
        <v>#REF!</v>
      </c>
      <c r="J937" s="148" t="e">
        <f>IF(#REF!="",0,#REF!)</f>
        <v>#REF!</v>
      </c>
    </row>
    <row r="938" spans="8:10">
      <c r="H938" s="147">
        <v>936</v>
      </c>
      <c r="I938" s="148" t="e">
        <f>IF(#REF!="",I937,#REF!)</f>
        <v>#REF!</v>
      </c>
      <c r="J938" s="148" t="e">
        <f>IF(#REF!="",0,#REF!)</f>
        <v>#REF!</v>
      </c>
    </row>
    <row r="939" spans="8:10">
      <c r="H939" s="147">
        <v>937</v>
      </c>
      <c r="I939" s="148" t="e">
        <f>IF(#REF!="",I938,#REF!)</f>
        <v>#REF!</v>
      </c>
      <c r="J939" s="148" t="e">
        <f>IF(#REF!="",0,#REF!)</f>
        <v>#REF!</v>
      </c>
    </row>
    <row r="940" spans="8:10">
      <c r="H940" s="147">
        <v>938</v>
      </c>
      <c r="I940" s="148" t="e">
        <f>IF(#REF!="",I939,#REF!)</f>
        <v>#REF!</v>
      </c>
      <c r="J940" s="148" t="e">
        <f>IF(#REF!="",0,#REF!)</f>
        <v>#REF!</v>
      </c>
    </row>
    <row r="941" spans="8:10">
      <c r="H941" s="147">
        <v>939</v>
      </c>
      <c r="I941" s="148" t="e">
        <f>IF(#REF!="",I940,#REF!)</f>
        <v>#REF!</v>
      </c>
      <c r="J941" s="148" t="e">
        <f>IF(#REF!="",0,#REF!)</f>
        <v>#REF!</v>
      </c>
    </row>
    <row r="942" spans="8:10">
      <c r="H942" s="147">
        <v>940</v>
      </c>
      <c r="I942" s="148" t="e">
        <f>IF(#REF!="",I941,#REF!)</f>
        <v>#REF!</v>
      </c>
      <c r="J942" s="148" t="e">
        <f>IF(#REF!="",0,#REF!)</f>
        <v>#REF!</v>
      </c>
    </row>
    <row r="943" spans="8:10">
      <c r="H943" s="147">
        <v>941</v>
      </c>
      <c r="I943" s="148" t="e">
        <f>IF(#REF!="",I942,#REF!)</f>
        <v>#REF!</v>
      </c>
      <c r="J943" s="148" t="e">
        <f>IF(#REF!="",0,#REF!)</f>
        <v>#REF!</v>
      </c>
    </row>
    <row r="944" spans="8:10">
      <c r="H944" s="147">
        <v>942</v>
      </c>
      <c r="I944" s="148" t="e">
        <f>IF(#REF!="",I943,#REF!)</f>
        <v>#REF!</v>
      </c>
      <c r="J944" s="148" t="e">
        <f>IF(#REF!="",0,#REF!)</f>
        <v>#REF!</v>
      </c>
    </row>
    <row r="945" spans="8:10">
      <c r="H945" s="147">
        <v>943</v>
      </c>
      <c r="I945" s="148" t="e">
        <f>IF(#REF!="",I944,#REF!)</f>
        <v>#REF!</v>
      </c>
      <c r="J945" s="148" t="e">
        <f>IF(#REF!="",0,#REF!)</f>
        <v>#REF!</v>
      </c>
    </row>
    <row r="946" spans="8:10">
      <c r="H946" s="147">
        <v>944</v>
      </c>
      <c r="I946" s="148" t="e">
        <f>IF(#REF!="",I945,#REF!)</f>
        <v>#REF!</v>
      </c>
      <c r="J946" s="148" t="e">
        <f>IF(#REF!="",0,#REF!)</f>
        <v>#REF!</v>
      </c>
    </row>
    <row r="947" spans="8:10">
      <c r="H947" s="147">
        <v>945</v>
      </c>
      <c r="I947" s="148" t="e">
        <f>IF(#REF!="",I946,#REF!)</f>
        <v>#REF!</v>
      </c>
      <c r="J947" s="148" t="e">
        <f>IF(#REF!="",0,#REF!)</f>
        <v>#REF!</v>
      </c>
    </row>
    <row r="948" spans="8:10">
      <c r="H948" s="147">
        <v>946</v>
      </c>
      <c r="I948" s="148" t="e">
        <f>IF(#REF!="",I947,#REF!)</f>
        <v>#REF!</v>
      </c>
      <c r="J948" s="148" t="e">
        <f>IF(#REF!="",0,#REF!)</f>
        <v>#REF!</v>
      </c>
    </row>
    <row r="949" spans="8:10">
      <c r="H949" s="147">
        <v>947</v>
      </c>
      <c r="I949" s="148" t="e">
        <f>IF(#REF!="",I948,#REF!)</f>
        <v>#REF!</v>
      </c>
      <c r="J949" s="148" t="e">
        <f>IF(#REF!="",0,#REF!)</f>
        <v>#REF!</v>
      </c>
    </row>
    <row r="950" spans="8:10">
      <c r="H950" s="147">
        <v>948</v>
      </c>
      <c r="I950" s="148" t="e">
        <f>IF(#REF!="",I949,#REF!)</f>
        <v>#REF!</v>
      </c>
      <c r="J950" s="148" t="e">
        <f>IF(#REF!="",0,#REF!)</f>
        <v>#REF!</v>
      </c>
    </row>
    <row r="951" spans="8:10">
      <c r="H951" s="147">
        <v>949</v>
      </c>
      <c r="I951" s="148" t="e">
        <f>IF(#REF!="",I950,#REF!)</f>
        <v>#REF!</v>
      </c>
      <c r="J951" s="148" t="e">
        <f>IF(#REF!="",0,#REF!)</f>
        <v>#REF!</v>
      </c>
    </row>
    <row r="952" spans="8:10">
      <c r="H952" s="147">
        <v>950</v>
      </c>
      <c r="I952" s="148" t="e">
        <f>IF(#REF!="",I951,#REF!)</f>
        <v>#REF!</v>
      </c>
      <c r="J952" s="148" t="e">
        <f>IF(#REF!="",0,#REF!)</f>
        <v>#REF!</v>
      </c>
    </row>
    <row r="953" spans="8:10">
      <c r="H953" s="147">
        <v>951</v>
      </c>
      <c r="I953" s="148" t="e">
        <f>IF(#REF!="",I952,#REF!)</f>
        <v>#REF!</v>
      </c>
      <c r="J953" s="148" t="e">
        <f>IF(#REF!="",0,#REF!)</f>
        <v>#REF!</v>
      </c>
    </row>
    <row r="954" spans="8:10">
      <c r="H954" s="147">
        <v>952</v>
      </c>
      <c r="I954" s="148" t="e">
        <f>IF(#REF!="",I953,#REF!)</f>
        <v>#REF!</v>
      </c>
      <c r="J954" s="148" t="e">
        <f>IF(#REF!="",0,#REF!)</f>
        <v>#REF!</v>
      </c>
    </row>
    <row r="955" spans="8:10">
      <c r="H955" s="147">
        <v>953</v>
      </c>
      <c r="I955" s="148" t="e">
        <f>IF(#REF!="",I954,#REF!)</f>
        <v>#REF!</v>
      </c>
      <c r="J955" s="148" t="e">
        <f>IF(#REF!="",0,#REF!)</f>
        <v>#REF!</v>
      </c>
    </row>
    <row r="956" spans="8:10">
      <c r="H956" s="147">
        <v>954</v>
      </c>
      <c r="I956" s="148" t="e">
        <f>IF(#REF!="",I955,#REF!)</f>
        <v>#REF!</v>
      </c>
      <c r="J956" s="148" t="e">
        <f>IF(#REF!="",0,#REF!)</f>
        <v>#REF!</v>
      </c>
    </row>
    <row r="957" spans="8:10">
      <c r="H957" s="147">
        <v>955</v>
      </c>
      <c r="I957" s="148" t="e">
        <f>IF(#REF!="",I956,#REF!)</f>
        <v>#REF!</v>
      </c>
      <c r="J957" s="148" t="e">
        <f>IF(#REF!="",0,#REF!)</f>
        <v>#REF!</v>
      </c>
    </row>
    <row r="958" spans="8:10">
      <c r="H958" s="147">
        <v>956</v>
      </c>
      <c r="I958" s="148" t="e">
        <f>IF(#REF!="",I957,#REF!)</f>
        <v>#REF!</v>
      </c>
      <c r="J958" s="148" t="e">
        <f>IF(#REF!="",0,#REF!)</f>
        <v>#REF!</v>
      </c>
    </row>
    <row r="959" spans="8:10">
      <c r="H959" s="147">
        <v>957</v>
      </c>
      <c r="I959" s="148" t="e">
        <f>IF(#REF!="",I958,#REF!)</f>
        <v>#REF!</v>
      </c>
      <c r="J959" s="148" t="e">
        <f>IF(#REF!="",0,#REF!)</f>
        <v>#REF!</v>
      </c>
    </row>
    <row r="960" spans="8:10">
      <c r="H960" s="147">
        <v>958</v>
      </c>
      <c r="I960" s="148" t="e">
        <f>IF(#REF!="",I959,#REF!)</f>
        <v>#REF!</v>
      </c>
      <c r="J960" s="148" t="e">
        <f>IF(#REF!="",0,#REF!)</f>
        <v>#REF!</v>
      </c>
    </row>
    <row r="961" spans="8:10">
      <c r="H961" s="147">
        <v>959</v>
      </c>
      <c r="I961" s="148" t="e">
        <f>IF(#REF!="",I960,#REF!)</f>
        <v>#REF!</v>
      </c>
      <c r="J961" s="148" t="e">
        <f>IF(#REF!="",0,#REF!)</f>
        <v>#REF!</v>
      </c>
    </row>
    <row r="962" spans="8:10">
      <c r="H962" s="147">
        <v>960</v>
      </c>
      <c r="I962" s="148" t="e">
        <f>IF(#REF!="",I961,#REF!)</f>
        <v>#REF!</v>
      </c>
      <c r="J962" s="148" t="e">
        <f>IF(#REF!="",0,#REF!)</f>
        <v>#REF!</v>
      </c>
    </row>
    <row r="963" spans="8:10">
      <c r="H963" s="147">
        <v>961</v>
      </c>
      <c r="I963" s="148" t="e">
        <f>IF(#REF!="",I962,#REF!)</f>
        <v>#REF!</v>
      </c>
      <c r="J963" s="148" t="e">
        <f>IF(#REF!="",0,#REF!)</f>
        <v>#REF!</v>
      </c>
    </row>
    <row r="964" spans="8:10">
      <c r="H964" s="147">
        <v>962</v>
      </c>
      <c r="I964" s="148" t="e">
        <f>IF(#REF!="",I963,#REF!)</f>
        <v>#REF!</v>
      </c>
      <c r="J964" s="148" t="e">
        <f>IF(#REF!="",0,#REF!)</f>
        <v>#REF!</v>
      </c>
    </row>
    <row r="965" spans="8:10">
      <c r="H965" s="147">
        <v>963</v>
      </c>
      <c r="I965" s="148" t="e">
        <f>IF(#REF!="",I964,#REF!)</f>
        <v>#REF!</v>
      </c>
      <c r="J965" s="148" t="e">
        <f>IF(#REF!="",0,#REF!)</f>
        <v>#REF!</v>
      </c>
    </row>
    <row r="966" spans="8:10">
      <c r="H966" s="147">
        <v>964</v>
      </c>
      <c r="I966" s="148" t="e">
        <f>IF(#REF!="",I965,#REF!)</f>
        <v>#REF!</v>
      </c>
      <c r="J966" s="148" t="e">
        <f>IF(#REF!="",0,#REF!)</f>
        <v>#REF!</v>
      </c>
    </row>
    <row r="967" spans="8:10">
      <c r="H967" s="147">
        <v>965</v>
      </c>
      <c r="I967" s="148" t="e">
        <f>IF(#REF!="",I966,#REF!)</f>
        <v>#REF!</v>
      </c>
      <c r="J967" s="148" t="e">
        <f>IF(#REF!="",0,#REF!)</f>
        <v>#REF!</v>
      </c>
    </row>
    <row r="968" spans="8:10">
      <c r="H968" s="147">
        <v>966</v>
      </c>
      <c r="I968" s="148" t="e">
        <f>IF(#REF!="",I967,#REF!)</f>
        <v>#REF!</v>
      </c>
      <c r="J968" s="148" t="e">
        <f>IF(#REF!="",0,#REF!)</f>
        <v>#REF!</v>
      </c>
    </row>
    <row r="969" spans="8:10">
      <c r="H969" s="147">
        <v>967</v>
      </c>
      <c r="I969" s="148" t="e">
        <f>IF(#REF!="",I968,#REF!)</f>
        <v>#REF!</v>
      </c>
      <c r="J969" s="148" t="e">
        <f>IF(#REF!="",0,#REF!)</f>
        <v>#REF!</v>
      </c>
    </row>
    <row r="970" spans="8:10">
      <c r="H970" s="147">
        <v>968</v>
      </c>
      <c r="I970" s="148" t="e">
        <f>IF(#REF!="",I969,#REF!)</f>
        <v>#REF!</v>
      </c>
      <c r="J970" s="148" t="e">
        <f>IF(#REF!="",0,#REF!)</f>
        <v>#REF!</v>
      </c>
    </row>
    <row r="971" spans="8:10">
      <c r="H971" s="147">
        <v>969</v>
      </c>
      <c r="I971" s="148" t="e">
        <f>IF(#REF!="",I970,#REF!)</f>
        <v>#REF!</v>
      </c>
      <c r="J971" s="148" t="e">
        <f>IF(#REF!="",0,#REF!)</f>
        <v>#REF!</v>
      </c>
    </row>
    <row r="972" spans="8:10">
      <c r="H972" s="147">
        <v>970</v>
      </c>
      <c r="I972" s="148" t="e">
        <f>IF(#REF!="",I971,#REF!)</f>
        <v>#REF!</v>
      </c>
      <c r="J972" s="148" t="e">
        <f>IF(#REF!="",0,#REF!)</f>
        <v>#REF!</v>
      </c>
    </row>
    <row r="973" spans="8:10">
      <c r="H973" s="147">
        <v>971</v>
      </c>
      <c r="I973" s="148" t="e">
        <f>IF(#REF!="",I972,#REF!)</f>
        <v>#REF!</v>
      </c>
      <c r="J973" s="148" t="e">
        <f>IF(#REF!="",0,#REF!)</f>
        <v>#REF!</v>
      </c>
    </row>
    <row r="974" spans="8:10">
      <c r="H974" s="147">
        <v>972</v>
      </c>
      <c r="I974" s="148" t="e">
        <f>IF(#REF!="",I973,#REF!)</f>
        <v>#REF!</v>
      </c>
      <c r="J974" s="148" t="e">
        <f>IF(#REF!="",0,#REF!)</f>
        <v>#REF!</v>
      </c>
    </row>
    <row r="975" spans="8:10">
      <c r="H975" s="147">
        <v>973</v>
      </c>
      <c r="I975" s="148" t="e">
        <f>IF(#REF!="",I974,#REF!)</f>
        <v>#REF!</v>
      </c>
      <c r="J975" s="148" t="e">
        <f>IF(#REF!="",0,#REF!)</f>
        <v>#REF!</v>
      </c>
    </row>
    <row r="976" spans="8:10">
      <c r="H976" s="147">
        <v>974</v>
      </c>
      <c r="I976" s="148" t="e">
        <f>IF(#REF!="",I975,#REF!)</f>
        <v>#REF!</v>
      </c>
      <c r="J976" s="148" t="e">
        <f>IF(#REF!="",0,#REF!)</f>
        <v>#REF!</v>
      </c>
    </row>
    <row r="977" spans="8:10">
      <c r="H977" s="147">
        <v>975</v>
      </c>
      <c r="I977" s="148" t="e">
        <f>IF(#REF!="",I976,#REF!)</f>
        <v>#REF!</v>
      </c>
      <c r="J977" s="148" t="e">
        <f>IF(#REF!="",0,#REF!)</f>
        <v>#REF!</v>
      </c>
    </row>
    <row r="978" spans="8:10">
      <c r="H978" s="147">
        <v>976</v>
      </c>
      <c r="I978" s="148" t="e">
        <f>IF(#REF!="",I977,#REF!)</f>
        <v>#REF!</v>
      </c>
      <c r="J978" s="148" t="e">
        <f>IF(#REF!="",0,#REF!)</f>
        <v>#REF!</v>
      </c>
    </row>
    <row r="979" spans="8:10">
      <c r="H979" s="147">
        <v>977</v>
      </c>
      <c r="I979" s="148" t="e">
        <f>IF(#REF!="",I978,#REF!)</f>
        <v>#REF!</v>
      </c>
      <c r="J979" s="148" t="e">
        <f>IF(#REF!="",0,#REF!)</f>
        <v>#REF!</v>
      </c>
    </row>
    <row r="980" spans="8:10">
      <c r="H980" s="147">
        <v>978</v>
      </c>
      <c r="I980" s="148" t="e">
        <f>IF(#REF!="",I979,#REF!)</f>
        <v>#REF!</v>
      </c>
      <c r="J980" s="148" t="e">
        <f>IF(#REF!="",0,#REF!)</f>
        <v>#REF!</v>
      </c>
    </row>
    <row r="981" spans="8:10">
      <c r="H981" s="147">
        <v>979</v>
      </c>
      <c r="I981" s="148" t="e">
        <f>IF(#REF!="",I980,#REF!)</f>
        <v>#REF!</v>
      </c>
      <c r="J981" s="148" t="e">
        <f>IF(#REF!="",0,#REF!)</f>
        <v>#REF!</v>
      </c>
    </row>
    <row r="982" spans="8:10">
      <c r="H982" s="147">
        <v>980</v>
      </c>
      <c r="I982" s="148" t="e">
        <f>IF(#REF!="",I981,#REF!)</f>
        <v>#REF!</v>
      </c>
      <c r="J982" s="148" t="e">
        <f>IF(#REF!="",0,#REF!)</f>
        <v>#REF!</v>
      </c>
    </row>
    <row r="983" spans="8:10">
      <c r="H983" s="147">
        <v>981</v>
      </c>
      <c r="I983" s="148" t="e">
        <f>IF(#REF!="",I982,#REF!)</f>
        <v>#REF!</v>
      </c>
      <c r="J983" s="148" t="e">
        <f>IF(#REF!="",0,#REF!)</f>
        <v>#REF!</v>
      </c>
    </row>
    <row r="984" spans="8:10">
      <c r="H984" s="147">
        <v>982</v>
      </c>
      <c r="I984" s="148" t="e">
        <f>IF(#REF!="",I983,#REF!)</f>
        <v>#REF!</v>
      </c>
      <c r="J984" s="148" t="e">
        <f>IF(#REF!="",0,#REF!)</f>
        <v>#REF!</v>
      </c>
    </row>
    <row r="985" spans="8:10">
      <c r="H985" s="147">
        <v>983</v>
      </c>
      <c r="I985" s="148" t="e">
        <f>IF(#REF!="",I984,#REF!)</f>
        <v>#REF!</v>
      </c>
      <c r="J985" s="148" t="e">
        <f>IF(#REF!="",0,#REF!)</f>
        <v>#REF!</v>
      </c>
    </row>
    <row r="986" spans="8:10">
      <c r="H986" s="147">
        <v>984</v>
      </c>
      <c r="I986" s="148" t="e">
        <f>IF(#REF!="",I985,#REF!)</f>
        <v>#REF!</v>
      </c>
      <c r="J986" s="148" t="e">
        <f>IF(#REF!="",0,#REF!)</f>
        <v>#REF!</v>
      </c>
    </row>
    <row r="987" spans="8:10">
      <c r="H987" s="147">
        <v>985</v>
      </c>
      <c r="I987" s="148" t="e">
        <f>IF(#REF!="",I986,#REF!)</f>
        <v>#REF!</v>
      </c>
      <c r="J987" s="148" t="e">
        <f>IF(#REF!="",0,#REF!)</f>
        <v>#REF!</v>
      </c>
    </row>
    <row r="988" spans="8:10">
      <c r="H988" s="147">
        <v>986</v>
      </c>
      <c r="I988" s="148" t="e">
        <f>IF(#REF!="",I987,#REF!)</f>
        <v>#REF!</v>
      </c>
      <c r="J988" s="148" t="e">
        <f>IF(#REF!="",0,#REF!)</f>
        <v>#REF!</v>
      </c>
    </row>
    <row r="989" spans="8:10">
      <c r="H989" s="147">
        <v>987</v>
      </c>
      <c r="I989" s="148" t="e">
        <f>IF(#REF!="",I988,#REF!)</f>
        <v>#REF!</v>
      </c>
      <c r="J989" s="148" t="e">
        <f>IF(#REF!="",0,#REF!)</f>
        <v>#REF!</v>
      </c>
    </row>
    <row r="990" spans="8:10">
      <c r="H990" s="147">
        <v>988</v>
      </c>
      <c r="I990" s="148" t="e">
        <f>IF(#REF!="",I989,#REF!)</f>
        <v>#REF!</v>
      </c>
      <c r="J990" s="148" t="e">
        <f>IF(#REF!="",0,#REF!)</f>
        <v>#REF!</v>
      </c>
    </row>
    <row r="991" spans="8:10">
      <c r="H991" s="147">
        <v>989</v>
      </c>
      <c r="I991" s="148" t="e">
        <f>IF(#REF!="",I990,#REF!)</f>
        <v>#REF!</v>
      </c>
      <c r="J991" s="148" t="e">
        <f>IF(#REF!="",0,#REF!)</f>
        <v>#REF!</v>
      </c>
    </row>
    <row r="992" spans="8:10">
      <c r="H992" s="147">
        <v>990</v>
      </c>
      <c r="I992" s="148" t="e">
        <f>IF(#REF!="",I991,#REF!)</f>
        <v>#REF!</v>
      </c>
      <c r="J992" s="148" t="e">
        <f>IF(#REF!="",0,#REF!)</f>
        <v>#REF!</v>
      </c>
    </row>
    <row r="993" spans="8:10">
      <c r="H993" s="147">
        <v>991</v>
      </c>
      <c r="I993" s="148" t="e">
        <f>IF(#REF!="",I992,#REF!)</f>
        <v>#REF!</v>
      </c>
      <c r="J993" s="148" t="e">
        <f>IF(#REF!="",0,#REF!)</f>
        <v>#REF!</v>
      </c>
    </row>
    <row r="994" spans="8:10">
      <c r="H994" s="147">
        <v>992</v>
      </c>
      <c r="I994" s="148" t="e">
        <f>IF(#REF!="",I993,#REF!)</f>
        <v>#REF!</v>
      </c>
      <c r="J994" s="148" t="e">
        <f>IF(#REF!="",0,#REF!)</f>
        <v>#REF!</v>
      </c>
    </row>
    <row r="995" spans="8:10">
      <c r="H995" s="147">
        <v>993</v>
      </c>
      <c r="I995" s="148" t="e">
        <f>IF(#REF!="",I994,#REF!)</f>
        <v>#REF!</v>
      </c>
      <c r="J995" s="148" t="e">
        <f>IF(#REF!="",0,#REF!)</f>
        <v>#REF!</v>
      </c>
    </row>
    <row r="996" spans="8:10">
      <c r="H996" s="147">
        <v>994</v>
      </c>
      <c r="I996" s="148" t="e">
        <f>IF(#REF!="",I995,#REF!)</f>
        <v>#REF!</v>
      </c>
      <c r="J996" s="148" t="e">
        <f>IF(#REF!="",0,#REF!)</f>
        <v>#REF!</v>
      </c>
    </row>
    <row r="997" spans="8:10">
      <c r="H997" s="147">
        <v>995</v>
      </c>
      <c r="I997" s="148" t="e">
        <f>IF(#REF!="",I996,#REF!)</f>
        <v>#REF!</v>
      </c>
      <c r="J997" s="148" t="e">
        <f>IF(#REF!="",0,#REF!)</f>
        <v>#REF!</v>
      </c>
    </row>
    <row r="998" spans="8:10">
      <c r="H998" s="147">
        <v>996</v>
      </c>
      <c r="I998" s="148" t="e">
        <f>IF(#REF!="",I997,#REF!)</f>
        <v>#REF!</v>
      </c>
      <c r="J998" s="148" t="e">
        <f>IF(#REF!="",0,#REF!)</f>
        <v>#REF!</v>
      </c>
    </row>
    <row r="999" spans="8:10">
      <c r="H999" s="147">
        <v>997</v>
      </c>
      <c r="I999" s="148" t="e">
        <f>IF(#REF!="",I998,#REF!)</f>
        <v>#REF!</v>
      </c>
      <c r="J999" s="148" t="e">
        <f>IF(#REF!="",0,#REF!)</f>
        <v>#REF!</v>
      </c>
    </row>
    <row r="1000" spans="8:10">
      <c r="H1000" s="147">
        <v>998</v>
      </c>
      <c r="I1000" s="148" t="e">
        <f>IF(#REF!="",I999,#REF!)</f>
        <v>#REF!</v>
      </c>
      <c r="J1000" s="148" t="e">
        <f>IF(#REF!="",0,#REF!)</f>
        <v>#REF!</v>
      </c>
    </row>
    <row r="1001" spans="8:10">
      <c r="H1001" s="147">
        <v>999</v>
      </c>
      <c r="I1001" s="148" t="e">
        <f>IF(#REF!="",I1000,#REF!)</f>
        <v>#REF!</v>
      </c>
      <c r="J1001" s="148" t="e">
        <f>IF(#REF!="",0,#REF!)</f>
        <v>#REF!</v>
      </c>
    </row>
    <row r="1002" spans="8:10">
      <c r="H1002" s="147">
        <v>1000</v>
      </c>
      <c r="I1002" s="148" t="e">
        <f>IF(#REF!="",I1001,#REF!)</f>
        <v>#REF!</v>
      </c>
      <c r="J1002" s="148" t="e">
        <f>IF(#REF!="",0,#REF!)</f>
        <v>#REF!</v>
      </c>
    </row>
  </sheetData>
  <sheetProtection selectLockedCells="1"/>
  <mergeCells count="1">
    <mergeCell ref="I1:J1"/>
  </mergeCells>
  <printOptions horizontalCentered="1"/>
  <pageMargins left="0" right="0" top="0.25" bottom="0" header="0" footer="0"/>
  <pageSetup scale="66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T1002"/>
  <sheetViews>
    <sheetView showGridLines="0" workbookViewId="0">
      <selection activeCell="C3" sqref="C3"/>
    </sheetView>
  </sheetViews>
  <sheetFormatPr defaultColWidth="9.28515625" defaultRowHeight="15"/>
  <cols>
    <col min="1" max="1" width="9.28515625" style="149"/>
    <col min="2" max="2" width="9.28515625" style="150"/>
    <col min="3" max="3" width="10.85546875" style="151" customWidth="1"/>
    <col min="4" max="4" width="11.7109375" style="149" customWidth="1"/>
    <col min="5" max="5" width="11.7109375" style="152" customWidth="1"/>
    <col min="6" max="6" width="10.7109375" style="152" customWidth="1"/>
    <col min="7" max="8" width="9.28515625" style="152"/>
    <col min="9" max="9" width="9.7109375" style="149" customWidth="1"/>
    <col min="10" max="19" width="9.7109375" style="153" customWidth="1"/>
    <col min="20" max="20" width="11.7109375" style="149" customWidth="1"/>
    <col min="21" max="21" width="9.28515625" style="149"/>
    <col min="22" max="22" width="13.28515625" style="149" customWidth="1"/>
    <col min="23" max="24" width="11" style="149" customWidth="1"/>
    <col min="25" max="25" width="13" style="149" bestFit="1" customWidth="1"/>
    <col min="26" max="26" width="22" style="149" customWidth="1"/>
    <col min="27" max="27" width="12.7109375" style="149" customWidth="1"/>
    <col min="28" max="28" width="9.28515625" style="149"/>
    <col min="29" max="29" width="10.7109375" style="149" customWidth="1"/>
    <col min="30" max="30" width="12.42578125" style="149" customWidth="1"/>
    <col min="31" max="31" width="16.7109375" style="149" customWidth="1"/>
    <col min="32" max="32" width="12.42578125" style="149" customWidth="1"/>
    <col min="33" max="16384" width="9.28515625" style="149"/>
  </cols>
  <sheetData>
    <row r="1" spans="1:46">
      <c r="D1" s="406" t="s">
        <v>117</v>
      </c>
      <c r="E1" s="406"/>
      <c r="F1" s="154" t="s">
        <v>118</v>
      </c>
      <c r="G1" s="154" t="s">
        <v>119</v>
      </c>
      <c r="H1" s="154" t="s">
        <v>119</v>
      </c>
      <c r="I1" s="154" t="s">
        <v>120</v>
      </c>
      <c r="J1" s="155" t="s">
        <v>121</v>
      </c>
      <c r="K1" s="155" t="s">
        <v>122</v>
      </c>
      <c r="L1" s="155" t="s">
        <v>123</v>
      </c>
      <c r="M1" s="155" t="s">
        <v>124</v>
      </c>
      <c r="N1" s="155" t="s">
        <v>125</v>
      </c>
      <c r="O1" s="155" t="s">
        <v>126</v>
      </c>
      <c r="P1" s="155" t="s">
        <v>127</v>
      </c>
      <c r="Q1" s="155" t="s">
        <v>128</v>
      </c>
      <c r="R1" s="155" t="s">
        <v>129</v>
      </c>
      <c r="S1" s="155" t="s">
        <v>130</v>
      </c>
      <c r="T1" s="406" t="s">
        <v>131</v>
      </c>
      <c r="U1" s="406"/>
      <c r="V1" s="154" t="s">
        <v>132</v>
      </c>
      <c r="W1" s="154" t="s">
        <v>133</v>
      </c>
      <c r="X1" s="154" t="s">
        <v>120</v>
      </c>
    </row>
    <row r="2" spans="1:46">
      <c r="A2" s="156" t="s">
        <v>134</v>
      </c>
      <c r="B2" s="150" t="s">
        <v>135</v>
      </c>
      <c r="C2" s="157" t="s">
        <v>136</v>
      </c>
      <c r="D2" s="156" t="s">
        <v>137</v>
      </c>
      <c r="E2" s="158" t="s">
        <v>138</v>
      </c>
      <c r="G2" s="158" t="s">
        <v>139</v>
      </c>
      <c r="H2" s="158" t="s">
        <v>140</v>
      </c>
      <c r="I2" s="156"/>
      <c r="T2" s="158" t="s">
        <v>141</v>
      </c>
      <c r="U2" s="158" t="s">
        <v>137</v>
      </c>
      <c r="V2" s="158" t="s">
        <v>142</v>
      </c>
      <c r="W2" s="152" t="s">
        <v>72</v>
      </c>
      <c r="X2" s="152" t="s">
        <v>72</v>
      </c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</row>
    <row r="3" spans="1:46">
      <c r="A3" s="149">
        <v>1</v>
      </c>
      <c r="B3" s="150">
        <f>IF(A3&gt;999-COUNTIF(D:D,0),"",A3)</f>
        <v>1</v>
      </c>
      <c r="C3" s="151" t="e">
        <f>IF(#REF!='Pareto Math'!Z$3,'Pareto Math'!B3,IF(HLOOKUP(X$15,#REF!,A4,FALSE)="","",HLOOKUP(X$15,#REF!,A4,FALSE)))</f>
        <v>#REF!</v>
      </c>
      <c r="D3" s="149" t="e">
        <f>HLOOKUP(V$15,#REF!,A4,FALSE)</f>
        <v>#REF!</v>
      </c>
      <c r="E3" s="152" t="e">
        <f>IF(C3="","",HLOOKUP(W$15,#REF!,A4,FALSE))</f>
        <v>#REF!</v>
      </c>
      <c r="F3" s="152">
        <f>(COUNTIF(D$3:D3,D3))</f>
        <v>1</v>
      </c>
      <c r="G3" s="152">
        <f t="shared" ref="G3:G66" si="0">(COUNTIF(D$3:D$1002,D3))</f>
        <v>999</v>
      </c>
      <c r="H3" s="152" t="e">
        <f t="shared" ref="H3:H66" si="1">(SUMIF(D$3:D$1002,D3,E$3:E$1002))</f>
        <v>#REF!</v>
      </c>
      <c r="I3" s="153" t="str">
        <f t="shared" ref="I3:I66" si="2">IF(F3=G3,IF(ISNA(H3),G3,H3),"")</f>
        <v/>
      </c>
      <c r="J3" s="153" t="e">
        <f t="shared" ref="J3:R18" si="3">IF(ISERROR(X$43),"",IF($D3&lt;&gt;X$43,"",$E3))</f>
        <v>#REF!</v>
      </c>
      <c r="K3" s="153" t="e">
        <f t="shared" si="3"/>
        <v>#REF!</v>
      </c>
      <c r="L3" s="153" t="e">
        <f t="shared" si="3"/>
        <v>#REF!</v>
      </c>
      <c r="M3" s="153" t="e">
        <f t="shared" si="3"/>
        <v>#REF!</v>
      </c>
      <c r="N3" s="153" t="e">
        <f t="shared" si="3"/>
        <v>#REF!</v>
      </c>
      <c r="O3" s="153" t="e">
        <f t="shared" si="3"/>
        <v>#REF!</v>
      </c>
      <c r="P3" s="153" t="e">
        <f t="shared" si="3"/>
        <v>#REF!</v>
      </c>
      <c r="Q3" s="153" t="e">
        <f t="shared" si="3"/>
        <v>#REF!</v>
      </c>
      <c r="R3" s="153" t="e">
        <f>IF(ISERROR(AF$43),"",IF($D3&lt;&gt;AF$43,"",$E3))</f>
        <v>#REF!</v>
      </c>
      <c r="S3" s="153" t="e">
        <f>IF(SUM(J3:R3)=0,$E3,"")</f>
        <v>#REF!</v>
      </c>
      <c r="T3" s="152" t="str">
        <f ca="1">IF(F3=G3,IF(ISNA(H3),G3+(RAND()*0.01),H3+(RAND()*0.0000000001)),"")</f>
        <v/>
      </c>
      <c r="U3" s="152" t="str">
        <f t="shared" ref="U3:U66" ca="1" si="4">IF(T3="","",D3)</f>
        <v/>
      </c>
      <c r="V3" s="152" t="e">
        <f t="shared" ref="V3:V11" ca="1" si="5">VLOOKUP(W3,T$3:U$1001,2,FALSE)</f>
        <v>#N/A</v>
      </c>
      <c r="W3" s="152">
        <f t="shared" ref="W3:W11" ca="1" si="6">IF(ISERROR(LARGE(T:T,A3)),0,LARGE(T:T,A3))</f>
        <v>0</v>
      </c>
      <c r="X3" s="152">
        <f>IF(ISERROR(LARGE(I:I,A3)),0,LARGE(I:I,A3))</f>
        <v>0</v>
      </c>
      <c r="Y3" s="160"/>
      <c r="Z3" s="160"/>
    </row>
    <row r="4" spans="1:46">
      <c r="A4" s="149">
        <v>2</v>
      </c>
      <c r="B4" s="150">
        <f t="shared" ref="B4:B15" si="7">IF(A4&gt;999-COUNTIF(D:D,0),"",A4)</f>
        <v>2</v>
      </c>
      <c r="C4" s="151" t="e">
        <f>IF(#REF!='Pareto Math'!Z$3,'Pareto Math'!B4,IF(HLOOKUP(X$15,#REF!,A5,FALSE)="","",HLOOKUP(X$15,#REF!,A5,FALSE)))</f>
        <v>#REF!</v>
      </c>
      <c r="D4" s="149" t="e">
        <f>HLOOKUP(V$15,#REF!,A5,FALSE)</f>
        <v>#REF!</v>
      </c>
      <c r="E4" s="152" t="e">
        <f>IF(C4="","",HLOOKUP(W$15,#REF!,A5,FALSE))</f>
        <v>#REF!</v>
      </c>
      <c r="F4" s="152">
        <f>(COUNTIF(D$3:D4,D4))</f>
        <v>2</v>
      </c>
      <c r="G4" s="152">
        <f t="shared" si="0"/>
        <v>999</v>
      </c>
      <c r="H4" s="152" t="e">
        <f t="shared" si="1"/>
        <v>#REF!</v>
      </c>
      <c r="I4" s="153" t="str">
        <f t="shared" si="2"/>
        <v/>
      </c>
      <c r="J4" s="153" t="e">
        <f t="shared" si="3"/>
        <v>#REF!</v>
      </c>
      <c r="K4" s="153" t="e">
        <f t="shared" si="3"/>
        <v>#REF!</v>
      </c>
      <c r="L4" s="153" t="e">
        <f t="shared" si="3"/>
        <v>#REF!</v>
      </c>
      <c r="M4" s="153" t="e">
        <f t="shared" si="3"/>
        <v>#REF!</v>
      </c>
      <c r="N4" s="153" t="e">
        <f t="shared" si="3"/>
        <v>#REF!</v>
      </c>
      <c r="O4" s="153" t="e">
        <f t="shared" si="3"/>
        <v>#REF!</v>
      </c>
      <c r="P4" s="153" t="e">
        <f t="shared" si="3"/>
        <v>#REF!</v>
      </c>
      <c r="Q4" s="153" t="e">
        <f t="shared" si="3"/>
        <v>#REF!</v>
      </c>
      <c r="R4" s="153" t="e">
        <f t="shared" si="3"/>
        <v>#REF!</v>
      </c>
      <c r="S4" s="153" t="e">
        <f t="shared" ref="S4:S9" si="8">IF(SUM(J4:R4)=0,$E4,"")</f>
        <v>#REF!</v>
      </c>
      <c r="T4" s="152" t="str">
        <f t="shared" ref="T4:T67" ca="1" si="9">IF(F4=G4,IF(ISNA(H4),G4+(RAND()*0.01),H4+(RAND()*0.0000000001)),"")</f>
        <v/>
      </c>
      <c r="U4" s="152" t="str">
        <f t="shared" ca="1" si="4"/>
        <v/>
      </c>
      <c r="V4" s="152" t="e">
        <f t="shared" ca="1" si="5"/>
        <v>#N/A</v>
      </c>
      <c r="W4" s="152">
        <f t="shared" ca="1" si="6"/>
        <v>0</v>
      </c>
      <c r="X4" s="152">
        <f t="shared" ref="X4:X11" si="10">IF(ISERROR(LARGE(I:I,A4)),0,LARGE(I:I,A4))</f>
        <v>0</v>
      </c>
      <c r="Y4" s="160"/>
      <c r="Z4" s="160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</row>
    <row r="5" spans="1:46">
      <c r="A5" s="149">
        <v>3</v>
      </c>
      <c r="B5" s="150">
        <f t="shared" si="7"/>
        <v>3</v>
      </c>
      <c r="C5" s="151" t="e">
        <f>IF(#REF!='Pareto Math'!Z$3,'Pareto Math'!B5,IF(HLOOKUP(X$15,#REF!,A6,FALSE)="","",HLOOKUP(X$15,#REF!,A6,FALSE)))</f>
        <v>#REF!</v>
      </c>
      <c r="D5" s="149" t="e">
        <f>HLOOKUP(V$15,#REF!,A6,FALSE)</f>
        <v>#REF!</v>
      </c>
      <c r="E5" s="152" t="e">
        <f>IF(C5="","",HLOOKUP(W$15,#REF!,A6,FALSE))</f>
        <v>#REF!</v>
      </c>
      <c r="F5" s="152">
        <f>(COUNTIF(D$3:D5,D5))</f>
        <v>3</v>
      </c>
      <c r="G5" s="152">
        <f t="shared" si="0"/>
        <v>999</v>
      </c>
      <c r="H5" s="152" t="e">
        <f t="shared" si="1"/>
        <v>#REF!</v>
      </c>
      <c r="I5" s="153" t="str">
        <f t="shared" si="2"/>
        <v/>
      </c>
      <c r="J5" s="153" t="e">
        <f t="shared" si="3"/>
        <v>#REF!</v>
      </c>
      <c r="K5" s="153" t="e">
        <f t="shared" si="3"/>
        <v>#REF!</v>
      </c>
      <c r="L5" s="153" t="e">
        <f t="shared" si="3"/>
        <v>#REF!</v>
      </c>
      <c r="M5" s="153" t="e">
        <f t="shared" si="3"/>
        <v>#REF!</v>
      </c>
      <c r="N5" s="153" t="e">
        <f t="shared" si="3"/>
        <v>#REF!</v>
      </c>
      <c r="O5" s="153" t="e">
        <f t="shared" si="3"/>
        <v>#REF!</v>
      </c>
      <c r="P5" s="153" t="e">
        <f t="shared" si="3"/>
        <v>#REF!</v>
      </c>
      <c r="Q5" s="153" t="e">
        <f t="shared" si="3"/>
        <v>#REF!</v>
      </c>
      <c r="R5" s="153" t="e">
        <f t="shared" si="3"/>
        <v>#REF!</v>
      </c>
      <c r="S5" s="153" t="e">
        <f t="shared" si="8"/>
        <v>#REF!</v>
      </c>
      <c r="T5" s="152" t="str">
        <f t="shared" ca="1" si="9"/>
        <v/>
      </c>
      <c r="U5" s="152" t="str">
        <f t="shared" ca="1" si="4"/>
        <v/>
      </c>
      <c r="V5" s="152" t="e">
        <f t="shared" ca="1" si="5"/>
        <v>#N/A</v>
      </c>
      <c r="W5" s="152">
        <f t="shared" ca="1" si="6"/>
        <v>0</v>
      </c>
      <c r="X5" s="152">
        <f t="shared" si="10"/>
        <v>0</v>
      </c>
      <c r="Y5" s="161"/>
      <c r="Z5" s="160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</row>
    <row r="6" spans="1:46">
      <c r="A6" s="149">
        <v>4</v>
      </c>
      <c r="B6" s="150">
        <f t="shared" si="7"/>
        <v>4</v>
      </c>
      <c r="C6" s="151" t="e">
        <f>IF(#REF!='Pareto Math'!Z$3,'Pareto Math'!B6,IF(HLOOKUP(X$15,#REF!,A7,FALSE)="","",HLOOKUP(X$15,#REF!,A7,FALSE)))</f>
        <v>#REF!</v>
      </c>
      <c r="D6" s="149" t="e">
        <f>HLOOKUP(V$15,#REF!,A7,FALSE)</f>
        <v>#REF!</v>
      </c>
      <c r="E6" s="152" t="e">
        <f>IF(C6="","",HLOOKUP(W$15,#REF!,A7,FALSE))</f>
        <v>#REF!</v>
      </c>
      <c r="F6" s="152">
        <f>(COUNTIF(D$3:D6,D6))</f>
        <v>4</v>
      </c>
      <c r="G6" s="152">
        <f t="shared" si="0"/>
        <v>999</v>
      </c>
      <c r="H6" s="152" t="e">
        <f t="shared" si="1"/>
        <v>#REF!</v>
      </c>
      <c r="I6" s="153" t="str">
        <f t="shared" si="2"/>
        <v/>
      </c>
      <c r="J6" s="153" t="e">
        <f t="shared" si="3"/>
        <v>#REF!</v>
      </c>
      <c r="K6" s="153" t="e">
        <f t="shared" si="3"/>
        <v>#REF!</v>
      </c>
      <c r="L6" s="153" t="e">
        <f t="shared" si="3"/>
        <v>#REF!</v>
      </c>
      <c r="M6" s="153" t="e">
        <f t="shared" si="3"/>
        <v>#REF!</v>
      </c>
      <c r="N6" s="153" t="e">
        <f t="shared" si="3"/>
        <v>#REF!</v>
      </c>
      <c r="O6" s="153" t="e">
        <f t="shared" si="3"/>
        <v>#REF!</v>
      </c>
      <c r="P6" s="153" t="e">
        <f t="shared" si="3"/>
        <v>#REF!</v>
      </c>
      <c r="Q6" s="153" t="e">
        <f t="shared" si="3"/>
        <v>#REF!</v>
      </c>
      <c r="R6" s="153" t="e">
        <f t="shared" si="3"/>
        <v>#REF!</v>
      </c>
      <c r="S6" s="153" t="e">
        <f>IF(SUM(J6:R6)=0,$E6,"")</f>
        <v>#REF!</v>
      </c>
      <c r="T6" s="152" t="str">
        <f t="shared" ca="1" si="9"/>
        <v/>
      </c>
      <c r="U6" s="152" t="str">
        <f t="shared" ca="1" si="4"/>
        <v/>
      </c>
      <c r="V6" s="152" t="e">
        <f ca="1">VLOOKUP(W6,T$3:U$1001,2,FALSE)</f>
        <v>#N/A</v>
      </c>
      <c r="W6" s="152">
        <f t="shared" ca="1" si="6"/>
        <v>0</v>
      </c>
      <c r="X6" s="152">
        <f t="shared" si="10"/>
        <v>0</v>
      </c>
      <c r="Y6" s="407"/>
      <c r="Z6" s="407"/>
      <c r="AA6" s="407"/>
      <c r="AB6" s="407"/>
      <c r="AC6" s="407"/>
      <c r="AD6" s="407"/>
      <c r="AE6" s="408"/>
    </row>
    <row r="7" spans="1:46">
      <c r="A7" s="149">
        <v>5</v>
      </c>
      <c r="B7" s="150">
        <f t="shared" si="7"/>
        <v>5</v>
      </c>
      <c r="C7" s="151" t="e">
        <f>IF(#REF!='Pareto Math'!Z$3,'Pareto Math'!B7,IF(HLOOKUP(X$15,#REF!,A8,FALSE)="","",HLOOKUP(X$15,#REF!,A8,FALSE)))</f>
        <v>#REF!</v>
      </c>
      <c r="D7" s="149" t="e">
        <f>HLOOKUP(V$15,#REF!,A8,FALSE)</f>
        <v>#REF!</v>
      </c>
      <c r="E7" s="152" t="e">
        <f>IF(C7="","",HLOOKUP(W$15,#REF!,A8,FALSE))</f>
        <v>#REF!</v>
      </c>
      <c r="F7" s="152">
        <f>(COUNTIF(D$3:D7,D7))</f>
        <v>5</v>
      </c>
      <c r="G7" s="152">
        <f t="shared" si="0"/>
        <v>999</v>
      </c>
      <c r="H7" s="152" t="e">
        <f t="shared" si="1"/>
        <v>#REF!</v>
      </c>
      <c r="I7" s="153" t="str">
        <f>IF(F7=G7,IF(ISNA(H7),G7,H7),"")</f>
        <v/>
      </c>
      <c r="J7" s="153" t="e">
        <f t="shared" si="3"/>
        <v>#REF!</v>
      </c>
      <c r="K7" s="153" t="e">
        <f t="shared" si="3"/>
        <v>#REF!</v>
      </c>
      <c r="L7" s="153" t="e">
        <f t="shared" si="3"/>
        <v>#REF!</v>
      </c>
      <c r="M7" s="153" t="e">
        <f t="shared" si="3"/>
        <v>#REF!</v>
      </c>
      <c r="N7" s="153" t="e">
        <f t="shared" si="3"/>
        <v>#REF!</v>
      </c>
      <c r="O7" s="153" t="e">
        <f t="shared" si="3"/>
        <v>#REF!</v>
      </c>
      <c r="P7" s="153" t="e">
        <f t="shared" si="3"/>
        <v>#REF!</v>
      </c>
      <c r="Q7" s="153" t="e">
        <f t="shared" si="3"/>
        <v>#REF!</v>
      </c>
      <c r="R7" s="153" t="e">
        <f t="shared" si="3"/>
        <v>#REF!</v>
      </c>
      <c r="S7" s="153" t="e">
        <f>IF(SUM(J7:R7)=0,$E7,"")</f>
        <v>#REF!</v>
      </c>
      <c r="T7" s="152" t="str">
        <f t="shared" ca="1" si="9"/>
        <v/>
      </c>
      <c r="U7" s="152" t="str">
        <f t="shared" ca="1" si="4"/>
        <v/>
      </c>
      <c r="V7" s="152" t="e">
        <f t="shared" ca="1" si="5"/>
        <v>#N/A</v>
      </c>
      <c r="W7" s="152">
        <f t="shared" ca="1" si="6"/>
        <v>0</v>
      </c>
      <c r="X7" s="152">
        <f t="shared" si="10"/>
        <v>0</v>
      </c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</row>
    <row r="8" spans="1:46">
      <c r="A8" s="149">
        <v>6</v>
      </c>
      <c r="B8" s="150">
        <f t="shared" si="7"/>
        <v>6</v>
      </c>
      <c r="C8" s="151" t="e">
        <f>IF(#REF!='Pareto Math'!Z$3,'Pareto Math'!B8,IF(HLOOKUP(X$15,#REF!,A9,FALSE)="","",HLOOKUP(X$15,#REF!,A9,FALSE)))</f>
        <v>#REF!</v>
      </c>
      <c r="D8" s="149" t="e">
        <f>HLOOKUP(V$15,#REF!,A9,FALSE)</f>
        <v>#REF!</v>
      </c>
      <c r="E8" s="152" t="e">
        <f>IF(C8="","",HLOOKUP(W$15,#REF!,A9,FALSE))</f>
        <v>#REF!</v>
      </c>
      <c r="F8" s="152">
        <f>(COUNTIF(D$3:D8,D8))</f>
        <v>6</v>
      </c>
      <c r="G8" s="152">
        <f t="shared" si="0"/>
        <v>999</v>
      </c>
      <c r="H8" s="152" t="e">
        <f t="shared" si="1"/>
        <v>#REF!</v>
      </c>
      <c r="I8" s="153" t="str">
        <f t="shared" si="2"/>
        <v/>
      </c>
      <c r="J8" s="153" t="e">
        <f t="shared" si="3"/>
        <v>#REF!</v>
      </c>
      <c r="K8" s="153" t="e">
        <f t="shared" si="3"/>
        <v>#REF!</v>
      </c>
      <c r="L8" s="153" t="e">
        <f t="shared" si="3"/>
        <v>#REF!</v>
      </c>
      <c r="M8" s="153" t="e">
        <f t="shared" si="3"/>
        <v>#REF!</v>
      </c>
      <c r="N8" s="153" t="e">
        <f t="shared" si="3"/>
        <v>#REF!</v>
      </c>
      <c r="O8" s="153" t="e">
        <f t="shared" si="3"/>
        <v>#REF!</v>
      </c>
      <c r="P8" s="153" t="e">
        <f t="shared" si="3"/>
        <v>#REF!</v>
      </c>
      <c r="Q8" s="153" t="e">
        <f t="shared" si="3"/>
        <v>#REF!</v>
      </c>
      <c r="R8" s="153" t="e">
        <f t="shared" si="3"/>
        <v>#REF!</v>
      </c>
      <c r="S8" s="153" t="e">
        <f t="shared" si="8"/>
        <v>#REF!</v>
      </c>
      <c r="T8" s="152" t="str">
        <f t="shared" ca="1" si="9"/>
        <v/>
      </c>
      <c r="U8" s="152" t="str">
        <f t="shared" ca="1" si="4"/>
        <v/>
      </c>
      <c r="V8" s="152" t="e">
        <f t="shared" ca="1" si="5"/>
        <v>#N/A</v>
      </c>
      <c r="W8" s="152">
        <f t="shared" ca="1" si="6"/>
        <v>0</v>
      </c>
      <c r="X8" s="152">
        <f t="shared" si="10"/>
        <v>0</v>
      </c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</row>
    <row r="9" spans="1:46">
      <c r="A9" s="149">
        <v>7</v>
      </c>
      <c r="B9" s="150">
        <f t="shared" si="7"/>
        <v>7</v>
      </c>
      <c r="C9" s="151" t="e">
        <f>IF(#REF!='Pareto Math'!Z$3,'Pareto Math'!B9,IF(HLOOKUP(X$15,#REF!,A10,FALSE)="","",HLOOKUP(X$15,#REF!,A10,FALSE)))</f>
        <v>#REF!</v>
      </c>
      <c r="D9" s="149" t="e">
        <f>HLOOKUP(V$15,#REF!,A10,FALSE)</f>
        <v>#REF!</v>
      </c>
      <c r="E9" s="152" t="e">
        <f>IF(C9="","",HLOOKUP(W$15,#REF!,A10,FALSE))</f>
        <v>#REF!</v>
      </c>
      <c r="F9" s="152">
        <f>(COUNTIF(D$3:D9,D9))</f>
        <v>7</v>
      </c>
      <c r="G9" s="152">
        <f t="shared" si="0"/>
        <v>999</v>
      </c>
      <c r="H9" s="152" t="e">
        <f t="shared" si="1"/>
        <v>#REF!</v>
      </c>
      <c r="I9" s="153" t="str">
        <f t="shared" si="2"/>
        <v/>
      </c>
      <c r="J9" s="153" t="e">
        <f t="shared" si="3"/>
        <v>#REF!</v>
      </c>
      <c r="K9" s="153" t="e">
        <f t="shared" si="3"/>
        <v>#REF!</v>
      </c>
      <c r="L9" s="153" t="e">
        <f t="shared" si="3"/>
        <v>#REF!</v>
      </c>
      <c r="M9" s="153" t="e">
        <f t="shared" si="3"/>
        <v>#REF!</v>
      </c>
      <c r="N9" s="153" t="e">
        <f t="shared" si="3"/>
        <v>#REF!</v>
      </c>
      <c r="O9" s="153" t="e">
        <f t="shared" si="3"/>
        <v>#REF!</v>
      </c>
      <c r="P9" s="153" t="e">
        <f t="shared" si="3"/>
        <v>#REF!</v>
      </c>
      <c r="Q9" s="153" t="e">
        <f t="shared" si="3"/>
        <v>#REF!</v>
      </c>
      <c r="R9" s="153" t="e">
        <f t="shared" si="3"/>
        <v>#REF!</v>
      </c>
      <c r="S9" s="153" t="e">
        <f t="shared" si="8"/>
        <v>#REF!</v>
      </c>
      <c r="T9" s="152" t="str">
        <f t="shared" ca="1" si="9"/>
        <v/>
      </c>
      <c r="U9" s="152" t="str">
        <f t="shared" ca="1" si="4"/>
        <v/>
      </c>
      <c r="V9" s="152" t="e">
        <f t="shared" ca="1" si="5"/>
        <v>#N/A</v>
      </c>
      <c r="W9" s="152">
        <f t="shared" ca="1" si="6"/>
        <v>0</v>
      </c>
      <c r="X9" s="152">
        <f t="shared" si="10"/>
        <v>0</v>
      </c>
      <c r="Y9" s="160"/>
      <c r="Z9" s="160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</row>
    <row r="10" spans="1:46">
      <c r="A10" s="149">
        <v>8</v>
      </c>
      <c r="B10" s="150">
        <f t="shared" si="7"/>
        <v>8</v>
      </c>
      <c r="C10" s="151" t="e">
        <f>IF(#REF!='Pareto Math'!Z$3,'Pareto Math'!B10,IF(HLOOKUP(X$15,#REF!,A11,FALSE)="","",HLOOKUP(X$15,#REF!,A11,FALSE)))</f>
        <v>#REF!</v>
      </c>
      <c r="D10" s="149" t="e">
        <f>HLOOKUP(V$15,#REF!,A11,FALSE)</f>
        <v>#REF!</v>
      </c>
      <c r="E10" s="152" t="e">
        <f>IF(C10="","",HLOOKUP(W$15,#REF!,A11,FALSE))</f>
        <v>#REF!</v>
      </c>
      <c r="F10" s="152">
        <f>(COUNTIF(D$3:D10,D10))</f>
        <v>8</v>
      </c>
      <c r="G10" s="152">
        <f t="shared" si="0"/>
        <v>999</v>
      </c>
      <c r="H10" s="152" t="e">
        <f t="shared" si="1"/>
        <v>#REF!</v>
      </c>
      <c r="I10" s="153" t="str">
        <f t="shared" si="2"/>
        <v/>
      </c>
      <c r="J10" s="153" t="e">
        <f t="shared" si="3"/>
        <v>#REF!</v>
      </c>
      <c r="K10" s="153" t="e">
        <f t="shared" si="3"/>
        <v>#REF!</v>
      </c>
      <c r="L10" s="153" t="e">
        <f t="shared" si="3"/>
        <v>#REF!</v>
      </c>
      <c r="M10" s="153" t="e">
        <f t="shared" si="3"/>
        <v>#REF!</v>
      </c>
      <c r="N10" s="153" t="e">
        <f t="shared" si="3"/>
        <v>#REF!</v>
      </c>
      <c r="O10" s="153" t="e">
        <f t="shared" si="3"/>
        <v>#REF!</v>
      </c>
      <c r="P10" s="153" t="e">
        <f t="shared" si="3"/>
        <v>#REF!</v>
      </c>
      <c r="Q10" s="153" t="e">
        <f t="shared" si="3"/>
        <v>#REF!</v>
      </c>
      <c r="R10" s="153" t="e">
        <f t="shared" si="3"/>
        <v>#REF!</v>
      </c>
      <c r="S10" s="153" t="e">
        <f t="shared" ref="S10:S67" si="11">IF(SUM(J10:R10)=0,$E10,"")</f>
        <v>#REF!</v>
      </c>
      <c r="T10" s="152" t="str">
        <f t="shared" ca="1" si="9"/>
        <v/>
      </c>
      <c r="U10" s="152" t="str">
        <f t="shared" ca="1" si="4"/>
        <v/>
      </c>
      <c r="V10" s="152" t="e">
        <f t="shared" ca="1" si="5"/>
        <v>#N/A</v>
      </c>
      <c r="W10" s="152">
        <f t="shared" ca="1" si="6"/>
        <v>0</v>
      </c>
      <c r="X10" s="152">
        <f t="shared" si="10"/>
        <v>0</v>
      </c>
      <c r="Y10" s="160"/>
      <c r="Z10" s="160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</row>
    <row r="11" spans="1:46">
      <c r="A11" s="149">
        <v>9</v>
      </c>
      <c r="B11" s="150">
        <f t="shared" si="7"/>
        <v>9</v>
      </c>
      <c r="C11" s="151" t="e">
        <f>IF(#REF!='Pareto Math'!Z$3,'Pareto Math'!B11,IF(HLOOKUP(X$15,#REF!,A12,FALSE)="","",HLOOKUP(X$15,#REF!,A12,FALSE)))</f>
        <v>#REF!</v>
      </c>
      <c r="D11" s="149" t="e">
        <f>HLOOKUP(V$15,#REF!,A12,FALSE)</f>
        <v>#REF!</v>
      </c>
      <c r="E11" s="152" t="e">
        <f>IF(C11="","",HLOOKUP(W$15,#REF!,A12,FALSE))</f>
        <v>#REF!</v>
      </c>
      <c r="F11" s="152">
        <f>(COUNTIF(D$3:D11,D11))</f>
        <v>9</v>
      </c>
      <c r="G11" s="152">
        <f t="shared" si="0"/>
        <v>999</v>
      </c>
      <c r="H11" s="152" t="e">
        <f t="shared" si="1"/>
        <v>#REF!</v>
      </c>
      <c r="I11" s="153" t="str">
        <f t="shared" si="2"/>
        <v/>
      </c>
      <c r="J11" s="153" t="e">
        <f t="shared" si="3"/>
        <v>#REF!</v>
      </c>
      <c r="K11" s="153" t="e">
        <f t="shared" si="3"/>
        <v>#REF!</v>
      </c>
      <c r="L11" s="153" t="e">
        <f t="shared" si="3"/>
        <v>#REF!</v>
      </c>
      <c r="M11" s="153" t="e">
        <f t="shared" si="3"/>
        <v>#REF!</v>
      </c>
      <c r="N11" s="153" t="e">
        <f t="shared" si="3"/>
        <v>#REF!</v>
      </c>
      <c r="O11" s="153" t="e">
        <f t="shared" si="3"/>
        <v>#REF!</v>
      </c>
      <c r="P11" s="153" t="e">
        <f t="shared" si="3"/>
        <v>#REF!</v>
      </c>
      <c r="Q11" s="153" t="e">
        <f t="shared" si="3"/>
        <v>#REF!</v>
      </c>
      <c r="R11" s="153" t="e">
        <f t="shared" si="3"/>
        <v>#REF!</v>
      </c>
      <c r="S11" s="153" t="e">
        <f t="shared" si="11"/>
        <v>#REF!</v>
      </c>
      <c r="T11" s="152" t="str">
        <f t="shared" ca="1" si="9"/>
        <v/>
      </c>
      <c r="U11" s="152" t="str">
        <f t="shared" ca="1" si="4"/>
        <v/>
      </c>
      <c r="V11" s="152" t="e">
        <f t="shared" ca="1" si="5"/>
        <v>#N/A</v>
      </c>
      <c r="W11" s="152">
        <f t="shared" ca="1" si="6"/>
        <v>0</v>
      </c>
      <c r="X11" s="152">
        <f t="shared" si="10"/>
        <v>0</v>
      </c>
      <c r="Y11" s="161"/>
      <c r="Z11" s="160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</row>
    <row r="12" spans="1:46">
      <c r="A12" s="149">
        <v>10</v>
      </c>
      <c r="B12" s="150">
        <f t="shared" si="7"/>
        <v>10</v>
      </c>
      <c r="C12" s="151" t="e">
        <f>IF(#REF!='Pareto Math'!Z$3,'Pareto Math'!B12,IF(HLOOKUP(X$15,#REF!,A13,FALSE)="","",HLOOKUP(X$15,#REF!,A13,FALSE)))</f>
        <v>#REF!</v>
      </c>
      <c r="D12" s="149" t="e">
        <f>HLOOKUP(V$15,#REF!,A13,FALSE)</f>
        <v>#REF!</v>
      </c>
      <c r="E12" s="152" t="e">
        <f>IF(C12="","",HLOOKUP(W$15,#REF!,A13,FALSE))</f>
        <v>#REF!</v>
      </c>
      <c r="F12" s="152">
        <f>(COUNTIF(D$3:D12,D12))</f>
        <v>10</v>
      </c>
      <c r="G12" s="152">
        <f t="shared" si="0"/>
        <v>999</v>
      </c>
      <c r="H12" s="152" t="e">
        <f t="shared" si="1"/>
        <v>#REF!</v>
      </c>
      <c r="I12" s="153" t="str">
        <f t="shared" si="2"/>
        <v/>
      </c>
      <c r="J12" s="153" t="e">
        <f t="shared" si="3"/>
        <v>#REF!</v>
      </c>
      <c r="K12" s="153" t="e">
        <f t="shared" si="3"/>
        <v>#REF!</v>
      </c>
      <c r="L12" s="153" t="e">
        <f t="shared" si="3"/>
        <v>#REF!</v>
      </c>
      <c r="M12" s="153" t="e">
        <f t="shared" si="3"/>
        <v>#REF!</v>
      </c>
      <c r="N12" s="153" t="e">
        <f t="shared" si="3"/>
        <v>#REF!</v>
      </c>
      <c r="O12" s="153" t="e">
        <f t="shared" si="3"/>
        <v>#REF!</v>
      </c>
      <c r="P12" s="153" t="e">
        <f t="shared" si="3"/>
        <v>#REF!</v>
      </c>
      <c r="Q12" s="153" t="e">
        <f t="shared" si="3"/>
        <v>#REF!</v>
      </c>
      <c r="R12" s="153" t="e">
        <f t="shared" si="3"/>
        <v>#REF!</v>
      </c>
      <c r="S12" s="153" t="e">
        <f t="shared" si="11"/>
        <v>#REF!</v>
      </c>
      <c r="T12" s="152" t="str">
        <f t="shared" ca="1" si="9"/>
        <v/>
      </c>
      <c r="U12" s="152" t="str">
        <f t="shared" ca="1" si="4"/>
        <v/>
      </c>
      <c r="V12" s="152" t="s">
        <v>143</v>
      </c>
      <c r="W12" s="152" t="e">
        <f>SUM(E:E)-SUM(X3:X11)</f>
        <v>#REF!</v>
      </c>
      <c r="X12" s="152"/>
      <c r="Y12" s="409"/>
      <c r="Z12" s="409"/>
      <c r="AA12" s="409"/>
      <c r="AB12" s="409"/>
      <c r="AC12" s="409"/>
      <c r="AD12" s="409"/>
      <c r="AE12" s="410"/>
    </row>
    <row r="13" spans="1:46">
      <c r="A13" s="149">
        <v>11</v>
      </c>
      <c r="B13" s="150">
        <f t="shared" si="7"/>
        <v>11</v>
      </c>
      <c r="C13" s="151" t="e">
        <f>IF(#REF!='Pareto Math'!Z$3,'Pareto Math'!B13,IF(HLOOKUP(X$15,#REF!,A14,FALSE)="","",HLOOKUP(X$15,#REF!,A14,FALSE)))</f>
        <v>#REF!</v>
      </c>
      <c r="D13" s="149" t="e">
        <f>HLOOKUP(V$15,#REF!,A14,FALSE)</f>
        <v>#REF!</v>
      </c>
      <c r="E13" s="152" t="e">
        <f>IF(C13="","",HLOOKUP(W$15,#REF!,A14,FALSE))</f>
        <v>#REF!</v>
      </c>
      <c r="F13" s="152">
        <f>(COUNTIF(D$3:D13,D13))</f>
        <v>11</v>
      </c>
      <c r="G13" s="152">
        <f t="shared" si="0"/>
        <v>999</v>
      </c>
      <c r="H13" s="152" t="e">
        <f t="shared" si="1"/>
        <v>#REF!</v>
      </c>
      <c r="I13" s="153" t="str">
        <f t="shared" si="2"/>
        <v/>
      </c>
      <c r="J13" s="153" t="e">
        <f t="shared" si="3"/>
        <v>#REF!</v>
      </c>
      <c r="K13" s="153" t="e">
        <f t="shared" si="3"/>
        <v>#REF!</v>
      </c>
      <c r="L13" s="153" t="e">
        <f t="shared" si="3"/>
        <v>#REF!</v>
      </c>
      <c r="M13" s="153" t="e">
        <f t="shared" si="3"/>
        <v>#REF!</v>
      </c>
      <c r="N13" s="153" t="e">
        <f t="shared" si="3"/>
        <v>#REF!</v>
      </c>
      <c r="O13" s="153" t="e">
        <f t="shared" si="3"/>
        <v>#REF!</v>
      </c>
      <c r="P13" s="153" t="e">
        <f t="shared" si="3"/>
        <v>#REF!</v>
      </c>
      <c r="Q13" s="153" t="e">
        <f t="shared" si="3"/>
        <v>#REF!</v>
      </c>
      <c r="R13" s="153" t="e">
        <f t="shared" si="3"/>
        <v>#REF!</v>
      </c>
      <c r="S13" s="153" t="e">
        <f t="shared" si="11"/>
        <v>#REF!</v>
      </c>
      <c r="T13" s="152" t="str">
        <f t="shared" ca="1" si="9"/>
        <v/>
      </c>
      <c r="U13" s="149" t="str">
        <f t="shared" ca="1" si="4"/>
        <v/>
      </c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</row>
    <row r="14" spans="1:46">
      <c r="A14" s="149">
        <v>12</v>
      </c>
      <c r="B14" s="150">
        <f t="shared" si="7"/>
        <v>12</v>
      </c>
      <c r="C14" s="151" t="e">
        <f>IF(#REF!='Pareto Math'!Z$3,'Pareto Math'!B14,IF(HLOOKUP(X$15,#REF!,A15,FALSE)="","",HLOOKUP(X$15,#REF!,A15,FALSE)))</f>
        <v>#REF!</v>
      </c>
      <c r="D14" s="149" t="e">
        <f>HLOOKUP(V$15,#REF!,A15,FALSE)</f>
        <v>#REF!</v>
      </c>
      <c r="E14" s="152" t="e">
        <f>IF(C14="","",HLOOKUP(W$15,#REF!,A15,FALSE))</f>
        <v>#REF!</v>
      </c>
      <c r="F14" s="152">
        <f>(COUNTIF(D$3:D14,D14))</f>
        <v>12</v>
      </c>
      <c r="G14" s="152">
        <f t="shared" si="0"/>
        <v>999</v>
      </c>
      <c r="H14" s="152" t="e">
        <f t="shared" si="1"/>
        <v>#REF!</v>
      </c>
      <c r="I14" s="153" t="str">
        <f t="shared" si="2"/>
        <v/>
      </c>
      <c r="J14" s="153" t="e">
        <f t="shared" si="3"/>
        <v>#REF!</v>
      </c>
      <c r="K14" s="153" t="e">
        <f t="shared" si="3"/>
        <v>#REF!</v>
      </c>
      <c r="L14" s="153" t="e">
        <f t="shared" si="3"/>
        <v>#REF!</v>
      </c>
      <c r="M14" s="153" t="e">
        <f t="shared" si="3"/>
        <v>#REF!</v>
      </c>
      <c r="N14" s="153" t="e">
        <f t="shared" si="3"/>
        <v>#REF!</v>
      </c>
      <c r="O14" s="153" t="e">
        <f t="shared" si="3"/>
        <v>#REF!</v>
      </c>
      <c r="P14" s="153" t="e">
        <f t="shared" si="3"/>
        <v>#REF!</v>
      </c>
      <c r="Q14" s="153" t="e">
        <f t="shared" si="3"/>
        <v>#REF!</v>
      </c>
      <c r="R14" s="153" t="e">
        <f t="shared" si="3"/>
        <v>#REF!</v>
      </c>
      <c r="S14" s="153" t="e">
        <f t="shared" si="11"/>
        <v>#REF!</v>
      </c>
      <c r="T14" s="152" t="str">
        <f t="shared" ca="1" si="9"/>
        <v/>
      </c>
      <c r="U14" s="149" t="str">
        <f t="shared" ca="1" si="4"/>
        <v/>
      </c>
      <c r="V14" s="406" t="s">
        <v>144</v>
      </c>
      <c r="W14" s="406"/>
      <c r="X14" s="164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</row>
    <row r="15" spans="1:46">
      <c r="A15" s="149">
        <v>13</v>
      </c>
      <c r="B15" s="150">
        <f t="shared" si="7"/>
        <v>13</v>
      </c>
      <c r="C15" s="151" t="e">
        <f>IF(#REF!='Pareto Math'!Z$3,'Pareto Math'!B15,IF(HLOOKUP(X$15,#REF!,A16,FALSE)="","",HLOOKUP(X$15,#REF!,A16,FALSE)))</f>
        <v>#REF!</v>
      </c>
      <c r="D15" s="149" t="e">
        <f>HLOOKUP(V$15,#REF!,A16,FALSE)</f>
        <v>#REF!</v>
      </c>
      <c r="E15" s="152" t="e">
        <f>IF(C15="","",HLOOKUP(W$15,#REF!,A16,FALSE))</f>
        <v>#REF!</v>
      </c>
      <c r="F15" s="152">
        <f>(COUNTIF(D$3:D15,D15))</f>
        <v>13</v>
      </c>
      <c r="G15" s="152">
        <f t="shared" si="0"/>
        <v>999</v>
      </c>
      <c r="H15" s="152" t="e">
        <f t="shared" si="1"/>
        <v>#REF!</v>
      </c>
      <c r="I15" s="153" t="str">
        <f t="shared" si="2"/>
        <v/>
      </c>
      <c r="J15" s="153" t="e">
        <f t="shared" si="3"/>
        <v>#REF!</v>
      </c>
      <c r="K15" s="153" t="e">
        <f t="shared" si="3"/>
        <v>#REF!</v>
      </c>
      <c r="L15" s="153" t="e">
        <f t="shared" si="3"/>
        <v>#REF!</v>
      </c>
      <c r="M15" s="153" t="e">
        <f t="shared" si="3"/>
        <v>#REF!</v>
      </c>
      <c r="N15" s="153" t="e">
        <f t="shared" si="3"/>
        <v>#REF!</v>
      </c>
      <c r="O15" s="153" t="e">
        <f t="shared" si="3"/>
        <v>#REF!</v>
      </c>
      <c r="P15" s="153" t="e">
        <f t="shared" si="3"/>
        <v>#REF!</v>
      </c>
      <c r="Q15" s="153" t="e">
        <f t="shared" si="3"/>
        <v>#REF!</v>
      </c>
      <c r="R15" s="153" t="e">
        <f t="shared" si="3"/>
        <v>#REF!</v>
      </c>
      <c r="S15" s="153" t="e">
        <f t="shared" si="11"/>
        <v>#REF!</v>
      </c>
      <c r="T15" s="152" t="str">
        <f t="shared" ca="1" si="9"/>
        <v/>
      </c>
      <c r="U15" s="149" t="str">
        <f t="shared" ca="1" si="4"/>
        <v/>
      </c>
      <c r="V15" s="152" t="e">
        <f>#REF!</f>
        <v>#REF!</v>
      </c>
      <c r="W15" s="152" t="e">
        <f>#REF!</f>
        <v>#REF!</v>
      </c>
      <c r="X15" s="152" t="e">
        <f>#REF!</f>
        <v>#REF!</v>
      </c>
      <c r="Y15" s="166"/>
      <c r="Z15" s="160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</row>
    <row r="16" spans="1:46">
      <c r="A16" s="149">
        <v>14</v>
      </c>
      <c r="B16" s="150">
        <f t="shared" ref="B16:B70" si="12">IF(A16&gt;999-COUNTIF(D:D,0),"",A16)</f>
        <v>14</v>
      </c>
      <c r="C16" s="151" t="e">
        <f>IF(#REF!='Pareto Math'!Z$3,'Pareto Math'!B16,IF(HLOOKUP(X$15,#REF!,A17,FALSE)="","",HLOOKUP(X$15,#REF!,A17,FALSE)))</f>
        <v>#REF!</v>
      </c>
      <c r="D16" s="149" t="e">
        <f>HLOOKUP(V$15,#REF!,A17,FALSE)</f>
        <v>#REF!</v>
      </c>
      <c r="E16" s="152" t="e">
        <f>IF(C16="","",HLOOKUP(W$15,#REF!,A17,FALSE))</f>
        <v>#REF!</v>
      </c>
      <c r="F16" s="152">
        <f>(COUNTIF(D$3:D16,D16))</f>
        <v>14</v>
      </c>
      <c r="G16" s="152">
        <f t="shared" si="0"/>
        <v>999</v>
      </c>
      <c r="H16" s="152" t="e">
        <f t="shared" si="1"/>
        <v>#REF!</v>
      </c>
      <c r="I16" s="153" t="str">
        <f t="shared" si="2"/>
        <v/>
      </c>
      <c r="J16" s="153" t="e">
        <f t="shared" si="3"/>
        <v>#REF!</v>
      </c>
      <c r="K16" s="153" t="e">
        <f t="shared" si="3"/>
        <v>#REF!</v>
      </c>
      <c r="L16" s="153" t="e">
        <f t="shared" si="3"/>
        <v>#REF!</v>
      </c>
      <c r="M16" s="153" t="e">
        <f t="shared" si="3"/>
        <v>#REF!</v>
      </c>
      <c r="N16" s="153" t="e">
        <f t="shared" si="3"/>
        <v>#REF!</v>
      </c>
      <c r="O16" s="153" t="e">
        <f t="shared" si="3"/>
        <v>#REF!</v>
      </c>
      <c r="P16" s="153" t="e">
        <f t="shared" si="3"/>
        <v>#REF!</v>
      </c>
      <c r="Q16" s="153" t="e">
        <f t="shared" si="3"/>
        <v>#REF!</v>
      </c>
      <c r="R16" s="153" t="e">
        <f t="shared" si="3"/>
        <v>#REF!</v>
      </c>
      <c r="S16" s="153" t="e">
        <f t="shared" si="11"/>
        <v>#REF!</v>
      </c>
      <c r="T16" s="152" t="str">
        <f t="shared" ca="1" si="9"/>
        <v/>
      </c>
      <c r="U16" s="149" t="str">
        <f t="shared" ca="1" si="4"/>
        <v/>
      </c>
      <c r="Y16" s="166"/>
      <c r="Z16" s="160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</row>
    <row r="17" spans="1:46">
      <c r="A17" s="149">
        <v>15</v>
      </c>
      <c r="B17" s="150">
        <f t="shared" si="12"/>
        <v>15</v>
      </c>
      <c r="C17" s="151" t="e">
        <f>IF(#REF!='Pareto Math'!Z$3,'Pareto Math'!B17,IF(HLOOKUP(X$15,#REF!,A18,FALSE)="","",HLOOKUP(X$15,#REF!,A18,FALSE)))</f>
        <v>#REF!</v>
      </c>
      <c r="D17" s="149" t="e">
        <f>HLOOKUP(V$15,#REF!,A18,FALSE)</f>
        <v>#REF!</v>
      </c>
      <c r="E17" s="152" t="e">
        <f>IF(C17="","",HLOOKUP(W$15,#REF!,A18,FALSE))</f>
        <v>#REF!</v>
      </c>
      <c r="F17" s="152">
        <f>(COUNTIF(D$3:D17,D17))</f>
        <v>15</v>
      </c>
      <c r="G17" s="152">
        <f t="shared" si="0"/>
        <v>999</v>
      </c>
      <c r="H17" s="152" t="e">
        <f t="shared" si="1"/>
        <v>#REF!</v>
      </c>
      <c r="I17" s="153" t="str">
        <f t="shared" si="2"/>
        <v/>
      </c>
      <c r="J17" s="153" t="e">
        <f t="shared" si="3"/>
        <v>#REF!</v>
      </c>
      <c r="K17" s="153" t="e">
        <f t="shared" si="3"/>
        <v>#REF!</v>
      </c>
      <c r="L17" s="153" t="e">
        <f t="shared" si="3"/>
        <v>#REF!</v>
      </c>
      <c r="M17" s="153" t="e">
        <f t="shared" si="3"/>
        <v>#REF!</v>
      </c>
      <c r="N17" s="153" t="e">
        <f t="shared" si="3"/>
        <v>#REF!</v>
      </c>
      <c r="O17" s="153" t="e">
        <f t="shared" si="3"/>
        <v>#REF!</v>
      </c>
      <c r="P17" s="153" t="e">
        <f t="shared" si="3"/>
        <v>#REF!</v>
      </c>
      <c r="Q17" s="153" t="e">
        <f t="shared" si="3"/>
        <v>#REF!</v>
      </c>
      <c r="R17" s="153" t="e">
        <f t="shared" si="3"/>
        <v>#REF!</v>
      </c>
      <c r="S17" s="153" t="e">
        <f t="shared" si="11"/>
        <v>#REF!</v>
      </c>
      <c r="T17" s="152" t="str">
        <f t="shared" ca="1" si="9"/>
        <v/>
      </c>
      <c r="U17" s="149" t="str">
        <f t="shared" ca="1" si="4"/>
        <v/>
      </c>
      <c r="Y17" s="167"/>
      <c r="Z17" s="160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</row>
    <row r="18" spans="1:46">
      <c r="A18" s="149">
        <v>16</v>
      </c>
      <c r="B18" s="150">
        <f t="shared" si="12"/>
        <v>16</v>
      </c>
      <c r="C18" s="151" t="e">
        <f>IF(#REF!='Pareto Math'!Z$3,'Pareto Math'!B18,IF(HLOOKUP(X$15,#REF!,A19,FALSE)="","",HLOOKUP(X$15,#REF!,A19,FALSE)))</f>
        <v>#REF!</v>
      </c>
      <c r="D18" s="149" t="e">
        <f>HLOOKUP(V$15,#REF!,A19,FALSE)</f>
        <v>#REF!</v>
      </c>
      <c r="E18" s="152" t="e">
        <f>IF(C18="","",HLOOKUP(W$15,#REF!,A19,FALSE))</f>
        <v>#REF!</v>
      </c>
      <c r="F18" s="152">
        <f>(COUNTIF(D$3:D18,D18))</f>
        <v>16</v>
      </c>
      <c r="G18" s="152">
        <f t="shared" si="0"/>
        <v>999</v>
      </c>
      <c r="H18" s="152" t="e">
        <f t="shared" si="1"/>
        <v>#REF!</v>
      </c>
      <c r="I18" s="153" t="str">
        <f t="shared" si="2"/>
        <v/>
      </c>
      <c r="J18" s="153" t="e">
        <f t="shared" si="3"/>
        <v>#REF!</v>
      </c>
      <c r="K18" s="153" t="e">
        <f t="shared" si="3"/>
        <v>#REF!</v>
      </c>
      <c r="L18" s="153" t="e">
        <f t="shared" si="3"/>
        <v>#REF!</v>
      </c>
      <c r="M18" s="153" t="e">
        <f t="shared" si="3"/>
        <v>#REF!</v>
      </c>
      <c r="N18" s="153" t="e">
        <f t="shared" si="3"/>
        <v>#REF!</v>
      </c>
      <c r="O18" s="153" t="e">
        <f t="shared" si="3"/>
        <v>#REF!</v>
      </c>
      <c r="P18" s="153" t="e">
        <f t="shared" si="3"/>
        <v>#REF!</v>
      </c>
      <c r="Q18" s="153" t="e">
        <f t="shared" si="3"/>
        <v>#REF!</v>
      </c>
      <c r="R18" s="153" t="e">
        <f t="shared" si="3"/>
        <v>#REF!</v>
      </c>
      <c r="S18" s="153" t="e">
        <f t="shared" si="11"/>
        <v>#REF!</v>
      </c>
      <c r="T18" s="152" t="str">
        <f t="shared" ca="1" si="9"/>
        <v/>
      </c>
      <c r="U18" s="149" t="str">
        <f t="shared" ca="1" si="4"/>
        <v/>
      </c>
    </row>
    <row r="19" spans="1:46">
      <c r="A19" s="149">
        <v>17</v>
      </c>
      <c r="B19" s="150">
        <f t="shared" si="12"/>
        <v>17</v>
      </c>
      <c r="C19" s="151" t="e">
        <f>IF(#REF!='Pareto Math'!Z$3,'Pareto Math'!B19,IF(HLOOKUP(X$15,#REF!,A20,FALSE)="","",HLOOKUP(X$15,#REF!,A20,FALSE)))</f>
        <v>#REF!</v>
      </c>
      <c r="D19" s="149" t="e">
        <f>HLOOKUP(V$15,#REF!,A20,FALSE)</f>
        <v>#REF!</v>
      </c>
      <c r="E19" s="152" t="e">
        <f>IF(C19="","",HLOOKUP(W$15,#REF!,A20,FALSE))</f>
        <v>#REF!</v>
      </c>
      <c r="F19" s="152">
        <f>(COUNTIF(D$3:D19,D19))</f>
        <v>17</v>
      </c>
      <c r="G19" s="152">
        <f t="shared" si="0"/>
        <v>999</v>
      </c>
      <c r="H19" s="152" t="e">
        <f t="shared" si="1"/>
        <v>#REF!</v>
      </c>
      <c r="I19" s="153" t="str">
        <f t="shared" si="2"/>
        <v/>
      </c>
      <c r="J19" s="153" t="e">
        <f t="shared" ref="J19:R47" si="13">IF(ISERROR(X$43),"",IF($D19&lt;&gt;X$43,"",$E19))</f>
        <v>#REF!</v>
      </c>
      <c r="K19" s="153" t="e">
        <f t="shared" si="13"/>
        <v>#REF!</v>
      </c>
      <c r="L19" s="153" t="e">
        <f t="shared" si="13"/>
        <v>#REF!</v>
      </c>
      <c r="M19" s="153" t="e">
        <f t="shared" si="13"/>
        <v>#REF!</v>
      </c>
      <c r="N19" s="153" t="e">
        <f t="shared" si="13"/>
        <v>#REF!</v>
      </c>
      <c r="O19" s="153" t="e">
        <f t="shared" si="13"/>
        <v>#REF!</v>
      </c>
      <c r="P19" s="153" t="e">
        <f t="shared" si="13"/>
        <v>#REF!</v>
      </c>
      <c r="Q19" s="153" t="e">
        <f t="shared" si="13"/>
        <v>#REF!</v>
      </c>
      <c r="R19" s="153" t="e">
        <f t="shared" si="13"/>
        <v>#REF!</v>
      </c>
      <c r="S19" s="153" t="e">
        <f t="shared" si="11"/>
        <v>#REF!</v>
      </c>
      <c r="T19" s="152" t="str">
        <f t="shared" ca="1" si="9"/>
        <v/>
      </c>
      <c r="U19" s="149" t="str">
        <f t="shared" ca="1" si="4"/>
        <v/>
      </c>
    </row>
    <row r="20" spans="1:46">
      <c r="A20" s="149">
        <v>18</v>
      </c>
      <c r="B20" s="150">
        <f t="shared" si="12"/>
        <v>18</v>
      </c>
      <c r="C20" s="151" t="e">
        <f>IF(#REF!='Pareto Math'!Z$3,'Pareto Math'!B20,IF(HLOOKUP(X$15,#REF!,A21,FALSE)="","",HLOOKUP(X$15,#REF!,A21,FALSE)))</f>
        <v>#REF!</v>
      </c>
      <c r="D20" s="149" t="e">
        <f>HLOOKUP(V$15,#REF!,A21,FALSE)</f>
        <v>#REF!</v>
      </c>
      <c r="E20" s="152" t="e">
        <f>IF(C20="","",HLOOKUP(W$15,#REF!,A21,FALSE))</f>
        <v>#REF!</v>
      </c>
      <c r="F20" s="152">
        <f>(COUNTIF(D$3:D20,D20))</f>
        <v>18</v>
      </c>
      <c r="G20" s="152">
        <f t="shared" si="0"/>
        <v>999</v>
      </c>
      <c r="H20" s="152" t="e">
        <f t="shared" si="1"/>
        <v>#REF!</v>
      </c>
      <c r="I20" s="153" t="str">
        <f t="shared" si="2"/>
        <v/>
      </c>
      <c r="J20" s="153" t="e">
        <f t="shared" si="13"/>
        <v>#REF!</v>
      </c>
      <c r="K20" s="153" t="e">
        <f t="shared" si="13"/>
        <v>#REF!</v>
      </c>
      <c r="L20" s="153" t="e">
        <f t="shared" si="13"/>
        <v>#REF!</v>
      </c>
      <c r="M20" s="153" t="e">
        <f t="shared" si="13"/>
        <v>#REF!</v>
      </c>
      <c r="N20" s="153" t="e">
        <f t="shared" si="13"/>
        <v>#REF!</v>
      </c>
      <c r="O20" s="153" t="e">
        <f t="shared" si="13"/>
        <v>#REF!</v>
      </c>
      <c r="P20" s="153" t="e">
        <f t="shared" si="13"/>
        <v>#REF!</v>
      </c>
      <c r="Q20" s="153" t="e">
        <f t="shared" si="13"/>
        <v>#REF!</v>
      </c>
      <c r="R20" s="153" t="e">
        <f t="shared" si="13"/>
        <v>#REF!</v>
      </c>
      <c r="S20" s="153" t="e">
        <f t="shared" si="11"/>
        <v>#REF!</v>
      </c>
      <c r="T20" s="152" t="str">
        <f t="shared" ca="1" si="9"/>
        <v/>
      </c>
      <c r="U20" s="149" t="str">
        <f t="shared" ca="1" si="4"/>
        <v/>
      </c>
      <c r="AA20" s="406" t="s">
        <v>145</v>
      </c>
      <c r="AB20" s="406"/>
      <c r="AC20" s="406"/>
      <c r="AD20" s="168"/>
    </row>
    <row r="21" spans="1:46">
      <c r="A21" s="149">
        <v>19</v>
      </c>
      <c r="B21" s="150">
        <f t="shared" si="12"/>
        <v>19</v>
      </c>
      <c r="C21" s="151" t="e">
        <f>IF(#REF!='Pareto Math'!Z$3,'Pareto Math'!B21,IF(HLOOKUP(X$15,#REF!,A22,FALSE)="","",HLOOKUP(X$15,#REF!,A22,FALSE)))</f>
        <v>#REF!</v>
      </c>
      <c r="D21" s="149" t="e">
        <f>HLOOKUP(V$15,#REF!,A22,FALSE)</f>
        <v>#REF!</v>
      </c>
      <c r="E21" s="152" t="e">
        <f>IF(C21="","",HLOOKUP(W$15,#REF!,A22,FALSE))</f>
        <v>#REF!</v>
      </c>
      <c r="F21" s="152">
        <f>(COUNTIF(D$3:D21,D21))</f>
        <v>19</v>
      </c>
      <c r="G21" s="152">
        <f t="shared" si="0"/>
        <v>999</v>
      </c>
      <c r="H21" s="152" t="e">
        <f t="shared" si="1"/>
        <v>#REF!</v>
      </c>
      <c r="I21" s="153" t="str">
        <f t="shared" si="2"/>
        <v/>
      </c>
      <c r="J21" s="153" t="e">
        <f t="shared" si="13"/>
        <v>#REF!</v>
      </c>
      <c r="K21" s="153" t="e">
        <f t="shared" si="13"/>
        <v>#REF!</v>
      </c>
      <c r="L21" s="153" t="e">
        <f t="shared" si="13"/>
        <v>#REF!</v>
      </c>
      <c r="M21" s="153" t="e">
        <f t="shared" si="13"/>
        <v>#REF!</v>
      </c>
      <c r="N21" s="153" t="e">
        <f t="shared" si="13"/>
        <v>#REF!</v>
      </c>
      <c r="O21" s="153" t="e">
        <f t="shared" si="13"/>
        <v>#REF!</v>
      </c>
      <c r="P21" s="153" t="e">
        <f t="shared" si="13"/>
        <v>#REF!</v>
      </c>
      <c r="Q21" s="153" t="e">
        <f t="shared" si="13"/>
        <v>#REF!</v>
      </c>
      <c r="R21" s="153" t="e">
        <f t="shared" si="13"/>
        <v>#REF!</v>
      </c>
      <c r="S21" s="153" t="e">
        <f t="shared" si="11"/>
        <v>#REF!</v>
      </c>
      <c r="T21" s="152" t="str">
        <f t="shared" ca="1" si="9"/>
        <v/>
      </c>
      <c r="U21" s="149" t="str">
        <f t="shared" ca="1" si="4"/>
        <v/>
      </c>
      <c r="AA21" s="169"/>
      <c r="AB21" s="170" t="s">
        <v>142</v>
      </c>
      <c r="AC21" s="171" t="str">
        <f>IF(AF3="NO", "Count","Quantity")</f>
        <v>Quantity</v>
      </c>
      <c r="AD21" s="149" t="s">
        <v>146</v>
      </c>
    </row>
    <row r="22" spans="1:46">
      <c r="A22" s="149">
        <v>20</v>
      </c>
      <c r="B22" s="150">
        <f t="shared" si="12"/>
        <v>20</v>
      </c>
      <c r="C22" s="151" t="e">
        <f>IF(#REF!='Pareto Math'!Z$3,'Pareto Math'!B22,IF(HLOOKUP(X$15,#REF!,A23,FALSE)="","",HLOOKUP(X$15,#REF!,A23,FALSE)))</f>
        <v>#REF!</v>
      </c>
      <c r="D22" s="149" t="e">
        <f>HLOOKUP(V$15,#REF!,A23,FALSE)</f>
        <v>#REF!</v>
      </c>
      <c r="E22" s="152" t="e">
        <f>IF(C22="","",HLOOKUP(W$15,#REF!,A23,FALSE))</f>
        <v>#REF!</v>
      </c>
      <c r="F22" s="152">
        <f>(COUNTIF(D$3:D22,D22))</f>
        <v>20</v>
      </c>
      <c r="G22" s="152">
        <f t="shared" si="0"/>
        <v>999</v>
      </c>
      <c r="H22" s="152" t="e">
        <f t="shared" si="1"/>
        <v>#REF!</v>
      </c>
      <c r="I22" s="153" t="str">
        <f t="shared" si="2"/>
        <v/>
      </c>
      <c r="J22" s="153" t="e">
        <f t="shared" si="13"/>
        <v>#REF!</v>
      </c>
      <c r="K22" s="153" t="e">
        <f t="shared" si="13"/>
        <v>#REF!</v>
      </c>
      <c r="L22" s="153" t="e">
        <f t="shared" si="13"/>
        <v>#REF!</v>
      </c>
      <c r="M22" s="153" t="e">
        <f t="shared" si="13"/>
        <v>#REF!</v>
      </c>
      <c r="N22" s="153" t="e">
        <f t="shared" si="13"/>
        <v>#REF!</v>
      </c>
      <c r="O22" s="153" t="e">
        <f t="shared" si="13"/>
        <v>#REF!</v>
      </c>
      <c r="P22" s="153" t="e">
        <f t="shared" si="13"/>
        <v>#REF!</v>
      </c>
      <c r="Q22" s="153" t="e">
        <f t="shared" si="13"/>
        <v>#REF!</v>
      </c>
      <c r="R22" s="153" t="e">
        <f t="shared" si="13"/>
        <v>#REF!</v>
      </c>
      <c r="S22" s="153" t="e">
        <f t="shared" si="11"/>
        <v>#REF!</v>
      </c>
      <c r="T22" s="152" t="str">
        <f t="shared" ca="1" si="9"/>
        <v/>
      </c>
      <c r="U22" s="149" t="str">
        <f t="shared" ca="1" si="4"/>
        <v/>
      </c>
      <c r="AA22" s="169">
        <f ca="1">IF(ISERROR(MAX(AD22:AD30)-#REF!),0,MAX(AD22:AD30)-#REF!)</f>
        <v>0</v>
      </c>
      <c r="AB22" s="152" t="str">
        <f t="shared" ref="AB22:AB31" ca="1" si="14">IF(ISERROR(V3),"*",V3)</f>
        <v>*</v>
      </c>
      <c r="AC22" s="152">
        <f t="shared" ref="AC22:AC31" ca="1" si="15">IF(ISERROR(W3),"",ROUND(W3,0))</f>
        <v>0</v>
      </c>
      <c r="AD22" s="172" t="e">
        <f ca="1">AC22/SUM(AC$22:AC$31)</f>
        <v>#DIV/0!</v>
      </c>
      <c r="AE22" s="172" t="e">
        <f ca="1">SUM(AD$22:AD22)</f>
        <v>#DIV/0!</v>
      </c>
      <c r="AF22" s="173" t="e">
        <f ca="1">(AE22-AD$20)/COUNT(AD$22:AD22)</f>
        <v>#DIV/0!</v>
      </c>
      <c r="AG22" s="172"/>
      <c r="AI22" s="174"/>
    </row>
    <row r="23" spans="1:46">
      <c r="A23" s="149">
        <v>21</v>
      </c>
      <c r="B23" s="150">
        <f t="shared" si="12"/>
        <v>21</v>
      </c>
      <c r="C23" s="151" t="e">
        <f>IF(#REF!='Pareto Math'!Z$3,'Pareto Math'!B23,IF(HLOOKUP(X$15,#REF!,A24,FALSE)="","",HLOOKUP(X$15,#REF!,A24,FALSE)))</f>
        <v>#REF!</v>
      </c>
      <c r="D23" s="149" t="e">
        <f>HLOOKUP(V$15,#REF!,A24,FALSE)</f>
        <v>#REF!</v>
      </c>
      <c r="E23" s="152" t="e">
        <f>IF(C23="","",HLOOKUP(W$15,#REF!,A24,FALSE))</f>
        <v>#REF!</v>
      </c>
      <c r="F23" s="152">
        <f>(COUNTIF(D$3:D23,D23))</f>
        <v>21</v>
      </c>
      <c r="G23" s="152">
        <f t="shared" si="0"/>
        <v>999</v>
      </c>
      <c r="H23" s="152" t="e">
        <f t="shared" si="1"/>
        <v>#REF!</v>
      </c>
      <c r="I23" s="153" t="str">
        <f t="shared" si="2"/>
        <v/>
      </c>
      <c r="J23" s="153" t="e">
        <f t="shared" si="13"/>
        <v>#REF!</v>
      </c>
      <c r="K23" s="153" t="e">
        <f t="shared" si="13"/>
        <v>#REF!</v>
      </c>
      <c r="L23" s="153" t="e">
        <f t="shared" si="13"/>
        <v>#REF!</v>
      </c>
      <c r="M23" s="153" t="e">
        <f t="shared" si="13"/>
        <v>#REF!</v>
      </c>
      <c r="N23" s="153" t="e">
        <f t="shared" si="13"/>
        <v>#REF!</v>
      </c>
      <c r="O23" s="153" t="e">
        <f t="shared" si="13"/>
        <v>#REF!</v>
      </c>
      <c r="P23" s="153" t="e">
        <f t="shared" si="13"/>
        <v>#REF!</v>
      </c>
      <c r="Q23" s="153" t="e">
        <f t="shared" si="13"/>
        <v>#REF!</v>
      </c>
      <c r="R23" s="153" t="e">
        <f t="shared" si="13"/>
        <v>#REF!</v>
      </c>
      <c r="S23" s="153" t="e">
        <f t="shared" si="11"/>
        <v>#REF!</v>
      </c>
      <c r="T23" s="152" t="str">
        <f t="shared" ca="1" si="9"/>
        <v/>
      </c>
      <c r="U23" s="149" t="str">
        <f t="shared" ca="1" si="4"/>
        <v/>
      </c>
      <c r="AA23" s="175">
        <f ca="1">AA22</f>
        <v>0</v>
      </c>
      <c r="AB23" s="152" t="str">
        <f ca="1">IF(ISERROR(V4),"*",V4)</f>
        <v>*</v>
      </c>
      <c r="AC23" s="152">
        <f t="shared" ca="1" si="15"/>
        <v>0</v>
      </c>
      <c r="AD23" s="172" t="e">
        <f t="shared" ref="AD23:AD31" ca="1" si="16">AC23/SUM(AC$22:AC$31)</f>
        <v>#DIV/0!</v>
      </c>
      <c r="AE23" s="172" t="e">
        <f ca="1">SUM(AD$22:AD23)</f>
        <v>#DIV/0!</v>
      </c>
      <c r="AF23" s="173" t="e">
        <f ca="1">(AE23-AD$20)/COUNT(AD$22:AD23)</f>
        <v>#DIV/0!</v>
      </c>
      <c r="AG23" s="172"/>
      <c r="AI23" s="174"/>
    </row>
    <row r="24" spans="1:46">
      <c r="A24" s="149">
        <v>22</v>
      </c>
      <c r="B24" s="150">
        <f t="shared" si="12"/>
        <v>22</v>
      </c>
      <c r="C24" s="151" t="e">
        <f>IF(#REF!='Pareto Math'!Z$3,'Pareto Math'!B24,IF(HLOOKUP(X$15,#REF!,A25,FALSE)="","",HLOOKUP(X$15,#REF!,A25,FALSE)))</f>
        <v>#REF!</v>
      </c>
      <c r="D24" s="149" t="e">
        <f>HLOOKUP(V$15,#REF!,A25,FALSE)</f>
        <v>#REF!</v>
      </c>
      <c r="E24" s="152" t="e">
        <f>IF(C24="","",HLOOKUP(W$15,#REF!,A25,FALSE))</f>
        <v>#REF!</v>
      </c>
      <c r="F24" s="152">
        <f>(COUNTIF(D$3:D24,D24))</f>
        <v>22</v>
      </c>
      <c r="G24" s="152">
        <f t="shared" si="0"/>
        <v>999</v>
      </c>
      <c r="H24" s="152" t="e">
        <f t="shared" si="1"/>
        <v>#REF!</v>
      </c>
      <c r="I24" s="153" t="str">
        <f t="shared" si="2"/>
        <v/>
      </c>
      <c r="J24" s="153" t="e">
        <f t="shared" si="13"/>
        <v>#REF!</v>
      </c>
      <c r="K24" s="153" t="e">
        <f t="shared" si="13"/>
        <v>#REF!</v>
      </c>
      <c r="L24" s="153" t="e">
        <f t="shared" si="13"/>
        <v>#REF!</v>
      </c>
      <c r="M24" s="153" t="e">
        <f t="shared" si="13"/>
        <v>#REF!</v>
      </c>
      <c r="N24" s="153" t="e">
        <f t="shared" si="13"/>
        <v>#REF!</v>
      </c>
      <c r="O24" s="153" t="e">
        <f t="shared" si="13"/>
        <v>#REF!</v>
      </c>
      <c r="P24" s="153" t="e">
        <f t="shared" si="13"/>
        <v>#REF!</v>
      </c>
      <c r="Q24" s="153" t="e">
        <f t="shared" si="13"/>
        <v>#REF!</v>
      </c>
      <c r="R24" s="153" t="e">
        <f t="shared" si="13"/>
        <v>#REF!</v>
      </c>
      <c r="S24" s="153" t="e">
        <f t="shared" si="11"/>
        <v>#REF!</v>
      </c>
      <c r="T24" s="152" t="str">
        <f t="shared" ca="1" si="9"/>
        <v/>
      </c>
      <c r="U24" s="149" t="str">
        <f t="shared" ca="1" si="4"/>
        <v/>
      </c>
      <c r="AA24" s="169" t="e">
        <f ca="1">MAX(AF22:AF30)</f>
        <v>#DIV/0!</v>
      </c>
      <c r="AB24" s="152" t="str">
        <f t="shared" ca="1" si="14"/>
        <v>*</v>
      </c>
      <c r="AC24" s="152">
        <f t="shared" ca="1" si="15"/>
        <v>0</v>
      </c>
      <c r="AD24" s="172" t="e">
        <f t="shared" ca="1" si="16"/>
        <v>#DIV/0!</v>
      </c>
      <c r="AE24" s="172" t="e">
        <f ca="1">SUM(AD$22:AD24)</f>
        <v>#DIV/0!</v>
      </c>
      <c r="AF24" s="173" t="e">
        <f ca="1">(AE24-AD$20)/COUNT(AD$22:AD24)</f>
        <v>#DIV/0!</v>
      </c>
      <c r="AG24" s="172"/>
      <c r="AI24" s="174"/>
    </row>
    <row r="25" spans="1:46">
      <c r="A25" s="149">
        <v>23</v>
      </c>
      <c r="B25" s="150">
        <f t="shared" si="12"/>
        <v>23</v>
      </c>
      <c r="C25" s="151" t="e">
        <f>IF(#REF!='Pareto Math'!Z$3,'Pareto Math'!B25,IF(HLOOKUP(X$15,#REF!,A26,FALSE)="","",HLOOKUP(X$15,#REF!,A26,FALSE)))</f>
        <v>#REF!</v>
      </c>
      <c r="D25" s="149" t="e">
        <f>HLOOKUP(V$15,#REF!,A26,FALSE)</f>
        <v>#REF!</v>
      </c>
      <c r="E25" s="152" t="e">
        <f>IF(C25="","",HLOOKUP(W$15,#REF!,A26,FALSE))</f>
        <v>#REF!</v>
      </c>
      <c r="F25" s="152">
        <f>(COUNTIF(D$3:D25,D25))</f>
        <v>23</v>
      </c>
      <c r="G25" s="152">
        <f t="shared" si="0"/>
        <v>999</v>
      </c>
      <c r="H25" s="152" t="e">
        <f t="shared" si="1"/>
        <v>#REF!</v>
      </c>
      <c r="I25" s="153" t="str">
        <f t="shared" si="2"/>
        <v/>
      </c>
      <c r="J25" s="153" t="e">
        <f t="shared" si="13"/>
        <v>#REF!</v>
      </c>
      <c r="K25" s="153" t="e">
        <f t="shared" si="13"/>
        <v>#REF!</v>
      </c>
      <c r="L25" s="153" t="e">
        <f t="shared" si="13"/>
        <v>#REF!</v>
      </c>
      <c r="M25" s="153" t="e">
        <f t="shared" si="13"/>
        <v>#REF!</v>
      </c>
      <c r="N25" s="153" t="e">
        <f t="shared" si="13"/>
        <v>#REF!</v>
      </c>
      <c r="O25" s="153" t="e">
        <f t="shared" si="13"/>
        <v>#REF!</v>
      </c>
      <c r="P25" s="153" t="e">
        <f t="shared" si="13"/>
        <v>#REF!</v>
      </c>
      <c r="Q25" s="153" t="e">
        <f t="shared" si="13"/>
        <v>#REF!</v>
      </c>
      <c r="R25" s="153" t="e">
        <f t="shared" si="13"/>
        <v>#REF!</v>
      </c>
      <c r="S25" s="153" t="e">
        <f t="shared" si="11"/>
        <v>#REF!</v>
      </c>
      <c r="T25" s="152" t="str">
        <f t="shared" ca="1" si="9"/>
        <v/>
      </c>
      <c r="U25" s="149" t="str">
        <f t="shared" ca="1" si="4"/>
        <v/>
      </c>
      <c r="AA25" s="169" t="e">
        <f t="shared" ref="AA25:AA31" ca="1" si="17">AA24</f>
        <v>#DIV/0!</v>
      </c>
      <c r="AB25" s="152" t="str">
        <f t="shared" ca="1" si="14"/>
        <v>*</v>
      </c>
      <c r="AC25" s="152">
        <f t="shared" ca="1" si="15"/>
        <v>0</v>
      </c>
      <c r="AD25" s="172" t="e">
        <f t="shared" ca="1" si="16"/>
        <v>#DIV/0!</v>
      </c>
      <c r="AE25" s="172" t="e">
        <f ca="1">SUM(AD$22:AD25)</f>
        <v>#DIV/0!</v>
      </c>
      <c r="AF25" s="173" t="e">
        <f ca="1">(AE25-AD$20)/COUNT(AD$22:AD25)</f>
        <v>#DIV/0!</v>
      </c>
      <c r="AG25" s="172"/>
      <c r="AI25" s="174"/>
    </row>
    <row r="26" spans="1:46">
      <c r="A26" s="149">
        <v>24</v>
      </c>
      <c r="B26" s="150">
        <f t="shared" si="12"/>
        <v>24</v>
      </c>
      <c r="C26" s="151" t="e">
        <f>IF(#REF!='Pareto Math'!Z$3,'Pareto Math'!B26,IF(HLOOKUP(X$15,#REF!,A27,FALSE)="","",HLOOKUP(X$15,#REF!,A27,FALSE)))</f>
        <v>#REF!</v>
      </c>
      <c r="D26" s="149" t="e">
        <f>HLOOKUP(V$15,#REF!,A27,FALSE)</f>
        <v>#REF!</v>
      </c>
      <c r="E26" s="152" t="e">
        <f>IF(C26="","",HLOOKUP(W$15,#REF!,A27,FALSE))</f>
        <v>#REF!</v>
      </c>
      <c r="F26" s="152">
        <f>(COUNTIF(D$3:D26,D26))</f>
        <v>24</v>
      </c>
      <c r="G26" s="152">
        <f t="shared" si="0"/>
        <v>999</v>
      </c>
      <c r="H26" s="152" t="e">
        <f t="shared" si="1"/>
        <v>#REF!</v>
      </c>
      <c r="I26" s="153" t="str">
        <f t="shared" si="2"/>
        <v/>
      </c>
      <c r="J26" s="153" t="e">
        <f t="shared" si="13"/>
        <v>#REF!</v>
      </c>
      <c r="K26" s="153" t="e">
        <f t="shared" si="13"/>
        <v>#REF!</v>
      </c>
      <c r="L26" s="153" t="e">
        <f t="shared" si="13"/>
        <v>#REF!</v>
      </c>
      <c r="M26" s="153" t="e">
        <f t="shared" si="13"/>
        <v>#REF!</v>
      </c>
      <c r="N26" s="153" t="e">
        <f t="shared" si="13"/>
        <v>#REF!</v>
      </c>
      <c r="O26" s="153" t="e">
        <f t="shared" si="13"/>
        <v>#REF!</v>
      </c>
      <c r="P26" s="153" t="e">
        <f t="shared" si="13"/>
        <v>#REF!</v>
      </c>
      <c r="Q26" s="153" t="e">
        <f t="shared" si="13"/>
        <v>#REF!</v>
      </c>
      <c r="R26" s="153" t="e">
        <f t="shared" si="13"/>
        <v>#REF!</v>
      </c>
      <c r="S26" s="153" t="e">
        <f t="shared" si="11"/>
        <v>#REF!</v>
      </c>
      <c r="T26" s="152" t="str">
        <f t="shared" ca="1" si="9"/>
        <v/>
      </c>
      <c r="U26" s="149" t="str">
        <f t="shared" ca="1" si="4"/>
        <v/>
      </c>
      <c r="AA26" s="169" t="e">
        <f t="shared" ca="1" si="17"/>
        <v>#DIV/0!</v>
      </c>
      <c r="AB26" s="152" t="str">
        <f t="shared" ca="1" si="14"/>
        <v>*</v>
      </c>
      <c r="AC26" s="152">
        <f t="shared" ca="1" si="15"/>
        <v>0</v>
      </c>
      <c r="AD26" s="172" t="e">
        <f t="shared" ca="1" si="16"/>
        <v>#DIV/0!</v>
      </c>
      <c r="AE26" s="172" t="e">
        <f ca="1">SUM(AD$22:AD26)</f>
        <v>#DIV/0!</v>
      </c>
      <c r="AF26" s="173" t="e">
        <f ca="1">(AE26-AD$20)/COUNT(AD$22:AD26)</f>
        <v>#DIV/0!</v>
      </c>
      <c r="AG26" s="172"/>
      <c r="AI26" s="174"/>
    </row>
    <row r="27" spans="1:46">
      <c r="A27" s="149">
        <v>25</v>
      </c>
      <c r="B27" s="150">
        <f t="shared" si="12"/>
        <v>25</v>
      </c>
      <c r="C27" s="151" t="e">
        <f>IF(#REF!='Pareto Math'!Z$3,'Pareto Math'!B27,IF(HLOOKUP(X$15,#REF!,A28,FALSE)="","",HLOOKUP(X$15,#REF!,A28,FALSE)))</f>
        <v>#REF!</v>
      </c>
      <c r="D27" s="149" t="e">
        <f>HLOOKUP(V$15,#REF!,A28,FALSE)</f>
        <v>#REF!</v>
      </c>
      <c r="E27" s="152" t="e">
        <f>IF(C27="","",HLOOKUP(W$15,#REF!,A28,FALSE))</f>
        <v>#REF!</v>
      </c>
      <c r="F27" s="152">
        <f>(COUNTIF(D$3:D27,D27))</f>
        <v>25</v>
      </c>
      <c r="G27" s="152">
        <f t="shared" si="0"/>
        <v>999</v>
      </c>
      <c r="H27" s="152" t="e">
        <f t="shared" si="1"/>
        <v>#REF!</v>
      </c>
      <c r="I27" s="153" t="str">
        <f t="shared" si="2"/>
        <v/>
      </c>
      <c r="J27" s="153" t="e">
        <f t="shared" si="13"/>
        <v>#REF!</v>
      </c>
      <c r="K27" s="153" t="e">
        <f t="shared" si="13"/>
        <v>#REF!</v>
      </c>
      <c r="L27" s="153" t="e">
        <f t="shared" si="13"/>
        <v>#REF!</v>
      </c>
      <c r="M27" s="153" t="e">
        <f t="shared" si="13"/>
        <v>#REF!</v>
      </c>
      <c r="N27" s="153" t="e">
        <f t="shared" si="13"/>
        <v>#REF!</v>
      </c>
      <c r="O27" s="153" t="e">
        <f t="shared" si="13"/>
        <v>#REF!</v>
      </c>
      <c r="P27" s="153" t="e">
        <f t="shared" si="13"/>
        <v>#REF!</v>
      </c>
      <c r="Q27" s="153" t="e">
        <f t="shared" si="13"/>
        <v>#REF!</v>
      </c>
      <c r="R27" s="153" t="e">
        <f t="shared" si="13"/>
        <v>#REF!</v>
      </c>
      <c r="S27" s="153" t="e">
        <f t="shared" si="11"/>
        <v>#REF!</v>
      </c>
      <c r="T27" s="152" t="str">
        <f t="shared" ca="1" si="9"/>
        <v/>
      </c>
      <c r="U27" s="149" t="str">
        <f t="shared" ca="1" si="4"/>
        <v/>
      </c>
      <c r="AA27" s="169" t="e">
        <f t="shared" ca="1" si="17"/>
        <v>#DIV/0!</v>
      </c>
      <c r="AB27" s="152" t="str">
        <f t="shared" ca="1" si="14"/>
        <v>*</v>
      </c>
      <c r="AC27" s="152">
        <f t="shared" ca="1" si="15"/>
        <v>0</v>
      </c>
      <c r="AD27" s="172" t="e">
        <f t="shared" ca="1" si="16"/>
        <v>#DIV/0!</v>
      </c>
      <c r="AE27" s="172" t="e">
        <f ca="1">SUM(AD$22:AD27)</f>
        <v>#DIV/0!</v>
      </c>
      <c r="AF27" s="173" t="e">
        <f ca="1">(AE27-AD$20)/COUNT(AD$22:AD27)</f>
        <v>#DIV/0!</v>
      </c>
      <c r="AG27" s="172"/>
      <c r="AI27" s="174"/>
    </row>
    <row r="28" spans="1:46">
      <c r="A28" s="149">
        <v>26</v>
      </c>
      <c r="B28" s="150">
        <f t="shared" si="12"/>
        <v>26</v>
      </c>
      <c r="C28" s="151" t="e">
        <f>IF(#REF!='Pareto Math'!Z$3,'Pareto Math'!B28,IF(HLOOKUP(X$15,#REF!,A29,FALSE)="","",HLOOKUP(X$15,#REF!,A29,FALSE)))</f>
        <v>#REF!</v>
      </c>
      <c r="D28" s="149" t="e">
        <f>HLOOKUP(V$15,#REF!,A29,FALSE)</f>
        <v>#REF!</v>
      </c>
      <c r="E28" s="152" t="e">
        <f>IF(C28="","",HLOOKUP(W$15,#REF!,A29,FALSE))</f>
        <v>#REF!</v>
      </c>
      <c r="F28" s="152">
        <f>(COUNTIF(D$3:D28,D28))</f>
        <v>26</v>
      </c>
      <c r="G28" s="152">
        <f t="shared" si="0"/>
        <v>999</v>
      </c>
      <c r="H28" s="152" t="e">
        <f t="shared" si="1"/>
        <v>#REF!</v>
      </c>
      <c r="I28" s="153" t="str">
        <f t="shared" si="2"/>
        <v/>
      </c>
      <c r="J28" s="153" t="e">
        <f t="shared" si="13"/>
        <v>#REF!</v>
      </c>
      <c r="K28" s="153" t="e">
        <f t="shared" si="13"/>
        <v>#REF!</v>
      </c>
      <c r="L28" s="153" t="e">
        <f t="shared" si="13"/>
        <v>#REF!</v>
      </c>
      <c r="M28" s="153" t="e">
        <f t="shared" si="13"/>
        <v>#REF!</v>
      </c>
      <c r="N28" s="153" t="e">
        <f t="shared" si="13"/>
        <v>#REF!</v>
      </c>
      <c r="O28" s="153" t="e">
        <f t="shared" si="13"/>
        <v>#REF!</v>
      </c>
      <c r="P28" s="153" t="e">
        <f t="shared" si="13"/>
        <v>#REF!</v>
      </c>
      <c r="Q28" s="153" t="e">
        <f t="shared" si="13"/>
        <v>#REF!</v>
      </c>
      <c r="R28" s="153" t="e">
        <f t="shared" si="13"/>
        <v>#REF!</v>
      </c>
      <c r="S28" s="153" t="e">
        <f t="shared" si="11"/>
        <v>#REF!</v>
      </c>
      <c r="T28" s="152" t="str">
        <f t="shared" ca="1" si="9"/>
        <v/>
      </c>
      <c r="U28" s="149" t="str">
        <f t="shared" ca="1" si="4"/>
        <v/>
      </c>
      <c r="AA28" s="169" t="e">
        <f t="shared" ca="1" si="17"/>
        <v>#DIV/0!</v>
      </c>
      <c r="AB28" s="152" t="str">
        <f t="shared" ca="1" si="14"/>
        <v>*</v>
      </c>
      <c r="AC28" s="152">
        <f t="shared" ca="1" si="15"/>
        <v>0</v>
      </c>
      <c r="AD28" s="172" t="e">
        <f t="shared" ca="1" si="16"/>
        <v>#DIV/0!</v>
      </c>
      <c r="AE28" s="172" t="e">
        <f ca="1">SUM(AD$22:AD28)</f>
        <v>#DIV/0!</v>
      </c>
      <c r="AF28" s="173" t="e">
        <f ca="1">(AE28-AD$20)/COUNT(AD$22:AD28)</f>
        <v>#DIV/0!</v>
      </c>
      <c r="AG28" s="172"/>
      <c r="AI28" s="174"/>
    </row>
    <row r="29" spans="1:46">
      <c r="A29" s="149">
        <v>27</v>
      </c>
      <c r="B29" s="150">
        <f t="shared" si="12"/>
        <v>27</v>
      </c>
      <c r="C29" s="151" t="e">
        <f>IF(#REF!='Pareto Math'!Z$3,'Pareto Math'!B29,IF(HLOOKUP(X$15,#REF!,A30,FALSE)="","",HLOOKUP(X$15,#REF!,A30,FALSE)))</f>
        <v>#REF!</v>
      </c>
      <c r="D29" s="149" t="e">
        <f>HLOOKUP(V$15,#REF!,A30,FALSE)</f>
        <v>#REF!</v>
      </c>
      <c r="E29" s="152" t="e">
        <f>IF(C29="","",HLOOKUP(W$15,#REF!,A30,FALSE))</f>
        <v>#REF!</v>
      </c>
      <c r="F29" s="152">
        <f>(COUNTIF(D$3:D29,D29))</f>
        <v>27</v>
      </c>
      <c r="G29" s="152">
        <f t="shared" si="0"/>
        <v>999</v>
      </c>
      <c r="H29" s="152" t="e">
        <f t="shared" si="1"/>
        <v>#REF!</v>
      </c>
      <c r="I29" s="153" t="str">
        <f t="shared" si="2"/>
        <v/>
      </c>
      <c r="J29" s="153" t="e">
        <f t="shared" si="13"/>
        <v>#REF!</v>
      </c>
      <c r="K29" s="153" t="e">
        <f t="shared" si="13"/>
        <v>#REF!</v>
      </c>
      <c r="L29" s="153" t="e">
        <f t="shared" si="13"/>
        <v>#REF!</v>
      </c>
      <c r="M29" s="153" t="e">
        <f t="shared" si="13"/>
        <v>#REF!</v>
      </c>
      <c r="N29" s="153" t="e">
        <f t="shared" si="13"/>
        <v>#REF!</v>
      </c>
      <c r="O29" s="153" t="e">
        <f t="shared" si="13"/>
        <v>#REF!</v>
      </c>
      <c r="P29" s="153" t="e">
        <f t="shared" si="13"/>
        <v>#REF!</v>
      </c>
      <c r="Q29" s="153" t="e">
        <f t="shared" si="13"/>
        <v>#REF!</v>
      </c>
      <c r="R29" s="153" t="e">
        <f t="shared" si="13"/>
        <v>#REF!</v>
      </c>
      <c r="S29" s="153" t="e">
        <f t="shared" si="11"/>
        <v>#REF!</v>
      </c>
      <c r="T29" s="152" t="str">
        <f t="shared" ca="1" si="9"/>
        <v/>
      </c>
      <c r="U29" s="149" t="str">
        <f t="shared" ca="1" si="4"/>
        <v/>
      </c>
      <c r="AA29" s="169" t="e">
        <f t="shared" ca="1" si="17"/>
        <v>#DIV/0!</v>
      </c>
      <c r="AB29" s="152" t="str">
        <f t="shared" ca="1" si="14"/>
        <v>*</v>
      </c>
      <c r="AC29" s="152">
        <f t="shared" ca="1" si="15"/>
        <v>0</v>
      </c>
      <c r="AD29" s="172" t="e">
        <f t="shared" ca="1" si="16"/>
        <v>#DIV/0!</v>
      </c>
      <c r="AE29" s="172" t="e">
        <f ca="1">SUM(AD$22:AD29)</f>
        <v>#DIV/0!</v>
      </c>
      <c r="AF29" s="173" t="e">
        <f ca="1">(AE29-AD$20)/COUNT(AD$22:AD29)</f>
        <v>#DIV/0!</v>
      </c>
      <c r="AG29" s="172"/>
      <c r="AI29" s="174"/>
    </row>
    <row r="30" spans="1:46">
      <c r="A30" s="149">
        <v>28</v>
      </c>
      <c r="B30" s="150">
        <f t="shared" si="12"/>
        <v>28</v>
      </c>
      <c r="C30" s="151" t="e">
        <f>IF(#REF!='Pareto Math'!Z$3,'Pareto Math'!B30,IF(HLOOKUP(X$15,#REF!,A31,FALSE)="","",HLOOKUP(X$15,#REF!,A31,FALSE)))</f>
        <v>#REF!</v>
      </c>
      <c r="D30" s="149" t="e">
        <f>HLOOKUP(V$15,#REF!,A31,FALSE)</f>
        <v>#REF!</v>
      </c>
      <c r="E30" s="152" t="e">
        <f>IF(C30="","",HLOOKUP(W$15,#REF!,A31,FALSE))</f>
        <v>#REF!</v>
      </c>
      <c r="F30" s="152">
        <f>(COUNTIF(D$3:D30,D30))</f>
        <v>28</v>
      </c>
      <c r="G30" s="152">
        <f t="shared" si="0"/>
        <v>999</v>
      </c>
      <c r="H30" s="152" t="e">
        <f t="shared" si="1"/>
        <v>#REF!</v>
      </c>
      <c r="I30" s="153" t="str">
        <f t="shared" si="2"/>
        <v/>
      </c>
      <c r="J30" s="153" t="e">
        <f t="shared" si="13"/>
        <v>#REF!</v>
      </c>
      <c r="K30" s="153" t="e">
        <f t="shared" si="13"/>
        <v>#REF!</v>
      </c>
      <c r="L30" s="153" t="e">
        <f t="shared" si="13"/>
        <v>#REF!</v>
      </c>
      <c r="M30" s="153" t="e">
        <f t="shared" si="13"/>
        <v>#REF!</v>
      </c>
      <c r="N30" s="153" t="e">
        <f t="shared" si="13"/>
        <v>#REF!</v>
      </c>
      <c r="O30" s="153" t="e">
        <f t="shared" si="13"/>
        <v>#REF!</v>
      </c>
      <c r="P30" s="153" t="e">
        <f t="shared" si="13"/>
        <v>#REF!</v>
      </c>
      <c r="Q30" s="153" t="e">
        <f t="shared" si="13"/>
        <v>#REF!</v>
      </c>
      <c r="R30" s="153" t="e">
        <f t="shared" si="13"/>
        <v>#REF!</v>
      </c>
      <c r="S30" s="153" t="e">
        <f t="shared" si="11"/>
        <v>#REF!</v>
      </c>
      <c r="T30" s="152" t="str">
        <f t="shared" ca="1" si="9"/>
        <v/>
      </c>
      <c r="U30" s="149" t="str">
        <f t="shared" ca="1" si="4"/>
        <v/>
      </c>
      <c r="AA30" s="169" t="e">
        <f t="shared" ca="1" si="17"/>
        <v>#DIV/0!</v>
      </c>
      <c r="AB30" s="152" t="str">
        <f t="shared" ca="1" si="14"/>
        <v>*</v>
      </c>
      <c r="AC30" s="152">
        <f t="shared" ca="1" si="15"/>
        <v>0</v>
      </c>
      <c r="AD30" s="172" t="e">
        <f t="shared" ca="1" si="16"/>
        <v>#DIV/0!</v>
      </c>
      <c r="AE30" s="172" t="e">
        <f ca="1">SUM(AD$22:AD30)</f>
        <v>#DIV/0!</v>
      </c>
      <c r="AF30" s="173" t="e">
        <f ca="1">(AE30-AD$20)/COUNT(AD$22:AD30)</f>
        <v>#DIV/0!</v>
      </c>
      <c r="AG30" s="172"/>
      <c r="AI30" s="174"/>
    </row>
    <row r="31" spans="1:46">
      <c r="A31" s="149">
        <v>29</v>
      </c>
      <c r="B31" s="150">
        <f t="shared" si="12"/>
        <v>29</v>
      </c>
      <c r="C31" s="151" t="e">
        <f>IF(#REF!='Pareto Math'!Z$3,'Pareto Math'!B31,IF(HLOOKUP(X$15,#REF!,A32,FALSE)="","",HLOOKUP(X$15,#REF!,A32,FALSE)))</f>
        <v>#REF!</v>
      </c>
      <c r="D31" s="149" t="e">
        <f>HLOOKUP(V$15,#REF!,A32,FALSE)</f>
        <v>#REF!</v>
      </c>
      <c r="E31" s="152" t="e">
        <f>IF(C31="","",HLOOKUP(W$15,#REF!,A32,FALSE))</f>
        <v>#REF!</v>
      </c>
      <c r="F31" s="152">
        <f>(COUNTIF(D$3:D31,D31))</f>
        <v>29</v>
      </c>
      <c r="G31" s="152">
        <f t="shared" si="0"/>
        <v>999</v>
      </c>
      <c r="H31" s="152" t="e">
        <f t="shared" si="1"/>
        <v>#REF!</v>
      </c>
      <c r="I31" s="153" t="str">
        <f t="shared" si="2"/>
        <v/>
      </c>
      <c r="J31" s="153" t="e">
        <f t="shared" si="13"/>
        <v>#REF!</v>
      </c>
      <c r="K31" s="153" t="e">
        <f t="shared" si="13"/>
        <v>#REF!</v>
      </c>
      <c r="L31" s="153" t="e">
        <f t="shared" si="13"/>
        <v>#REF!</v>
      </c>
      <c r="M31" s="153" t="e">
        <f t="shared" si="13"/>
        <v>#REF!</v>
      </c>
      <c r="N31" s="153" t="e">
        <f t="shared" si="13"/>
        <v>#REF!</v>
      </c>
      <c r="O31" s="153" t="e">
        <f t="shared" si="13"/>
        <v>#REF!</v>
      </c>
      <c r="P31" s="153" t="e">
        <f t="shared" si="13"/>
        <v>#REF!</v>
      </c>
      <c r="Q31" s="153" t="e">
        <f t="shared" si="13"/>
        <v>#REF!</v>
      </c>
      <c r="R31" s="153" t="e">
        <f t="shared" si="13"/>
        <v>#REF!</v>
      </c>
      <c r="S31" s="153" t="e">
        <f t="shared" si="11"/>
        <v>#REF!</v>
      </c>
      <c r="T31" s="152" t="str">
        <f t="shared" ca="1" si="9"/>
        <v/>
      </c>
      <c r="U31" s="149" t="str">
        <f t="shared" ca="1" si="4"/>
        <v/>
      </c>
      <c r="AA31" s="169" t="e">
        <f t="shared" ca="1" si="17"/>
        <v>#DIV/0!</v>
      </c>
      <c r="AB31" s="152" t="str">
        <f t="shared" si="14"/>
        <v>Other</v>
      </c>
      <c r="AC31" s="152" t="str">
        <f t="shared" si="15"/>
        <v/>
      </c>
      <c r="AD31" s="172" t="e">
        <f t="shared" ca="1" si="16"/>
        <v>#VALUE!</v>
      </c>
      <c r="AE31" s="172" t="e">
        <f ca="1">SUM(AD$22:AD31)</f>
        <v>#DIV/0!</v>
      </c>
      <c r="AF31" s="173"/>
      <c r="AG31" s="172"/>
      <c r="AI31" s="174"/>
    </row>
    <row r="32" spans="1:46">
      <c r="A32" s="149">
        <v>30</v>
      </c>
      <c r="B32" s="150">
        <f t="shared" si="12"/>
        <v>30</v>
      </c>
      <c r="C32" s="151" t="e">
        <f>IF(#REF!='Pareto Math'!Z$3,'Pareto Math'!B32,IF(HLOOKUP(X$15,#REF!,A33,FALSE)="","",HLOOKUP(X$15,#REF!,A33,FALSE)))</f>
        <v>#REF!</v>
      </c>
      <c r="D32" s="149" t="e">
        <f>HLOOKUP(V$15,#REF!,A33,FALSE)</f>
        <v>#REF!</v>
      </c>
      <c r="E32" s="152" t="e">
        <f>IF(C32="","",HLOOKUP(W$15,#REF!,A33,FALSE))</f>
        <v>#REF!</v>
      </c>
      <c r="F32" s="152">
        <f>(COUNTIF(D$3:D32,D32))</f>
        <v>30</v>
      </c>
      <c r="G32" s="152">
        <f t="shared" si="0"/>
        <v>999</v>
      </c>
      <c r="H32" s="152" t="e">
        <f t="shared" si="1"/>
        <v>#REF!</v>
      </c>
      <c r="I32" s="153" t="str">
        <f t="shared" si="2"/>
        <v/>
      </c>
      <c r="J32" s="153" t="e">
        <f t="shared" si="13"/>
        <v>#REF!</v>
      </c>
      <c r="K32" s="153" t="e">
        <f t="shared" si="13"/>
        <v>#REF!</v>
      </c>
      <c r="L32" s="153" t="e">
        <f t="shared" si="13"/>
        <v>#REF!</v>
      </c>
      <c r="M32" s="153" t="e">
        <f t="shared" si="13"/>
        <v>#REF!</v>
      </c>
      <c r="N32" s="153" t="e">
        <f t="shared" si="13"/>
        <v>#REF!</v>
      </c>
      <c r="O32" s="153" t="e">
        <f t="shared" si="13"/>
        <v>#REF!</v>
      </c>
      <c r="P32" s="153" t="e">
        <f t="shared" si="13"/>
        <v>#REF!</v>
      </c>
      <c r="Q32" s="153" t="e">
        <f t="shared" si="13"/>
        <v>#REF!</v>
      </c>
      <c r="R32" s="153" t="e">
        <f t="shared" si="13"/>
        <v>#REF!</v>
      </c>
      <c r="S32" s="153" t="e">
        <f t="shared" si="11"/>
        <v>#REF!</v>
      </c>
      <c r="T32" s="152" t="str">
        <f t="shared" ca="1" si="9"/>
        <v/>
      </c>
      <c r="U32" s="149" t="str">
        <f t="shared" ca="1" si="4"/>
        <v/>
      </c>
    </row>
    <row r="33" spans="1:33">
      <c r="A33" s="149">
        <v>31</v>
      </c>
      <c r="B33" s="150">
        <f t="shared" si="12"/>
        <v>31</v>
      </c>
      <c r="C33" s="151" t="e">
        <f>IF(#REF!='Pareto Math'!Z$3,'Pareto Math'!B33,IF(HLOOKUP(X$15,#REF!,A34,FALSE)="","",HLOOKUP(X$15,#REF!,A34,FALSE)))</f>
        <v>#REF!</v>
      </c>
      <c r="D33" s="149" t="e">
        <f>HLOOKUP(V$15,#REF!,A34,FALSE)</f>
        <v>#REF!</v>
      </c>
      <c r="E33" s="152" t="e">
        <f>IF(C33="","",HLOOKUP(W$15,#REF!,A34,FALSE))</f>
        <v>#REF!</v>
      </c>
      <c r="F33" s="152">
        <f>(COUNTIF(D$3:D33,D33))</f>
        <v>31</v>
      </c>
      <c r="G33" s="152">
        <f t="shared" si="0"/>
        <v>999</v>
      </c>
      <c r="H33" s="152" t="e">
        <f t="shared" si="1"/>
        <v>#REF!</v>
      </c>
      <c r="I33" s="153" t="str">
        <f t="shared" si="2"/>
        <v/>
      </c>
      <c r="J33" s="153" t="e">
        <f t="shared" si="13"/>
        <v>#REF!</v>
      </c>
      <c r="K33" s="153" t="e">
        <f t="shared" si="13"/>
        <v>#REF!</v>
      </c>
      <c r="L33" s="153" t="e">
        <f t="shared" si="13"/>
        <v>#REF!</v>
      </c>
      <c r="M33" s="153" t="e">
        <f t="shared" si="13"/>
        <v>#REF!</v>
      </c>
      <c r="N33" s="153" t="e">
        <f t="shared" si="13"/>
        <v>#REF!</v>
      </c>
      <c r="O33" s="153" t="e">
        <f t="shared" si="13"/>
        <v>#REF!</v>
      </c>
      <c r="P33" s="153" t="e">
        <f t="shared" si="13"/>
        <v>#REF!</v>
      </c>
      <c r="Q33" s="153" t="e">
        <f t="shared" si="13"/>
        <v>#REF!</v>
      </c>
      <c r="R33" s="153" t="e">
        <f t="shared" si="13"/>
        <v>#REF!</v>
      </c>
      <c r="S33" s="153" t="e">
        <f t="shared" si="11"/>
        <v>#REF!</v>
      </c>
      <c r="T33" s="152" t="str">
        <f t="shared" ca="1" si="9"/>
        <v/>
      </c>
      <c r="U33" s="149" t="str">
        <f t="shared" ca="1" si="4"/>
        <v/>
      </c>
    </row>
    <row r="34" spans="1:33">
      <c r="A34" s="149">
        <v>32</v>
      </c>
      <c r="B34" s="150">
        <f t="shared" si="12"/>
        <v>32</v>
      </c>
      <c r="C34" s="151" t="e">
        <f>IF(#REF!='Pareto Math'!Z$3,'Pareto Math'!B34,IF(HLOOKUP(X$15,#REF!,A35,FALSE)="","",HLOOKUP(X$15,#REF!,A35,FALSE)))</f>
        <v>#REF!</v>
      </c>
      <c r="D34" s="149" t="e">
        <f>HLOOKUP(V$15,#REF!,A35,FALSE)</f>
        <v>#REF!</v>
      </c>
      <c r="E34" s="152" t="e">
        <f>IF(C34="","",HLOOKUP(W$15,#REF!,A35,FALSE))</f>
        <v>#REF!</v>
      </c>
      <c r="F34" s="152">
        <f>(COUNTIF(D$3:D34,D34))</f>
        <v>32</v>
      </c>
      <c r="G34" s="152">
        <f t="shared" si="0"/>
        <v>999</v>
      </c>
      <c r="H34" s="152" t="e">
        <f t="shared" si="1"/>
        <v>#REF!</v>
      </c>
      <c r="I34" s="153" t="str">
        <f t="shared" si="2"/>
        <v/>
      </c>
      <c r="J34" s="153" t="e">
        <f t="shared" si="13"/>
        <v>#REF!</v>
      </c>
      <c r="K34" s="153" t="e">
        <f t="shared" si="13"/>
        <v>#REF!</v>
      </c>
      <c r="L34" s="153" t="e">
        <f t="shared" si="13"/>
        <v>#REF!</v>
      </c>
      <c r="M34" s="153" t="e">
        <f t="shared" si="13"/>
        <v>#REF!</v>
      </c>
      <c r="N34" s="153" t="e">
        <f t="shared" si="13"/>
        <v>#REF!</v>
      </c>
      <c r="O34" s="153" t="e">
        <f t="shared" si="13"/>
        <v>#REF!</v>
      </c>
      <c r="P34" s="153" t="e">
        <f t="shared" si="13"/>
        <v>#REF!</v>
      </c>
      <c r="Q34" s="153" t="e">
        <f t="shared" si="13"/>
        <v>#REF!</v>
      </c>
      <c r="R34" s="153" t="e">
        <f t="shared" si="13"/>
        <v>#REF!</v>
      </c>
      <c r="S34" s="153" t="e">
        <f t="shared" si="11"/>
        <v>#REF!</v>
      </c>
      <c r="T34" s="152" t="str">
        <f t="shared" ca="1" si="9"/>
        <v/>
      </c>
      <c r="U34" s="149" t="str">
        <f t="shared" ca="1" si="4"/>
        <v/>
      </c>
    </row>
    <row r="35" spans="1:33">
      <c r="A35" s="149">
        <v>33</v>
      </c>
      <c r="B35" s="150">
        <f t="shared" si="12"/>
        <v>33</v>
      </c>
      <c r="C35" s="151" t="e">
        <f>IF(#REF!='Pareto Math'!Z$3,'Pareto Math'!B35,IF(HLOOKUP(X$15,#REF!,A36,FALSE)="","",HLOOKUP(X$15,#REF!,A36,FALSE)))</f>
        <v>#REF!</v>
      </c>
      <c r="D35" s="149" t="e">
        <f>HLOOKUP(V$15,#REF!,A36,FALSE)</f>
        <v>#REF!</v>
      </c>
      <c r="E35" s="152" t="e">
        <f>IF(C35="","",HLOOKUP(W$15,#REF!,A36,FALSE))</f>
        <v>#REF!</v>
      </c>
      <c r="F35" s="152">
        <f>(COUNTIF(D$3:D35,D35))</f>
        <v>33</v>
      </c>
      <c r="G35" s="152">
        <f t="shared" si="0"/>
        <v>999</v>
      </c>
      <c r="H35" s="152" t="e">
        <f t="shared" si="1"/>
        <v>#REF!</v>
      </c>
      <c r="I35" s="153" t="str">
        <f t="shared" si="2"/>
        <v/>
      </c>
      <c r="J35" s="153" t="e">
        <f t="shared" si="13"/>
        <v>#REF!</v>
      </c>
      <c r="K35" s="153" t="e">
        <f t="shared" si="13"/>
        <v>#REF!</v>
      </c>
      <c r="L35" s="153" t="e">
        <f t="shared" si="13"/>
        <v>#REF!</v>
      </c>
      <c r="M35" s="153" t="e">
        <f t="shared" si="13"/>
        <v>#REF!</v>
      </c>
      <c r="N35" s="153" t="e">
        <f t="shared" si="13"/>
        <v>#REF!</v>
      </c>
      <c r="O35" s="153" t="e">
        <f t="shared" si="13"/>
        <v>#REF!</v>
      </c>
      <c r="P35" s="153" t="e">
        <f t="shared" si="13"/>
        <v>#REF!</v>
      </c>
      <c r="Q35" s="153" t="e">
        <f t="shared" si="13"/>
        <v>#REF!</v>
      </c>
      <c r="R35" s="153" t="e">
        <f t="shared" si="13"/>
        <v>#REF!</v>
      </c>
      <c r="S35" s="153" t="e">
        <f t="shared" si="11"/>
        <v>#REF!</v>
      </c>
      <c r="T35" s="152" t="str">
        <f t="shared" ca="1" si="9"/>
        <v/>
      </c>
      <c r="U35" s="149" t="str">
        <f t="shared" ca="1" si="4"/>
        <v/>
      </c>
    </row>
    <row r="36" spans="1:33">
      <c r="A36" s="149">
        <v>34</v>
      </c>
      <c r="B36" s="150">
        <f t="shared" si="12"/>
        <v>34</v>
      </c>
      <c r="C36" s="151" t="e">
        <f>IF(#REF!='Pareto Math'!Z$3,'Pareto Math'!B36,IF(HLOOKUP(X$15,#REF!,A37,FALSE)="","",HLOOKUP(X$15,#REF!,A37,FALSE)))</f>
        <v>#REF!</v>
      </c>
      <c r="D36" s="149" t="e">
        <f>HLOOKUP(V$15,#REF!,A37,FALSE)</f>
        <v>#REF!</v>
      </c>
      <c r="E36" s="152" t="e">
        <f>IF(C36="","",HLOOKUP(W$15,#REF!,A37,FALSE))</f>
        <v>#REF!</v>
      </c>
      <c r="F36" s="152">
        <f>(COUNTIF(D$3:D36,D36))</f>
        <v>34</v>
      </c>
      <c r="G36" s="152">
        <f t="shared" si="0"/>
        <v>999</v>
      </c>
      <c r="H36" s="152" t="e">
        <f t="shared" si="1"/>
        <v>#REF!</v>
      </c>
      <c r="I36" s="153" t="str">
        <f t="shared" si="2"/>
        <v/>
      </c>
      <c r="J36" s="153" t="e">
        <f t="shared" si="13"/>
        <v>#REF!</v>
      </c>
      <c r="K36" s="153" t="e">
        <f t="shared" si="13"/>
        <v>#REF!</v>
      </c>
      <c r="L36" s="153" t="e">
        <f t="shared" si="13"/>
        <v>#REF!</v>
      </c>
      <c r="M36" s="153" t="e">
        <f t="shared" si="13"/>
        <v>#REF!</v>
      </c>
      <c r="N36" s="153" t="e">
        <f t="shared" si="13"/>
        <v>#REF!</v>
      </c>
      <c r="O36" s="153" t="e">
        <f t="shared" si="13"/>
        <v>#REF!</v>
      </c>
      <c r="P36" s="153" t="e">
        <f t="shared" si="13"/>
        <v>#REF!</v>
      </c>
      <c r="Q36" s="153" t="e">
        <f t="shared" si="13"/>
        <v>#REF!</v>
      </c>
      <c r="R36" s="153" t="e">
        <f t="shared" si="13"/>
        <v>#REF!</v>
      </c>
      <c r="S36" s="153" t="e">
        <f t="shared" si="11"/>
        <v>#REF!</v>
      </c>
      <c r="T36" s="152" t="str">
        <f t="shared" ca="1" si="9"/>
        <v/>
      </c>
      <c r="U36" s="149" t="str">
        <f t="shared" ca="1" si="4"/>
        <v/>
      </c>
    </row>
    <row r="37" spans="1:33">
      <c r="A37" s="149">
        <v>35</v>
      </c>
      <c r="B37" s="150">
        <f t="shared" si="12"/>
        <v>35</v>
      </c>
      <c r="C37" s="151" t="e">
        <f>IF(#REF!='Pareto Math'!Z$3,'Pareto Math'!B37,IF(HLOOKUP(X$15,#REF!,A38,FALSE)="","",HLOOKUP(X$15,#REF!,A38,FALSE)))</f>
        <v>#REF!</v>
      </c>
      <c r="D37" s="149" t="e">
        <f>HLOOKUP(V$15,#REF!,A38,FALSE)</f>
        <v>#REF!</v>
      </c>
      <c r="E37" s="152" t="e">
        <f>IF(C37="","",HLOOKUP(W$15,#REF!,A38,FALSE))</f>
        <v>#REF!</v>
      </c>
      <c r="F37" s="152">
        <f>(COUNTIF(D$3:D37,D37))</f>
        <v>35</v>
      </c>
      <c r="G37" s="152">
        <f t="shared" si="0"/>
        <v>999</v>
      </c>
      <c r="H37" s="152" t="e">
        <f t="shared" si="1"/>
        <v>#REF!</v>
      </c>
      <c r="I37" s="153" t="str">
        <f t="shared" si="2"/>
        <v/>
      </c>
      <c r="J37" s="153" t="e">
        <f t="shared" si="13"/>
        <v>#REF!</v>
      </c>
      <c r="K37" s="153" t="e">
        <f t="shared" si="13"/>
        <v>#REF!</v>
      </c>
      <c r="L37" s="153" t="e">
        <f t="shared" si="13"/>
        <v>#REF!</v>
      </c>
      <c r="M37" s="153" t="e">
        <f t="shared" si="13"/>
        <v>#REF!</v>
      </c>
      <c r="N37" s="153" t="e">
        <f t="shared" si="13"/>
        <v>#REF!</v>
      </c>
      <c r="O37" s="153" t="e">
        <f t="shared" si="13"/>
        <v>#REF!</v>
      </c>
      <c r="P37" s="153" t="e">
        <f t="shared" si="13"/>
        <v>#REF!</v>
      </c>
      <c r="Q37" s="153" t="e">
        <f t="shared" si="13"/>
        <v>#REF!</v>
      </c>
      <c r="R37" s="153" t="e">
        <f t="shared" si="13"/>
        <v>#REF!</v>
      </c>
      <c r="S37" s="153" t="e">
        <f t="shared" si="11"/>
        <v>#REF!</v>
      </c>
      <c r="T37" s="152" t="str">
        <f t="shared" ca="1" si="9"/>
        <v/>
      </c>
      <c r="U37" s="149" t="str">
        <f t="shared" ca="1" si="4"/>
        <v/>
      </c>
    </row>
    <row r="38" spans="1:33">
      <c r="A38" s="149">
        <v>36</v>
      </c>
      <c r="B38" s="150">
        <f t="shared" si="12"/>
        <v>36</v>
      </c>
      <c r="C38" s="151" t="e">
        <f>IF(#REF!='Pareto Math'!Z$3,'Pareto Math'!B38,IF(HLOOKUP(X$15,#REF!,A39,FALSE)="","",HLOOKUP(X$15,#REF!,A39,FALSE)))</f>
        <v>#REF!</v>
      </c>
      <c r="D38" s="149" t="e">
        <f>HLOOKUP(V$15,#REF!,A39,FALSE)</f>
        <v>#REF!</v>
      </c>
      <c r="E38" s="152" t="e">
        <f>IF(C38="","",HLOOKUP(W$15,#REF!,A39,FALSE))</f>
        <v>#REF!</v>
      </c>
      <c r="F38" s="152">
        <f>(COUNTIF(D$3:D38,D38))</f>
        <v>36</v>
      </c>
      <c r="G38" s="152">
        <f t="shared" si="0"/>
        <v>999</v>
      </c>
      <c r="H38" s="152" t="e">
        <f t="shared" si="1"/>
        <v>#REF!</v>
      </c>
      <c r="I38" s="153" t="str">
        <f t="shared" si="2"/>
        <v/>
      </c>
      <c r="J38" s="153" t="e">
        <f t="shared" si="13"/>
        <v>#REF!</v>
      </c>
      <c r="K38" s="153" t="e">
        <f t="shared" si="13"/>
        <v>#REF!</v>
      </c>
      <c r="L38" s="153" t="e">
        <f t="shared" si="13"/>
        <v>#REF!</v>
      </c>
      <c r="M38" s="153" t="e">
        <f t="shared" si="13"/>
        <v>#REF!</v>
      </c>
      <c r="N38" s="153" t="e">
        <f t="shared" si="13"/>
        <v>#REF!</v>
      </c>
      <c r="O38" s="153" t="e">
        <f t="shared" si="13"/>
        <v>#REF!</v>
      </c>
      <c r="P38" s="153" t="e">
        <f t="shared" si="13"/>
        <v>#REF!</v>
      </c>
      <c r="Q38" s="153" t="e">
        <f t="shared" si="13"/>
        <v>#REF!</v>
      </c>
      <c r="R38" s="153" t="e">
        <f t="shared" si="13"/>
        <v>#REF!</v>
      </c>
      <c r="S38" s="153" t="e">
        <f t="shared" si="11"/>
        <v>#REF!</v>
      </c>
      <c r="T38" s="152" t="str">
        <f t="shared" ca="1" si="9"/>
        <v/>
      </c>
      <c r="U38" s="149" t="str">
        <f t="shared" ca="1" si="4"/>
        <v/>
      </c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</row>
    <row r="39" spans="1:33">
      <c r="A39" s="149">
        <v>37</v>
      </c>
      <c r="B39" s="150">
        <f t="shared" si="12"/>
        <v>37</v>
      </c>
      <c r="C39" s="151" t="e">
        <f>IF(#REF!='Pareto Math'!Z$3,'Pareto Math'!B39,IF(HLOOKUP(X$15,#REF!,A40,FALSE)="","",HLOOKUP(X$15,#REF!,A40,FALSE)))</f>
        <v>#REF!</v>
      </c>
      <c r="D39" s="149" t="e">
        <f>HLOOKUP(V$15,#REF!,A40,FALSE)</f>
        <v>#REF!</v>
      </c>
      <c r="E39" s="152" t="e">
        <f>IF(C39="","",HLOOKUP(W$15,#REF!,A40,FALSE))</f>
        <v>#REF!</v>
      </c>
      <c r="F39" s="152">
        <f>(COUNTIF(D$3:D39,D39))</f>
        <v>37</v>
      </c>
      <c r="G39" s="152">
        <f t="shared" si="0"/>
        <v>999</v>
      </c>
      <c r="H39" s="152" t="e">
        <f t="shared" si="1"/>
        <v>#REF!</v>
      </c>
      <c r="I39" s="153" t="str">
        <f t="shared" si="2"/>
        <v/>
      </c>
      <c r="J39" s="153" t="e">
        <f t="shared" si="13"/>
        <v>#REF!</v>
      </c>
      <c r="K39" s="153" t="e">
        <f t="shared" si="13"/>
        <v>#REF!</v>
      </c>
      <c r="L39" s="153" t="e">
        <f t="shared" si="13"/>
        <v>#REF!</v>
      </c>
      <c r="M39" s="153" t="e">
        <f t="shared" si="13"/>
        <v>#REF!</v>
      </c>
      <c r="N39" s="153" t="e">
        <f t="shared" si="13"/>
        <v>#REF!</v>
      </c>
      <c r="O39" s="153" t="e">
        <f t="shared" si="13"/>
        <v>#REF!</v>
      </c>
      <c r="P39" s="153" t="e">
        <f t="shared" si="13"/>
        <v>#REF!</v>
      </c>
      <c r="Q39" s="153" t="e">
        <f t="shared" si="13"/>
        <v>#REF!</v>
      </c>
      <c r="R39" s="153" t="e">
        <f t="shared" si="13"/>
        <v>#REF!</v>
      </c>
      <c r="S39" s="153" t="e">
        <f t="shared" si="11"/>
        <v>#REF!</v>
      </c>
      <c r="T39" s="152" t="str">
        <f t="shared" ca="1" si="9"/>
        <v/>
      </c>
      <c r="U39" s="149" t="str">
        <f t="shared" ca="1" si="4"/>
        <v/>
      </c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</row>
    <row r="40" spans="1:33">
      <c r="A40" s="149">
        <v>38</v>
      </c>
      <c r="B40" s="150">
        <f t="shared" si="12"/>
        <v>38</v>
      </c>
      <c r="C40" s="151" t="e">
        <f>IF(#REF!='Pareto Math'!Z$3,'Pareto Math'!B40,IF(HLOOKUP(X$15,#REF!,A41,FALSE)="","",HLOOKUP(X$15,#REF!,A41,FALSE)))</f>
        <v>#REF!</v>
      </c>
      <c r="D40" s="149" t="e">
        <f>HLOOKUP(V$15,#REF!,A41,FALSE)</f>
        <v>#REF!</v>
      </c>
      <c r="E40" s="152" t="e">
        <f>IF(C40="","",HLOOKUP(W$15,#REF!,A41,FALSE))</f>
        <v>#REF!</v>
      </c>
      <c r="F40" s="152">
        <f>(COUNTIF(D$3:D40,D40))</f>
        <v>38</v>
      </c>
      <c r="G40" s="152">
        <f t="shared" si="0"/>
        <v>999</v>
      </c>
      <c r="H40" s="152" t="e">
        <f t="shared" si="1"/>
        <v>#REF!</v>
      </c>
      <c r="I40" s="153" t="str">
        <f t="shared" si="2"/>
        <v/>
      </c>
      <c r="J40" s="153" t="e">
        <f t="shared" si="13"/>
        <v>#REF!</v>
      </c>
      <c r="K40" s="153" t="e">
        <f t="shared" si="13"/>
        <v>#REF!</v>
      </c>
      <c r="L40" s="153" t="e">
        <f t="shared" si="13"/>
        <v>#REF!</v>
      </c>
      <c r="M40" s="153" t="e">
        <f t="shared" si="13"/>
        <v>#REF!</v>
      </c>
      <c r="N40" s="153" t="e">
        <f t="shared" si="13"/>
        <v>#REF!</v>
      </c>
      <c r="O40" s="153" t="e">
        <f t="shared" si="13"/>
        <v>#REF!</v>
      </c>
      <c r="P40" s="153" t="e">
        <f t="shared" si="13"/>
        <v>#REF!</v>
      </c>
      <c r="Q40" s="153" t="e">
        <f t="shared" si="13"/>
        <v>#REF!</v>
      </c>
      <c r="R40" s="153" t="e">
        <f t="shared" si="13"/>
        <v>#REF!</v>
      </c>
      <c r="S40" s="153" t="e">
        <f t="shared" si="11"/>
        <v>#REF!</v>
      </c>
      <c r="T40" s="152" t="str">
        <f t="shared" ca="1" si="9"/>
        <v/>
      </c>
      <c r="U40" s="149" t="str">
        <f t="shared" ca="1" si="4"/>
        <v/>
      </c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</row>
    <row r="41" spans="1:33">
      <c r="A41" s="149">
        <v>39</v>
      </c>
      <c r="B41" s="150">
        <f t="shared" si="12"/>
        <v>39</v>
      </c>
      <c r="C41" s="151" t="e">
        <f>IF(#REF!='Pareto Math'!Z$3,'Pareto Math'!B41,IF(HLOOKUP(X$15,#REF!,A42,FALSE)="","",HLOOKUP(X$15,#REF!,A42,FALSE)))</f>
        <v>#REF!</v>
      </c>
      <c r="D41" s="149" t="e">
        <f>HLOOKUP(V$15,#REF!,A42,FALSE)</f>
        <v>#REF!</v>
      </c>
      <c r="E41" s="152" t="e">
        <f>IF(C41="","",HLOOKUP(W$15,#REF!,A42,FALSE))</f>
        <v>#REF!</v>
      </c>
      <c r="F41" s="152">
        <f>(COUNTIF(D$3:D41,D41))</f>
        <v>39</v>
      </c>
      <c r="G41" s="152">
        <f t="shared" si="0"/>
        <v>999</v>
      </c>
      <c r="H41" s="152" t="e">
        <f t="shared" si="1"/>
        <v>#REF!</v>
      </c>
      <c r="I41" s="153" t="str">
        <f t="shared" si="2"/>
        <v/>
      </c>
      <c r="J41" s="153" t="e">
        <f t="shared" si="13"/>
        <v>#REF!</v>
      </c>
      <c r="K41" s="153" t="e">
        <f t="shared" si="13"/>
        <v>#REF!</v>
      </c>
      <c r="L41" s="153" t="e">
        <f t="shared" si="13"/>
        <v>#REF!</v>
      </c>
      <c r="M41" s="153" t="e">
        <f t="shared" si="13"/>
        <v>#REF!</v>
      </c>
      <c r="N41" s="153" t="e">
        <f t="shared" si="13"/>
        <v>#REF!</v>
      </c>
      <c r="O41" s="153" t="e">
        <f t="shared" si="13"/>
        <v>#REF!</v>
      </c>
      <c r="P41" s="153" t="e">
        <f t="shared" si="13"/>
        <v>#REF!</v>
      </c>
      <c r="Q41" s="153" t="e">
        <f t="shared" si="13"/>
        <v>#REF!</v>
      </c>
      <c r="R41" s="153" t="e">
        <f t="shared" si="13"/>
        <v>#REF!</v>
      </c>
      <c r="S41" s="153" t="e">
        <f t="shared" si="11"/>
        <v>#REF!</v>
      </c>
      <c r="T41" s="152" t="str">
        <f t="shared" ca="1" si="9"/>
        <v/>
      </c>
      <c r="U41" s="149" t="str">
        <f t="shared" ca="1" si="4"/>
        <v/>
      </c>
    </row>
    <row r="42" spans="1:33">
      <c r="A42" s="149">
        <v>40</v>
      </c>
      <c r="B42" s="150">
        <f t="shared" si="12"/>
        <v>40</v>
      </c>
      <c r="C42" s="151" t="e">
        <f>IF(#REF!='Pareto Math'!Z$3,'Pareto Math'!B42,IF(HLOOKUP(X$15,#REF!,A43,FALSE)="","",HLOOKUP(X$15,#REF!,A43,FALSE)))</f>
        <v>#REF!</v>
      </c>
      <c r="D42" s="149" t="e">
        <f>HLOOKUP(V$15,#REF!,A43,FALSE)</f>
        <v>#REF!</v>
      </c>
      <c r="E42" s="152" t="e">
        <f>IF(C42="","",HLOOKUP(W$15,#REF!,A43,FALSE))</f>
        <v>#REF!</v>
      </c>
      <c r="F42" s="152">
        <f>(COUNTIF(D$3:D42,D42))</f>
        <v>40</v>
      </c>
      <c r="G42" s="152">
        <f t="shared" si="0"/>
        <v>999</v>
      </c>
      <c r="H42" s="152" t="e">
        <f t="shared" si="1"/>
        <v>#REF!</v>
      </c>
      <c r="I42" s="153" t="str">
        <f t="shared" si="2"/>
        <v/>
      </c>
      <c r="J42" s="153" t="e">
        <f t="shared" si="13"/>
        <v>#REF!</v>
      </c>
      <c r="K42" s="153" t="e">
        <f t="shared" si="13"/>
        <v>#REF!</v>
      </c>
      <c r="L42" s="153" t="e">
        <f t="shared" si="13"/>
        <v>#REF!</v>
      </c>
      <c r="M42" s="153" t="e">
        <f t="shared" si="13"/>
        <v>#REF!</v>
      </c>
      <c r="N42" s="153" t="e">
        <f t="shared" si="13"/>
        <v>#REF!</v>
      </c>
      <c r="O42" s="153" t="e">
        <f t="shared" si="13"/>
        <v>#REF!</v>
      </c>
      <c r="P42" s="153" t="e">
        <f t="shared" si="13"/>
        <v>#REF!</v>
      </c>
      <c r="Q42" s="153" t="e">
        <f t="shared" si="13"/>
        <v>#REF!</v>
      </c>
      <c r="R42" s="153" t="e">
        <f t="shared" si="13"/>
        <v>#REF!</v>
      </c>
      <c r="S42" s="153" t="e">
        <f t="shared" si="11"/>
        <v>#REF!</v>
      </c>
      <c r="T42" s="152" t="str">
        <f t="shared" ca="1" si="9"/>
        <v/>
      </c>
      <c r="U42" s="149" t="str">
        <f t="shared" ca="1" si="4"/>
        <v/>
      </c>
    </row>
    <row r="43" spans="1:33">
      <c r="A43" s="149">
        <v>41</v>
      </c>
      <c r="B43" s="150">
        <f t="shared" si="12"/>
        <v>41</v>
      </c>
      <c r="C43" s="151" t="e">
        <f>IF(#REF!='Pareto Math'!Z$3,'Pareto Math'!B43,IF(HLOOKUP(X$15,#REF!,A44,FALSE)="","",HLOOKUP(X$15,#REF!,A44,FALSE)))</f>
        <v>#REF!</v>
      </c>
      <c r="D43" s="149" t="e">
        <f>HLOOKUP(V$15,#REF!,A44,FALSE)</f>
        <v>#REF!</v>
      </c>
      <c r="E43" s="152" t="e">
        <f>IF(C43="","",HLOOKUP(W$15,#REF!,A44,FALSE))</f>
        <v>#REF!</v>
      </c>
      <c r="F43" s="152">
        <f>(COUNTIF(D$3:D43,D43))</f>
        <v>41</v>
      </c>
      <c r="G43" s="152">
        <f t="shared" si="0"/>
        <v>999</v>
      </c>
      <c r="H43" s="152" t="e">
        <f t="shared" si="1"/>
        <v>#REF!</v>
      </c>
      <c r="I43" s="153" t="str">
        <f t="shared" si="2"/>
        <v/>
      </c>
      <c r="J43" s="153" t="e">
        <f t="shared" si="13"/>
        <v>#REF!</v>
      </c>
      <c r="K43" s="153" t="e">
        <f t="shared" si="13"/>
        <v>#REF!</v>
      </c>
      <c r="L43" s="153" t="e">
        <f t="shared" si="13"/>
        <v>#REF!</v>
      </c>
      <c r="M43" s="153" t="e">
        <f t="shared" si="13"/>
        <v>#REF!</v>
      </c>
      <c r="N43" s="153" t="e">
        <f t="shared" si="13"/>
        <v>#REF!</v>
      </c>
      <c r="O43" s="153" t="e">
        <f t="shared" si="13"/>
        <v>#REF!</v>
      </c>
      <c r="P43" s="153" t="e">
        <f t="shared" si="13"/>
        <v>#REF!</v>
      </c>
      <c r="Q43" s="153" t="e">
        <f t="shared" si="13"/>
        <v>#REF!</v>
      </c>
      <c r="R43" s="153" t="e">
        <f t="shared" si="13"/>
        <v>#REF!</v>
      </c>
      <c r="S43" s="153" t="e">
        <f t="shared" si="11"/>
        <v>#REF!</v>
      </c>
      <c r="T43" s="152" t="str">
        <f t="shared" ca="1" si="9"/>
        <v/>
      </c>
      <c r="U43" s="149" t="str">
        <f t="shared" ca="1" si="4"/>
        <v/>
      </c>
    </row>
    <row r="44" spans="1:33">
      <c r="A44" s="149">
        <v>42</v>
      </c>
      <c r="B44" s="150">
        <f t="shared" si="12"/>
        <v>42</v>
      </c>
      <c r="C44" s="151" t="e">
        <f>IF(#REF!='Pareto Math'!Z$3,'Pareto Math'!B44,IF(HLOOKUP(X$15,#REF!,A45,FALSE)="","",HLOOKUP(X$15,#REF!,A45,FALSE)))</f>
        <v>#REF!</v>
      </c>
      <c r="D44" s="149" t="e">
        <f>HLOOKUP(V$15,#REF!,A45,FALSE)</f>
        <v>#REF!</v>
      </c>
      <c r="E44" s="152" t="e">
        <f>IF(C44="","",HLOOKUP(W$15,#REF!,A45,FALSE))</f>
        <v>#REF!</v>
      </c>
      <c r="F44" s="152">
        <f>(COUNTIF(D$3:D44,D44))</f>
        <v>42</v>
      </c>
      <c r="G44" s="152">
        <f t="shared" si="0"/>
        <v>999</v>
      </c>
      <c r="H44" s="152" t="e">
        <f t="shared" si="1"/>
        <v>#REF!</v>
      </c>
      <c r="I44" s="153" t="str">
        <f t="shared" si="2"/>
        <v/>
      </c>
      <c r="J44" s="153" t="e">
        <f t="shared" si="13"/>
        <v>#REF!</v>
      </c>
      <c r="K44" s="153" t="e">
        <f t="shared" si="13"/>
        <v>#REF!</v>
      </c>
      <c r="L44" s="153" t="e">
        <f t="shared" si="13"/>
        <v>#REF!</v>
      </c>
      <c r="M44" s="153" t="e">
        <f t="shared" si="13"/>
        <v>#REF!</v>
      </c>
      <c r="N44" s="153" t="e">
        <f t="shared" si="13"/>
        <v>#REF!</v>
      </c>
      <c r="O44" s="153" t="e">
        <f t="shared" si="13"/>
        <v>#REF!</v>
      </c>
      <c r="P44" s="153" t="e">
        <f t="shared" si="13"/>
        <v>#REF!</v>
      </c>
      <c r="Q44" s="153" t="e">
        <f t="shared" si="13"/>
        <v>#REF!</v>
      </c>
      <c r="R44" s="153" t="e">
        <f t="shared" si="13"/>
        <v>#REF!</v>
      </c>
      <c r="S44" s="153" t="e">
        <f t="shared" si="11"/>
        <v>#REF!</v>
      </c>
      <c r="T44" s="152" t="str">
        <f t="shared" ca="1" si="9"/>
        <v/>
      </c>
      <c r="U44" s="149" t="str">
        <f t="shared" ca="1" si="4"/>
        <v/>
      </c>
    </row>
    <row r="45" spans="1:33">
      <c r="A45" s="149">
        <v>43</v>
      </c>
      <c r="B45" s="150">
        <f t="shared" si="12"/>
        <v>43</v>
      </c>
      <c r="C45" s="151" t="e">
        <f>IF(#REF!='Pareto Math'!Z$3,'Pareto Math'!B45,IF(HLOOKUP(X$15,#REF!,A46,FALSE)="","",HLOOKUP(X$15,#REF!,A46,FALSE)))</f>
        <v>#REF!</v>
      </c>
      <c r="D45" s="149" t="e">
        <f>HLOOKUP(V$15,#REF!,A46,FALSE)</f>
        <v>#REF!</v>
      </c>
      <c r="E45" s="152" t="e">
        <f>IF(C45="","",HLOOKUP(W$15,#REF!,A46,FALSE))</f>
        <v>#REF!</v>
      </c>
      <c r="F45" s="152">
        <f>(COUNTIF(D$3:D45,D45))</f>
        <v>43</v>
      </c>
      <c r="G45" s="152">
        <f t="shared" si="0"/>
        <v>999</v>
      </c>
      <c r="H45" s="152" t="e">
        <f t="shared" si="1"/>
        <v>#REF!</v>
      </c>
      <c r="I45" s="153" t="str">
        <f t="shared" si="2"/>
        <v/>
      </c>
      <c r="J45" s="153" t="e">
        <f t="shared" si="13"/>
        <v>#REF!</v>
      </c>
      <c r="K45" s="153" t="e">
        <f t="shared" si="13"/>
        <v>#REF!</v>
      </c>
      <c r="L45" s="153" t="e">
        <f t="shared" si="13"/>
        <v>#REF!</v>
      </c>
      <c r="M45" s="153" t="e">
        <f t="shared" si="13"/>
        <v>#REF!</v>
      </c>
      <c r="N45" s="153" t="e">
        <f t="shared" si="13"/>
        <v>#REF!</v>
      </c>
      <c r="O45" s="153" t="e">
        <f t="shared" si="13"/>
        <v>#REF!</v>
      </c>
      <c r="P45" s="153" t="e">
        <f t="shared" si="13"/>
        <v>#REF!</v>
      </c>
      <c r="Q45" s="153" t="e">
        <f t="shared" si="13"/>
        <v>#REF!</v>
      </c>
      <c r="R45" s="153" t="e">
        <f t="shared" si="13"/>
        <v>#REF!</v>
      </c>
      <c r="S45" s="153" t="e">
        <f t="shared" si="11"/>
        <v>#REF!</v>
      </c>
      <c r="T45" s="152" t="str">
        <f t="shared" ca="1" si="9"/>
        <v/>
      </c>
      <c r="U45" s="149" t="str">
        <f t="shared" ca="1" si="4"/>
        <v/>
      </c>
    </row>
    <row r="46" spans="1:33">
      <c r="A46" s="149">
        <v>44</v>
      </c>
      <c r="B46" s="150">
        <f t="shared" si="12"/>
        <v>44</v>
      </c>
      <c r="C46" s="151" t="e">
        <f>IF(#REF!='Pareto Math'!Z$3,'Pareto Math'!B46,IF(HLOOKUP(X$15,#REF!,A47,FALSE)="","",HLOOKUP(X$15,#REF!,A47,FALSE)))</f>
        <v>#REF!</v>
      </c>
      <c r="D46" s="149" t="e">
        <f>HLOOKUP(V$15,#REF!,A47,FALSE)</f>
        <v>#REF!</v>
      </c>
      <c r="E46" s="152" t="e">
        <f>IF(C46="","",HLOOKUP(W$15,#REF!,A47,FALSE))</f>
        <v>#REF!</v>
      </c>
      <c r="F46" s="152">
        <f>(COUNTIF(D$3:D46,D46))</f>
        <v>44</v>
      </c>
      <c r="G46" s="152">
        <f t="shared" si="0"/>
        <v>999</v>
      </c>
      <c r="H46" s="152" t="e">
        <f t="shared" si="1"/>
        <v>#REF!</v>
      </c>
      <c r="I46" s="153" t="str">
        <f t="shared" si="2"/>
        <v/>
      </c>
      <c r="J46" s="153" t="e">
        <f t="shared" si="13"/>
        <v>#REF!</v>
      </c>
      <c r="K46" s="153" t="e">
        <f t="shared" si="13"/>
        <v>#REF!</v>
      </c>
      <c r="L46" s="153" t="e">
        <f t="shared" si="13"/>
        <v>#REF!</v>
      </c>
      <c r="M46" s="153" t="e">
        <f t="shared" si="13"/>
        <v>#REF!</v>
      </c>
      <c r="N46" s="153" t="e">
        <f t="shared" si="13"/>
        <v>#REF!</v>
      </c>
      <c r="O46" s="153" t="e">
        <f t="shared" si="13"/>
        <v>#REF!</v>
      </c>
      <c r="P46" s="153" t="e">
        <f t="shared" si="13"/>
        <v>#REF!</v>
      </c>
      <c r="Q46" s="153" t="e">
        <f t="shared" si="13"/>
        <v>#REF!</v>
      </c>
      <c r="R46" s="153" t="e">
        <f t="shared" si="13"/>
        <v>#REF!</v>
      </c>
      <c r="S46" s="153" t="e">
        <f t="shared" si="11"/>
        <v>#REF!</v>
      </c>
      <c r="T46" s="152" t="str">
        <f t="shared" ca="1" si="9"/>
        <v/>
      </c>
      <c r="U46" s="149" t="str">
        <f t="shared" ca="1" si="4"/>
        <v/>
      </c>
    </row>
    <row r="47" spans="1:33">
      <c r="A47" s="149">
        <v>45</v>
      </c>
      <c r="B47" s="150">
        <f t="shared" si="12"/>
        <v>45</v>
      </c>
      <c r="C47" s="151" t="e">
        <f>IF(#REF!='Pareto Math'!Z$3,'Pareto Math'!B47,IF(HLOOKUP(X$15,#REF!,A48,FALSE)="","",HLOOKUP(X$15,#REF!,A48,FALSE)))</f>
        <v>#REF!</v>
      </c>
      <c r="D47" s="149" t="e">
        <f>HLOOKUP(V$15,#REF!,A48,FALSE)</f>
        <v>#REF!</v>
      </c>
      <c r="E47" s="152" t="e">
        <f>IF(C47="","",HLOOKUP(W$15,#REF!,A48,FALSE))</f>
        <v>#REF!</v>
      </c>
      <c r="F47" s="152">
        <f>(COUNTIF(D$3:D47,D47))</f>
        <v>45</v>
      </c>
      <c r="G47" s="152">
        <f t="shared" si="0"/>
        <v>999</v>
      </c>
      <c r="H47" s="152" t="e">
        <f t="shared" si="1"/>
        <v>#REF!</v>
      </c>
      <c r="I47" s="153" t="str">
        <f t="shared" si="2"/>
        <v/>
      </c>
      <c r="J47" s="153" t="e">
        <f t="shared" si="13"/>
        <v>#REF!</v>
      </c>
      <c r="K47" s="153" t="e">
        <f t="shared" si="13"/>
        <v>#REF!</v>
      </c>
      <c r="L47" s="153" t="e">
        <f t="shared" si="13"/>
        <v>#REF!</v>
      </c>
      <c r="M47" s="153" t="e">
        <f t="shared" ref="M47:R89" si="18">IF(ISERROR(AA$43),"",IF($D47&lt;&gt;AA$43,"",$E47))</f>
        <v>#REF!</v>
      </c>
      <c r="N47" s="153" t="e">
        <f t="shared" si="18"/>
        <v>#REF!</v>
      </c>
      <c r="O47" s="153" t="e">
        <f t="shared" si="18"/>
        <v>#REF!</v>
      </c>
      <c r="P47" s="153" t="e">
        <f t="shared" si="18"/>
        <v>#REF!</v>
      </c>
      <c r="Q47" s="153" t="e">
        <f t="shared" si="18"/>
        <v>#REF!</v>
      </c>
      <c r="R47" s="153" t="e">
        <f t="shared" si="18"/>
        <v>#REF!</v>
      </c>
      <c r="S47" s="153" t="e">
        <f t="shared" si="11"/>
        <v>#REF!</v>
      </c>
      <c r="T47" s="152" t="str">
        <f t="shared" ca="1" si="9"/>
        <v/>
      </c>
      <c r="U47" s="149" t="str">
        <f t="shared" ca="1" si="4"/>
        <v/>
      </c>
    </row>
    <row r="48" spans="1:33">
      <c r="A48" s="149">
        <v>46</v>
      </c>
      <c r="B48" s="150">
        <f t="shared" si="12"/>
        <v>46</v>
      </c>
      <c r="C48" s="151" t="e">
        <f>IF(#REF!='Pareto Math'!Z$3,'Pareto Math'!B48,IF(HLOOKUP(X$15,#REF!,A49,FALSE)="","",HLOOKUP(X$15,#REF!,A49,FALSE)))</f>
        <v>#REF!</v>
      </c>
      <c r="D48" s="149" t="e">
        <f>HLOOKUP(V$15,#REF!,A49,FALSE)</f>
        <v>#REF!</v>
      </c>
      <c r="E48" s="152" t="e">
        <f>IF(C48="","",HLOOKUP(W$15,#REF!,A49,FALSE))</f>
        <v>#REF!</v>
      </c>
      <c r="F48" s="152">
        <f>(COUNTIF(D$3:D48,D48))</f>
        <v>46</v>
      </c>
      <c r="G48" s="152">
        <f t="shared" si="0"/>
        <v>999</v>
      </c>
      <c r="H48" s="152" t="e">
        <f t="shared" si="1"/>
        <v>#REF!</v>
      </c>
      <c r="I48" s="153" t="str">
        <f t="shared" si="2"/>
        <v/>
      </c>
      <c r="J48" s="153" t="e">
        <f t="shared" ref="J48:O111" si="19">IF(ISERROR(X$43),"",IF($D48&lt;&gt;X$43,"",$E48))</f>
        <v>#REF!</v>
      </c>
      <c r="K48" s="153" t="e">
        <f t="shared" si="19"/>
        <v>#REF!</v>
      </c>
      <c r="L48" s="153" t="e">
        <f t="shared" si="19"/>
        <v>#REF!</v>
      </c>
      <c r="M48" s="153" t="e">
        <f t="shared" si="18"/>
        <v>#REF!</v>
      </c>
      <c r="N48" s="153" t="e">
        <f t="shared" si="18"/>
        <v>#REF!</v>
      </c>
      <c r="O48" s="153" t="e">
        <f t="shared" si="18"/>
        <v>#REF!</v>
      </c>
      <c r="P48" s="153" t="e">
        <f t="shared" si="18"/>
        <v>#REF!</v>
      </c>
      <c r="Q48" s="153" t="e">
        <f t="shared" si="18"/>
        <v>#REF!</v>
      </c>
      <c r="R48" s="153" t="e">
        <f t="shared" si="18"/>
        <v>#REF!</v>
      </c>
      <c r="S48" s="153" t="e">
        <f t="shared" si="11"/>
        <v>#REF!</v>
      </c>
      <c r="T48" s="152" t="str">
        <f t="shared" ca="1" si="9"/>
        <v/>
      </c>
      <c r="U48" s="149" t="str">
        <f t="shared" ca="1" si="4"/>
        <v/>
      </c>
    </row>
    <row r="49" spans="1:21">
      <c r="A49" s="149">
        <v>47</v>
      </c>
      <c r="B49" s="150">
        <f t="shared" si="12"/>
        <v>47</v>
      </c>
      <c r="C49" s="151" t="e">
        <f>IF(#REF!='Pareto Math'!Z$3,'Pareto Math'!B49,IF(HLOOKUP(X$15,#REF!,A50,FALSE)="","",HLOOKUP(X$15,#REF!,A50,FALSE)))</f>
        <v>#REF!</v>
      </c>
      <c r="D49" s="149" t="e">
        <f>HLOOKUP(V$15,#REF!,A50,FALSE)</f>
        <v>#REF!</v>
      </c>
      <c r="E49" s="152" t="e">
        <f>IF(C49="","",HLOOKUP(W$15,#REF!,A50,FALSE))</f>
        <v>#REF!</v>
      </c>
      <c r="F49" s="152">
        <f>(COUNTIF(D$3:D49,D49))</f>
        <v>47</v>
      </c>
      <c r="G49" s="152">
        <f t="shared" si="0"/>
        <v>999</v>
      </c>
      <c r="H49" s="152" t="e">
        <f t="shared" si="1"/>
        <v>#REF!</v>
      </c>
      <c r="I49" s="153" t="str">
        <f t="shared" si="2"/>
        <v/>
      </c>
      <c r="J49" s="153" t="e">
        <f t="shared" si="19"/>
        <v>#REF!</v>
      </c>
      <c r="K49" s="153" t="e">
        <f t="shared" si="19"/>
        <v>#REF!</v>
      </c>
      <c r="L49" s="153" t="e">
        <f t="shared" si="19"/>
        <v>#REF!</v>
      </c>
      <c r="M49" s="153" t="e">
        <f t="shared" si="18"/>
        <v>#REF!</v>
      </c>
      <c r="N49" s="153" t="e">
        <f t="shared" si="18"/>
        <v>#REF!</v>
      </c>
      <c r="O49" s="153" t="e">
        <f t="shared" si="18"/>
        <v>#REF!</v>
      </c>
      <c r="P49" s="153" t="e">
        <f t="shared" si="18"/>
        <v>#REF!</v>
      </c>
      <c r="Q49" s="153" t="e">
        <f t="shared" si="18"/>
        <v>#REF!</v>
      </c>
      <c r="R49" s="153" t="e">
        <f t="shared" si="18"/>
        <v>#REF!</v>
      </c>
      <c r="S49" s="153" t="e">
        <f t="shared" si="11"/>
        <v>#REF!</v>
      </c>
      <c r="T49" s="152" t="str">
        <f t="shared" ca="1" si="9"/>
        <v/>
      </c>
      <c r="U49" s="149" t="str">
        <f t="shared" ca="1" si="4"/>
        <v/>
      </c>
    </row>
    <row r="50" spans="1:21">
      <c r="A50" s="149">
        <v>48</v>
      </c>
      <c r="B50" s="150">
        <f t="shared" si="12"/>
        <v>48</v>
      </c>
      <c r="C50" s="151" t="e">
        <f>IF(#REF!='Pareto Math'!Z$3,'Pareto Math'!B50,IF(HLOOKUP(X$15,#REF!,A51,FALSE)="","",HLOOKUP(X$15,#REF!,A51,FALSE)))</f>
        <v>#REF!</v>
      </c>
      <c r="D50" s="149" t="e">
        <f>HLOOKUP(V$15,#REF!,A51,FALSE)</f>
        <v>#REF!</v>
      </c>
      <c r="E50" s="152" t="e">
        <f>IF(C50="","",HLOOKUP(W$15,#REF!,A51,FALSE))</f>
        <v>#REF!</v>
      </c>
      <c r="F50" s="152">
        <f>(COUNTIF(D$3:D50,D50))</f>
        <v>48</v>
      </c>
      <c r="G50" s="152">
        <f t="shared" si="0"/>
        <v>999</v>
      </c>
      <c r="H50" s="152" t="e">
        <f t="shared" si="1"/>
        <v>#REF!</v>
      </c>
      <c r="I50" s="153" t="str">
        <f t="shared" si="2"/>
        <v/>
      </c>
      <c r="J50" s="153" t="e">
        <f t="shared" si="19"/>
        <v>#REF!</v>
      </c>
      <c r="K50" s="153" t="e">
        <f t="shared" si="19"/>
        <v>#REF!</v>
      </c>
      <c r="L50" s="153" t="e">
        <f t="shared" si="19"/>
        <v>#REF!</v>
      </c>
      <c r="M50" s="153" t="e">
        <f t="shared" si="18"/>
        <v>#REF!</v>
      </c>
      <c r="N50" s="153" t="e">
        <f t="shared" si="18"/>
        <v>#REF!</v>
      </c>
      <c r="O50" s="153" t="e">
        <f t="shared" si="18"/>
        <v>#REF!</v>
      </c>
      <c r="P50" s="153" t="e">
        <f t="shared" si="18"/>
        <v>#REF!</v>
      </c>
      <c r="Q50" s="153" t="e">
        <f t="shared" si="18"/>
        <v>#REF!</v>
      </c>
      <c r="R50" s="153" t="e">
        <f t="shared" si="18"/>
        <v>#REF!</v>
      </c>
      <c r="S50" s="153" t="e">
        <f t="shared" si="11"/>
        <v>#REF!</v>
      </c>
      <c r="T50" s="152" t="str">
        <f t="shared" ca="1" si="9"/>
        <v/>
      </c>
      <c r="U50" s="149" t="str">
        <f t="shared" ca="1" si="4"/>
        <v/>
      </c>
    </row>
    <row r="51" spans="1:21">
      <c r="A51" s="149">
        <v>49</v>
      </c>
      <c r="B51" s="150">
        <f t="shared" si="12"/>
        <v>49</v>
      </c>
      <c r="C51" s="151" t="e">
        <f>IF(#REF!='Pareto Math'!Z$3,'Pareto Math'!B51,IF(HLOOKUP(X$15,#REF!,A52,FALSE)="","",HLOOKUP(X$15,#REF!,A52,FALSE)))</f>
        <v>#REF!</v>
      </c>
      <c r="D51" s="149" t="e">
        <f>HLOOKUP(V$15,#REF!,A52,FALSE)</f>
        <v>#REF!</v>
      </c>
      <c r="E51" s="152" t="e">
        <f>IF(C51="","",HLOOKUP(W$15,#REF!,A52,FALSE))</f>
        <v>#REF!</v>
      </c>
      <c r="F51" s="152">
        <f>(COUNTIF(D$3:D51,D51))</f>
        <v>49</v>
      </c>
      <c r="G51" s="152">
        <f t="shared" si="0"/>
        <v>999</v>
      </c>
      <c r="H51" s="152" t="e">
        <f t="shared" si="1"/>
        <v>#REF!</v>
      </c>
      <c r="I51" s="153" t="str">
        <f t="shared" si="2"/>
        <v/>
      </c>
      <c r="J51" s="153" t="e">
        <f t="shared" si="19"/>
        <v>#REF!</v>
      </c>
      <c r="K51" s="153" t="e">
        <f t="shared" si="19"/>
        <v>#REF!</v>
      </c>
      <c r="L51" s="153" t="e">
        <f t="shared" si="19"/>
        <v>#REF!</v>
      </c>
      <c r="M51" s="153" t="e">
        <f t="shared" si="18"/>
        <v>#REF!</v>
      </c>
      <c r="N51" s="153" t="e">
        <f t="shared" si="18"/>
        <v>#REF!</v>
      </c>
      <c r="O51" s="153" t="e">
        <f t="shared" si="18"/>
        <v>#REF!</v>
      </c>
      <c r="P51" s="153" t="e">
        <f t="shared" si="18"/>
        <v>#REF!</v>
      </c>
      <c r="Q51" s="153" t="e">
        <f t="shared" si="18"/>
        <v>#REF!</v>
      </c>
      <c r="R51" s="153" t="e">
        <f t="shared" si="18"/>
        <v>#REF!</v>
      </c>
      <c r="S51" s="153" t="e">
        <f t="shared" si="11"/>
        <v>#REF!</v>
      </c>
      <c r="T51" s="152" t="str">
        <f t="shared" ca="1" si="9"/>
        <v/>
      </c>
      <c r="U51" s="149" t="str">
        <f t="shared" ca="1" si="4"/>
        <v/>
      </c>
    </row>
    <row r="52" spans="1:21">
      <c r="A52" s="149">
        <v>50</v>
      </c>
      <c r="B52" s="150">
        <f t="shared" si="12"/>
        <v>50</v>
      </c>
      <c r="C52" s="151" t="e">
        <f>IF(#REF!='Pareto Math'!Z$3,'Pareto Math'!B52,IF(HLOOKUP(X$15,#REF!,A53,FALSE)="","",HLOOKUP(X$15,#REF!,A53,FALSE)))</f>
        <v>#REF!</v>
      </c>
      <c r="D52" s="149" t="e">
        <f>HLOOKUP(V$15,#REF!,A53,FALSE)</f>
        <v>#REF!</v>
      </c>
      <c r="E52" s="152" t="e">
        <f>IF(C52="","",HLOOKUP(W$15,#REF!,A53,FALSE))</f>
        <v>#REF!</v>
      </c>
      <c r="F52" s="152">
        <f>(COUNTIF(D$3:D52,D52))</f>
        <v>50</v>
      </c>
      <c r="G52" s="152">
        <f t="shared" si="0"/>
        <v>999</v>
      </c>
      <c r="H52" s="152" t="e">
        <f t="shared" si="1"/>
        <v>#REF!</v>
      </c>
      <c r="I52" s="153" t="str">
        <f t="shared" si="2"/>
        <v/>
      </c>
      <c r="J52" s="153" t="e">
        <f t="shared" si="19"/>
        <v>#REF!</v>
      </c>
      <c r="K52" s="153" t="e">
        <f t="shared" si="19"/>
        <v>#REF!</v>
      </c>
      <c r="L52" s="153" t="e">
        <f t="shared" si="19"/>
        <v>#REF!</v>
      </c>
      <c r="M52" s="153" t="e">
        <f t="shared" si="18"/>
        <v>#REF!</v>
      </c>
      <c r="N52" s="153" t="e">
        <f t="shared" si="18"/>
        <v>#REF!</v>
      </c>
      <c r="O52" s="153" t="e">
        <f t="shared" si="18"/>
        <v>#REF!</v>
      </c>
      <c r="P52" s="153" t="e">
        <f t="shared" si="18"/>
        <v>#REF!</v>
      </c>
      <c r="Q52" s="153" t="e">
        <f t="shared" si="18"/>
        <v>#REF!</v>
      </c>
      <c r="R52" s="153" t="e">
        <f t="shared" si="18"/>
        <v>#REF!</v>
      </c>
      <c r="S52" s="153" t="e">
        <f t="shared" si="11"/>
        <v>#REF!</v>
      </c>
      <c r="T52" s="152" t="str">
        <f t="shared" ca="1" si="9"/>
        <v/>
      </c>
      <c r="U52" s="149" t="str">
        <f t="shared" ca="1" si="4"/>
        <v/>
      </c>
    </row>
    <row r="53" spans="1:21">
      <c r="A53" s="149">
        <v>51</v>
      </c>
      <c r="B53" s="150">
        <f t="shared" si="12"/>
        <v>51</v>
      </c>
      <c r="C53" s="151" t="e">
        <f>IF(#REF!='Pareto Math'!Z$3,'Pareto Math'!B53,IF(HLOOKUP(X$15,#REF!,A54,FALSE)="","",HLOOKUP(X$15,#REF!,A54,FALSE)))</f>
        <v>#REF!</v>
      </c>
      <c r="D53" s="149" t="e">
        <f>HLOOKUP(V$15,#REF!,A54,FALSE)</f>
        <v>#REF!</v>
      </c>
      <c r="E53" s="152" t="e">
        <f>IF(C53="","",HLOOKUP(W$15,#REF!,A54,FALSE))</f>
        <v>#REF!</v>
      </c>
      <c r="F53" s="152">
        <f>(COUNTIF(D$3:D53,D53))</f>
        <v>51</v>
      </c>
      <c r="G53" s="152">
        <f t="shared" si="0"/>
        <v>999</v>
      </c>
      <c r="H53" s="152" t="e">
        <f t="shared" si="1"/>
        <v>#REF!</v>
      </c>
      <c r="I53" s="153" t="str">
        <f t="shared" si="2"/>
        <v/>
      </c>
      <c r="J53" s="153" t="e">
        <f t="shared" si="19"/>
        <v>#REF!</v>
      </c>
      <c r="K53" s="153" t="e">
        <f t="shared" si="19"/>
        <v>#REF!</v>
      </c>
      <c r="L53" s="153" t="e">
        <f t="shared" si="19"/>
        <v>#REF!</v>
      </c>
      <c r="M53" s="153" t="e">
        <f t="shared" si="18"/>
        <v>#REF!</v>
      </c>
      <c r="N53" s="153" t="e">
        <f t="shared" si="18"/>
        <v>#REF!</v>
      </c>
      <c r="O53" s="153" t="e">
        <f t="shared" si="18"/>
        <v>#REF!</v>
      </c>
      <c r="P53" s="153" t="e">
        <f t="shared" si="18"/>
        <v>#REF!</v>
      </c>
      <c r="Q53" s="153" t="e">
        <f t="shared" si="18"/>
        <v>#REF!</v>
      </c>
      <c r="R53" s="153" t="e">
        <f t="shared" si="18"/>
        <v>#REF!</v>
      </c>
      <c r="S53" s="153" t="e">
        <f t="shared" si="11"/>
        <v>#REF!</v>
      </c>
      <c r="T53" s="152" t="str">
        <f t="shared" ca="1" si="9"/>
        <v/>
      </c>
      <c r="U53" s="149" t="str">
        <f t="shared" ca="1" si="4"/>
        <v/>
      </c>
    </row>
    <row r="54" spans="1:21">
      <c r="A54" s="149">
        <v>52</v>
      </c>
      <c r="B54" s="150">
        <f t="shared" si="12"/>
        <v>52</v>
      </c>
      <c r="C54" s="151" t="e">
        <f>IF(#REF!='Pareto Math'!Z$3,'Pareto Math'!B54,IF(HLOOKUP(X$15,#REF!,A55,FALSE)="","",HLOOKUP(X$15,#REF!,A55,FALSE)))</f>
        <v>#REF!</v>
      </c>
      <c r="D54" s="149" t="e">
        <f>HLOOKUP(V$15,#REF!,A55,FALSE)</f>
        <v>#REF!</v>
      </c>
      <c r="E54" s="152" t="e">
        <f>IF(C54="","",HLOOKUP(W$15,#REF!,A55,FALSE))</f>
        <v>#REF!</v>
      </c>
      <c r="F54" s="152">
        <f>(COUNTIF(D$3:D54,D54))</f>
        <v>52</v>
      </c>
      <c r="G54" s="152">
        <f t="shared" si="0"/>
        <v>999</v>
      </c>
      <c r="H54" s="152" t="e">
        <f t="shared" si="1"/>
        <v>#REF!</v>
      </c>
      <c r="I54" s="153" t="str">
        <f t="shared" si="2"/>
        <v/>
      </c>
      <c r="J54" s="153" t="e">
        <f t="shared" si="19"/>
        <v>#REF!</v>
      </c>
      <c r="K54" s="153" t="e">
        <f t="shared" si="19"/>
        <v>#REF!</v>
      </c>
      <c r="L54" s="153" t="e">
        <f t="shared" si="19"/>
        <v>#REF!</v>
      </c>
      <c r="M54" s="153" t="e">
        <f t="shared" si="18"/>
        <v>#REF!</v>
      </c>
      <c r="N54" s="153" t="e">
        <f t="shared" si="18"/>
        <v>#REF!</v>
      </c>
      <c r="O54" s="153" t="e">
        <f t="shared" si="18"/>
        <v>#REF!</v>
      </c>
      <c r="P54" s="153" t="e">
        <f t="shared" si="18"/>
        <v>#REF!</v>
      </c>
      <c r="Q54" s="153" t="e">
        <f t="shared" si="18"/>
        <v>#REF!</v>
      </c>
      <c r="R54" s="153" t="e">
        <f t="shared" si="18"/>
        <v>#REF!</v>
      </c>
      <c r="S54" s="153" t="e">
        <f t="shared" si="11"/>
        <v>#REF!</v>
      </c>
      <c r="T54" s="152" t="str">
        <f t="shared" ca="1" si="9"/>
        <v/>
      </c>
      <c r="U54" s="149" t="str">
        <f t="shared" ca="1" si="4"/>
        <v/>
      </c>
    </row>
    <row r="55" spans="1:21">
      <c r="A55" s="149">
        <v>53</v>
      </c>
      <c r="B55" s="150">
        <f t="shared" si="12"/>
        <v>53</v>
      </c>
      <c r="C55" s="151" t="e">
        <f>IF(#REF!='Pareto Math'!Z$3,'Pareto Math'!B55,IF(HLOOKUP(X$15,#REF!,A56,FALSE)="","",HLOOKUP(X$15,#REF!,A56,FALSE)))</f>
        <v>#REF!</v>
      </c>
      <c r="D55" s="149" t="e">
        <f>HLOOKUP(V$15,#REF!,A56,FALSE)</f>
        <v>#REF!</v>
      </c>
      <c r="E55" s="152" t="e">
        <f>IF(C55="","",HLOOKUP(W$15,#REF!,A56,FALSE))</f>
        <v>#REF!</v>
      </c>
      <c r="F55" s="152">
        <f>(COUNTIF(D$3:D55,D55))</f>
        <v>53</v>
      </c>
      <c r="G55" s="152">
        <f t="shared" si="0"/>
        <v>999</v>
      </c>
      <c r="H55" s="152" t="e">
        <f t="shared" si="1"/>
        <v>#REF!</v>
      </c>
      <c r="I55" s="153" t="str">
        <f t="shared" si="2"/>
        <v/>
      </c>
      <c r="J55" s="153" t="e">
        <f t="shared" si="19"/>
        <v>#REF!</v>
      </c>
      <c r="K55" s="153" t="e">
        <f t="shared" si="19"/>
        <v>#REF!</v>
      </c>
      <c r="L55" s="153" t="e">
        <f t="shared" si="19"/>
        <v>#REF!</v>
      </c>
      <c r="M55" s="153" t="e">
        <f t="shared" si="18"/>
        <v>#REF!</v>
      </c>
      <c r="N55" s="153" t="e">
        <f t="shared" si="18"/>
        <v>#REF!</v>
      </c>
      <c r="O55" s="153" t="e">
        <f t="shared" si="18"/>
        <v>#REF!</v>
      </c>
      <c r="P55" s="153" t="e">
        <f t="shared" si="18"/>
        <v>#REF!</v>
      </c>
      <c r="Q55" s="153" t="e">
        <f t="shared" si="18"/>
        <v>#REF!</v>
      </c>
      <c r="R55" s="153" t="e">
        <f t="shared" si="18"/>
        <v>#REF!</v>
      </c>
      <c r="S55" s="153" t="e">
        <f t="shared" si="11"/>
        <v>#REF!</v>
      </c>
      <c r="T55" s="152" t="str">
        <f t="shared" ca="1" si="9"/>
        <v/>
      </c>
      <c r="U55" s="149" t="str">
        <f t="shared" ca="1" si="4"/>
        <v/>
      </c>
    </row>
    <row r="56" spans="1:21">
      <c r="A56" s="149">
        <v>54</v>
      </c>
      <c r="B56" s="150">
        <f t="shared" si="12"/>
        <v>54</v>
      </c>
      <c r="C56" s="151" t="e">
        <f>IF(#REF!='Pareto Math'!Z$3,'Pareto Math'!B56,IF(HLOOKUP(X$15,#REF!,A57,FALSE)="","",HLOOKUP(X$15,#REF!,A57,FALSE)))</f>
        <v>#REF!</v>
      </c>
      <c r="D56" s="149" t="e">
        <f>HLOOKUP(V$15,#REF!,A57,FALSE)</f>
        <v>#REF!</v>
      </c>
      <c r="E56" s="152" t="e">
        <f>IF(C56="","",HLOOKUP(W$15,#REF!,A57,FALSE))</f>
        <v>#REF!</v>
      </c>
      <c r="F56" s="152">
        <f>(COUNTIF(D$3:D56,D56))</f>
        <v>54</v>
      </c>
      <c r="G56" s="152">
        <f t="shared" si="0"/>
        <v>999</v>
      </c>
      <c r="H56" s="152" t="e">
        <f t="shared" si="1"/>
        <v>#REF!</v>
      </c>
      <c r="I56" s="153" t="str">
        <f t="shared" si="2"/>
        <v/>
      </c>
      <c r="J56" s="153" t="e">
        <f t="shared" si="19"/>
        <v>#REF!</v>
      </c>
      <c r="K56" s="153" t="e">
        <f t="shared" si="19"/>
        <v>#REF!</v>
      </c>
      <c r="L56" s="153" t="e">
        <f t="shared" si="19"/>
        <v>#REF!</v>
      </c>
      <c r="M56" s="153" t="e">
        <f t="shared" si="18"/>
        <v>#REF!</v>
      </c>
      <c r="N56" s="153" t="e">
        <f t="shared" si="18"/>
        <v>#REF!</v>
      </c>
      <c r="O56" s="153" t="e">
        <f t="shared" si="18"/>
        <v>#REF!</v>
      </c>
      <c r="P56" s="153" t="e">
        <f t="shared" si="18"/>
        <v>#REF!</v>
      </c>
      <c r="Q56" s="153" t="e">
        <f t="shared" si="18"/>
        <v>#REF!</v>
      </c>
      <c r="R56" s="153" t="e">
        <f t="shared" si="18"/>
        <v>#REF!</v>
      </c>
      <c r="S56" s="153" t="e">
        <f t="shared" si="11"/>
        <v>#REF!</v>
      </c>
      <c r="T56" s="152" t="str">
        <f t="shared" ca="1" si="9"/>
        <v/>
      </c>
      <c r="U56" s="149" t="str">
        <f t="shared" ca="1" si="4"/>
        <v/>
      </c>
    </row>
    <row r="57" spans="1:21">
      <c r="A57" s="149">
        <v>55</v>
      </c>
      <c r="B57" s="150">
        <f t="shared" si="12"/>
        <v>55</v>
      </c>
      <c r="C57" s="151" t="e">
        <f>IF(#REF!='Pareto Math'!Z$3,'Pareto Math'!B57,IF(HLOOKUP(X$15,#REF!,A58,FALSE)="","",HLOOKUP(X$15,#REF!,A58,FALSE)))</f>
        <v>#REF!</v>
      </c>
      <c r="D57" s="149" t="e">
        <f>HLOOKUP(V$15,#REF!,A58,FALSE)</f>
        <v>#REF!</v>
      </c>
      <c r="E57" s="152" t="e">
        <f>IF(C57="","",HLOOKUP(W$15,#REF!,A58,FALSE))</f>
        <v>#REF!</v>
      </c>
      <c r="F57" s="152">
        <f>(COUNTIF(D$3:D57,D57))</f>
        <v>55</v>
      </c>
      <c r="G57" s="152">
        <f t="shared" si="0"/>
        <v>999</v>
      </c>
      <c r="H57" s="152" t="e">
        <f t="shared" si="1"/>
        <v>#REF!</v>
      </c>
      <c r="I57" s="153" t="str">
        <f t="shared" si="2"/>
        <v/>
      </c>
      <c r="J57" s="153" t="e">
        <f t="shared" si="19"/>
        <v>#REF!</v>
      </c>
      <c r="K57" s="153" t="e">
        <f t="shared" si="19"/>
        <v>#REF!</v>
      </c>
      <c r="L57" s="153" t="e">
        <f t="shared" si="19"/>
        <v>#REF!</v>
      </c>
      <c r="M57" s="153" t="e">
        <f t="shared" si="18"/>
        <v>#REF!</v>
      </c>
      <c r="N57" s="153" t="e">
        <f t="shared" si="18"/>
        <v>#REF!</v>
      </c>
      <c r="O57" s="153" t="e">
        <f t="shared" si="18"/>
        <v>#REF!</v>
      </c>
      <c r="P57" s="153" t="e">
        <f t="shared" si="18"/>
        <v>#REF!</v>
      </c>
      <c r="Q57" s="153" t="e">
        <f t="shared" si="18"/>
        <v>#REF!</v>
      </c>
      <c r="R57" s="153" t="e">
        <f t="shared" si="18"/>
        <v>#REF!</v>
      </c>
      <c r="S57" s="153" t="e">
        <f t="shared" si="11"/>
        <v>#REF!</v>
      </c>
      <c r="T57" s="152" t="str">
        <f t="shared" ca="1" si="9"/>
        <v/>
      </c>
      <c r="U57" s="149" t="str">
        <f t="shared" ca="1" si="4"/>
        <v/>
      </c>
    </row>
    <row r="58" spans="1:21">
      <c r="A58" s="149">
        <v>56</v>
      </c>
      <c r="B58" s="150">
        <f t="shared" si="12"/>
        <v>56</v>
      </c>
      <c r="C58" s="151" t="e">
        <f>IF(#REF!='Pareto Math'!Z$3,'Pareto Math'!B58,IF(HLOOKUP(X$15,#REF!,A59,FALSE)="","",HLOOKUP(X$15,#REF!,A59,FALSE)))</f>
        <v>#REF!</v>
      </c>
      <c r="D58" s="149" t="e">
        <f>HLOOKUP(V$15,#REF!,A59,FALSE)</f>
        <v>#REF!</v>
      </c>
      <c r="E58" s="152" t="e">
        <f>IF(C58="","",HLOOKUP(W$15,#REF!,A59,FALSE))</f>
        <v>#REF!</v>
      </c>
      <c r="F58" s="152">
        <f>(COUNTIF(D$3:D58,D58))</f>
        <v>56</v>
      </c>
      <c r="G58" s="152">
        <f t="shared" si="0"/>
        <v>999</v>
      </c>
      <c r="H58" s="152" t="e">
        <f t="shared" si="1"/>
        <v>#REF!</v>
      </c>
      <c r="I58" s="153" t="str">
        <f t="shared" si="2"/>
        <v/>
      </c>
      <c r="J58" s="153" t="e">
        <f t="shared" si="19"/>
        <v>#REF!</v>
      </c>
      <c r="K58" s="153" t="e">
        <f t="shared" si="19"/>
        <v>#REF!</v>
      </c>
      <c r="L58" s="153" t="e">
        <f t="shared" si="19"/>
        <v>#REF!</v>
      </c>
      <c r="M58" s="153" t="e">
        <f t="shared" si="18"/>
        <v>#REF!</v>
      </c>
      <c r="N58" s="153" t="e">
        <f t="shared" si="18"/>
        <v>#REF!</v>
      </c>
      <c r="O58" s="153" t="e">
        <f t="shared" si="18"/>
        <v>#REF!</v>
      </c>
      <c r="P58" s="153" t="e">
        <f t="shared" si="18"/>
        <v>#REF!</v>
      </c>
      <c r="Q58" s="153" t="e">
        <f t="shared" si="18"/>
        <v>#REF!</v>
      </c>
      <c r="R58" s="153" t="e">
        <f t="shared" si="18"/>
        <v>#REF!</v>
      </c>
      <c r="S58" s="153" t="e">
        <f t="shared" si="11"/>
        <v>#REF!</v>
      </c>
      <c r="T58" s="152" t="str">
        <f t="shared" ca="1" si="9"/>
        <v/>
      </c>
      <c r="U58" s="149" t="str">
        <f t="shared" ca="1" si="4"/>
        <v/>
      </c>
    </row>
    <row r="59" spans="1:21">
      <c r="A59" s="149">
        <v>57</v>
      </c>
      <c r="B59" s="150">
        <f t="shared" si="12"/>
        <v>57</v>
      </c>
      <c r="C59" s="151" t="e">
        <f>IF(#REF!='Pareto Math'!Z$3,'Pareto Math'!B59,IF(HLOOKUP(X$15,#REF!,A60,FALSE)="","",HLOOKUP(X$15,#REF!,A60,FALSE)))</f>
        <v>#REF!</v>
      </c>
      <c r="D59" s="149" t="e">
        <f>HLOOKUP(V$15,#REF!,A60,FALSE)</f>
        <v>#REF!</v>
      </c>
      <c r="E59" s="152" t="e">
        <f>IF(C59="","",HLOOKUP(W$15,#REF!,A60,FALSE))</f>
        <v>#REF!</v>
      </c>
      <c r="F59" s="152">
        <f>(COUNTIF(D$3:D59,D59))</f>
        <v>57</v>
      </c>
      <c r="G59" s="152">
        <f t="shared" si="0"/>
        <v>999</v>
      </c>
      <c r="H59" s="152" t="e">
        <f t="shared" si="1"/>
        <v>#REF!</v>
      </c>
      <c r="I59" s="153" t="str">
        <f t="shared" si="2"/>
        <v/>
      </c>
      <c r="J59" s="153" t="e">
        <f t="shared" si="19"/>
        <v>#REF!</v>
      </c>
      <c r="K59" s="153" t="e">
        <f t="shared" si="19"/>
        <v>#REF!</v>
      </c>
      <c r="L59" s="153" t="e">
        <f t="shared" si="19"/>
        <v>#REF!</v>
      </c>
      <c r="M59" s="153" t="e">
        <f t="shared" si="18"/>
        <v>#REF!</v>
      </c>
      <c r="N59" s="153" t="e">
        <f t="shared" si="18"/>
        <v>#REF!</v>
      </c>
      <c r="O59" s="153" t="e">
        <f t="shared" si="18"/>
        <v>#REF!</v>
      </c>
      <c r="P59" s="153" t="e">
        <f t="shared" si="18"/>
        <v>#REF!</v>
      </c>
      <c r="Q59" s="153" t="e">
        <f t="shared" si="18"/>
        <v>#REF!</v>
      </c>
      <c r="R59" s="153" t="e">
        <f t="shared" si="18"/>
        <v>#REF!</v>
      </c>
      <c r="S59" s="153" t="e">
        <f t="shared" si="11"/>
        <v>#REF!</v>
      </c>
      <c r="T59" s="152" t="str">
        <f t="shared" ca="1" si="9"/>
        <v/>
      </c>
      <c r="U59" s="149" t="str">
        <f t="shared" ca="1" si="4"/>
        <v/>
      </c>
    </row>
    <row r="60" spans="1:21">
      <c r="A60" s="149">
        <v>58</v>
      </c>
      <c r="B60" s="150">
        <f t="shared" si="12"/>
        <v>58</v>
      </c>
      <c r="C60" s="151" t="e">
        <f>IF(#REF!='Pareto Math'!Z$3,'Pareto Math'!B60,IF(HLOOKUP(X$15,#REF!,A61,FALSE)="","",HLOOKUP(X$15,#REF!,A61,FALSE)))</f>
        <v>#REF!</v>
      </c>
      <c r="D60" s="149" t="e">
        <f>HLOOKUP(V$15,#REF!,A61,FALSE)</f>
        <v>#REF!</v>
      </c>
      <c r="E60" s="152" t="e">
        <f>IF(C60="","",HLOOKUP(W$15,#REF!,A61,FALSE))</f>
        <v>#REF!</v>
      </c>
      <c r="F60" s="152">
        <f>(COUNTIF(D$3:D60,D60))</f>
        <v>58</v>
      </c>
      <c r="G60" s="152">
        <f t="shared" si="0"/>
        <v>999</v>
      </c>
      <c r="H60" s="152" t="e">
        <f t="shared" si="1"/>
        <v>#REF!</v>
      </c>
      <c r="I60" s="153" t="str">
        <f t="shared" si="2"/>
        <v/>
      </c>
      <c r="J60" s="153" t="e">
        <f t="shared" si="19"/>
        <v>#REF!</v>
      </c>
      <c r="K60" s="153" t="e">
        <f t="shared" si="19"/>
        <v>#REF!</v>
      </c>
      <c r="L60" s="153" t="e">
        <f t="shared" si="19"/>
        <v>#REF!</v>
      </c>
      <c r="M60" s="153" t="e">
        <f t="shared" si="18"/>
        <v>#REF!</v>
      </c>
      <c r="N60" s="153" t="e">
        <f t="shared" si="18"/>
        <v>#REF!</v>
      </c>
      <c r="O60" s="153" t="e">
        <f t="shared" si="18"/>
        <v>#REF!</v>
      </c>
      <c r="P60" s="153" t="e">
        <f t="shared" si="18"/>
        <v>#REF!</v>
      </c>
      <c r="Q60" s="153" t="e">
        <f t="shared" si="18"/>
        <v>#REF!</v>
      </c>
      <c r="R60" s="153" t="e">
        <f t="shared" si="18"/>
        <v>#REF!</v>
      </c>
      <c r="S60" s="153" t="e">
        <f t="shared" si="11"/>
        <v>#REF!</v>
      </c>
      <c r="T60" s="152" t="str">
        <f t="shared" ca="1" si="9"/>
        <v/>
      </c>
      <c r="U60" s="149" t="str">
        <f t="shared" ca="1" si="4"/>
        <v/>
      </c>
    </row>
    <row r="61" spans="1:21">
      <c r="A61" s="149">
        <v>59</v>
      </c>
      <c r="B61" s="150">
        <f t="shared" si="12"/>
        <v>59</v>
      </c>
      <c r="C61" s="151" t="e">
        <f>IF(#REF!='Pareto Math'!Z$3,'Pareto Math'!B61,IF(HLOOKUP(X$15,#REF!,A62,FALSE)="","",HLOOKUP(X$15,#REF!,A62,FALSE)))</f>
        <v>#REF!</v>
      </c>
      <c r="D61" s="149" t="e">
        <f>HLOOKUP(V$15,#REF!,A62,FALSE)</f>
        <v>#REF!</v>
      </c>
      <c r="E61" s="152" t="e">
        <f>IF(C61="","",HLOOKUP(W$15,#REF!,A62,FALSE))</f>
        <v>#REF!</v>
      </c>
      <c r="F61" s="152">
        <f>(COUNTIF(D$3:D61,D61))</f>
        <v>59</v>
      </c>
      <c r="G61" s="152">
        <f t="shared" si="0"/>
        <v>999</v>
      </c>
      <c r="H61" s="152" t="e">
        <f t="shared" si="1"/>
        <v>#REF!</v>
      </c>
      <c r="I61" s="153" t="str">
        <f t="shared" si="2"/>
        <v/>
      </c>
      <c r="J61" s="153" t="e">
        <f t="shared" si="19"/>
        <v>#REF!</v>
      </c>
      <c r="K61" s="153" t="e">
        <f t="shared" si="19"/>
        <v>#REF!</v>
      </c>
      <c r="L61" s="153" t="e">
        <f t="shared" si="19"/>
        <v>#REF!</v>
      </c>
      <c r="M61" s="153" t="e">
        <f t="shared" si="18"/>
        <v>#REF!</v>
      </c>
      <c r="N61" s="153" t="e">
        <f t="shared" si="18"/>
        <v>#REF!</v>
      </c>
      <c r="O61" s="153" t="e">
        <f t="shared" si="18"/>
        <v>#REF!</v>
      </c>
      <c r="P61" s="153" t="e">
        <f t="shared" si="18"/>
        <v>#REF!</v>
      </c>
      <c r="Q61" s="153" t="e">
        <f t="shared" si="18"/>
        <v>#REF!</v>
      </c>
      <c r="R61" s="153" t="e">
        <f t="shared" si="18"/>
        <v>#REF!</v>
      </c>
      <c r="S61" s="153" t="e">
        <f t="shared" si="11"/>
        <v>#REF!</v>
      </c>
      <c r="T61" s="152" t="str">
        <f t="shared" ca="1" si="9"/>
        <v/>
      </c>
      <c r="U61" s="149" t="str">
        <f t="shared" ca="1" si="4"/>
        <v/>
      </c>
    </row>
    <row r="62" spans="1:21">
      <c r="A62" s="149">
        <v>60</v>
      </c>
      <c r="B62" s="150">
        <f t="shared" si="12"/>
        <v>60</v>
      </c>
      <c r="C62" s="151" t="e">
        <f>IF(#REF!='Pareto Math'!Z$3,'Pareto Math'!B62,IF(HLOOKUP(X$15,#REF!,A63,FALSE)="","",HLOOKUP(X$15,#REF!,A63,FALSE)))</f>
        <v>#REF!</v>
      </c>
      <c r="D62" s="149" t="e">
        <f>HLOOKUP(V$15,#REF!,A63,FALSE)</f>
        <v>#REF!</v>
      </c>
      <c r="E62" s="152" t="e">
        <f>IF(C62="","",HLOOKUP(W$15,#REF!,A63,FALSE))</f>
        <v>#REF!</v>
      </c>
      <c r="F62" s="152">
        <f>(COUNTIF(D$3:D62,D62))</f>
        <v>60</v>
      </c>
      <c r="G62" s="152">
        <f t="shared" si="0"/>
        <v>999</v>
      </c>
      <c r="H62" s="152" t="e">
        <f t="shared" si="1"/>
        <v>#REF!</v>
      </c>
      <c r="I62" s="153" t="str">
        <f t="shared" si="2"/>
        <v/>
      </c>
      <c r="J62" s="153" t="e">
        <f t="shared" si="19"/>
        <v>#REF!</v>
      </c>
      <c r="K62" s="153" t="e">
        <f t="shared" si="19"/>
        <v>#REF!</v>
      </c>
      <c r="L62" s="153" t="e">
        <f t="shared" si="19"/>
        <v>#REF!</v>
      </c>
      <c r="M62" s="153" t="e">
        <f t="shared" si="18"/>
        <v>#REF!</v>
      </c>
      <c r="N62" s="153" t="e">
        <f t="shared" si="18"/>
        <v>#REF!</v>
      </c>
      <c r="O62" s="153" t="e">
        <f t="shared" si="18"/>
        <v>#REF!</v>
      </c>
      <c r="P62" s="153" t="e">
        <f t="shared" si="18"/>
        <v>#REF!</v>
      </c>
      <c r="Q62" s="153" t="e">
        <f t="shared" si="18"/>
        <v>#REF!</v>
      </c>
      <c r="R62" s="153" t="e">
        <f t="shared" si="18"/>
        <v>#REF!</v>
      </c>
      <c r="S62" s="153" t="e">
        <f t="shared" si="11"/>
        <v>#REF!</v>
      </c>
      <c r="T62" s="152" t="str">
        <f t="shared" ca="1" si="9"/>
        <v/>
      </c>
      <c r="U62" s="149" t="str">
        <f t="shared" ca="1" si="4"/>
        <v/>
      </c>
    </row>
    <row r="63" spans="1:21">
      <c r="A63" s="149">
        <v>61</v>
      </c>
      <c r="B63" s="150">
        <f t="shared" si="12"/>
        <v>61</v>
      </c>
      <c r="C63" s="151" t="e">
        <f>IF(#REF!='Pareto Math'!Z$3,'Pareto Math'!B63,IF(HLOOKUP(X$15,#REF!,A64,FALSE)="","",HLOOKUP(X$15,#REF!,A64,FALSE)))</f>
        <v>#REF!</v>
      </c>
      <c r="D63" s="149" t="e">
        <f>HLOOKUP(V$15,#REF!,A64,FALSE)</f>
        <v>#REF!</v>
      </c>
      <c r="E63" s="152" t="e">
        <f>IF(C63="","",HLOOKUP(W$15,#REF!,A64,FALSE))</f>
        <v>#REF!</v>
      </c>
      <c r="F63" s="152">
        <f>(COUNTIF(D$3:D63,D63))</f>
        <v>61</v>
      </c>
      <c r="G63" s="152">
        <f t="shared" si="0"/>
        <v>999</v>
      </c>
      <c r="H63" s="152" t="e">
        <f t="shared" si="1"/>
        <v>#REF!</v>
      </c>
      <c r="I63" s="153" t="str">
        <f t="shared" si="2"/>
        <v/>
      </c>
      <c r="J63" s="153" t="e">
        <f t="shared" si="19"/>
        <v>#REF!</v>
      </c>
      <c r="K63" s="153" t="e">
        <f t="shared" si="19"/>
        <v>#REF!</v>
      </c>
      <c r="L63" s="153" t="e">
        <f t="shared" si="19"/>
        <v>#REF!</v>
      </c>
      <c r="M63" s="153" t="e">
        <f t="shared" si="18"/>
        <v>#REF!</v>
      </c>
      <c r="N63" s="153" t="e">
        <f t="shared" si="18"/>
        <v>#REF!</v>
      </c>
      <c r="O63" s="153" t="e">
        <f t="shared" si="18"/>
        <v>#REF!</v>
      </c>
      <c r="P63" s="153" t="e">
        <f t="shared" si="18"/>
        <v>#REF!</v>
      </c>
      <c r="Q63" s="153" t="e">
        <f t="shared" si="18"/>
        <v>#REF!</v>
      </c>
      <c r="R63" s="153" t="e">
        <f t="shared" si="18"/>
        <v>#REF!</v>
      </c>
      <c r="S63" s="153" t="e">
        <f t="shared" si="11"/>
        <v>#REF!</v>
      </c>
      <c r="T63" s="152" t="str">
        <f t="shared" ca="1" si="9"/>
        <v/>
      </c>
      <c r="U63" s="149" t="str">
        <f t="shared" ca="1" si="4"/>
        <v/>
      </c>
    </row>
    <row r="64" spans="1:21">
      <c r="A64" s="149">
        <v>62</v>
      </c>
      <c r="B64" s="150">
        <f t="shared" si="12"/>
        <v>62</v>
      </c>
      <c r="C64" s="151" t="e">
        <f>IF(#REF!='Pareto Math'!Z$3,'Pareto Math'!B64,IF(HLOOKUP(X$15,#REF!,A65,FALSE)="","",HLOOKUP(X$15,#REF!,A65,FALSE)))</f>
        <v>#REF!</v>
      </c>
      <c r="D64" s="149" t="e">
        <f>HLOOKUP(V$15,#REF!,A65,FALSE)</f>
        <v>#REF!</v>
      </c>
      <c r="E64" s="152" t="e">
        <f>IF(C64="","",HLOOKUP(W$15,#REF!,A65,FALSE))</f>
        <v>#REF!</v>
      </c>
      <c r="F64" s="152">
        <f>(COUNTIF(D$3:D64,D64))</f>
        <v>62</v>
      </c>
      <c r="G64" s="152">
        <f t="shared" si="0"/>
        <v>999</v>
      </c>
      <c r="H64" s="152" t="e">
        <f t="shared" si="1"/>
        <v>#REF!</v>
      </c>
      <c r="I64" s="153" t="str">
        <f t="shared" si="2"/>
        <v/>
      </c>
      <c r="J64" s="153" t="e">
        <f t="shared" si="19"/>
        <v>#REF!</v>
      </c>
      <c r="K64" s="153" t="e">
        <f t="shared" si="19"/>
        <v>#REF!</v>
      </c>
      <c r="L64" s="153" t="e">
        <f t="shared" si="19"/>
        <v>#REF!</v>
      </c>
      <c r="M64" s="153" t="e">
        <f t="shared" si="18"/>
        <v>#REF!</v>
      </c>
      <c r="N64" s="153" t="e">
        <f t="shared" si="18"/>
        <v>#REF!</v>
      </c>
      <c r="O64" s="153" t="e">
        <f t="shared" si="18"/>
        <v>#REF!</v>
      </c>
      <c r="P64" s="153" t="e">
        <f t="shared" si="18"/>
        <v>#REF!</v>
      </c>
      <c r="Q64" s="153" t="e">
        <f t="shared" si="18"/>
        <v>#REF!</v>
      </c>
      <c r="R64" s="153" t="e">
        <f t="shared" si="18"/>
        <v>#REF!</v>
      </c>
      <c r="S64" s="153" t="e">
        <f t="shared" si="11"/>
        <v>#REF!</v>
      </c>
      <c r="T64" s="152" t="str">
        <f t="shared" ca="1" si="9"/>
        <v/>
      </c>
      <c r="U64" s="149" t="str">
        <f t="shared" ca="1" si="4"/>
        <v/>
      </c>
    </row>
    <row r="65" spans="1:21">
      <c r="A65" s="149">
        <v>63</v>
      </c>
      <c r="B65" s="150">
        <f t="shared" si="12"/>
        <v>63</v>
      </c>
      <c r="C65" s="151" t="e">
        <f>IF(#REF!='Pareto Math'!Z$3,'Pareto Math'!B65,IF(HLOOKUP(X$15,#REF!,A66,FALSE)="","",HLOOKUP(X$15,#REF!,A66,FALSE)))</f>
        <v>#REF!</v>
      </c>
      <c r="D65" s="149" t="e">
        <f>HLOOKUP(V$15,#REF!,A66,FALSE)</f>
        <v>#REF!</v>
      </c>
      <c r="E65" s="152" t="e">
        <f>IF(C65="","",HLOOKUP(W$15,#REF!,A66,FALSE))</f>
        <v>#REF!</v>
      </c>
      <c r="F65" s="152">
        <f>(COUNTIF(D$3:D65,D65))</f>
        <v>63</v>
      </c>
      <c r="G65" s="152">
        <f t="shared" si="0"/>
        <v>999</v>
      </c>
      <c r="H65" s="152" t="e">
        <f t="shared" si="1"/>
        <v>#REF!</v>
      </c>
      <c r="I65" s="153" t="str">
        <f t="shared" si="2"/>
        <v/>
      </c>
      <c r="J65" s="153" t="e">
        <f t="shared" si="19"/>
        <v>#REF!</v>
      </c>
      <c r="K65" s="153" t="e">
        <f t="shared" si="19"/>
        <v>#REF!</v>
      </c>
      <c r="L65" s="153" t="e">
        <f t="shared" si="19"/>
        <v>#REF!</v>
      </c>
      <c r="M65" s="153" t="e">
        <f t="shared" si="18"/>
        <v>#REF!</v>
      </c>
      <c r="N65" s="153" t="e">
        <f t="shared" si="18"/>
        <v>#REF!</v>
      </c>
      <c r="O65" s="153" t="e">
        <f t="shared" si="18"/>
        <v>#REF!</v>
      </c>
      <c r="P65" s="153" t="e">
        <f t="shared" si="18"/>
        <v>#REF!</v>
      </c>
      <c r="Q65" s="153" t="e">
        <f t="shared" si="18"/>
        <v>#REF!</v>
      </c>
      <c r="R65" s="153" t="e">
        <f t="shared" si="18"/>
        <v>#REF!</v>
      </c>
      <c r="S65" s="153" t="e">
        <f t="shared" si="11"/>
        <v>#REF!</v>
      </c>
      <c r="T65" s="152" t="str">
        <f t="shared" ca="1" si="9"/>
        <v/>
      </c>
      <c r="U65" s="149" t="str">
        <f t="shared" ca="1" si="4"/>
        <v/>
      </c>
    </row>
    <row r="66" spans="1:21">
      <c r="A66" s="149">
        <v>64</v>
      </c>
      <c r="B66" s="150">
        <f t="shared" si="12"/>
        <v>64</v>
      </c>
      <c r="C66" s="151" t="e">
        <f>IF(#REF!='Pareto Math'!Z$3,'Pareto Math'!B66,IF(HLOOKUP(X$15,#REF!,A67,FALSE)="","",HLOOKUP(X$15,#REF!,A67,FALSE)))</f>
        <v>#REF!</v>
      </c>
      <c r="D66" s="149" t="e">
        <f>HLOOKUP(V$15,#REF!,A67,FALSE)</f>
        <v>#REF!</v>
      </c>
      <c r="E66" s="152" t="e">
        <f>IF(C66="","",HLOOKUP(W$15,#REF!,A67,FALSE))</f>
        <v>#REF!</v>
      </c>
      <c r="F66" s="152">
        <f>(COUNTIF(D$3:D66,D66))</f>
        <v>64</v>
      </c>
      <c r="G66" s="152">
        <f t="shared" si="0"/>
        <v>999</v>
      </c>
      <c r="H66" s="152" t="e">
        <f t="shared" si="1"/>
        <v>#REF!</v>
      </c>
      <c r="I66" s="153" t="str">
        <f t="shared" si="2"/>
        <v/>
      </c>
      <c r="J66" s="153" t="e">
        <f t="shared" si="19"/>
        <v>#REF!</v>
      </c>
      <c r="K66" s="153" t="e">
        <f t="shared" si="19"/>
        <v>#REF!</v>
      </c>
      <c r="L66" s="153" t="e">
        <f t="shared" si="19"/>
        <v>#REF!</v>
      </c>
      <c r="M66" s="153" t="e">
        <f t="shared" si="18"/>
        <v>#REF!</v>
      </c>
      <c r="N66" s="153" t="e">
        <f t="shared" si="18"/>
        <v>#REF!</v>
      </c>
      <c r="O66" s="153" t="e">
        <f t="shared" si="18"/>
        <v>#REF!</v>
      </c>
      <c r="P66" s="153" t="e">
        <f t="shared" si="18"/>
        <v>#REF!</v>
      </c>
      <c r="Q66" s="153" t="e">
        <f t="shared" si="18"/>
        <v>#REF!</v>
      </c>
      <c r="R66" s="153" t="e">
        <f t="shared" si="18"/>
        <v>#REF!</v>
      </c>
      <c r="S66" s="153" t="e">
        <f t="shared" si="11"/>
        <v>#REF!</v>
      </c>
      <c r="T66" s="152" t="str">
        <f t="shared" ca="1" si="9"/>
        <v/>
      </c>
      <c r="U66" s="149" t="str">
        <f t="shared" ca="1" si="4"/>
        <v/>
      </c>
    </row>
    <row r="67" spans="1:21">
      <c r="A67" s="149">
        <v>65</v>
      </c>
      <c r="B67" s="150">
        <f t="shared" si="12"/>
        <v>65</v>
      </c>
      <c r="C67" s="151" t="e">
        <f>IF(#REF!='Pareto Math'!Z$3,'Pareto Math'!B67,IF(HLOOKUP(X$15,#REF!,A68,FALSE)="","",HLOOKUP(X$15,#REF!,A68,FALSE)))</f>
        <v>#REF!</v>
      </c>
      <c r="D67" s="149" t="e">
        <f>HLOOKUP(V$15,#REF!,A68,FALSE)</f>
        <v>#REF!</v>
      </c>
      <c r="E67" s="152" t="e">
        <f>IF(C67="","",HLOOKUP(W$15,#REF!,A68,FALSE))</f>
        <v>#REF!</v>
      </c>
      <c r="F67" s="152">
        <f>(COUNTIF(D$3:D67,D67))</f>
        <v>65</v>
      </c>
      <c r="G67" s="152">
        <f t="shared" ref="G67:G130" si="20">(COUNTIF(D$3:D$1002,D67))</f>
        <v>999</v>
      </c>
      <c r="H67" s="152" t="e">
        <f t="shared" ref="H67:H130" si="21">(SUMIF(D$3:D$1002,D67,E$3:E$1002))</f>
        <v>#REF!</v>
      </c>
      <c r="I67" s="153" t="str">
        <f t="shared" ref="I67:I130" si="22">IF(F67=G67,IF(ISNA(H67),G67,H67),"")</f>
        <v/>
      </c>
      <c r="J67" s="153" t="e">
        <f t="shared" si="19"/>
        <v>#REF!</v>
      </c>
      <c r="K67" s="153" t="e">
        <f t="shared" si="19"/>
        <v>#REF!</v>
      </c>
      <c r="L67" s="153" t="e">
        <f t="shared" si="19"/>
        <v>#REF!</v>
      </c>
      <c r="M67" s="153" t="e">
        <f t="shared" si="18"/>
        <v>#REF!</v>
      </c>
      <c r="N67" s="153" t="e">
        <f t="shared" si="18"/>
        <v>#REF!</v>
      </c>
      <c r="O67" s="153" t="e">
        <f t="shared" si="18"/>
        <v>#REF!</v>
      </c>
      <c r="P67" s="153" t="e">
        <f t="shared" si="18"/>
        <v>#REF!</v>
      </c>
      <c r="Q67" s="153" t="e">
        <f t="shared" si="18"/>
        <v>#REF!</v>
      </c>
      <c r="R67" s="153" t="e">
        <f t="shared" si="18"/>
        <v>#REF!</v>
      </c>
      <c r="S67" s="153" t="e">
        <f t="shared" si="11"/>
        <v>#REF!</v>
      </c>
      <c r="T67" s="152" t="str">
        <f t="shared" ca="1" si="9"/>
        <v/>
      </c>
      <c r="U67" s="149" t="str">
        <f t="shared" ref="U67:U130" ca="1" si="23">IF(T67="","",D67)</f>
        <v/>
      </c>
    </row>
    <row r="68" spans="1:21">
      <c r="A68" s="149">
        <v>66</v>
      </c>
      <c r="B68" s="150">
        <f t="shared" si="12"/>
        <v>66</v>
      </c>
      <c r="C68" s="151" t="e">
        <f>IF(#REF!='Pareto Math'!Z$3,'Pareto Math'!B68,IF(HLOOKUP(X$15,#REF!,A69,FALSE)="","",HLOOKUP(X$15,#REF!,A69,FALSE)))</f>
        <v>#REF!</v>
      </c>
      <c r="D68" s="149" t="e">
        <f>HLOOKUP(V$15,#REF!,A69,FALSE)</f>
        <v>#REF!</v>
      </c>
      <c r="E68" s="152" t="e">
        <f>IF(C68="","",HLOOKUP(W$15,#REF!,A69,FALSE))</f>
        <v>#REF!</v>
      </c>
      <c r="F68" s="152">
        <f>(COUNTIF(D$3:D68,D68))</f>
        <v>66</v>
      </c>
      <c r="G68" s="152">
        <f t="shared" si="20"/>
        <v>999</v>
      </c>
      <c r="H68" s="152" t="e">
        <f t="shared" si="21"/>
        <v>#REF!</v>
      </c>
      <c r="I68" s="153" t="str">
        <f t="shared" si="22"/>
        <v/>
      </c>
      <c r="J68" s="153" t="e">
        <f t="shared" si="19"/>
        <v>#REF!</v>
      </c>
      <c r="K68" s="153" t="e">
        <f t="shared" si="19"/>
        <v>#REF!</v>
      </c>
      <c r="L68" s="153" t="e">
        <f t="shared" si="19"/>
        <v>#REF!</v>
      </c>
      <c r="M68" s="153" t="e">
        <f t="shared" si="18"/>
        <v>#REF!</v>
      </c>
      <c r="N68" s="153" t="e">
        <f t="shared" si="18"/>
        <v>#REF!</v>
      </c>
      <c r="O68" s="153" t="e">
        <f t="shared" si="18"/>
        <v>#REF!</v>
      </c>
      <c r="P68" s="153" t="e">
        <f t="shared" si="18"/>
        <v>#REF!</v>
      </c>
      <c r="Q68" s="153" t="e">
        <f t="shared" si="18"/>
        <v>#REF!</v>
      </c>
      <c r="R68" s="153" t="e">
        <f t="shared" si="18"/>
        <v>#REF!</v>
      </c>
      <c r="S68" s="153" t="e">
        <f t="shared" ref="S68:S131" si="24">IF(SUM(J68:R68)=0,$E68,"")</f>
        <v>#REF!</v>
      </c>
      <c r="T68" s="152" t="str">
        <f t="shared" ref="T68:T131" ca="1" si="25">IF(F68=G68,IF(ISNA(H68),G68+(RAND()*0.01),H68+(RAND()*0.0000000001)),"")</f>
        <v/>
      </c>
      <c r="U68" s="149" t="str">
        <f t="shared" ca="1" si="23"/>
        <v/>
      </c>
    </row>
    <row r="69" spans="1:21">
      <c r="A69" s="149">
        <v>67</v>
      </c>
      <c r="B69" s="150">
        <f t="shared" si="12"/>
        <v>67</v>
      </c>
      <c r="C69" s="151" t="e">
        <f>IF(#REF!='Pareto Math'!Z$3,'Pareto Math'!B69,IF(HLOOKUP(X$15,#REF!,A70,FALSE)="","",HLOOKUP(X$15,#REF!,A70,FALSE)))</f>
        <v>#REF!</v>
      </c>
      <c r="D69" s="149" t="e">
        <f>HLOOKUP(V$15,#REF!,A70,FALSE)</f>
        <v>#REF!</v>
      </c>
      <c r="E69" s="152" t="e">
        <f>IF(C69="","",HLOOKUP(W$15,#REF!,A70,FALSE))</f>
        <v>#REF!</v>
      </c>
      <c r="F69" s="152">
        <f>(COUNTIF(D$3:D69,D69))</f>
        <v>67</v>
      </c>
      <c r="G69" s="152">
        <f t="shared" si="20"/>
        <v>999</v>
      </c>
      <c r="H69" s="152" t="e">
        <f t="shared" si="21"/>
        <v>#REF!</v>
      </c>
      <c r="I69" s="153" t="str">
        <f t="shared" si="22"/>
        <v/>
      </c>
      <c r="J69" s="153" t="e">
        <f t="shared" si="19"/>
        <v>#REF!</v>
      </c>
      <c r="K69" s="153" t="e">
        <f t="shared" si="19"/>
        <v>#REF!</v>
      </c>
      <c r="L69" s="153" t="e">
        <f t="shared" si="19"/>
        <v>#REF!</v>
      </c>
      <c r="M69" s="153" t="e">
        <f t="shared" si="18"/>
        <v>#REF!</v>
      </c>
      <c r="N69" s="153" t="e">
        <f t="shared" si="18"/>
        <v>#REF!</v>
      </c>
      <c r="O69" s="153" t="e">
        <f t="shared" si="18"/>
        <v>#REF!</v>
      </c>
      <c r="P69" s="153" t="e">
        <f t="shared" si="18"/>
        <v>#REF!</v>
      </c>
      <c r="Q69" s="153" t="e">
        <f t="shared" si="18"/>
        <v>#REF!</v>
      </c>
      <c r="R69" s="153" t="e">
        <f t="shared" si="18"/>
        <v>#REF!</v>
      </c>
      <c r="S69" s="153" t="e">
        <f t="shared" si="24"/>
        <v>#REF!</v>
      </c>
      <c r="T69" s="152" t="str">
        <f t="shared" ca="1" si="25"/>
        <v/>
      </c>
      <c r="U69" s="149" t="str">
        <f t="shared" ca="1" si="23"/>
        <v/>
      </c>
    </row>
    <row r="70" spans="1:21">
      <c r="A70" s="149">
        <v>68</v>
      </c>
      <c r="B70" s="150">
        <f t="shared" si="12"/>
        <v>68</v>
      </c>
      <c r="C70" s="151" t="e">
        <f>IF(#REF!='Pareto Math'!Z$3,'Pareto Math'!B70,IF(HLOOKUP(X$15,#REF!,A71,FALSE)="","",HLOOKUP(X$15,#REF!,A71,FALSE)))</f>
        <v>#REF!</v>
      </c>
      <c r="D70" s="149" t="e">
        <f>HLOOKUP(V$15,#REF!,A71,FALSE)</f>
        <v>#REF!</v>
      </c>
      <c r="E70" s="152" t="e">
        <f>IF(C70="","",HLOOKUP(W$15,#REF!,A71,FALSE))</f>
        <v>#REF!</v>
      </c>
      <c r="F70" s="152">
        <f>(COUNTIF(D$3:D70,D70))</f>
        <v>68</v>
      </c>
      <c r="G70" s="152">
        <f t="shared" si="20"/>
        <v>999</v>
      </c>
      <c r="H70" s="152" t="e">
        <f t="shared" si="21"/>
        <v>#REF!</v>
      </c>
      <c r="I70" s="153" t="str">
        <f t="shared" si="22"/>
        <v/>
      </c>
      <c r="J70" s="153" t="e">
        <f t="shared" si="19"/>
        <v>#REF!</v>
      </c>
      <c r="K70" s="153" t="e">
        <f t="shared" si="19"/>
        <v>#REF!</v>
      </c>
      <c r="L70" s="153" t="e">
        <f t="shared" si="19"/>
        <v>#REF!</v>
      </c>
      <c r="M70" s="153" t="e">
        <f t="shared" si="18"/>
        <v>#REF!</v>
      </c>
      <c r="N70" s="153" t="e">
        <f t="shared" si="18"/>
        <v>#REF!</v>
      </c>
      <c r="O70" s="153" t="e">
        <f t="shared" si="18"/>
        <v>#REF!</v>
      </c>
      <c r="P70" s="153" t="e">
        <f t="shared" si="18"/>
        <v>#REF!</v>
      </c>
      <c r="Q70" s="153" t="e">
        <f t="shared" si="18"/>
        <v>#REF!</v>
      </c>
      <c r="R70" s="153" t="e">
        <f t="shared" si="18"/>
        <v>#REF!</v>
      </c>
      <c r="S70" s="153" t="e">
        <f t="shared" si="24"/>
        <v>#REF!</v>
      </c>
      <c r="T70" s="152" t="str">
        <f t="shared" ca="1" si="25"/>
        <v/>
      </c>
      <c r="U70" s="149" t="str">
        <f t="shared" ca="1" si="23"/>
        <v/>
      </c>
    </row>
    <row r="71" spans="1:21">
      <c r="A71" s="149">
        <v>69</v>
      </c>
      <c r="B71" s="150">
        <f t="shared" ref="B71:B134" si="26">IF(A71&gt;999-COUNTIF(D:D,0),"",A71)</f>
        <v>69</v>
      </c>
      <c r="C71" s="151" t="e">
        <f>IF(#REF!='Pareto Math'!Z$3,'Pareto Math'!B71,IF(HLOOKUP(X$15,#REF!,A72,FALSE)="","",HLOOKUP(X$15,#REF!,A72,FALSE)))</f>
        <v>#REF!</v>
      </c>
      <c r="D71" s="149" t="e">
        <f>HLOOKUP(V$15,#REF!,A72,FALSE)</f>
        <v>#REF!</v>
      </c>
      <c r="E71" s="152" t="e">
        <f>IF(C71="","",HLOOKUP(W$15,#REF!,A72,FALSE))</f>
        <v>#REF!</v>
      </c>
      <c r="F71" s="152">
        <f>(COUNTIF(D$3:D71,D71))</f>
        <v>69</v>
      </c>
      <c r="G71" s="152">
        <f t="shared" si="20"/>
        <v>999</v>
      </c>
      <c r="H71" s="152" t="e">
        <f t="shared" si="21"/>
        <v>#REF!</v>
      </c>
      <c r="I71" s="153" t="str">
        <f t="shared" si="22"/>
        <v/>
      </c>
      <c r="J71" s="153" t="e">
        <f t="shared" si="19"/>
        <v>#REF!</v>
      </c>
      <c r="K71" s="153" t="e">
        <f t="shared" si="19"/>
        <v>#REF!</v>
      </c>
      <c r="L71" s="153" t="e">
        <f t="shared" si="19"/>
        <v>#REF!</v>
      </c>
      <c r="M71" s="153" t="e">
        <f t="shared" si="18"/>
        <v>#REF!</v>
      </c>
      <c r="N71" s="153" t="e">
        <f t="shared" si="18"/>
        <v>#REF!</v>
      </c>
      <c r="O71" s="153" t="e">
        <f t="shared" si="18"/>
        <v>#REF!</v>
      </c>
      <c r="P71" s="153" t="e">
        <f t="shared" si="18"/>
        <v>#REF!</v>
      </c>
      <c r="Q71" s="153" t="e">
        <f t="shared" si="18"/>
        <v>#REF!</v>
      </c>
      <c r="R71" s="153" t="e">
        <f t="shared" si="18"/>
        <v>#REF!</v>
      </c>
      <c r="S71" s="153" t="e">
        <f t="shared" si="24"/>
        <v>#REF!</v>
      </c>
      <c r="T71" s="152" t="str">
        <f t="shared" ca="1" si="25"/>
        <v/>
      </c>
      <c r="U71" s="149" t="str">
        <f t="shared" ca="1" si="23"/>
        <v/>
      </c>
    </row>
    <row r="72" spans="1:21">
      <c r="A72" s="149">
        <v>70</v>
      </c>
      <c r="B72" s="150">
        <f t="shared" si="26"/>
        <v>70</v>
      </c>
      <c r="C72" s="151" t="e">
        <f>IF(#REF!='Pareto Math'!Z$3,'Pareto Math'!B72,IF(HLOOKUP(X$15,#REF!,A73,FALSE)="","",HLOOKUP(X$15,#REF!,A73,FALSE)))</f>
        <v>#REF!</v>
      </c>
      <c r="D72" s="149" t="e">
        <f>HLOOKUP(V$15,#REF!,A73,FALSE)</f>
        <v>#REF!</v>
      </c>
      <c r="E72" s="152" t="e">
        <f>IF(C72="","",HLOOKUP(W$15,#REF!,A73,FALSE))</f>
        <v>#REF!</v>
      </c>
      <c r="F72" s="152">
        <f>(COUNTIF(D$3:D72,D72))</f>
        <v>70</v>
      </c>
      <c r="G72" s="152">
        <f t="shared" si="20"/>
        <v>999</v>
      </c>
      <c r="H72" s="152" t="e">
        <f t="shared" si="21"/>
        <v>#REF!</v>
      </c>
      <c r="I72" s="153" t="str">
        <f t="shared" si="22"/>
        <v/>
      </c>
      <c r="J72" s="153" t="e">
        <f t="shared" si="19"/>
        <v>#REF!</v>
      </c>
      <c r="K72" s="153" t="e">
        <f t="shared" si="19"/>
        <v>#REF!</v>
      </c>
      <c r="L72" s="153" t="e">
        <f t="shared" si="19"/>
        <v>#REF!</v>
      </c>
      <c r="M72" s="153" t="e">
        <f t="shared" si="18"/>
        <v>#REF!</v>
      </c>
      <c r="N72" s="153" t="e">
        <f t="shared" si="18"/>
        <v>#REF!</v>
      </c>
      <c r="O72" s="153" t="e">
        <f t="shared" si="18"/>
        <v>#REF!</v>
      </c>
      <c r="P72" s="153" t="e">
        <f t="shared" si="18"/>
        <v>#REF!</v>
      </c>
      <c r="Q72" s="153" t="e">
        <f t="shared" si="18"/>
        <v>#REF!</v>
      </c>
      <c r="R72" s="153" t="e">
        <f t="shared" si="18"/>
        <v>#REF!</v>
      </c>
      <c r="S72" s="153" t="e">
        <f t="shared" si="24"/>
        <v>#REF!</v>
      </c>
      <c r="T72" s="152" t="str">
        <f t="shared" ca="1" si="25"/>
        <v/>
      </c>
      <c r="U72" s="149" t="str">
        <f t="shared" ca="1" si="23"/>
        <v/>
      </c>
    </row>
    <row r="73" spans="1:21">
      <c r="A73" s="149">
        <v>71</v>
      </c>
      <c r="B73" s="150">
        <f t="shared" si="26"/>
        <v>71</v>
      </c>
      <c r="C73" s="151" t="e">
        <f>IF(#REF!='Pareto Math'!Z$3,'Pareto Math'!B73,IF(HLOOKUP(X$15,#REF!,A74,FALSE)="","",HLOOKUP(X$15,#REF!,A74,FALSE)))</f>
        <v>#REF!</v>
      </c>
      <c r="D73" s="149" t="e">
        <f>HLOOKUP(V$15,#REF!,A74,FALSE)</f>
        <v>#REF!</v>
      </c>
      <c r="E73" s="152" t="e">
        <f>IF(C73="","",HLOOKUP(W$15,#REF!,A74,FALSE))</f>
        <v>#REF!</v>
      </c>
      <c r="F73" s="152">
        <f>(COUNTIF(D$3:D73,D73))</f>
        <v>71</v>
      </c>
      <c r="G73" s="152">
        <f t="shared" si="20"/>
        <v>999</v>
      </c>
      <c r="H73" s="152" t="e">
        <f t="shared" si="21"/>
        <v>#REF!</v>
      </c>
      <c r="I73" s="153" t="str">
        <f t="shared" si="22"/>
        <v/>
      </c>
      <c r="J73" s="153" t="e">
        <f t="shared" si="19"/>
        <v>#REF!</v>
      </c>
      <c r="K73" s="153" t="e">
        <f t="shared" si="19"/>
        <v>#REF!</v>
      </c>
      <c r="L73" s="153" t="e">
        <f t="shared" si="19"/>
        <v>#REF!</v>
      </c>
      <c r="M73" s="153" t="e">
        <f t="shared" si="18"/>
        <v>#REF!</v>
      </c>
      <c r="N73" s="153" t="e">
        <f t="shared" si="18"/>
        <v>#REF!</v>
      </c>
      <c r="O73" s="153" t="e">
        <f t="shared" si="18"/>
        <v>#REF!</v>
      </c>
      <c r="P73" s="153" t="e">
        <f t="shared" si="18"/>
        <v>#REF!</v>
      </c>
      <c r="Q73" s="153" t="e">
        <f t="shared" si="18"/>
        <v>#REF!</v>
      </c>
      <c r="R73" s="153" t="e">
        <f t="shared" si="18"/>
        <v>#REF!</v>
      </c>
      <c r="S73" s="153" t="e">
        <f t="shared" si="24"/>
        <v>#REF!</v>
      </c>
      <c r="T73" s="152" t="str">
        <f t="shared" ca="1" si="25"/>
        <v/>
      </c>
      <c r="U73" s="149" t="str">
        <f t="shared" ca="1" si="23"/>
        <v/>
      </c>
    </row>
    <row r="74" spans="1:21">
      <c r="A74" s="149">
        <v>72</v>
      </c>
      <c r="B74" s="150">
        <f t="shared" si="26"/>
        <v>72</v>
      </c>
      <c r="C74" s="151" t="e">
        <f>IF(#REF!='Pareto Math'!Z$3,'Pareto Math'!B74,IF(HLOOKUP(X$15,#REF!,A75,FALSE)="","",HLOOKUP(X$15,#REF!,A75,FALSE)))</f>
        <v>#REF!</v>
      </c>
      <c r="D74" s="149" t="e">
        <f>HLOOKUP(V$15,#REF!,A75,FALSE)</f>
        <v>#REF!</v>
      </c>
      <c r="E74" s="152" t="e">
        <f>IF(C74="","",HLOOKUP(W$15,#REF!,A75,FALSE))</f>
        <v>#REF!</v>
      </c>
      <c r="F74" s="152">
        <f>(COUNTIF(D$3:D74,D74))</f>
        <v>72</v>
      </c>
      <c r="G74" s="152">
        <f t="shared" si="20"/>
        <v>999</v>
      </c>
      <c r="H74" s="152" t="e">
        <f t="shared" si="21"/>
        <v>#REF!</v>
      </c>
      <c r="I74" s="153" t="str">
        <f t="shared" si="22"/>
        <v/>
      </c>
      <c r="J74" s="153" t="e">
        <f t="shared" si="19"/>
        <v>#REF!</v>
      </c>
      <c r="K74" s="153" t="e">
        <f t="shared" si="19"/>
        <v>#REF!</v>
      </c>
      <c r="L74" s="153" t="e">
        <f t="shared" si="19"/>
        <v>#REF!</v>
      </c>
      <c r="M74" s="153" t="e">
        <f t="shared" si="18"/>
        <v>#REF!</v>
      </c>
      <c r="N74" s="153" t="e">
        <f t="shared" si="18"/>
        <v>#REF!</v>
      </c>
      <c r="O74" s="153" t="e">
        <f t="shared" si="18"/>
        <v>#REF!</v>
      </c>
      <c r="P74" s="153" t="e">
        <f t="shared" si="18"/>
        <v>#REF!</v>
      </c>
      <c r="Q74" s="153" t="e">
        <f t="shared" si="18"/>
        <v>#REF!</v>
      </c>
      <c r="R74" s="153" t="e">
        <f t="shared" si="18"/>
        <v>#REF!</v>
      </c>
      <c r="S74" s="153" t="e">
        <f t="shared" si="24"/>
        <v>#REF!</v>
      </c>
      <c r="T74" s="152" t="str">
        <f t="shared" ca="1" si="25"/>
        <v/>
      </c>
      <c r="U74" s="149" t="str">
        <f t="shared" ca="1" si="23"/>
        <v/>
      </c>
    </row>
    <row r="75" spans="1:21">
      <c r="A75" s="149">
        <v>73</v>
      </c>
      <c r="B75" s="150">
        <f t="shared" si="26"/>
        <v>73</v>
      </c>
      <c r="C75" s="151" t="e">
        <f>IF(#REF!='Pareto Math'!Z$3,'Pareto Math'!B75,IF(HLOOKUP(X$15,#REF!,A76,FALSE)="","",HLOOKUP(X$15,#REF!,A76,FALSE)))</f>
        <v>#REF!</v>
      </c>
      <c r="D75" s="149" t="e">
        <f>HLOOKUP(V$15,#REF!,A76,FALSE)</f>
        <v>#REF!</v>
      </c>
      <c r="E75" s="152" t="e">
        <f>IF(C75="","",HLOOKUP(W$15,#REF!,A76,FALSE))</f>
        <v>#REF!</v>
      </c>
      <c r="F75" s="152">
        <f>(COUNTIF(D$3:D75,D75))</f>
        <v>73</v>
      </c>
      <c r="G75" s="152">
        <f t="shared" si="20"/>
        <v>999</v>
      </c>
      <c r="H75" s="152" t="e">
        <f t="shared" si="21"/>
        <v>#REF!</v>
      </c>
      <c r="I75" s="153" t="str">
        <f t="shared" si="22"/>
        <v/>
      </c>
      <c r="J75" s="153" t="e">
        <f t="shared" si="19"/>
        <v>#REF!</v>
      </c>
      <c r="K75" s="153" t="e">
        <f t="shared" si="19"/>
        <v>#REF!</v>
      </c>
      <c r="L75" s="153" t="e">
        <f t="shared" si="19"/>
        <v>#REF!</v>
      </c>
      <c r="M75" s="153" t="e">
        <f t="shared" si="18"/>
        <v>#REF!</v>
      </c>
      <c r="N75" s="153" t="e">
        <f t="shared" si="18"/>
        <v>#REF!</v>
      </c>
      <c r="O75" s="153" t="e">
        <f t="shared" si="18"/>
        <v>#REF!</v>
      </c>
      <c r="P75" s="153" t="e">
        <f t="shared" si="18"/>
        <v>#REF!</v>
      </c>
      <c r="Q75" s="153" t="e">
        <f t="shared" si="18"/>
        <v>#REF!</v>
      </c>
      <c r="R75" s="153" t="e">
        <f t="shared" si="18"/>
        <v>#REF!</v>
      </c>
      <c r="S75" s="153" t="e">
        <f t="shared" si="24"/>
        <v>#REF!</v>
      </c>
      <c r="T75" s="152" t="str">
        <f t="shared" ca="1" si="25"/>
        <v/>
      </c>
      <c r="U75" s="149" t="str">
        <f t="shared" ca="1" si="23"/>
        <v/>
      </c>
    </row>
    <row r="76" spans="1:21">
      <c r="A76" s="149">
        <v>74</v>
      </c>
      <c r="B76" s="150">
        <f t="shared" si="26"/>
        <v>74</v>
      </c>
      <c r="C76" s="151" t="e">
        <f>IF(#REF!='Pareto Math'!Z$3,'Pareto Math'!B76,IF(HLOOKUP(X$15,#REF!,A77,FALSE)="","",HLOOKUP(X$15,#REF!,A77,FALSE)))</f>
        <v>#REF!</v>
      </c>
      <c r="D76" s="149" t="e">
        <f>HLOOKUP(V$15,#REF!,A77,FALSE)</f>
        <v>#REF!</v>
      </c>
      <c r="E76" s="152" t="e">
        <f>IF(C76="","",HLOOKUP(W$15,#REF!,A77,FALSE))</f>
        <v>#REF!</v>
      </c>
      <c r="F76" s="152">
        <f>(COUNTIF(D$3:D76,D76))</f>
        <v>74</v>
      </c>
      <c r="G76" s="152">
        <f t="shared" si="20"/>
        <v>999</v>
      </c>
      <c r="H76" s="152" t="e">
        <f t="shared" si="21"/>
        <v>#REF!</v>
      </c>
      <c r="I76" s="153" t="str">
        <f t="shared" si="22"/>
        <v/>
      </c>
      <c r="J76" s="153" t="e">
        <f t="shared" si="19"/>
        <v>#REF!</v>
      </c>
      <c r="K76" s="153" t="e">
        <f t="shared" si="19"/>
        <v>#REF!</v>
      </c>
      <c r="L76" s="153" t="e">
        <f t="shared" si="19"/>
        <v>#REF!</v>
      </c>
      <c r="M76" s="153" t="e">
        <f t="shared" si="18"/>
        <v>#REF!</v>
      </c>
      <c r="N76" s="153" t="e">
        <f t="shared" si="18"/>
        <v>#REF!</v>
      </c>
      <c r="O76" s="153" t="e">
        <f t="shared" si="18"/>
        <v>#REF!</v>
      </c>
      <c r="P76" s="153" t="e">
        <f t="shared" si="18"/>
        <v>#REF!</v>
      </c>
      <c r="Q76" s="153" t="e">
        <f t="shared" si="18"/>
        <v>#REF!</v>
      </c>
      <c r="R76" s="153" t="e">
        <f t="shared" si="18"/>
        <v>#REF!</v>
      </c>
      <c r="S76" s="153" t="e">
        <f t="shared" si="24"/>
        <v>#REF!</v>
      </c>
      <c r="T76" s="152" t="str">
        <f t="shared" ca="1" si="25"/>
        <v/>
      </c>
      <c r="U76" s="149" t="str">
        <f t="shared" ca="1" si="23"/>
        <v/>
      </c>
    </row>
    <row r="77" spans="1:21">
      <c r="A77" s="149">
        <v>75</v>
      </c>
      <c r="B77" s="150">
        <f t="shared" si="26"/>
        <v>75</v>
      </c>
      <c r="C77" s="151" t="e">
        <f>IF(#REF!='Pareto Math'!Z$3,'Pareto Math'!B77,IF(HLOOKUP(X$15,#REF!,A78,FALSE)="","",HLOOKUP(X$15,#REF!,A78,FALSE)))</f>
        <v>#REF!</v>
      </c>
      <c r="D77" s="149" t="e">
        <f>HLOOKUP(V$15,#REF!,A78,FALSE)</f>
        <v>#REF!</v>
      </c>
      <c r="E77" s="152" t="e">
        <f>IF(C77="","",HLOOKUP(W$15,#REF!,A78,FALSE))</f>
        <v>#REF!</v>
      </c>
      <c r="F77" s="152">
        <f>(COUNTIF(D$3:D77,D77))</f>
        <v>75</v>
      </c>
      <c r="G77" s="152">
        <f t="shared" si="20"/>
        <v>999</v>
      </c>
      <c r="H77" s="152" t="e">
        <f t="shared" si="21"/>
        <v>#REF!</v>
      </c>
      <c r="I77" s="153" t="str">
        <f t="shared" si="22"/>
        <v/>
      </c>
      <c r="J77" s="153" t="e">
        <f t="shared" si="19"/>
        <v>#REF!</v>
      </c>
      <c r="K77" s="153" t="e">
        <f t="shared" si="19"/>
        <v>#REF!</v>
      </c>
      <c r="L77" s="153" t="e">
        <f t="shared" si="19"/>
        <v>#REF!</v>
      </c>
      <c r="M77" s="153" t="e">
        <f t="shared" si="18"/>
        <v>#REF!</v>
      </c>
      <c r="N77" s="153" t="e">
        <f t="shared" si="18"/>
        <v>#REF!</v>
      </c>
      <c r="O77" s="153" t="e">
        <f t="shared" si="18"/>
        <v>#REF!</v>
      </c>
      <c r="P77" s="153" t="e">
        <f t="shared" si="18"/>
        <v>#REF!</v>
      </c>
      <c r="Q77" s="153" t="e">
        <f t="shared" si="18"/>
        <v>#REF!</v>
      </c>
      <c r="R77" s="153" t="e">
        <f t="shared" si="18"/>
        <v>#REF!</v>
      </c>
      <c r="S77" s="153" t="e">
        <f t="shared" si="24"/>
        <v>#REF!</v>
      </c>
      <c r="T77" s="152" t="str">
        <f t="shared" ca="1" si="25"/>
        <v/>
      </c>
      <c r="U77" s="149" t="str">
        <f t="shared" ca="1" si="23"/>
        <v/>
      </c>
    </row>
    <row r="78" spans="1:21">
      <c r="A78" s="149">
        <v>76</v>
      </c>
      <c r="B78" s="150">
        <f t="shared" si="26"/>
        <v>76</v>
      </c>
      <c r="C78" s="151" t="e">
        <f>IF(#REF!='Pareto Math'!Z$3,'Pareto Math'!B78,IF(HLOOKUP(X$15,#REF!,A79,FALSE)="","",HLOOKUP(X$15,#REF!,A79,FALSE)))</f>
        <v>#REF!</v>
      </c>
      <c r="D78" s="149" t="e">
        <f>HLOOKUP(V$15,#REF!,A79,FALSE)</f>
        <v>#REF!</v>
      </c>
      <c r="E78" s="152" t="e">
        <f>IF(C78="","",HLOOKUP(W$15,#REF!,A79,FALSE))</f>
        <v>#REF!</v>
      </c>
      <c r="F78" s="152">
        <f>(COUNTIF(D$3:D78,D78))</f>
        <v>76</v>
      </c>
      <c r="G78" s="152">
        <f t="shared" si="20"/>
        <v>999</v>
      </c>
      <c r="H78" s="152" t="e">
        <f t="shared" si="21"/>
        <v>#REF!</v>
      </c>
      <c r="I78" s="153" t="str">
        <f t="shared" si="22"/>
        <v/>
      </c>
      <c r="J78" s="153" t="e">
        <f t="shared" si="19"/>
        <v>#REF!</v>
      </c>
      <c r="K78" s="153" t="e">
        <f t="shared" si="19"/>
        <v>#REF!</v>
      </c>
      <c r="L78" s="153" t="e">
        <f t="shared" si="19"/>
        <v>#REF!</v>
      </c>
      <c r="M78" s="153" t="e">
        <f t="shared" si="18"/>
        <v>#REF!</v>
      </c>
      <c r="N78" s="153" t="e">
        <f t="shared" si="18"/>
        <v>#REF!</v>
      </c>
      <c r="O78" s="153" t="e">
        <f t="shared" si="18"/>
        <v>#REF!</v>
      </c>
      <c r="P78" s="153" t="e">
        <f t="shared" si="18"/>
        <v>#REF!</v>
      </c>
      <c r="Q78" s="153" t="e">
        <f t="shared" si="18"/>
        <v>#REF!</v>
      </c>
      <c r="R78" s="153" t="e">
        <f t="shared" si="18"/>
        <v>#REF!</v>
      </c>
      <c r="S78" s="153" t="e">
        <f t="shared" si="24"/>
        <v>#REF!</v>
      </c>
      <c r="T78" s="152" t="str">
        <f t="shared" ca="1" si="25"/>
        <v/>
      </c>
      <c r="U78" s="149" t="str">
        <f t="shared" ca="1" si="23"/>
        <v/>
      </c>
    </row>
    <row r="79" spans="1:21">
      <c r="A79" s="149">
        <v>77</v>
      </c>
      <c r="B79" s="150">
        <f t="shared" si="26"/>
        <v>77</v>
      </c>
      <c r="C79" s="151" t="e">
        <f>IF(#REF!='Pareto Math'!Z$3,'Pareto Math'!B79,IF(HLOOKUP(X$15,#REF!,A80,FALSE)="","",HLOOKUP(X$15,#REF!,A80,FALSE)))</f>
        <v>#REF!</v>
      </c>
      <c r="D79" s="149" t="e">
        <f>HLOOKUP(V$15,#REF!,A80,FALSE)</f>
        <v>#REF!</v>
      </c>
      <c r="E79" s="152" t="e">
        <f>IF(C79="","",HLOOKUP(W$15,#REF!,A80,FALSE))</f>
        <v>#REF!</v>
      </c>
      <c r="F79" s="152">
        <f>(COUNTIF(D$3:D79,D79))</f>
        <v>77</v>
      </c>
      <c r="G79" s="152">
        <f t="shared" si="20"/>
        <v>999</v>
      </c>
      <c r="H79" s="152" t="e">
        <f t="shared" si="21"/>
        <v>#REF!</v>
      </c>
      <c r="I79" s="153" t="str">
        <f t="shared" si="22"/>
        <v/>
      </c>
      <c r="J79" s="153" t="e">
        <f t="shared" si="19"/>
        <v>#REF!</v>
      </c>
      <c r="K79" s="153" t="e">
        <f t="shared" si="19"/>
        <v>#REF!</v>
      </c>
      <c r="L79" s="153" t="e">
        <f t="shared" si="19"/>
        <v>#REF!</v>
      </c>
      <c r="M79" s="153" t="e">
        <f t="shared" si="18"/>
        <v>#REF!</v>
      </c>
      <c r="N79" s="153" t="e">
        <f t="shared" si="18"/>
        <v>#REF!</v>
      </c>
      <c r="O79" s="153" t="e">
        <f t="shared" si="18"/>
        <v>#REF!</v>
      </c>
      <c r="P79" s="153" t="e">
        <f t="shared" si="18"/>
        <v>#REF!</v>
      </c>
      <c r="Q79" s="153" t="e">
        <f t="shared" si="18"/>
        <v>#REF!</v>
      </c>
      <c r="R79" s="153" t="e">
        <f t="shared" si="18"/>
        <v>#REF!</v>
      </c>
      <c r="S79" s="153" t="e">
        <f t="shared" si="24"/>
        <v>#REF!</v>
      </c>
      <c r="T79" s="152" t="str">
        <f t="shared" ca="1" si="25"/>
        <v/>
      </c>
      <c r="U79" s="149" t="str">
        <f t="shared" ca="1" si="23"/>
        <v/>
      </c>
    </row>
    <row r="80" spans="1:21">
      <c r="A80" s="149">
        <v>78</v>
      </c>
      <c r="B80" s="150">
        <f t="shared" si="26"/>
        <v>78</v>
      </c>
      <c r="C80" s="151" t="e">
        <f>IF(#REF!='Pareto Math'!Z$3,'Pareto Math'!B80,IF(HLOOKUP(X$15,#REF!,A81,FALSE)="","",HLOOKUP(X$15,#REF!,A81,FALSE)))</f>
        <v>#REF!</v>
      </c>
      <c r="D80" s="149" t="e">
        <f>HLOOKUP(V$15,#REF!,A81,FALSE)</f>
        <v>#REF!</v>
      </c>
      <c r="E80" s="152" t="e">
        <f>IF(C80="","",HLOOKUP(W$15,#REF!,A81,FALSE))</f>
        <v>#REF!</v>
      </c>
      <c r="F80" s="152">
        <f>(COUNTIF(D$3:D80,D80))</f>
        <v>78</v>
      </c>
      <c r="G80" s="152">
        <f t="shared" si="20"/>
        <v>999</v>
      </c>
      <c r="H80" s="152" t="e">
        <f t="shared" si="21"/>
        <v>#REF!</v>
      </c>
      <c r="I80" s="153" t="str">
        <f t="shared" si="22"/>
        <v/>
      </c>
      <c r="J80" s="153" t="e">
        <f t="shared" si="19"/>
        <v>#REF!</v>
      </c>
      <c r="K80" s="153" t="e">
        <f t="shared" si="19"/>
        <v>#REF!</v>
      </c>
      <c r="L80" s="153" t="e">
        <f t="shared" si="19"/>
        <v>#REF!</v>
      </c>
      <c r="M80" s="153" t="e">
        <f t="shared" si="18"/>
        <v>#REF!</v>
      </c>
      <c r="N80" s="153" t="e">
        <f t="shared" si="18"/>
        <v>#REF!</v>
      </c>
      <c r="O80" s="153" t="e">
        <f t="shared" si="18"/>
        <v>#REF!</v>
      </c>
      <c r="P80" s="153" t="e">
        <f t="shared" si="18"/>
        <v>#REF!</v>
      </c>
      <c r="Q80" s="153" t="e">
        <f t="shared" si="18"/>
        <v>#REF!</v>
      </c>
      <c r="R80" s="153" t="e">
        <f t="shared" si="18"/>
        <v>#REF!</v>
      </c>
      <c r="S80" s="153" t="e">
        <f t="shared" si="24"/>
        <v>#REF!</v>
      </c>
      <c r="T80" s="152" t="str">
        <f t="shared" ca="1" si="25"/>
        <v/>
      </c>
      <c r="U80" s="149" t="str">
        <f t="shared" ca="1" si="23"/>
        <v/>
      </c>
    </row>
    <row r="81" spans="1:21">
      <c r="A81" s="149">
        <v>79</v>
      </c>
      <c r="B81" s="150">
        <f t="shared" si="26"/>
        <v>79</v>
      </c>
      <c r="C81" s="151" t="e">
        <f>IF(#REF!='Pareto Math'!Z$3,'Pareto Math'!B81,IF(HLOOKUP(X$15,#REF!,A82,FALSE)="","",HLOOKUP(X$15,#REF!,A82,FALSE)))</f>
        <v>#REF!</v>
      </c>
      <c r="D81" s="149" t="e">
        <f>HLOOKUP(V$15,#REF!,A82,FALSE)</f>
        <v>#REF!</v>
      </c>
      <c r="E81" s="152" t="e">
        <f>IF(C81="","",HLOOKUP(W$15,#REF!,A82,FALSE))</f>
        <v>#REF!</v>
      </c>
      <c r="F81" s="152">
        <f>(COUNTIF(D$3:D81,D81))</f>
        <v>79</v>
      </c>
      <c r="G81" s="152">
        <f t="shared" si="20"/>
        <v>999</v>
      </c>
      <c r="H81" s="152" t="e">
        <f t="shared" si="21"/>
        <v>#REF!</v>
      </c>
      <c r="I81" s="153" t="str">
        <f t="shared" si="22"/>
        <v/>
      </c>
      <c r="J81" s="153" t="e">
        <f t="shared" si="19"/>
        <v>#REF!</v>
      </c>
      <c r="K81" s="153" t="e">
        <f t="shared" si="19"/>
        <v>#REF!</v>
      </c>
      <c r="L81" s="153" t="e">
        <f t="shared" si="19"/>
        <v>#REF!</v>
      </c>
      <c r="M81" s="153" t="e">
        <f t="shared" si="18"/>
        <v>#REF!</v>
      </c>
      <c r="N81" s="153" t="e">
        <f t="shared" si="18"/>
        <v>#REF!</v>
      </c>
      <c r="O81" s="153" t="e">
        <f t="shared" si="18"/>
        <v>#REF!</v>
      </c>
      <c r="P81" s="153" t="e">
        <f t="shared" si="18"/>
        <v>#REF!</v>
      </c>
      <c r="Q81" s="153" t="e">
        <f t="shared" si="18"/>
        <v>#REF!</v>
      </c>
      <c r="R81" s="153" t="e">
        <f t="shared" si="18"/>
        <v>#REF!</v>
      </c>
      <c r="S81" s="153" t="e">
        <f t="shared" si="24"/>
        <v>#REF!</v>
      </c>
      <c r="T81" s="152" t="str">
        <f t="shared" ca="1" si="25"/>
        <v/>
      </c>
      <c r="U81" s="149" t="str">
        <f t="shared" ca="1" si="23"/>
        <v/>
      </c>
    </row>
    <row r="82" spans="1:21">
      <c r="A82" s="149">
        <v>80</v>
      </c>
      <c r="B82" s="150">
        <f t="shared" si="26"/>
        <v>80</v>
      </c>
      <c r="C82" s="151" t="e">
        <f>IF(#REF!='Pareto Math'!Z$3,'Pareto Math'!B82,IF(HLOOKUP(X$15,#REF!,A83,FALSE)="","",HLOOKUP(X$15,#REF!,A83,FALSE)))</f>
        <v>#REF!</v>
      </c>
      <c r="D82" s="149" t="e">
        <f>HLOOKUP(V$15,#REF!,A83,FALSE)</f>
        <v>#REF!</v>
      </c>
      <c r="E82" s="152" t="e">
        <f>IF(C82="","",HLOOKUP(W$15,#REF!,A83,FALSE))</f>
        <v>#REF!</v>
      </c>
      <c r="F82" s="152">
        <f>(COUNTIF(D$3:D82,D82))</f>
        <v>80</v>
      </c>
      <c r="G82" s="152">
        <f t="shared" si="20"/>
        <v>999</v>
      </c>
      <c r="H82" s="152" t="e">
        <f t="shared" si="21"/>
        <v>#REF!</v>
      </c>
      <c r="I82" s="153" t="str">
        <f t="shared" si="22"/>
        <v/>
      </c>
      <c r="J82" s="153" t="e">
        <f t="shared" si="19"/>
        <v>#REF!</v>
      </c>
      <c r="K82" s="153" t="e">
        <f t="shared" si="19"/>
        <v>#REF!</v>
      </c>
      <c r="L82" s="153" t="e">
        <f t="shared" si="19"/>
        <v>#REF!</v>
      </c>
      <c r="M82" s="153" t="e">
        <f t="shared" si="18"/>
        <v>#REF!</v>
      </c>
      <c r="N82" s="153" t="e">
        <f t="shared" si="18"/>
        <v>#REF!</v>
      </c>
      <c r="O82" s="153" t="e">
        <f t="shared" si="18"/>
        <v>#REF!</v>
      </c>
      <c r="P82" s="153" t="e">
        <f t="shared" si="18"/>
        <v>#REF!</v>
      </c>
      <c r="Q82" s="153" t="e">
        <f t="shared" si="18"/>
        <v>#REF!</v>
      </c>
      <c r="R82" s="153" t="e">
        <f t="shared" si="18"/>
        <v>#REF!</v>
      </c>
      <c r="S82" s="153" t="e">
        <f t="shared" si="24"/>
        <v>#REF!</v>
      </c>
      <c r="T82" s="152" t="str">
        <f t="shared" ca="1" si="25"/>
        <v/>
      </c>
      <c r="U82" s="149" t="str">
        <f t="shared" ca="1" si="23"/>
        <v/>
      </c>
    </row>
    <row r="83" spans="1:21">
      <c r="A83" s="149">
        <v>81</v>
      </c>
      <c r="B83" s="150">
        <f t="shared" si="26"/>
        <v>81</v>
      </c>
      <c r="C83" s="151" t="e">
        <f>IF(#REF!='Pareto Math'!Z$3,'Pareto Math'!B83,IF(HLOOKUP(X$15,#REF!,A84,FALSE)="","",HLOOKUP(X$15,#REF!,A84,FALSE)))</f>
        <v>#REF!</v>
      </c>
      <c r="D83" s="149" t="e">
        <f>HLOOKUP(V$15,#REF!,A84,FALSE)</f>
        <v>#REF!</v>
      </c>
      <c r="E83" s="152" t="e">
        <f>IF(C83="","",HLOOKUP(W$15,#REF!,A84,FALSE))</f>
        <v>#REF!</v>
      </c>
      <c r="F83" s="152">
        <f>(COUNTIF(D$3:D83,D83))</f>
        <v>81</v>
      </c>
      <c r="G83" s="152">
        <f t="shared" si="20"/>
        <v>999</v>
      </c>
      <c r="H83" s="152" t="e">
        <f t="shared" si="21"/>
        <v>#REF!</v>
      </c>
      <c r="I83" s="153" t="str">
        <f t="shared" si="22"/>
        <v/>
      </c>
      <c r="J83" s="153" t="e">
        <f t="shared" si="19"/>
        <v>#REF!</v>
      </c>
      <c r="K83" s="153" t="e">
        <f t="shared" si="19"/>
        <v>#REF!</v>
      </c>
      <c r="L83" s="153" t="e">
        <f t="shared" si="19"/>
        <v>#REF!</v>
      </c>
      <c r="M83" s="153" t="e">
        <f t="shared" si="18"/>
        <v>#REF!</v>
      </c>
      <c r="N83" s="153" t="e">
        <f t="shared" si="18"/>
        <v>#REF!</v>
      </c>
      <c r="O83" s="153" t="e">
        <f t="shared" si="18"/>
        <v>#REF!</v>
      </c>
      <c r="P83" s="153" t="e">
        <f t="shared" si="18"/>
        <v>#REF!</v>
      </c>
      <c r="Q83" s="153" t="e">
        <f t="shared" si="18"/>
        <v>#REF!</v>
      </c>
      <c r="R83" s="153" t="e">
        <f t="shared" si="18"/>
        <v>#REF!</v>
      </c>
      <c r="S83" s="153" t="e">
        <f t="shared" si="24"/>
        <v>#REF!</v>
      </c>
      <c r="T83" s="152" t="str">
        <f t="shared" ca="1" si="25"/>
        <v/>
      </c>
      <c r="U83" s="149" t="str">
        <f t="shared" ca="1" si="23"/>
        <v/>
      </c>
    </row>
    <row r="84" spans="1:21">
      <c r="A84" s="149">
        <v>82</v>
      </c>
      <c r="B84" s="150">
        <f t="shared" si="26"/>
        <v>82</v>
      </c>
      <c r="C84" s="151" t="e">
        <f>IF(#REF!='Pareto Math'!Z$3,'Pareto Math'!B84,IF(HLOOKUP(X$15,#REF!,A85,FALSE)="","",HLOOKUP(X$15,#REF!,A85,FALSE)))</f>
        <v>#REF!</v>
      </c>
      <c r="D84" s="149" t="e">
        <f>HLOOKUP(V$15,#REF!,A85,FALSE)</f>
        <v>#REF!</v>
      </c>
      <c r="E84" s="152" t="e">
        <f>IF(C84="","",HLOOKUP(W$15,#REF!,A85,FALSE))</f>
        <v>#REF!</v>
      </c>
      <c r="F84" s="152">
        <f>(COUNTIF(D$3:D84,D84))</f>
        <v>82</v>
      </c>
      <c r="G84" s="152">
        <f t="shared" si="20"/>
        <v>999</v>
      </c>
      <c r="H84" s="152" t="e">
        <f t="shared" si="21"/>
        <v>#REF!</v>
      </c>
      <c r="I84" s="153" t="str">
        <f t="shared" si="22"/>
        <v/>
      </c>
      <c r="J84" s="153" t="e">
        <f t="shared" si="19"/>
        <v>#REF!</v>
      </c>
      <c r="K84" s="153" t="e">
        <f t="shared" si="19"/>
        <v>#REF!</v>
      </c>
      <c r="L84" s="153" t="e">
        <f t="shared" si="19"/>
        <v>#REF!</v>
      </c>
      <c r="M84" s="153" t="e">
        <f t="shared" si="18"/>
        <v>#REF!</v>
      </c>
      <c r="N84" s="153" t="e">
        <f t="shared" si="18"/>
        <v>#REF!</v>
      </c>
      <c r="O84" s="153" t="e">
        <f t="shared" si="18"/>
        <v>#REF!</v>
      </c>
      <c r="P84" s="153" t="e">
        <f t="shared" si="18"/>
        <v>#REF!</v>
      </c>
      <c r="Q84" s="153" t="e">
        <f t="shared" si="18"/>
        <v>#REF!</v>
      </c>
      <c r="R84" s="153" t="e">
        <f t="shared" si="18"/>
        <v>#REF!</v>
      </c>
      <c r="S84" s="153" t="e">
        <f t="shared" si="24"/>
        <v>#REF!</v>
      </c>
      <c r="T84" s="152" t="str">
        <f t="shared" ca="1" si="25"/>
        <v/>
      </c>
      <c r="U84" s="149" t="str">
        <f t="shared" ca="1" si="23"/>
        <v/>
      </c>
    </row>
    <row r="85" spans="1:21">
      <c r="A85" s="149">
        <v>83</v>
      </c>
      <c r="B85" s="150">
        <f t="shared" si="26"/>
        <v>83</v>
      </c>
      <c r="C85" s="151" t="e">
        <f>IF(#REF!='Pareto Math'!Z$3,'Pareto Math'!B85,IF(HLOOKUP(X$15,#REF!,A86,FALSE)="","",HLOOKUP(X$15,#REF!,A86,FALSE)))</f>
        <v>#REF!</v>
      </c>
      <c r="D85" s="149" t="e">
        <f>HLOOKUP(V$15,#REF!,A86,FALSE)</f>
        <v>#REF!</v>
      </c>
      <c r="E85" s="152" t="e">
        <f>IF(C85="","",HLOOKUP(W$15,#REF!,A86,FALSE))</f>
        <v>#REF!</v>
      </c>
      <c r="F85" s="152">
        <f>(COUNTIF(D$3:D85,D85))</f>
        <v>83</v>
      </c>
      <c r="G85" s="152">
        <f t="shared" si="20"/>
        <v>999</v>
      </c>
      <c r="H85" s="152" t="e">
        <f t="shared" si="21"/>
        <v>#REF!</v>
      </c>
      <c r="I85" s="153" t="str">
        <f t="shared" si="22"/>
        <v/>
      </c>
      <c r="J85" s="153" t="e">
        <f t="shared" si="19"/>
        <v>#REF!</v>
      </c>
      <c r="K85" s="153" t="e">
        <f t="shared" si="19"/>
        <v>#REF!</v>
      </c>
      <c r="L85" s="153" t="e">
        <f t="shared" si="19"/>
        <v>#REF!</v>
      </c>
      <c r="M85" s="153" t="e">
        <f t="shared" si="18"/>
        <v>#REF!</v>
      </c>
      <c r="N85" s="153" t="e">
        <f t="shared" si="18"/>
        <v>#REF!</v>
      </c>
      <c r="O85" s="153" t="e">
        <f t="shared" si="18"/>
        <v>#REF!</v>
      </c>
      <c r="P85" s="153" t="e">
        <f t="shared" si="18"/>
        <v>#REF!</v>
      </c>
      <c r="Q85" s="153" t="e">
        <f t="shared" si="18"/>
        <v>#REF!</v>
      </c>
      <c r="R85" s="153" t="e">
        <f t="shared" si="18"/>
        <v>#REF!</v>
      </c>
      <c r="S85" s="153" t="e">
        <f t="shared" si="24"/>
        <v>#REF!</v>
      </c>
      <c r="T85" s="152" t="str">
        <f t="shared" ca="1" si="25"/>
        <v/>
      </c>
      <c r="U85" s="149" t="str">
        <f t="shared" ca="1" si="23"/>
        <v/>
      </c>
    </row>
    <row r="86" spans="1:21">
      <c r="A86" s="149">
        <v>84</v>
      </c>
      <c r="B86" s="150">
        <f t="shared" si="26"/>
        <v>84</v>
      </c>
      <c r="C86" s="151" t="e">
        <f>IF(#REF!='Pareto Math'!Z$3,'Pareto Math'!B86,IF(HLOOKUP(X$15,#REF!,A87,FALSE)="","",HLOOKUP(X$15,#REF!,A87,FALSE)))</f>
        <v>#REF!</v>
      </c>
      <c r="D86" s="149" t="e">
        <f>HLOOKUP(V$15,#REF!,A87,FALSE)</f>
        <v>#REF!</v>
      </c>
      <c r="E86" s="152" t="e">
        <f>IF(C86="","",HLOOKUP(W$15,#REF!,A87,FALSE))</f>
        <v>#REF!</v>
      </c>
      <c r="F86" s="152">
        <f>(COUNTIF(D$3:D86,D86))</f>
        <v>84</v>
      </c>
      <c r="G86" s="152">
        <f t="shared" si="20"/>
        <v>999</v>
      </c>
      <c r="H86" s="152" t="e">
        <f t="shared" si="21"/>
        <v>#REF!</v>
      </c>
      <c r="I86" s="153" t="str">
        <f t="shared" si="22"/>
        <v/>
      </c>
      <c r="J86" s="153" t="e">
        <f t="shared" si="19"/>
        <v>#REF!</v>
      </c>
      <c r="K86" s="153" t="e">
        <f t="shared" si="19"/>
        <v>#REF!</v>
      </c>
      <c r="L86" s="153" t="e">
        <f t="shared" si="19"/>
        <v>#REF!</v>
      </c>
      <c r="M86" s="153" t="e">
        <f t="shared" si="18"/>
        <v>#REF!</v>
      </c>
      <c r="N86" s="153" t="e">
        <f t="shared" si="18"/>
        <v>#REF!</v>
      </c>
      <c r="O86" s="153" t="e">
        <f t="shared" si="18"/>
        <v>#REF!</v>
      </c>
      <c r="P86" s="153" t="e">
        <f t="shared" si="18"/>
        <v>#REF!</v>
      </c>
      <c r="Q86" s="153" t="e">
        <f t="shared" si="18"/>
        <v>#REF!</v>
      </c>
      <c r="R86" s="153" t="e">
        <f t="shared" si="18"/>
        <v>#REF!</v>
      </c>
      <c r="S86" s="153" t="e">
        <f t="shared" si="24"/>
        <v>#REF!</v>
      </c>
      <c r="T86" s="152" t="str">
        <f t="shared" ca="1" si="25"/>
        <v/>
      </c>
      <c r="U86" s="149" t="str">
        <f t="shared" ca="1" si="23"/>
        <v/>
      </c>
    </row>
    <row r="87" spans="1:21">
      <c r="A87" s="149">
        <v>85</v>
      </c>
      <c r="B87" s="150">
        <f t="shared" si="26"/>
        <v>85</v>
      </c>
      <c r="C87" s="151" t="e">
        <f>IF(#REF!='Pareto Math'!Z$3,'Pareto Math'!B87,IF(HLOOKUP(X$15,#REF!,A88,FALSE)="","",HLOOKUP(X$15,#REF!,A88,FALSE)))</f>
        <v>#REF!</v>
      </c>
      <c r="D87" s="149" t="e">
        <f>HLOOKUP(V$15,#REF!,A88,FALSE)</f>
        <v>#REF!</v>
      </c>
      <c r="E87" s="152" t="e">
        <f>IF(C87="","",HLOOKUP(W$15,#REF!,A88,FALSE))</f>
        <v>#REF!</v>
      </c>
      <c r="F87" s="152">
        <f>(COUNTIF(D$3:D87,D87))</f>
        <v>85</v>
      </c>
      <c r="G87" s="152">
        <f t="shared" si="20"/>
        <v>999</v>
      </c>
      <c r="H87" s="152" t="e">
        <f t="shared" si="21"/>
        <v>#REF!</v>
      </c>
      <c r="I87" s="153" t="str">
        <f t="shared" si="22"/>
        <v/>
      </c>
      <c r="J87" s="153" t="e">
        <f t="shared" si="19"/>
        <v>#REF!</v>
      </c>
      <c r="K87" s="153" t="e">
        <f t="shared" si="19"/>
        <v>#REF!</v>
      </c>
      <c r="L87" s="153" t="e">
        <f t="shared" si="19"/>
        <v>#REF!</v>
      </c>
      <c r="M87" s="153" t="e">
        <f t="shared" si="18"/>
        <v>#REF!</v>
      </c>
      <c r="N87" s="153" t="e">
        <f t="shared" si="18"/>
        <v>#REF!</v>
      </c>
      <c r="O87" s="153" t="e">
        <f t="shared" si="18"/>
        <v>#REF!</v>
      </c>
      <c r="P87" s="153" t="e">
        <f t="shared" si="18"/>
        <v>#REF!</v>
      </c>
      <c r="Q87" s="153" t="e">
        <f t="shared" si="18"/>
        <v>#REF!</v>
      </c>
      <c r="R87" s="153" t="e">
        <f t="shared" si="18"/>
        <v>#REF!</v>
      </c>
      <c r="S87" s="153" t="e">
        <f t="shared" si="24"/>
        <v>#REF!</v>
      </c>
      <c r="T87" s="152" t="str">
        <f t="shared" ca="1" si="25"/>
        <v/>
      </c>
      <c r="U87" s="149" t="str">
        <f t="shared" ca="1" si="23"/>
        <v/>
      </c>
    </row>
    <row r="88" spans="1:21">
      <c r="A88" s="149">
        <v>86</v>
      </c>
      <c r="B88" s="150">
        <f t="shared" si="26"/>
        <v>86</v>
      </c>
      <c r="C88" s="151" t="e">
        <f>IF(#REF!='Pareto Math'!Z$3,'Pareto Math'!B88,IF(HLOOKUP(X$15,#REF!,A89,FALSE)="","",HLOOKUP(X$15,#REF!,A89,FALSE)))</f>
        <v>#REF!</v>
      </c>
      <c r="D88" s="149" t="e">
        <f>HLOOKUP(V$15,#REF!,A89,FALSE)</f>
        <v>#REF!</v>
      </c>
      <c r="E88" s="152" t="e">
        <f>IF(C88="","",HLOOKUP(W$15,#REF!,A89,FALSE))</f>
        <v>#REF!</v>
      </c>
      <c r="F88" s="152">
        <f>(COUNTIF(D$3:D88,D88))</f>
        <v>86</v>
      </c>
      <c r="G88" s="152">
        <f t="shared" si="20"/>
        <v>999</v>
      </c>
      <c r="H88" s="152" t="e">
        <f t="shared" si="21"/>
        <v>#REF!</v>
      </c>
      <c r="I88" s="153" t="str">
        <f t="shared" si="22"/>
        <v/>
      </c>
      <c r="J88" s="153" t="e">
        <f t="shared" si="19"/>
        <v>#REF!</v>
      </c>
      <c r="K88" s="153" t="e">
        <f t="shared" si="19"/>
        <v>#REF!</v>
      </c>
      <c r="L88" s="153" t="e">
        <f t="shared" si="19"/>
        <v>#REF!</v>
      </c>
      <c r="M88" s="153" t="e">
        <f t="shared" si="18"/>
        <v>#REF!</v>
      </c>
      <c r="N88" s="153" t="e">
        <f t="shared" si="18"/>
        <v>#REF!</v>
      </c>
      <c r="O88" s="153" t="e">
        <f t="shared" si="18"/>
        <v>#REF!</v>
      </c>
      <c r="P88" s="153" t="e">
        <f t="shared" si="18"/>
        <v>#REF!</v>
      </c>
      <c r="Q88" s="153" t="e">
        <f t="shared" si="18"/>
        <v>#REF!</v>
      </c>
      <c r="R88" s="153" t="e">
        <f t="shared" si="18"/>
        <v>#REF!</v>
      </c>
      <c r="S88" s="153" t="e">
        <f t="shared" si="24"/>
        <v>#REF!</v>
      </c>
      <c r="T88" s="152" t="str">
        <f t="shared" ca="1" si="25"/>
        <v/>
      </c>
      <c r="U88" s="149" t="str">
        <f t="shared" ca="1" si="23"/>
        <v/>
      </c>
    </row>
    <row r="89" spans="1:21">
      <c r="A89" s="149">
        <v>87</v>
      </c>
      <c r="B89" s="150">
        <f t="shared" si="26"/>
        <v>87</v>
      </c>
      <c r="C89" s="151" t="e">
        <f>IF(#REF!='Pareto Math'!Z$3,'Pareto Math'!B89,IF(HLOOKUP(X$15,#REF!,A90,FALSE)="","",HLOOKUP(X$15,#REF!,A90,FALSE)))</f>
        <v>#REF!</v>
      </c>
      <c r="D89" s="149" t="e">
        <f>HLOOKUP(V$15,#REF!,A90,FALSE)</f>
        <v>#REF!</v>
      </c>
      <c r="E89" s="152" t="e">
        <f>IF(C89="","",HLOOKUP(W$15,#REF!,A90,FALSE))</f>
        <v>#REF!</v>
      </c>
      <c r="F89" s="152">
        <f>(COUNTIF(D$3:D89,D89))</f>
        <v>87</v>
      </c>
      <c r="G89" s="152">
        <f t="shared" si="20"/>
        <v>999</v>
      </c>
      <c r="H89" s="152" t="e">
        <f t="shared" si="21"/>
        <v>#REF!</v>
      </c>
      <c r="I89" s="153" t="str">
        <f t="shared" si="22"/>
        <v/>
      </c>
      <c r="J89" s="153" t="e">
        <f t="shared" si="19"/>
        <v>#REF!</v>
      </c>
      <c r="K89" s="153" t="e">
        <f t="shared" si="19"/>
        <v>#REF!</v>
      </c>
      <c r="L89" s="153" t="e">
        <f t="shared" si="19"/>
        <v>#REF!</v>
      </c>
      <c r="M89" s="153" t="e">
        <f t="shared" si="18"/>
        <v>#REF!</v>
      </c>
      <c r="N89" s="153" t="e">
        <f t="shared" si="18"/>
        <v>#REF!</v>
      </c>
      <c r="O89" s="153" t="e">
        <f t="shared" si="18"/>
        <v>#REF!</v>
      </c>
      <c r="P89" s="153" t="e">
        <f t="shared" ref="P89:R152" si="27">IF(ISERROR(AD$43),"",IF($D89&lt;&gt;AD$43,"",$E89))</f>
        <v>#REF!</v>
      </c>
      <c r="Q89" s="153" t="e">
        <f t="shared" si="27"/>
        <v>#REF!</v>
      </c>
      <c r="R89" s="153" t="e">
        <f t="shared" si="27"/>
        <v>#REF!</v>
      </c>
      <c r="S89" s="153" t="e">
        <f t="shared" si="24"/>
        <v>#REF!</v>
      </c>
      <c r="T89" s="152" t="str">
        <f t="shared" ca="1" si="25"/>
        <v/>
      </c>
      <c r="U89" s="149" t="str">
        <f t="shared" ca="1" si="23"/>
        <v/>
      </c>
    </row>
    <row r="90" spans="1:21">
      <c r="A90" s="149">
        <v>88</v>
      </c>
      <c r="B90" s="150">
        <f t="shared" si="26"/>
        <v>88</v>
      </c>
      <c r="C90" s="151" t="e">
        <f>IF(#REF!='Pareto Math'!Z$3,'Pareto Math'!B90,IF(HLOOKUP(X$15,#REF!,A91,FALSE)="","",HLOOKUP(X$15,#REF!,A91,FALSE)))</f>
        <v>#REF!</v>
      </c>
      <c r="D90" s="149" t="e">
        <f>HLOOKUP(V$15,#REF!,A91,FALSE)</f>
        <v>#REF!</v>
      </c>
      <c r="E90" s="152" t="e">
        <f>IF(C90="","",HLOOKUP(W$15,#REF!,A91,FALSE))</f>
        <v>#REF!</v>
      </c>
      <c r="F90" s="152">
        <f>(COUNTIF(D$3:D90,D90))</f>
        <v>88</v>
      </c>
      <c r="G90" s="152">
        <f t="shared" si="20"/>
        <v>999</v>
      </c>
      <c r="H90" s="152" t="e">
        <f t="shared" si="21"/>
        <v>#REF!</v>
      </c>
      <c r="I90" s="153" t="str">
        <f t="shared" si="22"/>
        <v/>
      </c>
      <c r="J90" s="153" t="e">
        <f t="shared" si="19"/>
        <v>#REF!</v>
      </c>
      <c r="K90" s="153" t="e">
        <f t="shared" si="19"/>
        <v>#REF!</v>
      </c>
      <c r="L90" s="153" t="e">
        <f t="shared" si="19"/>
        <v>#REF!</v>
      </c>
      <c r="M90" s="153" t="e">
        <f t="shared" si="19"/>
        <v>#REF!</v>
      </c>
      <c r="N90" s="153" t="e">
        <f t="shared" si="19"/>
        <v>#REF!</v>
      </c>
      <c r="O90" s="153" t="e">
        <f t="shared" si="19"/>
        <v>#REF!</v>
      </c>
      <c r="P90" s="153" t="e">
        <f t="shared" si="27"/>
        <v>#REF!</v>
      </c>
      <c r="Q90" s="153" t="e">
        <f t="shared" si="27"/>
        <v>#REF!</v>
      </c>
      <c r="R90" s="153" t="e">
        <f t="shared" si="27"/>
        <v>#REF!</v>
      </c>
      <c r="S90" s="153" t="e">
        <f t="shared" si="24"/>
        <v>#REF!</v>
      </c>
      <c r="T90" s="152" t="str">
        <f t="shared" ca="1" si="25"/>
        <v/>
      </c>
      <c r="U90" s="149" t="str">
        <f t="shared" ca="1" si="23"/>
        <v/>
      </c>
    </row>
    <row r="91" spans="1:21">
      <c r="A91" s="149">
        <v>89</v>
      </c>
      <c r="B91" s="150">
        <f t="shared" si="26"/>
        <v>89</v>
      </c>
      <c r="C91" s="151" t="e">
        <f>IF(#REF!='Pareto Math'!Z$3,'Pareto Math'!B91,IF(HLOOKUP(X$15,#REF!,A92,FALSE)="","",HLOOKUP(X$15,#REF!,A92,FALSE)))</f>
        <v>#REF!</v>
      </c>
      <c r="D91" s="149" t="e">
        <f>HLOOKUP(V$15,#REF!,A92,FALSE)</f>
        <v>#REF!</v>
      </c>
      <c r="E91" s="152" t="e">
        <f>IF(C91="","",HLOOKUP(W$15,#REF!,A92,FALSE))</f>
        <v>#REF!</v>
      </c>
      <c r="F91" s="152">
        <f>(COUNTIF(D$3:D91,D91))</f>
        <v>89</v>
      </c>
      <c r="G91" s="152">
        <f t="shared" si="20"/>
        <v>999</v>
      </c>
      <c r="H91" s="152" t="e">
        <f t="shared" si="21"/>
        <v>#REF!</v>
      </c>
      <c r="I91" s="153" t="str">
        <f t="shared" si="22"/>
        <v/>
      </c>
      <c r="J91" s="153" t="e">
        <f t="shared" si="19"/>
        <v>#REF!</v>
      </c>
      <c r="K91" s="153" t="e">
        <f t="shared" si="19"/>
        <v>#REF!</v>
      </c>
      <c r="L91" s="153" t="e">
        <f t="shared" si="19"/>
        <v>#REF!</v>
      </c>
      <c r="M91" s="153" t="e">
        <f t="shared" si="19"/>
        <v>#REF!</v>
      </c>
      <c r="N91" s="153" t="e">
        <f t="shared" si="19"/>
        <v>#REF!</v>
      </c>
      <c r="O91" s="153" t="e">
        <f t="shared" si="19"/>
        <v>#REF!</v>
      </c>
      <c r="P91" s="153" t="e">
        <f t="shared" si="27"/>
        <v>#REF!</v>
      </c>
      <c r="Q91" s="153" t="e">
        <f t="shared" si="27"/>
        <v>#REF!</v>
      </c>
      <c r="R91" s="153" t="e">
        <f t="shared" si="27"/>
        <v>#REF!</v>
      </c>
      <c r="S91" s="153" t="e">
        <f t="shared" si="24"/>
        <v>#REF!</v>
      </c>
      <c r="T91" s="152" t="str">
        <f t="shared" ca="1" si="25"/>
        <v/>
      </c>
      <c r="U91" s="149" t="str">
        <f t="shared" ca="1" si="23"/>
        <v/>
      </c>
    </row>
    <row r="92" spans="1:21">
      <c r="A92" s="149">
        <v>90</v>
      </c>
      <c r="B92" s="150">
        <f t="shared" si="26"/>
        <v>90</v>
      </c>
      <c r="C92" s="151" t="e">
        <f>IF(#REF!='Pareto Math'!Z$3,'Pareto Math'!B92,IF(HLOOKUP(X$15,#REF!,A93,FALSE)="","",HLOOKUP(X$15,#REF!,A93,FALSE)))</f>
        <v>#REF!</v>
      </c>
      <c r="D92" s="149" t="e">
        <f>HLOOKUP(V$15,#REF!,A93,FALSE)</f>
        <v>#REF!</v>
      </c>
      <c r="E92" s="152" t="e">
        <f>IF(C92="","",HLOOKUP(W$15,#REF!,A93,FALSE))</f>
        <v>#REF!</v>
      </c>
      <c r="F92" s="152">
        <f>(COUNTIF(D$3:D92,D92))</f>
        <v>90</v>
      </c>
      <c r="G92" s="152">
        <f t="shared" si="20"/>
        <v>999</v>
      </c>
      <c r="H92" s="152" t="e">
        <f t="shared" si="21"/>
        <v>#REF!</v>
      </c>
      <c r="I92" s="153" t="str">
        <f t="shared" si="22"/>
        <v/>
      </c>
      <c r="J92" s="153" t="e">
        <f t="shared" si="19"/>
        <v>#REF!</v>
      </c>
      <c r="K92" s="153" t="e">
        <f t="shared" si="19"/>
        <v>#REF!</v>
      </c>
      <c r="L92" s="153" t="e">
        <f t="shared" si="19"/>
        <v>#REF!</v>
      </c>
      <c r="M92" s="153" t="e">
        <f t="shared" si="19"/>
        <v>#REF!</v>
      </c>
      <c r="N92" s="153" t="e">
        <f t="shared" si="19"/>
        <v>#REF!</v>
      </c>
      <c r="O92" s="153" t="e">
        <f t="shared" si="19"/>
        <v>#REF!</v>
      </c>
      <c r="P92" s="153" t="e">
        <f t="shared" si="27"/>
        <v>#REF!</v>
      </c>
      <c r="Q92" s="153" t="e">
        <f t="shared" si="27"/>
        <v>#REF!</v>
      </c>
      <c r="R92" s="153" t="e">
        <f t="shared" si="27"/>
        <v>#REF!</v>
      </c>
      <c r="S92" s="153" t="e">
        <f t="shared" si="24"/>
        <v>#REF!</v>
      </c>
      <c r="T92" s="152" t="str">
        <f t="shared" ca="1" si="25"/>
        <v/>
      </c>
      <c r="U92" s="149" t="str">
        <f t="shared" ca="1" si="23"/>
        <v/>
      </c>
    </row>
    <row r="93" spans="1:21">
      <c r="A93" s="149">
        <v>91</v>
      </c>
      <c r="B93" s="150">
        <f t="shared" si="26"/>
        <v>91</v>
      </c>
      <c r="C93" s="151" t="e">
        <f>IF(#REF!='Pareto Math'!Z$3,'Pareto Math'!B93,IF(HLOOKUP(X$15,#REF!,A94,FALSE)="","",HLOOKUP(X$15,#REF!,A94,FALSE)))</f>
        <v>#REF!</v>
      </c>
      <c r="D93" s="149" t="e">
        <f>HLOOKUP(V$15,#REF!,A94,FALSE)</f>
        <v>#REF!</v>
      </c>
      <c r="E93" s="152" t="e">
        <f>IF(C93="","",HLOOKUP(W$15,#REF!,A94,FALSE))</f>
        <v>#REF!</v>
      </c>
      <c r="F93" s="152">
        <f>(COUNTIF(D$3:D93,D93))</f>
        <v>91</v>
      </c>
      <c r="G93" s="152">
        <f t="shared" si="20"/>
        <v>999</v>
      </c>
      <c r="H93" s="152" t="e">
        <f t="shared" si="21"/>
        <v>#REF!</v>
      </c>
      <c r="I93" s="153" t="str">
        <f t="shared" si="22"/>
        <v/>
      </c>
      <c r="J93" s="153" t="e">
        <f t="shared" si="19"/>
        <v>#REF!</v>
      </c>
      <c r="K93" s="153" t="e">
        <f t="shared" si="19"/>
        <v>#REF!</v>
      </c>
      <c r="L93" s="153" t="e">
        <f t="shared" si="19"/>
        <v>#REF!</v>
      </c>
      <c r="M93" s="153" t="e">
        <f t="shared" si="19"/>
        <v>#REF!</v>
      </c>
      <c r="N93" s="153" t="e">
        <f t="shared" si="19"/>
        <v>#REF!</v>
      </c>
      <c r="O93" s="153" t="e">
        <f t="shared" si="19"/>
        <v>#REF!</v>
      </c>
      <c r="P93" s="153" t="e">
        <f t="shared" si="27"/>
        <v>#REF!</v>
      </c>
      <c r="Q93" s="153" t="e">
        <f t="shared" si="27"/>
        <v>#REF!</v>
      </c>
      <c r="R93" s="153" t="e">
        <f t="shared" si="27"/>
        <v>#REF!</v>
      </c>
      <c r="S93" s="153" t="e">
        <f t="shared" si="24"/>
        <v>#REF!</v>
      </c>
      <c r="T93" s="152" t="str">
        <f t="shared" ca="1" si="25"/>
        <v/>
      </c>
      <c r="U93" s="149" t="str">
        <f t="shared" ca="1" si="23"/>
        <v/>
      </c>
    </row>
    <row r="94" spans="1:21">
      <c r="A94" s="149">
        <v>92</v>
      </c>
      <c r="B94" s="150">
        <f t="shared" si="26"/>
        <v>92</v>
      </c>
      <c r="C94" s="151" t="e">
        <f>IF(#REF!='Pareto Math'!Z$3,'Pareto Math'!B94,IF(HLOOKUP(X$15,#REF!,A95,FALSE)="","",HLOOKUP(X$15,#REF!,A95,FALSE)))</f>
        <v>#REF!</v>
      </c>
      <c r="D94" s="149" t="e">
        <f>HLOOKUP(V$15,#REF!,A95,FALSE)</f>
        <v>#REF!</v>
      </c>
      <c r="E94" s="152" t="e">
        <f>IF(C94="","",HLOOKUP(W$15,#REF!,A95,FALSE))</f>
        <v>#REF!</v>
      </c>
      <c r="F94" s="152">
        <f>(COUNTIF(D$3:D94,D94))</f>
        <v>92</v>
      </c>
      <c r="G94" s="152">
        <f t="shared" si="20"/>
        <v>999</v>
      </c>
      <c r="H94" s="152" t="e">
        <f t="shared" si="21"/>
        <v>#REF!</v>
      </c>
      <c r="I94" s="153" t="str">
        <f t="shared" si="22"/>
        <v/>
      </c>
      <c r="J94" s="153" t="e">
        <f t="shared" si="19"/>
        <v>#REF!</v>
      </c>
      <c r="K94" s="153" t="e">
        <f t="shared" si="19"/>
        <v>#REF!</v>
      </c>
      <c r="L94" s="153" t="e">
        <f t="shared" si="19"/>
        <v>#REF!</v>
      </c>
      <c r="M94" s="153" t="e">
        <f t="shared" si="19"/>
        <v>#REF!</v>
      </c>
      <c r="N94" s="153" t="e">
        <f t="shared" si="19"/>
        <v>#REF!</v>
      </c>
      <c r="O94" s="153" t="e">
        <f t="shared" si="19"/>
        <v>#REF!</v>
      </c>
      <c r="P94" s="153" t="e">
        <f t="shared" si="27"/>
        <v>#REF!</v>
      </c>
      <c r="Q94" s="153" t="e">
        <f t="shared" si="27"/>
        <v>#REF!</v>
      </c>
      <c r="R94" s="153" t="e">
        <f t="shared" si="27"/>
        <v>#REF!</v>
      </c>
      <c r="S94" s="153" t="e">
        <f t="shared" si="24"/>
        <v>#REF!</v>
      </c>
      <c r="T94" s="152" t="str">
        <f t="shared" ca="1" si="25"/>
        <v/>
      </c>
      <c r="U94" s="149" t="str">
        <f t="shared" ca="1" si="23"/>
        <v/>
      </c>
    </row>
    <row r="95" spans="1:21">
      <c r="A95" s="149">
        <v>93</v>
      </c>
      <c r="B95" s="150">
        <f t="shared" si="26"/>
        <v>93</v>
      </c>
      <c r="C95" s="151" t="e">
        <f>IF(#REF!='Pareto Math'!Z$3,'Pareto Math'!B95,IF(HLOOKUP(X$15,#REF!,A96,FALSE)="","",HLOOKUP(X$15,#REF!,A96,FALSE)))</f>
        <v>#REF!</v>
      </c>
      <c r="D95" s="149" t="e">
        <f>HLOOKUP(V$15,#REF!,A96,FALSE)</f>
        <v>#REF!</v>
      </c>
      <c r="E95" s="152" t="e">
        <f>IF(C95="","",HLOOKUP(W$15,#REF!,A96,FALSE))</f>
        <v>#REF!</v>
      </c>
      <c r="F95" s="152">
        <f>(COUNTIF(D$3:D95,D95))</f>
        <v>93</v>
      </c>
      <c r="G95" s="152">
        <f t="shared" si="20"/>
        <v>999</v>
      </c>
      <c r="H95" s="152" t="e">
        <f t="shared" si="21"/>
        <v>#REF!</v>
      </c>
      <c r="I95" s="153" t="str">
        <f t="shared" si="22"/>
        <v/>
      </c>
      <c r="J95" s="153" t="e">
        <f t="shared" si="19"/>
        <v>#REF!</v>
      </c>
      <c r="K95" s="153" t="e">
        <f t="shared" si="19"/>
        <v>#REF!</v>
      </c>
      <c r="L95" s="153" t="e">
        <f t="shared" si="19"/>
        <v>#REF!</v>
      </c>
      <c r="M95" s="153" t="e">
        <f t="shared" si="19"/>
        <v>#REF!</v>
      </c>
      <c r="N95" s="153" t="e">
        <f t="shared" si="19"/>
        <v>#REF!</v>
      </c>
      <c r="O95" s="153" t="e">
        <f t="shared" si="19"/>
        <v>#REF!</v>
      </c>
      <c r="P95" s="153" t="e">
        <f t="shared" si="27"/>
        <v>#REF!</v>
      </c>
      <c r="Q95" s="153" t="e">
        <f t="shared" si="27"/>
        <v>#REF!</v>
      </c>
      <c r="R95" s="153" t="e">
        <f t="shared" si="27"/>
        <v>#REF!</v>
      </c>
      <c r="S95" s="153" t="e">
        <f t="shared" si="24"/>
        <v>#REF!</v>
      </c>
      <c r="T95" s="152" t="str">
        <f t="shared" ca="1" si="25"/>
        <v/>
      </c>
      <c r="U95" s="149" t="str">
        <f t="shared" ca="1" si="23"/>
        <v/>
      </c>
    </row>
    <row r="96" spans="1:21">
      <c r="A96" s="149">
        <v>94</v>
      </c>
      <c r="B96" s="150">
        <f t="shared" si="26"/>
        <v>94</v>
      </c>
      <c r="C96" s="151" t="e">
        <f>IF(#REF!='Pareto Math'!Z$3,'Pareto Math'!B96,IF(HLOOKUP(X$15,#REF!,A97,FALSE)="","",HLOOKUP(X$15,#REF!,A97,FALSE)))</f>
        <v>#REF!</v>
      </c>
      <c r="D96" s="149" t="e">
        <f>HLOOKUP(V$15,#REF!,A97,FALSE)</f>
        <v>#REF!</v>
      </c>
      <c r="E96" s="152" t="e">
        <f>IF(C96="","",HLOOKUP(W$15,#REF!,A97,FALSE))</f>
        <v>#REF!</v>
      </c>
      <c r="F96" s="152">
        <f>(COUNTIF(D$3:D96,D96))</f>
        <v>94</v>
      </c>
      <c r="G96" s="152">
        <f t="shared" si="20"/>
        <v>999</v>
      </c>
      <c r="H96" s="152" t="e">
        <f t="shared" si="21"/>
        <v>#REF!</v>
      </c>
      <c r="I96" s="153" t="str">
        <f t="shared" si="22"/>
        <v/>
      </c>
      <c r="J96" s="153" t="e">
        <f t="shared" si="19"/>
        <v>#REF!</v>
      </c>
      <c r="K96" s="153" t="e">
        <f t="shared" si="19"/>
        <v>#REF!</v>
      </c>
      <c r="L96" s="153" t="e">
        <f t="shared" si="19"/>
        <v>#REF!</v>
      </c>
      <c r="M96" s="153" t="e">
        <f t="shared" si="19"/>
        <v>#REF!</v>
      </c>
      <c r="N96" s="153" t="e">
        <f t="shared" si="19"/>
        <v>#REF!</v>
      </c>
      <c r="O96" s="153" t="e">
        <f t="shared" si="19"/>
        <v>#REF!</v>
      </c>
      <c r="P96" s="153" t="e">
        <f t="shared" si="27"/>
        <v>#REF!</v>
      </c>
      <c r="Q96" s="153" t="e">
        <f t="shared" si="27"/>
        <v>#REF!</v>
      </c>
      <c r="R96" s="153" t="e">
        <f t="shared" si="27"/>
        <v>#REF!</v>
      </c>
      <c r="S96" s="153" t="e">
        <f t="shared" si="24"/>
        <v>#REF!</v>
      </c>
      <c r="T96" s="152" t="str">
        <f t="shared" ca="1" si="25"/>
        <v/>
      </c>
      <c r="U96" s="149" t="str">
        <f t="shared" ca="1" si="23"/>
        <v/>
      </c>
    </row>
    <row r="97" spans="1:21">
      <c r="A97" s="149">
        <v>95</v>
      </c>
      <c r="B97" s="150">
        <f t="shared" si="26"/>
        <v>95</v>
      </c>
      <c r="C97" s="151" t="e">
        <f>IF(#REF!='Pareto Math'!Z$3,'Pareto Math'!B97,IF(HLOOKUP(X$15,#REF!,A98,FALSE)="","",HLOOKUP(X$15,#REF!,A98,FALSE)))</f>
        <v>#REF!</v>
      </c>
      <c r="D97" s="149" t="e">
        <f>HLOOKUP(V$15,#REF!,A98,FALSE)</f>
        <v>#REF!</v>
      </c>
      <c r="E97" s="152" t="e">
        <f>IF(C97="","",HLOOKUP(W$15,#REF!,A98,FALSE))</f>
        <v>#REF!</v>
      </c>
      <c r="F97" s="152">
        <f>(COUNTIF(D$3:D97,D97))</f>
        <v>95</v>
      </c>
      <c r="G97" s="152">
        <f t="shared" si="20"/>
        <v>999</v>
      </c>
      <c r="H97" s="152" t="e">
        <f t="shared" si="21"/>
        <v>#REF!</v>
      </c>
      <c r="I97" s="153" t="str">
        <f t="shared" si="22"/>
        <v/>
      </c>
      <c r="J97" s="153" t="e">
        <f t="shared" si="19"/>
        <v>#REF!</v>
      </c>
      <c r="K97" s="153" t="e">
        <f t="shared" si="19"/>
        <v>#REF!</v>
      </c>
      <c r="L97" s="153" t="e">
        <f t="shared" si="19"/>
        <v>#REF!</v>
      </c>
      <c r="M97" s="153" t="e">
        <f t="shared" si="19"/>
        <v>#REF!</v>
      </c>
      <c r="N97" s="153" t="e">
        <f t="shared" si="19"/>
        <v>#REF!</v>
      </c>
      <c r="O97" s="153" t="e">
        <f t="shared" si="19"/>
        <v>#REF!</v>
      </c>
      <c r="P97" s="153" t="e">
        <f t="shared" si="27"/>
        <v>#REF!</v>
      </c>
      <c r="Q97" s="153" t="e">
        <f t="shared" si="27"/>
        <v>#REF!</v>
      </c>
      <c r="R97" s="153" t="e">
        <f t="shared" si="27"/>
        <v>#REF!</v>
      </c>
      <c r="S97" s="153" t="e">
        <f t="shared" si="24"/>
        <v>#REF!</v>
      </c>
      <c r="T97" s="152" t="str">
        <f t="shared" ca="1" si="25"/>
        <v/>
      </c>
      <c r="U97" s="149" t="str">
        <f t="shared" ca="1" si="23"/>
        <v/>
      </c>
    </row>
    <row r="98" spans="1:21">
      <c r="A98" s="149">
        <v>96</v>
      </c>
      <c r="B98" s="150">
        <f t="shared" si="26"/>
        <v>96</v>
      </c>
      <c r="C98" s="151" t="e">
        <f>IF(#REF!='Pareto Math'!Z$3,'Pareto Math'!B98,IF(HLOOKUP(X$15,#REF!,A99,FALSE)="","",HLOOKUP(X$15,#REF!,A99,FALSE)))</f>
        <v>#REF!</v>
      </c>
      <c r="D98" s="149" t="e">
        <f>HLOOKUP(V$15,#REF!,A99,FALSE)</f>
        <v>#REF!</v>
      </c>
      <c r="E98" s="152" t="e">
        <f>IF(C98="","",HLOOKUP(W$15,#REF!,A99,FALSE))</f>
        <v>#REF!</v>
      </c>
      <c r="F98" s="152">
        <f>(COUNTIF(D$3:D98,D98))</f>
        <v>96</v>
      </c>
      <c r="G98" s="152">
        <f t="shared" si="20"/>
        <v>999</v>
      </c>
      <c r="H98" s="152" t="e">
        <f t="shared" si="21"/>
        <v>#REF!</v>
      </c>
      <c r="I98" s="153" t="str">
        <f t="shared" si="22"/>
        <v/>
      </c>
      <c r="J98" s="153" t="e">
        <f t="shared" si="19"/>
        <v>#REF!</v>
      </c>
      <c r="K98" s="153" t="e">
        <f t="shared" si="19"/>
        <v>#REF!</v>
      </c>
      <c r="L98" s="153" t="e">
        <f t="shared" si="19"/>
        <v>#REF!</v>
      </c>
      <c r="M98" s="153" t="e">
        <f t="shared" si="19"/>
        <v>#REF!</v>
      </c>
      <c r="N98" s="153" t="e">
        <f t="shared" si="19"/>
        <v>#REF!</v>
      </c>
      <c r="O98" s="153" t="e">
        <f t="shared" si="19"/>
        <v>#REF!</v>
      </c>
      <c r="P98" s="153" t="e">
        <f t="shared" si="27"/>
        <v>#REF!</v>
      </c>
      <c r="Q98" s="153" t="e">
        <f t="shared" si="27"/>
        <v>#REF!</v>
      </c>
      <c r="R98" s="153" t="e">
        <f t="shared" si="27"/>
        <v>#REF!</v>
      </c>
      <c r="S98" s="153" t="e">
        <f t="shared" si="24"/>
        <v>#REF!</v>
      </c>
      <c r="T98" s="152" t="str">
        <f t="shared" ca="1" si="25"/>
        <v/>
      </c>
      <c r="U98" s="149" t="str">
        <f t="shared" ca="1" si="23"/>
        <v/>
      </c>
    </row>
    <row r="99" spans="1:21">
      <c r="A99" s="149">
        <v>97</v>
      </c>
      <c r="B99" s="150">
        <f t="shared" si="26"/>
        <v>97</v>
      </c>
      <c r="C99" s="151" t="e">
        <f>IF(#REF!='Pareto Math'!Z$3,'Pareto Math'!B99,IF(HLOOKUP(X$15,#REF!,A100,FALSE)="","",HLOOKUP(X$15,#REF!,A100,FALSE)))</f>
        <v>#REF!</v>
      </c>
      <c r="D99" s="149" t="e">
        <f>HLOOKUP(V$15,#REF!,A100,FALSE)</f>
        <v>#REF!</v>
      </c>
      <c r="E99" s="152" t="e">
        <f>IF(C99="","",HLOOKUP(W$15,#REF!,A100,FALSE))</f>
        <v>#REF!</v>
      </c>
      <c r="F99" s="152">
        <f>(COUNTIF(D$3:D99,D99))</f>
        <v>97</v>
      </c>
      <c r="G99" s="152">
        <f t="shared" si="20"/>
        <v>999</v>
      </c>
      <c r="H99" s="152" t="e">
        <f t="shared" si="21"/>
        <v>#REF!</v>
      </c>
      <c r="I99" s="153" t="str">
        <f t="shared" si="22"/>
        <v/>
      </c>
      <c r="J99" s="153" t="e">
        <f t="shared" si="19"/>
        <v>#REF!</v>
      </c>
      <c r="K99" s="153" t="e">
        <f t="shared" si="19"/>
        <v>#REF!</v>
      </c>
      <c r="L99" s="153" t="e">
        <f t="shared" si="19"/>
        <v>#REF!</v>
      </c>
      <c r="M99" s="153" t="e">
        <f t="shared" si="19"/>
        <v>#REF!</v>
      </c>
      <c r="N99" s="153" t="e">
        <f t="shared" si="19"/>
        <v>#REF!</v>
      </c>
      <c r="O99" s="153" t="e">
        <f t="shared" si="19"/>
        <v>#REF!</v>
      </c>
      <c r="P99" s="153" t="e">
        <f t="shared" si="27"/>
        <v>#REF!</v>
      </c>
      <c r="Q99" s="153" t="e">
        <f t="shared" si="27"/>
        <v>#REF!</v>
      </c>
      <c r="R99" s="153" t="e">
        <f t="shared" si="27"/>
        <v>#REF!</v>
      </c>
      <c r="S99" s="153" t="e">
        <f t="shared" si="24"/>
        <v>#REF!</v>
      </c>
      <c r="T99" s="152" t="str">
        <f t="shared" ca="1" si="25"/>
        <v/>
      </c>
      <c r="U99" s="149" t="str">
        <f t="shared" ca="1" si="23"/>
        <v/>
      </c>
    </row>
    <row r="100" spans="1:21">
      <c r="A100" s="149">
        <v>98</v>
      </c>
      <c r="B100" s="150">
        <f t="shared" si="26"/>
        <v>98</v>
      </c>
      <c r="C100" s="151" t="e">
        <f>IF(#REF!='Pareto Math'!Z$3,'Pareto Math'!B100,IF(HLOOKUP(X$15,#REF!,A101,FALSE)="","",HLOOKUP(X$15,#REF!,A101,FALSE)))</f>
        <v>#REF!</v>
      </c>
      <c r="D100" s="149" t="e">
        <f>HLOOKUP(V$15,#REF!,A101,FALSE)</f>
        <v>#REF!</v>
      </c>
      <c r="E100" s="152" t="e">
        <f>IF(C100="","",HLOOKUP(W$15,#REF!,A101,FALSE))</f>
        <v>#REF!</v>
      </c>
      <c r="F100" s="152">
        <f>(COUNTIF(D$3:D100,D100))</f>
        <v>98</v>
      </c>
      <c r="G100" s="152">
        <f t="shared" si="20"/>
        <v>999</v>
      </c>
      <c r="H100" s="152" t="e">
        <f t="shared" si="21"/>
        <v>#REF!</v>
      </c>
      <c r="I100" s="153" t="str">
        <f t="shared" si="22"/>
        <v/>
      </c>
      <c r="J100" s="153" t="e">
        <f t="shared" si="19"/>
        <v>#REF!</v>
      </c>
      <c r="K100" s="153" t="e">
        <f t="shared" si="19"/>
        <v>#REF!</v>
      </c>
      <c r="L100" s="153" t="e">
        <f t="shared" si="19"/>
        <v>#REF!</v>
      </c>
      <c r="M100" s="153" t="e">
        <f t="shared" si="19"/>
        <v>#REF!</v>
      </c>
      <c r="N100" s="153" t="e">
        <f t="shared" si="19"/>
        <v>#REF!</v>
      </c>
      <c r="O100" s="153" t="e">
        <f t="shared" si="19"/>
        <v>#REF!</v>
      </c>
      <c r="P100" s="153" t="e">
        <f t="shared" si="27"/>
        <v>#REF!</v>
      </c>
      <c r="Q100" s="153" t="e">
        <f t="shared" si="27"/>
        <v>#REF!</v>
      </c>
      <c r="R100" s="153" t="e">
        <f t="shared" si="27"/>
        <v>#REF!</v>
      </c>
      <c r="S100" s="153" t="e">
        <f t="shared" si="24"/>
        <v>#REF!</v>
      </c>
      <c r="T100" s="152" t="str">
        <f t="shared" ca="1" si="25"/>
        <v/>
      </c>
      <c r="U100" s="149" t="str">
        <f t="shared" ca="1" si="23"/>
        <v/>
      </c>
    </row>
    <row r="101" spans="1:21">
      <c r="A101" s="149">
        <v>99</v>
      </c>
      <c r="B101" s="150">
        <f t="shared" si="26"/>
        <v>99</v>
      </c>
      <c r="C101" s="151" t="e">
        <f>IF(#REF!='Pareto Math'!Z$3,'Pareto Math'!B101,IF(HLOOKUP(X$15,#REF!,A102,FALSE)="","",HLOOKUP(X$15,#REF!,A102,FALSE)))</f>
        <v>#REF!</v>
      </c>
      <c r="D101" s="149" t="e">
        <f>HLOOKUP(V$15,#REF!,A102,FALSE)</f>
        <v>#REF!</v>
      </c>
      <c r="E101" s="152" t="e">
        <f>IF(C101="","",HLOOKUP(W$15,#REF!,A102,FALSE))</f>
        <v>#REF!</v>
      </c>
      <c r="F101" s="152">
        <f>(COUNTIF(D$3:D101,D101))</f>
        <v>99</v>
      </c>
      <c r="G101" s="152">
        <f t="shared" si="20"/>
        <v>999</v>
      </c>
      <c r="H101" s="152" t="e">
        <f t="shared" si="21"/>
        <v>#REF!</v>
      </c>
      <c r="I101" s="153" t="str">
        <f t="shared" si="22"/>
        <v/>
      </c>
      <c r="J101" s="153" t="e">
        <f t="shared" si="19"/>
        <v>#REF!</v>
      </c>
      <c r="K101" s="153" t="e">
        <f t="shared" si="19"/>
        <v>#REF!</v>
      </c>
      <c r="L101" s="153" t="e">
        <f t="shared" si="19"/>
        <v>#REF!</v>
      </c>
      <c r="M101" s="153" t="e">
        <f t="shared" si="19"/>
        <v>#REF!</v>
      </c>
      <c r="N101" s="153" t="e">
        <f t="shared" si="19"/>
        <v>#REF!</v>
      </c>
      <c r="O101" s="153" t="e">
        <f t="shared" si="19"/>
        <v>#REF!</v>
      </c>
      <c r="P101" s="153" t="e">
        <f t="shared" si="27"/>
        <v>#REF!</v>
      </c>
      <c r="Q101" s="153" t="e">
        <f t="shared" si="27"/>
        <v>#REF!</v>
      </c>
      <c r="R101" s="153" t="e">
        <f t="shared" si="27"/>
        <v>#REF!</v>
      </c>
      <c r="S101" s="153" t="e">
        <f t="shared" si="24"/>
        <v>#REF!</v>
      </c>
      <c r="T101" s="152" t="str">
        <f t="shared" ca="1" si="25"/>
        <v/>
      </c>
      <c r="U101" s="149" t="str">
        <f t="shared" ca="1" si="23"/>
        <v/>
      </c>
    </row>
    <row r="102" spans="1:21">
      <c r="A102" s="149">
        <v>100</v>
      </c>
      <c r="B102" s="150">
        <f t="shared" si="26"/>
        <v>100</v>
      </c>
      <c r="C102" s="151" t="e">
        <f>IF(#REF!='Pareto Math'!Z$3,'Pareto Math'!B102,IF(HLOOKUP(X$15,#REF!,A103,FALSE)="","",HLOOKUP(X$15,#REF!,A103,FALSE)))</f>
        <v>#REF!</v>
      </c>
      <c r="D102" s="149" t="e">
        <f>HLOOKUP(V$15,#REF!,A103,FALSE)</f>
        <v>#REF!</v>
      </c>
      <c r="E102" s="152" t="e">
        <f>IF(C102="","",HLOOKUP(W$15,#REF!,A103,FALSE))</f>
        <v>#REF!</v>
      </c>
      <c r="F102" s="152">
        <f>(COUNTIF(D$3:D102,D102))</f>
        <v>100</v>
      </c>
      <c r="G102" s="152">
        <f t="shared" si="20"/>
        <v>999</v>
      </c>
      <c r="H102" s="152" t="e">
        <f t="shared" si="21"/>
        <v>#REF!</v>
      </c>
      <c r="I102" s="153" t="str">
        <f t="shared" si="22"/>
        <v/>
      </c>
      <c r="J102" s="153" t="e">
        <f t="shared" si="19"/>
        <v>#REF!</v>
      </c>
      <c r="K102" s="153" t="e">
        <f t="shared" si="19"/>
        <v>#REF!</v>
      </c>
      <c r="L102" s="153" t="e">
        <f t="shared" si="19"/>
        <v>#REF!</v>
      </c>
      <c r="M102" s="153" t="e">
        <f t="shared" si="19"/>
        <v>#REF!</v>
      </c>
      <c r="N102" s="153" t="e">
        <f t="shared" si="19"/>
        <v>#REF!</v>
      </c>
      <c r="O102" s="153" t="e">
        <f t="shared" si="19"/>
        <v>#REF!</v>
      </c>
      <c r="P102" s="153" t="e">
        <f t="shared" si="27"/>
        <v>#REF!</v>
      </c>
      <c r="Q102" s="153" t="e">
        <f t="shared" si="27"/>
        <v>#REF!</v>
      </c>
      <c r="R102" s="153" t="e">
        <f t="shared" si="27"/>
        <v>#REF!</v>
      </c>
      <c r="S102" s="153" t="e">
        <f t="shared" si="24"/>
        <v>#REF!</v>
      </c>
      <c r="T102" s="152" t="str">
        <f t="shared" ca="1" si="25"/>
        <v/>
      </c>
      <c r="U102" s="149" t="str">
        <f t="shared" ca="1" si="23"/>
        <v/>
      </c>
    </row>
    <row r="103" spans="1:21">
      <c r="A103" s="149">
        <v>101</v>
      </c>
      <c r="B103" s="150">
        <f t="shared" si="26"/>
        <v>101</v>
      </c>
      <c r="C103" s="151" t="e">
        <f>IF(#REF!='Pareto Math'!Z$3,'Pareto Math'!B103,IF(HLOOKUP(X$15,#REF!,A104,FALSE)="","",HLOOKUP(X$15,#REF!,A104,FALSE)))</f>
        <v>#REF!</v>
      </c>
      <c r="D103" s="149" t="e">
        <f>HLOOKUP(V$15,#REF!,A104,FALSE)</f>
        <v>#REF!</v>
      </c>
      <c r="E103" s="152" t="e">
        <f>IF(C103="","",HLOOKUP(W$15,#REF!,A104,FALSE))</f>
        <v>#REF!</v>
      </c>
      <c r="F103" s="152">
        <f>(COUNTIF(D$3:D103,D103))</f>
        <v>101</v>
      </c>
      <c r="G103" s="152">
        <f t="shared" si="20"/>
        <v>999</v>
      </c>
      <c r="H103" s="152" t="e">
        <f t="shared" si="21"/>
        <v>#REF!</v>
      </c>
      <c r="I103" s="153" t="str">
        <f t="shared" si="22"/>
        <v/>
      </c>
      <c r="J103" s="153" t="e">
        <f t="shared" si="19"/>
        <v>#REF!</v>
      </c>
      <c r="K103" s="153" t="e">
        <f t="shared" si="19"/>
        <v>#REF!</v>
      </c>
      <c r="L103" s="153" t="e">
        <f t="shared" si="19"/>
        <v>#REF!</v>
      </c>
      <c r="M103" s="153" t="e">
        <f t="shared" si="19"/>
        <v>#REF!</v>
      </c>
      <c r="N103" s="153" t="e">
        <f t="shared" si="19"/>
        <v>#REF!</v>
      </c>
      <c r="O103" s="153" t="e">
        <f t="shared" si="19"/>
        <v>#REF!</v>
      </c>
      <c r="P103" s="153" t="e">
        <f t="shared" si="27"/>
        <v>#REF!</v>
      </c>
      <c r="Q103" s="153" t="e">
        <f t="shared" si="27"/>
        <v>#REF!</v>
      </c>
      <c r="R103" s="153" t="e">
        <f t="shared" si="27"/>
        <v>#REF!</v>
      </c>
      <c r="S103" s="153" t="e">
        <f t="shared" si="24"/>
        <v>#REF!</v>
      </c>
      <c r="T103" s="152" t="str">
        <f t="shared" ca="1" si="25"/>
        <v/>
      </c>
      <c r="U103" s="149" t="str">
        <f t="shared" ca="1" si="23"/>
        <v/>
      </c>
    </row>
    <row r="104" spans="1:21">
      <c r="A104" s="149">
        <v>102</v>
      </c>
      <c r="B104" s="150">
        <f t="shared" si="26"/>
        <v>102</v>
      </c>
      <c r="C104" s="151" t="e">
        <f>IF(#REF!='Pareto Math'!Z$3,'Pareto Math'!B104,IF(HLOOKUP(X$15,#REF!,A105,FALSE)="","",HLOOKUP(X$15,#REF!,A105,FALSE)))</f>
        <v>#REF!</v>
      </c>
      <c r="D104" s="149" t="e">
        <f>HLOOKUP(V$15,#REF!,A105,FALSE)</f>
        <v>#REF!</v>
      </c>
      <c r="E104" s="152" t="e">
        <f>IF(C104="","",HLOOKUP(W$15,#REF!,A105,FALSE))</f>
        <v>#REF!</v>
      </c>
      <c r="F104" s="152">
        <f>(COUNTIF(D$3:D104,D104))</f>
        <v>102</v>
      </c>
      <c r="G104" s="152">
        <f t="shared" si="20"/>
        <v>999</v>
      </c>
      <c r="H104" s="152" t="e">
        <f t="shared" si="21"/>
        <v>#REF!</v>
      </c>
      <c r="I104" s="153" t="str">
        <f t="shared" si="22"/>
        <v/>
      </c>
      <c r="J104" s="153" t="e">
        <f t="shared" si="19"/>
        <v>#REF!</v>
      </c>
      <c r="K104" s="153" t="e">
        <f t="shared" si="19"/>
        <v>#REF!</v>
      </c>
      <c r="L104" s="153" t="e">
        <f t="shared" si="19"/>
        <v>#REF!</v>
      </c>
      <c r="M104" s="153" t="e">
        <f t="shared" si="19"/>
        <v>#REF!</v>
      </c>
      <c r="N104" s="153" t="e">
        <f t="shared" si="19"/>
        <v>#REF!</v>
      </c>
      <c r="O104" s="153" t="e">
        <f t="shared" si="19"/>
        <v>#REF!</v>
      </c>
      <c r="P104" s="153" t="e">
        <f t="shared" si="27"/>
        <v>#REF!</v>
      </c>
      <c r="Q104" s="153" t="e">
        <f t="shared" si="27"/>
        <v>#REF!</v>
      </c>
      <c r="R104" s="153" t="e">
        <f t="shared" si="27"/>
        <v>#REF!</v>
      </c>
      <c r="S104" s="153" t="e">
        <f t="shared" si="24"/>
        <v>#REF!</v>
      </c>
      <c r="T104" s="152" t="str">
        <f t="shared" ca="1" si="25"/>
        <v/>
      </c>
      <c r="U104" s="149" t="str">
        <f t="shared" ca="1" si="23"/>
        <v/>
      </c>
    </row>
    <row r="105" spans="1:21">
      <c r="A105" s="149">
        <v>103</v>
      </c>
      <c r="B105" s="150">
        <f t="shared" si="26"/>
        <v>103</v>
      </c>
      <c r="C105" s="151" t="e">
        <f>IF(#REF!='Pareto Math'!Z$3,'Pareto Math'!B105,IF(HLOOKUP(X$15,#REF!,A106,FALSE)="","",HLOOKUP(X$15,#REF!,A106,FALSE)))</f>
        <v>#REF!</v>
      </c>
      <c r="D105" s="149" t="e">
        <f>HLOOKUP(V$15,#REF!,A106,FALSE)</f>
        <v>#REF!</v>
      </c>
      <c r="E105" s="152" t="e">
        <f>IF(C105="","",HLOOKUP(W$15,#REF!,A106,FALSE))</f>
        <v>#REF!</v>
      </c>
      <c r="F105" s="152">
        <f>(COUNTIF(D$3:D105,D105))</f>
        <v>103</v>
      </c>
      <c r="G105" s="152">
        <f t="shared" si="20"/>
        <v>999</v>
      </c>
      <c r="H105" s="152" t="e">
        <f t="shared" si="21"/>
        <v>#REF!</v>
      </c>
      <c r="I105" s="153" t="str">
        <f t="shared" si="22"/>
        <v/>
      </c>
      <c r="J105" s="153" t="e">
        <f t="shared" si="19"/>
        <v>#REF!</v>
      </c>
      <c r="K105" s="153" t="e">
        <f t="shared" si="19"/>
        <v>#REF!</v>
      </c>
      <c r="L105" s="153" t="e">
        <f t="shared" si="19"/>
        <v>#REF!</v>
      </c>
      <c r="M105" s="153" t="e">
        <f t="shared" si="19"/>
        <v>#REF!</v>
      </c>
      <c r="N105" s="153" t="e">
        <f t="shared" si="19"/>
        <v>#REF!</v>
      </c>
      <c r="O105" s="153" t="e">
        <f t="shared" si="19"/>
        <v>#REF!</v>
      </c>
      <c r="P105" s="153" t="e">
        <f t="shared" si="27"/>
        <v>#REF!</v>
      </c>
      <c r="Q105" s="153" t="e">
        <f t="shared" si="27"/>
        <v>#REF!</v>
      </c>
      <c r="R105" s="153" t="e">
        <f t="shared" si="27"/>
        <v>#REF!</v>
      </c>
      <c r="S105" s="153" t="e">
        <f t="shared" si="24"/>
        <v>#REF!</v>
      </c>
      <c r="T105" s="152" t="str">
        <f t="shared" ca="1" si="25"/>
        <v/>
      </c>
      <c r="U105" s="149" t="str">
        <f t="shared" ca="1" si="23"/>
        <v/>
      </c>
    </row>
    <row r="106" spans="1:21">
      <c r="A106" s="149">
        <v>104</v>
      </c>
      <c r="B106" s="150">
        <f t="shared" si="26"/>
        <v>104</v>
      </c>
      <c r="C106" s="151" t="e">
        <f>IF(#REF!='Pareto Math'!Z$3,'Pareto Math'!B106,IF(HLOOKUP(X$15,#REF!,A107,FALSE)="","",HLOOKUP(X$15,#REF!,A107,FALSE)))</f>
        <v>#REF!</v>
      </c>
      <c r="D106" s="149" t="e">
        <f>HLOOKUP(V$15,#REF!,A107,FALSE)</f>
        <v>#REF!</v>
      </c>
      <c r="E106" s="152" t="e">
        <f>IF(C106="","",HLOOKUP(W$15,#REF!,A107,FALSE))</f>
        <v>#REF!</v>
      </c>
      <c r="F106" s="152">
        <f>(COUNTIF(D$3:D106,D106))</f>
        <v>104</v>
      </c>
      <c r="G106" s="152">
        <f t="shared" si="20"/>
        <v>999</v>
      </c>
      <c r="H106" s="152" t="e">
        <f t="shared" si="21"/>
        <v>#REF!</v>
      </c>
      <c r="I106" s="153" t="str">
        <f t="shared" si="22"/>
        <v/>
      </c>
      <c r="J106" s="153" t="e">
        <f t="shared" si="19"/>
        <v>#REF!</v>
      </c>
      <c r="K106" s="153" t="e">
        <f t="shared" si="19"/>
        <v>#REF!</v>
      </c>
      <c r="L106" s="153" t="e">
        <f t="shared" si="19"/>
        <v>#REF!</v>
      </c>
      <c r="M106" s="153" t="e">
        <f t="shared" si="19"/>
        <v>#REF!</v>
      </c>
      <c r="N106" s="153" t="e">
        <f t="shared" si="19"/>
        <v>#REF!</v>
      </c>
      <c r="O106" s="153" t="e">
        <f t="shared" si="19"/>
        <v>#REF!</v>
      </c>
      <c r="P106" s="153" t="e">
        <f t="shared" si="27"/>
        <v>#REF!</v>
      </c>
      <c r="Q106" s="153" t="e">
        <f t="shared" si="27"/>
        <v>#REF!</v>
      </c>
      <c r="R106" s="153" t="e">
        <f t="shared" si="27"/>
        <v>#REF!</v>
      </c>
      <c r="S106" s="153" t="e">
        <f t="shared" si="24"/>
        <v>#REF!</v>
      </c>
      <c r="T106" s="152" t="str">
        <f t="shared" ca="1" si="25"/>
        <v/>
      </c>
      <c r="U106" s="149" t="str">
        <f t="shared" ca="1" si="23"/>
        <v/>
      </c>
    </row>
    <row r="107" spans="1:21">
      <c r="A107" s="149">
        <v>105</v>
      </c>
      <c r="B107" s="150">
        <f t="shared" si="26"/>
        <v>105</v>
      </c>
      <c r="C107" s="151" t="e">
        <f>IF(#REF!='Pareto Math'!Z$3,'Pareto Math'!B107,IF(HLOOKUP(X$15,#REF!,A108,FALSE)="","",HLOOKUP(X$15,#REF!,A108,FALSE)))</f>
        <v>#REF!</v>
      </c>
      <c r="D107" s="149" t="e">
        <f>HLOOKUP(V$15,#REF!,A108,FALSE)</f>
        <v>#REF!</v>
      </c>
      <c r="E107" s="152" t="e">
        <f>IF(C107="","",HLOOKUP(W$15,#REF!,A108,FALSE))</f>
        <v>#REF!</v>
      </c>
      <c r="F107" s="152">
        <f>(COUNTIF(D$3:D107,D107))</f>
        <v>105</v>
      </c>
      <c r="G107" s="152">
        <f t="shared" si="20"/>
        <v>999</v>
      </c>
      <c r="H107" s="152" t="e">
        <f t="shared" si="21"/>
        <v>#REF!</v>
      </c>
      <c r="I107" s="153" t="str">
        <f t="shared" si="22"/>
        <v/>
      </c>
      <c r="J107" s="153" t="e">
        <f t="shared" si="19"/>
        <v>#REF!</v>
      </c>
      <c r="K107" s="153" t="e">
        <f t="shared" si="19"/>
        <v>#REF!</v>
      </c>
      <c r="L107" s="153" t="e">
        <f t="shared" si="19"/>
        <v>#REF!</v>
      </c>
      <c r="M107" s="153" t="e">
        <f t="shared" si="19"/>
        <v>#REF!</v>
      </c>
      <c r="N107" s="153" t="e">
        <f t="shared" si="19"/>
        <v>#REF!</v>
      </c>
      <c r="O107" s="153" t="e">
        <f t="shared" si="19"/>
        <v>#REF!</v>
      </c>
      <c r="P107" s="153" t="e">
        <f t="shared" si="27"/>
        <v>#REF!</v>
      </c>
      <c r="Q107" s="153" t="e">
        <f t="shared" si="27"/>
        <v>#REF!</v>
      </c>
      <c r="R107" s="153" t="e">
        <f t="shared" si="27"/>
        <v>#REF!</v>
      </c>
      <c r="S107" s="153" t="e">
        <f t="shared" si="24"/>
        <v>#REF!</v>
      </c>
      <c r="T107" s="152" t="str">
        <f t="shared" ca="1" si="25"/>
        <v/>
      </c>
      <c r="U107" s="149" t="str">
        <f t="shared" ca="1" si="23"/>
        <v/>
      </c>
    </row>
    <row r="108" spans="1:21">
      <c r="A108" s="149">
        <v>106</v>
      </c>
      <c r="B108" s="150">
        <f t="shared" si="26"/>
        <v>106</v>
      </c>
      <c r="C108" s="151" t="e">
        <f>IF(#REF!='Pareto Math'!Z$3,'Pareto Math'!B108,IF(HLOOKUP(X$15,#REF!,A109,FALSE)="","",HLOOKUP(X$15,#REF!,A109,FALSE)))</f>
        <v>#REF!</v>
      </c>
      <c r="D108" s="149" t="e">
        <f>HLOOKUP(V$15,#REF!,A109,FALSE)</f>
        <v>#REF!</v>
      </c>
      <c r="E108" s="152" t="e">
        <f>IF(C108="","",HLOOKUP(W$15,#REF!,A109,FALSE))</f>
        <v>#REF!</v>
      </c>
      <c r="F108" s="152">
        <f>(COUNTIF(D$3:D108,D108))</f>
        <v>106</v>
      </c>
      <c r="G108" s="152">
        <f t="shared" si="20"/>
        <v>999</v>
      </c>
      <c r="H108" s="152" t="e">
        <f t="shared" si="21"/>
        <v>#REF!</v>
      </c>
      <c r="I108" s="153" t="str">
        <f t="shared" si="22"/>
        <v/>
      </c>
      <c r="J108" s="153" t="e">
        <f t="shared" si="19"/>
        <v>#REF!</v>
      </c>
      <c r="K108" s="153" t="e">
        <f t="shared" si="19"/>
        <v>#REF!</v>
      </c>
      <c r="L108" s="153" t="e">
        <f t="shared" si="19"/>
        <v>#REF!</v>
      </c>
      <c r="M108" s="153" t="e">
        <f t="shared" si="19"/>
        <v>#REF!</v>
      </c>
      <c r="N108" s="153" t="e">
        <f t="shared" si="19"/>
        <v>#REF!</v>
      </c>
      <c r="O108" s="153" t="e">
        <f t="shared" si="19"/>
        <v>#REF!</v>
      </c>
      <c r="P108" s="153" t="e">
        <f t="shared" si="27"/>
        <v>#REF!</v>
      </c>
      <c r="Q108" s="153" t="e">
        <f t="shared" si="27"/>
        <v>#REF!</v>
      </c>
      <c r="R108" s="153" t="e">
        <f t="shared" si="27"/>
        <v>#REF!</v>
      </c>
      <c r="S108" s="153" t="e">
        <f t="shared" si="24"/>
        <v>#REF!</v>
      </c>
      <c r="T108" s="152" t="str">
        <f t="shared" ca="1" si="25"/>
        <v/>
      </c>
      <c r="U108" s="149" t="str">
        <f t="shared" ca="1" si="23"/>
        <v/>
      </c>
    </row>
    <row r="109" spans="1:21">
      <c r="A109" s="149">
        <v>107</v>
      </c>
      <c r="B109" s="150">
        <f t="shared" si="26"/>
        <v>107</v>
      </c>
      <c r="C109" s="151" t="e">
        <f>IF(#REF!='Pareto Math'!Z$3,'Pareto Math'!B109,IF(HLOOKUP(X$15,#REF!,A110,FALSE)="","",HLOOKUP(X$15,#REF!,A110,FALSE)))</f>
        <v>#REF!</v>
      </c>
      <c r="D109" s="149" t="e">
        <f>HLOOKUP(V$15,#REF!,A110,FALSE)</f>
        <v>#REF!</v>
      </c>
      <c r="E109" s="152" t="e">
        <f>IF(C109="","",HLOOKUP(W$15,#REF!,A110,FALSE))</f>
        <v>#REF!</v>
      </c>
      <c r="F109" s="152">
        <f>(COUNTIF(D$3:D109,D109))</f>
        <v>107</v>
      </c>
      <c r="G109" s="152">
        <f t="shared" si="20"/>
        <v>999</v>
      </c>
      <c r="H109" s="152" t="e">
        <f t="shared" si="21"/>
        <v>#REF!</v>
      </c>
      <c r="I109" s="153" t="str">
        <f t="shared" si="22"/>
        <v/>
      </c>
      <c r="J109" s="153" t="e">
        <f t="shared" si="19"/>
        <v>#REF!</v>
      </c>
      <c r="K109" s="153" t="e">
        <f t="shared" si="19"/>
        <v>#REF!</v>
      </c>
      <c r="L109" s="153" t="e">
        <f t="shared" si="19"/>
        <v>#REF!</v>
      </c>
      <c r="M109" s="153" t="e">
        <f t="shared" si="19"/>
        <v>#REF!</v>
      </c>
      <c r="N109" s="153" t="e">
        <f t="shared" si="19"/>
        <v>#REF!</v>
      </c>
      <c r="O109" s="153" t="e">
        <f t="shared" si="19"/>
        <v>#REF!</v>
      </c>
      <c r="P109" s="153" t="e">
        <f t="shared" si="27"/>
        <v>#REF!</v>
      </c>
      <c r="Q109" s="153" t="e">
        <f t="shared" si="27"/>
        <v>#REF!</v>
      </c>
      <c r="R109" s="153" t="e">
        <f t="shared" si="27"/>
        <v>#REF!</v>
      </c>
      <c r="S109" s="153" t="e">
        <f t="shared" si="24"/>
        <v>#REF!</v>
      </c>
      <c r="T109" s="152" t="str">
        <f t="shared" ca="1" si="25"/>
        <v/>
      </c>
      <c r="U109" s="149" t="str">
        <f t="shared" ca="1" si="23"/>
        <v/>
      </c>
    </row>
    <row r="110" spans="1:21">
      <c r="A110" s="149">
        <v>108</v>
      </c>
      <c r="B110" s="150">
        <f t="shared" si="26"/>
        <v>108</v>
      </c>
      <c r="C110" s="151" t="e">
        <f>IF(#REF!='Pareto Math'!Z$3,'Pareto Math'!B110,IF(HLOOKUP(X$15,#REF!,A111,FALSE)="","",HLOOKUP(X$15,#REF!,A111,FALSE)))</f>
        <v>#REF!</v>
      </c>
      <c r="D110" s="149" t="e">
        <f>HLOOKUP(V$15,#REF!,A111,FALSE)</f>
        <v>#REF!</v>
      </c>
      <c r="E110" s="152" t="e">
        <f>IF(C110="","",HLOOKUP(W$15,#REF!,A111,FALSE))</f>
        <v>#REF!</v>
      </c>
      <c r="F110" s="152">
        <f>(COUNTIF(D$3:D110,D110))</f>
        <v>108</v>
      </c>
      <c r="G110" s="152">
        <f t="shared" si="20"/>
        <v>999</v>
      </c>
      <c r="H110" s="152" t="e">
        <f t="shared" si="21"/>
        <v>#REF!</v>
      </c>
      <c r="I110" s="153" t="str">
        <f t="shared" si="22"/>
        <v/>
      </c>
      <c r="J110" s="153" t="e">
        <f t="shared" si="19"/>
        <v>#REF!</v>
      </c>
      <c r="K110" s="153" t="e">
        <f t="shared" si="19"/>
        <v>#REF!</v>
      </c>
      <c r="L110" s="153" t="e">
        <f t="shared" si="19"/>
        <v>#REF!</v>
      </c>
      <c r="M110" s="153" t="e">
        <f t="shared" si="19"/>
        <v>#REF!</v>
      </c>
      <c r="N110" s="153" t="e">
        <f t="shared" si="19"/>
        <v>#REF!</v>
      </c>
      <c r="O110" s="153" t="e">
        <f t="shared" si="19"/>
        <v>#REF!</v>
      </c>
      <c r="P110" s="153" t="e">
        <f t="shared" si="27"/>
        <v>#REF!</v>
      </c>
      <c r="Q110" s="153" t="e">
        <f t="shared" si="27"/>
        <v>#REF!</v>
      </c>
      <c r="R110" s="153" t="e">
        <f t="shared" si="27"/>
        <v>#REF!</v>
      </c>
      <c r="S110" s="153" t="e">
        <f t="shared" si="24"/>
        <v>#REF!</v>
      </c>
      <c r="T110" s="152" t="str">
        <f t="shared" ca="1" si="25"/>
        <v/>
      </c>
      <c r="U110" s="149" t="str">
        <f t="shared" ca="1" si="23"/>
        <v/>
      </c>
    </row>
    <row r="111" spans="1:21">
      <c r="A111" s="149">
        <v>109</v>
      </c>
      <c r="B111" s="150">
        <f t="shared" si="26"/>
        <v>109</v>
      </c>
      <c r="C111" s="151" t="e">
        <f>IF(#REF!='Pareto Math'!Z$3,'Pareto Math'!B111,IF(HLOOKUP(X$15,#REF!,A112,FALSE)="","",HLOOKUP(X$15,#REF!,A112,FALSE)))</f>
        <v>#REF!</v>
      </c>
      <c r="D111" s="149" t="e">
        <f>HLOOKUP(V$15,#REF!,A112,FALSE)</f>
        <v>#REF!</v>
      </c>
      <c r="E111" s="152" t="e">
        <f>IF(C111="","",HLOOKUP(W$15,#REF!,A112,FALSE))</f>
        <v>#REF!</v>
      </c>
      <c r="F111" s="152">
        <f>(COUNTIF(D$3:D111,D111))</f>
        <v>109</v>
      </c>
      <c r="G111" s="152">
        <f t="shared" si="20"/>
        <v>999</v>
      </c>
      <c r="H111" s="152" t="e">
        <f t="shared" si="21"/>
        <v>#REF!</v>
      </c>
      <c r="I111" s="153" t="str">
        <f t="shared" si="22"/>
        <v/>
      </c>
      <c r="J111" s="153" t="e">
        <f t="shared" si="19"/>
        <v>#REF!</v>
      </c>
      <c r="K111" s="153" t="e">
        <f t="shared" si="19"/>
        <v>#REF!</v>
      </c>
      <c r="L111" s="153" t="e">
        <f t="shared" si="19"/>
        <v>#REF!</v>
      </c>
      <c r="M111" s="153" t="e">
        <f t="shared" ref="M111:R174" si="28">IF(ISERROR(AA$43),"",IF($D111&lt;&gt;AA$43,"",$E111))</f>
        <v>#REF!</v>
      </c>
      <c r="N111" s="153" t="e">
        <f t="shared" si="28"/>
        <v>#REF!</v>
      </c>
      <c r="O111" s="153" t="e">
        <f t="shared" si="28"/>
        <v>#REF!</v>
      </c>
      <c r="P111" s="153" t="e">
        <f t="shared" si="27"/>
        <v>#REF!</v>
      </c>
      <c r="Q111" s="153" t="e">
        <f t="shared" si="27"/>
        <v>#REF!</v>
      </c>
      <c r="R111" s="153" t="e">
        <f t="shared" si="27"/>
        <v>#REF!</v>
      </c>
      <c r="S111" s="153" t="e">
        <f t="shared" si="24"/>
        <v>#REF!</v>
      </c>
      <c r="T111" s="152" t="str">
        <f t="shared" ca="1" si="25"/>
        <v/>
      </c>
      <c r="U111" s="149" t="str">
        <f t="shared" ca="1" si="23"/>
        <v/>
      </c>
    </row>
    <row r="112" spans="1:21">
      <c r="A112" s="149">
        <v>110</v>
      </c>
      <c r="B112" s="150">
        <f t="shared" si="26"/>
        <v>110</v>
      </c>
      <c r="C112" s="151" t="e">
        <f>IF(#REF!='Pareto Math'!Z$3,'Pareto Math'!B112,IF(HLOOKUP(X$15,#REF!,A113,FALSE)="","",HLOOKUP(X$15,#REF!,A113,FALSE)))</f>
        <v>#REF!</v>
      </c>
      <c r="D112" s="149" t="e">
        <f>HLOOKUP(V$15,#REF!,A113,FALSE)</f>
        <v>#REF!</v>
      </c>
      <c r="E112" s="152" t="e">
        <f>IF(C112="","",HLOOKUP(W$15,#REF!,A113,FALSE))</f>
        <v>#REF!</v>
      </c>
      <c r="F112" s="152">
        <f>(COUNTIF(D$3:D112,D112))</f>
        <v>110</v>
      </c>
      <c r="G112" s="152">
        <f t="shared" si="20"/>
        <v>999</v>
      </c>
      <c r="H112" s="152" t="e">
        <f t="shared" si="21"/>
        <v>#REF!</v>
      </c>
      <c r="I112" s="153" t="str">
        <f t="shared" si="22"/>
        <v/>
      </c>
      <c r="J112" s="153" t="e">
        <f t="shared" ref="J112:O175" si="29">IF(ISERROR(X$43),"",IF($D112&lt;&gt;X$43,"",$E112))</f>
        <v>#REF!</v>
      </c>
      <c r="K112" s="153" t="e">
        <f t="shared" si="29"/>
        <v>#REF!</v>
      </c>
      <c r="L112" s="153" t="e">
        <f t="shared" si="29"/>
        <v>#REF!</v>
      </c>
      <c r="M112" s="153" t="e">
        <f t="shared" si="28"/>
        <v>#REF!</v>
      </c>
      <c r="N112" s="153" t="e">
        <f t="shared" si="28"/>
        <v>#REF!</v>
      </c>
      <c r="O112" s="153" t="e">
        <f t="shared" si="28"/>
        <v>#REF!</v>
      </c>
      <c r="P112" s="153" t="e">
        <f t="shared" si="27"/>
        <v>#REF!</v>
      </c>
      <c r="Q112" s="153" t="e">
        <f t="shared" si="27"/>
        <v>#REF!</v>
      </c>
      <c r="R112" s="153" t="e">
        <f t="shared" si="27"/>
        <v>#REF!</v>
      </c>
      <c r="S112" s="153" t="e">
        <f t="shared" si="24"/>
        <v>#REF!</v>
      </c>
      <c r="T112" s="152" t="str">
        <f t="shared" ca="1" si="25"/>
        <v/>
      </c>
      <c r="U112" s="149" t="str">
        <f t="shared" ca="1" si="23"/>
        <v/>
      </c>
    </row>
    <row r="113" spans="1:21">
      <c r="A113" s="149">
        <v>111</v>
      </c>
      <c r="B113" s="150">
        <f t="shared" si="26"/>
        <v>111</v>
      </c>
      <c r="C113" s="151" t="e">
        <f>IF(#REF!='Pareto Math'!Z$3,'Pareto Math'!B113,IF(HLOOKUP(X$15,#REF!,A114,FALSE)="","",HLOOKUP(X$15,#REF!,A114,FALSE)))</f>
        <v>#REF!</v>
      </c>
      <c r="D113" s="149" t="e">
        <f>HLOOKUP(V$15,#REF!,A114,FALSE)</f>
        <v>#REF!</v>
      </c>
      <c r="E113" s="152" t="e">
        <f>IF(C113="","",HLOOKUP(W$15,#REF!,A114,FALSE))</f>
        <v>#REF!</v>
      </c>
      <c r="F113" s="152">
        <f>(COUNTIF(D$3:D113,D113))</f>
        <v>111</v>
      </c>
      <c r="G113" s="152">
        <f t="shared" si="20"/>
        <v>999</v>
      </c>
      <c r="H113" s="152" t="e">
        <f t="shared" si="21"/>
        <v>#REF!</v>
      </c>
      <c r="I113" s="153" t="str">
        <f t="shared" si="22"/>
        <v/>
      </c>
      <c r="J113" s="153" t="e">
        <f t="shared" si="29"/>
        <v>#REF!</v>
      </c>
      <c r="K113" s="153" t="e">
        <f t="shared" si="29"/>
        <v>#REF!</v>
      </c>
      <c r="L113" s="153" t="e">
        <f t="shared" si="29"/>
        <v>#REF!</v>
      </c>
      <c r="M113" s="153" t="e">
        <f t="shared" si="28"/>
        <v>#REF!</v>
      </c>
      <c r="N113" s="153" t="e">
        <f t="shared" si="28"/>
        <v>#REF!</v>
      </c>
      <c r="O113" s="153" t="e">
        <f t="shared" si="28"/>
        <v>#REF!</v>
      </c>
      <c r="P113" s="153" t="e">
        <f t="shared" si="27"/>
        <v>#REF!</v>
      </c>
      <c r="Q113" s="153" t="e">
        <f t="shared" si="27"/>
        <v>#REF!</v>
      </c>
      <c r="R113" s="153" t="e">
        <f t="shared" si="27"/>
        <v>#REF!</v>
      </c>
      <c r="S113" s="153" t="e">
        <f t="shared" si="24"/>
        <v>#REF!</v>
      </c>
      <c r="T113" s="152" t="str">
        <f t="shared" ca="1" si="25"/>
        <v/>
      </c>
      <c r="U113" s="149" t="str">
        <f t="shared" ca="1" si="23"/>
        <v/>
      </c>
    </row>
    <row r="114" spans="1:21">
      <c r="A114" s="149">
        <v>112</v>
      </c>
      <c r="B114" s="150">
        <f t="shared" si="26"/>
        <v>112</v>
      </c>
      <c r="C114" s="151" t="e">
        <f>IF(#REF!='Pareto Math'!Z$3,'Pareto Math'!B114,IF(HLOOKUP(X$15,#REF!,A115,FALSE)="","",HLOOKUP(X$15,#REF!,A115,FALSE)))</f>
        <v>#REF!</v>
      </c>
      <c r="D114" s="149" t="e">
        <f>HLOOKUP(V$15,#REF!,A115,FALSE)</f>
        <v>#REF!</v>
      </c>
      <c r="E114" s="152" t="e">
        <f>IF(C114="","",HLOOKUP(W$15,#REF!,A115,FALSE))</f>
        <v>#REF!</v>
      </c>
      <c r="F114" s="152">
        <f>(COUNTIF(D$3:D114,D114))</f>
        <v>112</v>
      </c>
      <c r="G114" s="152">
        <f t="shared" si="20"/>
        <v>999</v>
      </c>
      <c r="H114" s="152" t="e">
        <f t="shared" si="21"/>
        <v>#REF!</v>
      </c>
      <c r="I114" s="153" t="str">
        <f t="shared" si="22"/>
        <v/>
      </c>
      <c r="J114" s="153" t="e">
        <f t="shared" si="29"/>
        <v>#REF!</v>
      </c>
      <c r="K114" s="153" t="e">
        <f t="shared" si="29"/>
        <v>#REF!</v>
      </c>
      <c r="L114" s="153" t="e">
        <f t="shared" si="29"/>
        <v>#REF!</v>
      </c>
      <c r="M114" s="153" t="e">
        <f t="shared" si="28"/>
        <v>#REF!</v>
      </c>
      <c r="N114" s="153" t="e">
        <f t="shared" si="28"/>
        <v>#REF!</v>
      </c>
      <c r="O114" s="153" t="e">
        <f t="shared" si="28"/>
        <v>#REF!</v>
      </c>
      <c r="P114" s="153" t="e">
        <f t="shared" si="27"/>
        <v>#REF!</v>
      </c>
      <c r="Q114" s="153" t="e">
        <f t="shared" si="27"/>
        <v>#REF!</v>
      </c>
      <c r="R114" s="153" t="e">
        <f t="shared" si="27"/>
        <v>#REF!</v>
      </c>
      <c r="S114" s="153" t="e">
        <f t="shared" si="24"/>
        <v>#REF!</v>
      </c>
      <c r="T114" s="152" t="str">
        <f t="shared" ca="1" si="25"/>
        <v/>
      </c>
      <c r="U114" s="149" t="str">
        <f t="shared" ca="1" si="23"/>
        <v/>
      </c>
    </row>
    <row r="115" spans="1:21">
      <c r="A115" s="149">
        <v>113</v>
      </c>
      <c r="B115" s="150">
        <f t="shared" si="26"/>
        <v>113</v>
      </c>
      <c r="C115" s="151" t="e">
        <f>IF(#REF!='Pareto Math'!Z$3,'Pareto Math'!B115,IF(HLOOKUP(X$15,#REF!,A116,FALSE)="","",HLOOKUP(X$15,#REF!,A116,FALSE)))</f>
        <v>#REF!</v>
      </c>
      <c r="D115" s="149" t="e">
        <f>HLOOKUP(V$15,#REF!,A116,FALSE)</f>
        <v>#REF!</v>
      </c>
      <c r="E115" s="152" t="e">
        <f>IF(C115="","",HLOOKUP(W$15,#REF!,A116,FALSE))</f>
        <v>#REF!</v>
      </c>
      <c r="F115" s="152">
        <f>(COUNTIF(D$3:D115,D115))</f>
        <v>113</v>
      </c>
      <c r="G115" s="152">
        <f t="shared" si="20"/>
        <v>999</v>
      </c>
      <c r="H115" s="152" t="e">
        <f t="shared" si="21"/>
        <v>#REF!</v>
      </c>
      <c r="I115" s="153" t="str">
        <f t="shared" si="22"/>
        <v/>
      </c>
      <c r="J115" s="153" t="e">
        <f t="shared" si="29"/>
        <v>#REF!</v>
      </c>
      <c r="K115" s="153" t="e">
        <f t="shared" si="29"/>
        <v>#REF!</v>
      </c>
      <c r="L115" s="153" t="e">
        <f t="shared" si="29"/>
        <v>#REF!</v>
      </c>
      <c r="M115" s="153" t="e">
        <f t="shared" si="28"/>
        <v>#REF!</v>
      </c>
      <c r="N115" s="153" t="e">
        <f t="shared" si="28"/>
        <v>#REF!</v>
      </c>
      <c r="O115" s="153" t="e">
        <f t="shared" si="28"/>
        <v>#REF!</v>
      </c>
      <c r="P115" s="153" t="e">
        <f t="shared" si="27"/>
        <v>#REF!</v>
      </c>
      <c r="Q115" s="153" t="e">
        <f t="shared" si="27"/>
        <v>#REF!</v>
      </c>
      <c r="R115" s="153" t="e">
        <f t="shared" si="27"/>
        <v>#REF!</v>
      </c>
      <c r="S115" s="153" t="e">
        <f t="shared" si="24"/>
        <v>#REF!</v>
      </c>
      <c r="T115" s="152" t="str">
        <f t="shared" ca="1" si="25"/>
        <v/>
      </c>
      <c r="U115" s="149" t="str">
        <f t="shared" ca="1" si="23"/>
        <v/>
      </c>
    </row>
    <row r="116" spans="1:21">
      <c r="A116" s="149">
        <v>114</v>
      </c>
      <c r="B116" s="150">
        <f t="shared" si="26"/>
        <v>114</v>
      </c>
      <c r="C116" s="151" t="e">
        <f>IF(#REF!='Pareto Math'!Z$3,'Pareto Math'!B116,IF(HLOOKUP(X$15,#REF!,A117,FALSE)="","",HLOOKUP(X$15,#REF!,A117,FALSE)))</f>
        <v>#REF!</v>
      </c>
      <c r="D116" s="149" t="e">
        <f>HLOOKUP(V$15,#REF!,A117,FALSE)</f>
        <v>#REF!</v>
      </c>
      <c r="E116" s="152" t="e">
        <f>IF(C116="","",HLOOKUP(W$15,#REF!,A117,FALSE))</f>
        <v>#REF!</v>
      </c>
      <c r="F116" s="152">
        <f>(COUNTIF(D$3:D116,D116))</f>
        <v>114</v>
      </c>
      <c r="G116" s="152">
        <f t="shared" si="20"/>
        <v>999</v>
      </c>
      <c r="H116" s="152" t="e">
        <f t="shared" si="21"/>
        <v>#REF!</v>
      </c>
      <c r="I116" s="153" t="str">
        <f t="shared" si="22"/>
        <v/>
      </c>
      <c r="J116" s="153" t="e">
        <f t="shared" si="29"/>
        <v>#REF!</v>
      </c>
      <c r="K116" s="153" t="e">
        <f t="shared" si="29"/>
        <v>#REF!</v>
      </c>
      <c r="L116" s="153" t="e">
        <f t="shared" si="29"/>
        <v>#REF!</v>
      </c>
      <c r="M116" s="153" t="e">
        <f t="shared" si="28"/>
        <v>#REF!</v>
      </c>
      <c r="N116" s="153" t="e">
        <f t="shared" si="28"/>
        <v>#REF!</v>
      </c>
      <c r="O116" s="153" t="e">
        <f t="shared" si="28"/>
        <v>#REF!</v>
      </c>
      <c r="P116" s="153" t="e">
        <f t="shared" si="27"/>
        <v>#REF!</v>
      </c>
      <c r="Q116" s="153" t="e">
        <f t="shared" si="27"/>
        <v>#REF!</v>
      </c>
      <c r="R116" s="153" t="e">
        <f t="shared" si="27"/>
        <v>#REF!</v>
      </c>
      <c r="S116" s="153" t="e">
        <f t="shared" si="24"/>
        <v>#REF!</v>
      </c>
      <c r="T116" s="152" t="str">
        <f t="shared" ca="1" si="25"/>
        <v/>
      </c>
      <c r="U116" s="149" t="str">
        <f t="shared" ca="1" si="23"/>
        <v/>
      </c>
    </row>
    <row r="117" spans="1:21">
      <c r="A117" s="149">
        <v>115</v>
      </c>
      <c r="B117" s="150">
        <f t="shared" si="26"/>
        <v>115</v>
      </c>
      <c r="C117" s="151" t="e">
        <f>IF(#REF!='Pareto Math'!Z$3,'Pareto Math'!B117,IF(HLOOKUP(X$15,#REF!,A118,FALSE)="","",HLOOKUP(X$15,#REF!,A118,FALSE)))</f>
        <v>#REF!</v>
      </c>
      <c r="D117" s="149" t="e">
        <f>HLOOKUP(V$15,#REF!,A118,FALSE)</f>
        <v>#REF!</v>
      </c>
      <c r="E117" s="152" t="e">
        <f>IF(C117="","",HLOOKUP(W$15,#REF!,A118,FALSE))</f>
        <v>#REF!</v>
      </c>
      <c r="F117" s="152">
        <f>(COUNTIF(D$3:D117,D117))</f>
        <v>115</v>
      </c>
      <c r="G117" s="152">
        <f t="shared" si="20"/>
        <v>999</v>
      </c>
      <c r="H117" s="152" t="e">
        <f t="shared" si="21"/>
        <v>#REF!</v>
      </c>
      <c r="I117" s="153" t="str">
        <f t="shared" si="22"/>
        <v/>
      </c>
      <c r="J117" s="153" t="e">
        <f t="shared" si="29"/>
        <v>#REF!</v>
      </c>
      <c r="K117" s="153" t="e">
        <f t="shared" si="29"/>
        <v>#REF!</v>
      </c>
      <c r="L117" s="153" t="e">
        <f t="shared" si="29"/>
        <v>#REF!</v>
      </c>
      <c r="M117" s="153" t="e">
        <f t="shared" si="28"/>
        <v>#REF!</v>
      </c>
      <c r="N117" s="153" t="e">
        <f t="shared" si="28"/>
        <v>#REF!</v>
      </c>
      <c r="O117" s="153" t="e">
        <f t="shared" si="28"/>
        <v>#REF!</v>
      </c>
      <c r="P117" s="153" t="e">
        <f t="shared" si="27"/>
        <v>#REF!</v>
      </c>
      <c r="Q117" s="153" t="e">
        <f t="shared" si="27"/>
        <v>#REF!</v>
      </c>
      <c r="R117" s="153" t="e">
        <f t="shared" si="27"/>
        <v>#REF!</v>
      </c>
      <c r="S117" s="153" t="e">
        <f t="shared" si="24"/>
        <v>#REF!</v>
      </c>
      <c r="T117" s="152" t="str">
        <f t="shared" ca="1" si="25"/>
        <v/>
      </c>
      <c r="U117" s="149" t="str">
        <f t="shared" ca="1" si="23"/>
        <v/>
      </c>
    </row>
    <row r="118" spans="1:21">
      <c r="A118" s="149">
        <v>116</v>
      </c>
      <c r="B118" s="150">
        <f t="shared" si="26"/>
        <v>116</v>
      </c>
      <c r="C118" s="151" t="e">
        <f>IF(#REF!='Pareto Math'!Z$3,'Pareto Math'!B118,IF(HLOOKUP(X$15,#REF!,A119,FALSE)="","",HLOOKUP(X$15,#REF!,A119,FALSE)))</f>
        <v>#REF!</v>
      </c>
      <c r="D118" s="149" t="e">
        <f>HLOOKUP(V$15,#REF!,A119,FALSE)</f>
        <v>#REF!</v>
      </c>
      <c r="E118" s="152" t="e">
        <f>IF(C118="","",HLOOKUP(W$15,#REF!,A119,FALSE))</f>
        <v>#REF!</v>
      </c>
      <c r="F118" s="152">
        <f>(COUNTIF(D$3:D118,D118))</f>
        <v>116</v>
      </c>
      <c r="G118" s="152">
        <f t="shared" si="20"/>
        <v>999</v>
      </c>
      <c r="H118" s="152" t="e">
        <f t="shared" si="21"/>
        <v>#REF!</v>
      </c>
      <c r="I118" s="153" t="str">
        <f t="shared" si="22"/>
        <v/>
      </c>
      <c r="J118" s="153" t="e">
        <f t="shared" si="29"/>
        <v>#REF!</v>
      </c>
      <c r="K118" s="153" t="e">
        <f t="shared" si="29"/>
        <v>#REF!</v>
      </c>
      <c r="L118" s="153" t="e">
        <f t="shared" si="29"/>
        <v>#REF!</v>
      </c>
      <c r="M118" s="153" t="e">
        <f t="shared" si="28"/>
        <v>#REF!</v>
      </c>
      <c r="N118" s="153" t="e">
        <f t="shared" si="28"/>
        <v>#REF!</v>
      </c>
      <c r="O118" s="153" t="e">
        <f t="shared" si="28"/>
        <v>#REF!</v>
      </c>
      <c r="P118" s="153" t="e">
        <f t="shared" si="27"/>
        <v>#REF!</v>
      </c>
      <c r="Q118" s="153" t="e">
        <f t="shared" si="27"/>
        <v>#REF!</v>
      </c>
      <c r="R118" s="153" t="e">
        <f t="shared" si="27"/>
        <v>#REF!</v>
      </c>
      <c r="S118" s="153" t="e">
        <f t="shared" si="24"/>
        <v>#REF!</v>
      </c>
      <c r="T118" s="152" t="str">
        <f t="shared" ca="1" si="25"/>
        <v/>
      </c>
      <c r="U118" s="149" t="str">
        <f t="shared" ca="1" si="23"/>
        <v/>
      </c>
    </row>
    <row r="119" spans="1:21">
      <c r="A119" s="149">
        <v>117</v>
      </c>
      <c r="B119" s="150">
        <f t="shared" si="26"/>
        <v>117</v>
      </c>
      <c r="C119" s="151" t="e">
        <f>IF(#REF!='Pareto Math'!Z$3,'Pareto Math'!B119,IF(HLOOKUP(X$15,#REF!,A120,FALSE)="","",HLOOKUP(X$15,#REF!,A120,FALSE)))</f>
        <v>#REF!</v>
      </c>
      <c r="D119" s="149" t="e">
        <f>HLOOKUP(V$15,#REF!,A120,FALSE)</f>
        <v>#REF!</v>
      </c>
      <c r="E119" s="152" t="e">
        <f>IF(C119="","",HLOOKUP(W$15,#REF!,A120,FALSE))</f>
        <v>#REF!</v>
      </c>
      <c r="F119" s="152">
        <f>(COUNTIF(D$3:D119,D119))</f>
        <v>117</v>
      </c>
      <c r="G119" s="152">
        <f t="shared" si="20"/>
        <v>999</v>
      </c>
      <c r="H119" s="152" t="e">
        <f t="shared" si="21"/>
        <v>#REF!</v>
      </c>
      <c r="I119" s="153" t="str">
        <f t="shared" si="22"/>
        <v/>
      </c>
      <c r="J119" s="153" t="e">
        <f t="shared" si="29"/>
        <v>#REF!</v>
      </c>
      <c r="K119" s="153" t="e">
        <f t="shared" si="29"/>
        <v>#REF!</v>
      </c>
      <c r="L119" s="153" t="e">
        <f t="shared" si="29"/>
        <v>#REF!</v>
      </c>
      <c r="M119" s="153" t="e">
        <f t="shared" si="28"/>
        <v>#REF!</v>
      </c>
      <c r="N119" s="153" t="e">
        <f t="shared" si="28"/>
        <v>#REF!</v>
      </c>
      <c r="O119" s="153" t="e">
        <f t="shared" si="28"/>
        <v>#REF!</v>
      </c>
      <c r="P119" s="153" t="e">
        <f t="shared" si="27"/>
        <v>#REF!</v>
      </c>
      <c r="Q119" s="153" t="e">
        <f t="shared" si="27"/>
        <v>#REF!</v>
      </c>
      <c r="R119" s="153" t="e">
        <f t="shared" si="27"/>
        <v>#REF!</v>
      </c>
      <c r="S119" s="153" t="e">
        <f t="shared" si="24"/>
        <v>#REF!</v>
      </c>
      <c r="T119" s="152" t="str">
        <f t="shared" ca="1" si="25"/>
        <v/>
      </c>
      <c r="U119" s="149" t="str">
        <f t="shared" ca="1" si="23"/>
        <v/>
      </c>
    </row>
    <row r="120" spans="1:21">
      <c r="A120" s="149">
        <v>118</v>
      </c>
      <c r="B120" s="150">
        <f t="shared" si="26"/>
        <v>118</v>
      </c>
      <c r="C120" s="151" t="e">
        <f>IF(#REF!='Pareto Math'!Z$3,'Pareto Math'!B120,IF(HLOOKUP(X$15,#REF!,A121,FALSE)="","",HLOOKUP(X$15,#REF!,A121,FALSE)))</f>
        <v>#REF!</v>
      </c>
      <c r="D120" s="149" t="e">
        <f>HLOOKUP(V$15,#REF!,A121,FALSE)</f>
        <v>#REF!</v>
      </c>
      <c r="E120" s="152" t="e">
        <f>IF(C120="","",HLOOKUP(W$15,#REF!,A121,FALSE))</f>
        <v>#REF!</v>
      </c>
      <c r="F120" s="152">
        <f>(COUNTIF(D$3:D120,D120))</f>
        <v>118</v>
      </c>
      <c r="G120" s="152">
        <f t="shared" si="20"/>
        <v>999</v>
      </c>
      <c r="H120" s="152" t="e">
        <f t="shared" si="21"/>
        <v>#REF!</v>
      </c>
      <c r="I120" s="153" t="str">
        <f t="shared" si="22"/>
        <v/>
      </c>
      <c r="J120" s="153" t="e">
        <f t="shared" si="29"/>
        <v>#REF!</v>
      </c>
      <c r="K120" s="153" t="e">
        <f t="shared" si="29"/>
        <v>#REF!</v>
      </c>
      <c r="L120" s="153" t="e">
        <f t="shared" si="29"/>
        <v>#REF!</v>
      </c>
      <c r="M120" s="153" t="e">
        <f t="shared" si="28"/>
        <v>#REF!</v>
      </c>
      <c r="N120" s="153" t="e">
        <f t="shared" si="28"/>
        <v>#REF!</v>
      </c>
      <c r="O120" s="153" t="e">
        <f t="shared" si="28"/>
        <v>#REF!</v>
      </c>
      <c r="P120" s="153" t="e">
        <f t="shared" si="27"/>
        <v>#REF!</v>
      </c>
      <c r="Q120" s="153" t="e">
        <f t="shared" si="27"/>
        <v>#REF!</v>
      </c>
      <c r="R120" s="153" t="e">
        <f t="shared" si="27"/>
        <v>#REF!</v>
      </c>
      <c r="S120" s="153" t="e">
        <f t="shared" si="24"/>
        <v>#REF!</v>
      </c>
      <c r="T120" s="152" t="str">
        <f t="shared" ca="1" si="25"/>
        <v/>
      </c>
      <c r="U120" s="149" t="str">
        <f t="shared" ca="1" si="23"/>
        <v/>
      </c>
    </row>
    <row r="121" spans="1:21">
      <c r="A121" s="149">
        <v>119</v>
      </c>
      <c r="B121" s="150">
        <f t="shared" si="26"/>
        <v>119</v>
      </c>
      <c r="C121" s="151" t="e">
        <f>IF(#REF!='Pareto Math'!Z$3,'Pareto Math'!B121,IF(HLOOKUP(X$15,#REF!,A122,FALSE)="","",HLOOKUP(X$15,#REF!,A122,FALSE)))</f>
        <v>#REF!</v>
      </c>
      <c r="D121" s="149" t="e">
        <f>HLOOKUP(V$15,#REF!,A122,FALSE)</f>
        <v>#REF!</v>
      </c>
      <c r="E121" s="152" t="e">
        <f>IF(C121="","",HLOOKUP(W$15,#REF!,A122,FALSE))</f>
        <v>#REF!</v>
      </c>
      <c r="F121" s="152">
        <f>(COUNTIF(D$3:D121,D121))</f>
        <v>119</v>
      </c>
      <c r="G121" s="152">
        <f t="shared" si="20"/>
        <v>999</v>
      </c>
      <c r="H121" s="152" t="e">
        <f t="shared" si="21"/>
        <v>#REF!</v>
      </c>
      <c r="I121" s="153" t="str">
        <f t="shared" si="22"/>
        <v/>
      </c>
      <c r="J121" s="153" t="e">
        <f t="shared" si="29"/>
        <v>#REF!</v>
      </c>
      <c r="K121" s="153" t="e">
        <f t="shared" si="29"/>
        <v>#REF!</v>
      </c>
      <c r="L121" s="153" t="e">
        <f t="shared" si="29"/>
        <v>#REF!</v>
      </c>
      <c r="M121" s="153" t="e">
        <f t="shared" si="28"/>
        <v>#REF!</v>
      </c>
      <c r="N121" s="153" t="e">
        <f t="shared" si="28"/>
        <v>#REF!</v>
      </c>
      <c r="O121" s="153" t="e">
        <f t="shared" si="28"/>
        <v>#REF!</v>
      </c>
      <c r="P121" s="153" t="e">
        <f t="shared" si="27"/>
        <v>#REF!</v>
      </c>
      <c r="Q121" s="153" t="e">
        <f t="shared" si="27"/>
        <v>#REF!</v>
      </c>
      <c r="R121" s="153" t="e">
        <f t="shared" si="27"/>
        <v>#REF!</v>
      </c>
      <c r="S121" s="153" t="e">
        <f t="shared" si="24"/>
        <v>#REF!</v>
      </c>
      <c r="T121" s="152" t="str">
        <f t="shared" ca="1" si="25"/>
        <v/>
      </c>
      <c r="U121" s="149" t="str">
        <f t="shared" ca="1" si="23"/>
        <v/>
      </c>
    </row>
    <row r="122" spans="1:21">
      <c r="A122" s="149">
        <v>120</v>
      </c>
      <c r="B122" s="150">
        <f t="shared" si="26"/>
        <v>120</v>
      </c>
      <c r="C122" s="151" t="e">
        <f>IF(#REF!='Pareto Math'!Z$3,'Pareto Math'!B122,IF(HLOOKUP(X$15,#REF!,A123,FALSE)="","",HLOOKUP(X$15,#REF!,A123,FALSE)))</f>
        <v>#REF!</v>
      </c>
      <c r="D122" s="149" t="e">
        <f>HLOOKUP(V$15,#REF!,A123,FALSE)</f>
        <v>#REF!</v>
      </c>
      <c r="E122" s="152" t="e">
        <f>IF(C122="","",HLOOKUP(W$15,#REF!,A123,FALSE))</f>
        <v>#REF!</v>
      </c>
      <c r="F122" s="152">
        <f>(COUNTIF(D$3:D122,D122))</f>
        <v>120</v>
      </c>
      <c r="G122" s="152">
        <f t="shared" si="20"/>
        <v>999</v>
      </c>
      <c r="H122" s="152" t="e">
        <f t="shared" si="21"/>
        <v>#REF!</v>
      </c>
      <c r="I122" s="153" t="str">
        <f t="shared" si="22"/>
        <v/>
      </c>
      <c r="J122" s="153" t="e">
        <f t="shared" si="29"/>
        <v>#REF!</v>
      </c>
      <c r="K122" s="153" t="e">
        <f t="shared" si="29"/>
        <v>#REF!</v>
      </c>
      <c r="L122" s="153" t="e">
        <f t="shared" si="29"/>
        <v>#REF!</v>
      </c>
      <c r="M122" s="153" t="e">
        <f t="shared" si="28"/>
        <v>#REF!</v>
      </c>
      <c r="N122" s="153" t="e">
        <f t="shared" si="28"/>
        <v>#REF!</v>
      </c>
      <c r="O122" s="153" t="e">
        <f t="shared" si="28"/>
        <v>#REF!</v>
      </c>
      <c r="P122" s="153" t="e">
        <f t="shared" si="27"/>
        <v>#REF!</v>
      </c>
      <c r="Q122" s="153" t="e">
        <f t="shared" si="27"/>
        <v>#REF!</v>
      </c>
      <c r="R122" s="153" t="e">
        <f t="shared" si="27"/>
        <v>#REF!</v>
      </c>
      <c r="S122" s="153" t="e">
        <f t="shared" si="24"/>
        <v>#REF!</v>
      </c>
      <c r="T122" s="152" t="str">
        <f t="shared" ca="1" si="25"/>
        <v/>
      </c>
      <c r="U122" s="149" t="str">
        <f t="shared" ca="1" si="23"/>
        <v/>
      </c>
    </row>
    <row r="123" spans="1:21">
      <c r="A123" s="149">
        <v>121</v>
      </c>
      <c r="B123" s="150">
        <f t="shared" si="26"/>
        <v>121</v>
      </c>
      <c r="C123" s="151" t="e">
        <f>IF(#REF!='Pareto Math'!Z$3,'Pareto Math'!B123,IF(HLOOKUP(X$15,#REF!,A124,FALSE)="","",HLOOKUP(X$15,#REF!,A124,FALSE)))</f>
        <v>#REF!</v>
      </c>
      <c r="D123" s="149" t="e">
        <f>HLOOKUP(V$15,#REF!,A124,FALSE)</f>
        <v>#REF!</v>
      </c>
      <c r="E123" s="152" t="e">
        <f>IF(C123="","",HLOOKUP(W$15,#REF!,A124,FALSE))</f>
        <v>#REF!</v>
      </c>
      <c r="F123" s="152">
        <f>(COUNTIF(D$3:D123,D123))</f>
        <v>121</v>
      </c>
      <c r="G123" s="152">
        <f t="shared" si="20"/>
        <v>999</v>
      </c>
      <c r="H123" s="152" t="e">
        <f t="shared" si="21"/>
        <v>#REF!</v>
      </c>
      <c r="I123" s="153" t="str">
        <f t="shared" si="22"/>
        <v/>
      </c>
      <c r="J123" s="153" t="e">
        <f t="shared" si="29"/>
        <v>#REF!</v>
      </c>
      <c r="K123" s="153" t="e">
        <f t="shared" si="29"/>
        <v>#REF!</v>
      </c>
      <c r="L123" s="153" t="e">
        <f t="shared" si="29"/>
        <v>#REF!</v>
      </c>
      <c r="M123" s="153" t="e">
        <f t="shared" si="28"/>
        <v>#REF!</v>
      </c>
      <c r="N123" s="153" t="e">
        <f t="shared" si="28"/>
        <v>#REF!</v>
      </c>
      <c r="O123" s="153" t="e">
        <f t="shared" si="28"/>
        <v>#REF!</v>
      </c>
      <c r="P123" s="153" t="e">
        <f t="shared" si="27"/>
        <v>#REF!</v>
      </c>
      <c r="Q123" s="153" t="e">
        <f t="shared" si="27"/>
        <v>#REF!</v>
      </c>
      <c r="R123" s="153" t="e">
        <f t="shared" si="27"/>
        <v>#REF!</v>
      </c>
      <c r="S123" s="153" t="e">
        <f t="shared" si="24"/>
        <v>#REF!</v>
      </c>
      <c r="T123" s="152" t="str">
        <f t="shared" ca="1" si="25"/>
        <v/>
      </c>
      <c r="U123" s="149" t="str">
        <f t="shared" ca="1" si="23"/>
        <v/>
      </c>
    </row>
    <row r="124" spans="1:21">
      <c r="A124" s="149">
        <v>122</v>
      </c>
      <c r="B124" s="150">
        <f t="shared" si="26"/>
        <v>122</v>
      </c>
      <c r="C124" s="151" t="e">
        <f>IF(#REF!='Pareto Math'!Z$3,'Pareto Math'!B124,IF(HLOOKUP(X$15,#REF!,A125,FALSE)="","",HLOOKUP(X$15,#REF!,A125,FALSE)))</f>
        <v>#REF!</v>
      </c>
      <c r="D124" s="149" t="e">
        <f>HLOOKUP(V$15,#REF!,A125,FALSE)</f>
        <v>#REF!</v>
      </c>
      <c r="E124" s="152" t="e">
        <f>IF(C124="","",HLOOKUP(W$15,#REF!,A125,FALSE))</f>
        <v>#REF!</v>
      </c>
      <c r="F124" s="152">
        <f>(COUNTIF(D$3:D124,D124))</f>
        <v>122</v>
      </c>
      <c r="G124" s="152">
        <f t="shared" si="20"/>
        <v>999</v>
      </c>
      <c r="H124" s="152" t="e">
        <f t="shared" si="21"/>
        <v>#REF!</v>
      </c>
      <c r="I124" s="153" t="str">
        <f t="shared" si="22"/>
        <v/>
      </c>
      <c r="J124" s="153" t="e">
        <f t="shared" si="29"/>
        <v>#REF!</v>
      </c>
      <c r="K124" s="153" t="e">
        <f t="shared" si="29"/>
        <v>#REF!</v>
      </c>
      <c r="L124" s="153" t="e">
        <f t="shared" si="29"/>
        <v>#REF!</v>
      </c>
      <c r="M124" s="153" t="e">
        <f t="shared" si="28"/>
        <v>#REF!</v>
      </c>
      <c r="N124" s="153" t="e">
        <f t="shared" si="28"/>
        <v>#REF!</v>
      </c>
      <c r="O124" s="153" t="e">
        <f t="shared" si="28"/>
        <v>#REF!</v>
      </c>
      <c r="P124" s="153" t="e">
        <f t="shared" si="27"/>
        <v>#REF!</v>
      </c>
      <c r="Q124" s="153" t="e">
        <f t="shared" si="27"/>
        <v>#REF!</v>
      </c>
      <c r="R124" s="153" t="e">
        <f t="shared" si="27"/>
        <v>#REF!</v>
      </c>
      <c r="S124" s="153" t="e">
        <f t="shared" si="24"/>
        <v>#REF!</v>
      </c>
      <c r="T124" s="152" t="str">
        <f t="shared" ca="1" si="25"/>
        <v/>
      </c>
      <c r="U124" s="149" t="str">
        <f t="shared" ca="1" si="23"/>
        <v/>
      </c>
    </row>
    <row r="125" spans="1:21">
      <c r="A125" s="149">
        <v>123</v>
      </c>
      <c r="B125" s="150">
        <f t="shared" si="26"/>
        <v>123</v>
      </c>
      <c r="C125" s="151" t="e">
        <f>IF(#REF!='Pareto Math'!Z$3,'Pareto Math'!B125,IF(HLOOKUP(X$15,#REF!,A126,FALSE)="","",HLOOKUP(X$15,#REF!,A126,FALSE)))</f>
        <v>#REF!</v>
      </c>
      <c r="D125" s="149" t="e">
        <f>HLOOKUP(V$15,#REF!,A126,FALSE)</f>
        <v>#REF!</v>
      </c>
      <c r="E125" s="152" t="e">
        <f>IF(C125="","",HLOOKUP(W$15,#REF!,A126,FALSE))</f>
        <v>#REF!</v>
      </c>
      <c r="F125" s="152">
        <f>(COUNTIF(D$3:D125,D125))</f>
        <v>123</v>
      </c>
      <c r="G125" s="152">
        <f t="shared" si="20"/>
        <v>999</v>
      </c>
      <c r="H125" s="152" t="e">
        <f t="shared" si="21"/>
        <v>#REF!</v>
      </c>
      <c r="I125" s="153" t="str">
        <f t="shared" si="22"/>
        <v/>
      </c>
      <c r="J125" s="153" t="e">
        <f t="shared" si="29"/>
        <v>#REF!</v>
      </c>
      <c r="K125" s="153" t="e">
        <f t="shared" si="29"/>
        <v>#REF!</v>
      </c>
      <c r="L125" s="153" t="e">
        <f t="shared" si="29"/>
        <v>#REF!</v>
      </c>
      <c r="M125" s="153" t="e">
        <f t="shared" si="28"/>
        <v>#REF!</v>
      </c>
      <c r="N125" s="153" t="e">
        <f t="shared" si="28"/>
        <v>#REF!</v>
      </c>
      <c r="O125" s="153" t="e">
        <f t="shared" si="28"/>
        <v>#REF!</v>
      </c>
      <c r="P125" s="153" t="e">
        <f t="shared" si="27"/>
        <v>#REF!</v>
      </c>
      <c r="Q125" s="153" t="e">
        <f t="shared" si="27"/>
        <v>#REF!</v>
      </c>
      <c r="R125" s="153" t="e">
        <f t="shared" si="27"/>
        <v>#REF!</v>
      </c>
      <c r="S125" s="153" t="e">
        <f t="shared" si="24"/>
        <v>#REF!</v>
      </c>
      <c r="T125" s="152" t="str">
        <f t="shared" ca="1" si="25"/>
        <v/>
      </c>
      <c r="U125" s="149" t="str">
        <f t="shared" ca="1" si="23"/>
        <v/>
      </c>
    </row>
    <row r="126" spans="1:21">
      <c r="A126" s="149">
        <v>124</v>
      </c>
      <c r="B126" s="150">
        <f t="shared" si="26"/>
        <v>124</v>
      </c>
      <c r="C126" s="151" t="e">
        <f>IF(#REF!='Pareto Math'!Z$3,'Pareto Math'!B126,IF(HLOOKUP(X$15,#REF!,A127,FALSE)="","",HLOOKUP(X$15,#REF!,A127,FALSE)))</f>
        <v>#REF!</v>
      </c>
      <c r="D126" s="149" t="e">
        <f>HLOOKUP(V$15,#REF!,A127,FALSE)</f>
        <v>#REF!</v>
      </c>
      <c r="E126" s="152" t="e">
        <f>IF(C126="","",HLOOKUP(W$15,#REF!,A127,FALSE))</f>
        <v>#REF!</v>
      </c>
      <c r="F126" s="152">
        <f>(COUNTIF(D$3:D126,D126))</f>
        <v>124</v>
      </c>
      <c r="G126" s="152">
        <f t="shared" si="20"/>
        <v>999</v>
      </c>
      <c r="H126" s="152" t="e">
        <f t="shared" si="21"/>
        <v>#REF!</v>
      </c>
      <c r="I126" s="153" t="str">
        <f t="shared" si="22"/>
        <v/>
      </c>
      <c r="J126" s="153" t="e">
        <f t="shared" si="29"/>
        <v>#REF!</v>
      </c>
      <c r="K126" s="153" t="e">
        <f t="shared" si="29"/>
        <v>#REF!</v>
      </c>
      <c r="L126" s="153" t="e">
        <f t="shared" si="29"/>
        <v>#REF!</v>
      </c>
      <c r="M126" s="153" t="e">
        <f t="shared" si="28"/>
        <v>#REF!</v>
      </c>
      <c r="N126" s="153" t="e">
        <f t="shared" si="28"/>
        <v>#REF!</v>
      </c>
      <c r="O126" s="153" t="e">
        <f t="shared" si="28"/>
        <v>#REF!</v>
      </c>
      <c r="P126" s="153" t="e">
        <f t="shared" si="27"/>
        <v>#REF!</v>
      </c>
      <c r="Q126" s="153" t="e">
        <f t="shared" si="27"/>
        <v>#REF!</v>
      </c>
      <c r="R126" s="153" t="e">
        <f t="shared" si="27"/>
        <v>#REF!</v>
      </c>
      <c r="S126" s="153" t="e">
        <f t="shared" si="24"/>
        <v>#REF!</v>
      </c>
      <c r="T126" s="152" t="str">
        <f t="shared" ca="1" si="25"/>
        <v/>
      </c>
      <c r="U126" s="149" t="str">
        <f t="shared" ca="1" si="23"/>
        <v/>
      </c>
    </row>
    <row r="127" spans="1:21">
      <c r="A127" s="149">
        <v>125</v>
      </c>
      <c r="B127" s="150">
        <f t="shared" si="26"/>
        <v>125</v>
      </c>
      <c r="C127" s="151" t="e">
        <f>IF(#REF!='Pareto Math'!Z$3,'Pareto Math'!B127,IF(HLOOKUP(X$15,#REF!,A128,FALSE)="","",HLOOKUP(X$15,#REF!,A128,FALSE)))</f>
        <v>#REF!</v>
      </c>
      <c r="D127" s="149" t="e">
        <f>HLOOKUP(V$15,#REF!,A128,FALSE)</f>
        <v>#REF!</v>
      </c>
      <c r="E127" s="152" t="e">
        <f>IF(C127="","",HLOOKUP(W$15,#REF!,A128,FALSE))</f>
        <v>#REF!</v>
      </c>
      <c r="F127" s="152">
        <f>(COUNTIF(D$3:D127,D127))</f>
        <v>125</v>
      </c>
      <c r="G127" s="152">
        <f t="shared" si="20"/>
        <v>999</v>
      </c>
      <c r="H127" s="152" t="e">
        <f t="shared" si="21"/>
        <v>#REF!</v>
      </c>
      <c r="I127" s="153" t="str">
        <f t="shared" si="22"/>
        <v/>
      </c>
      <c r="J127" s="153" t="e">
        <f t="shared" si="29"/>
        <v>#REF!</v>
      </c>
      <c r="K127" s="153" t="e">
        <f t="shared" si="29"/>
        <v>#REF!</v>
      </c>
      <c r="L127" s="153" t="e">
        <f t="shared" si="29"/>
        <v>#REF!</v>
      </c>
      <c r="M127" s="153" t="e">
        <f t="shared" si="28"/>
        <v>#REF!</v>
      </c>
      <c r="N127" s="153" t="e">
        <f t="shared" si="28"/>
        <v>#REF!</v>
      </c>
      <c r="O127" s="153" t="e">
        <f t="shared" si="28"/>
        <v>#REF!</v>
      </c>
      <c r="P127" s="153" t="e">
        <f t="shared" si="27"/>
        <v>#REF!</v>
      </c>
      <c r="Q127" s="153" t="e">
        <f t="shared" si="27"/>
        <v>#REF!</v>
      </c>
      <c r="R127" s="153" t="e">
        <f t="shared" si="27"/>
        <v>#REF!</v>
      </c>
      <c r="S127" s="153" t="e">
        <f t="shared" si="24"/>
        <v>#REF!</v>
      </c>
      <c r="T127" s="152" t="str">
        <f t="shared" ca="1" si="25"/>
        <v/>
      </c>
      <c r="U127" s="149" t="str">
        <f t="shared" ca="1" si="23"/>
        <v/>
      </c>
    </row>
    <row r="128" spans="1:21">
      <c r="A128" s="149">
        <v>126</v>
      </c>
      <c r="B128" s="150">
        <f t="shared" si="26"/>
        <v>126</v>
      </c>
      <c r="C128" s="151" t="e">
        <f>IF(#REF!='Pareto Math'!Z$3,'Pareto Math'!B128,IF(HLOOKUP(X$15,#REF!,A129,FALSE)="","",HLOOKUP(X$15,#REF!,A129,FALSE)))</f>
        <v>#REF!</v>
      </c>
      <c r="D128" s="149" t="e">
        <f>HLOOKUP(V$15,#REF!,A129,FALSE)</f>
        <v>#REF!</v>
      </c>
      <c r="E128" s="152" t="e">
        <f>IF(C128="","",HLOOKUP(W$15,#REF!,A129,FALSE))</f>
        <v>#REF!</v>
      </c>
      <c r="F128" s="152">
        <f>(COUNTIF(D$3:D128,D128))</f>
        <v>126</v>
      </c>
      <c r="G128" s="152">
        <f t="shared" si="20"/>
        <v>999</v>
      </c>
      <c r="H128" s="152" t="e">
        <f t="shared" si="21"/>
        <v>#REF!</v>
      </c>
      <c r="I128" s="153" t="str">
        <f t="shared" si="22"/>
        <v/>
      </c>
      <c r="J128" s="153" t="e">
        <f t="shared" si="29"/>
        <v>#REF!</v>
      </c>
      <c r="K128" s="153" t="e">
        <f t="shared" si="29"/>
        <v>#REF!</v>
      </c>
      <c r="L128" s="153" t="e">
        <f t="shared" si="29"/>
        <v>#REF!</v>
      </c>
      <c r="M128" s="153" t="e">
        <f t="shared" si="28"/>
        <v>#REF!</v>
      </c>
      <c r="N128" s="153" t="e">
        <f t="shared" si="28"/>
        <v>#REF!</v>
      </c>
      <c r="O128" s="153" t="e">
        <f t="shared" si="28"/>
        <v>#REF!</v>
      </c>
      <c r="P128" s="153" t="e">
        <f t="shared" si="27"/>
        <v>#REF!</v>
      </c>
      <c r="Q128" s="153" t="e">
        <f t="shared" si="27"/>
        <v>#REF!</v>
      </c>
      <c r="R128" s="153" t="e">
        <f t="shared" si="27"/>
        <v>#REF!</v>
      </c>
      <c r="S128" s="153" t="e">
        <f t="shared" si="24"/>
        <v>#REF!</v>
      </c>
      <c r="T128" s="152" t="str">
        <f t="shared" ca="1" si="25"/>
        <v/>
      </c>
      <c r="U128" s="149" t="str">
        <f t="shared" ca="1" si="23"/>
        <v/>
      </c>
    </row>
    <row r="129" spans="1:21">
      <c r="A129" s="149">
        <v>127</v>
      </c>
      <c r="B129" s="150">
        <f t="shared" si="26"/>
        <v>127</v>
      </c>
      <c r="C129" s="151" t="e">
        <f>IF(#REF!='Pareto Math'!Z$3,'Pareto Math'!B129,IF(HLOOKUP(X$15,#REF!,A130,FALSE)="","",HLOOKUP(X$15,#REF!,A130,FALSE)))</f>
        <v>#REF!</v>
      </c>
      <c r="D129" s="149" t="e">
        <f>HLOOKUP(V$15,#REF!,A130,FALSE)</f>
        <v>#REF!</v>
      </c>
      <c r="E129" s="152" t="e">
        <f>IF(C129="","",HLOOKUP(W$15,#REF!,A130,FALSE))</f>
        <v>#REF!</v>
      </c>
      <c r="F129" s="152">
        <f>(COUNTIF(D$3:D129,D129))</f>
        <v>127</v>
      </c>
      <c r="G129" s="152">
        <f t="shared" si="20"/>
        <v>999</v>
      </c>
      <c r="H129" s="152" t="e">
        <f t="shared" si="21"/>
        <v>#REF!</v>
      </c>
      <c r="I129" s="153" t="str">
        <f t="shared" si="22"/>
        <v/>
      </c>
      <c r="J129" s="153" t="e">
        <f t="shared" si="29"/>
        <v>#REF!</v>
      </c>
      <c r="K129" s="153" t="e">
        <f t="shared" si="29"/>
        <v>#REF!</v>
      </c>
      <c r="L129" s="153" t="e">
        <f t="shared" si="29"/>
        <v>#REF!</v>
      </c>
      <c r="M129" s="153" t="e">
        <f t="shared" si="28"/>
        <v>#REF!</v>
      </c>
      <c r="N129" s="153" t="e">
        <f t="shared" si="28"/>
        <v>#REF!</v>
      </c>
      <c r="O129" s="153" t="e">
        <f t="shared" si="28"/>
        <v>#REF!</v>
      </c>
      <c r="P129" s="153" t="e">
        <f t="shared" si="27"/>
        <v>#REF!</v>
      </c>
      <c r="Q129" s="153" t="e">
        <f t="shared" si="27"/>
        <v>#REF!</v>
      </c>
      <c r="R129" s="153" t="e">
        <f t="shared" si="27"/>
        <v>#REF!</v>
      </c>
      <c r="S129" s="153" t="e">
        <f t="shared" si="24"/>
        <v>#REF!</v>
      </c>
      <c r="T129" s="152" t="str">
        <f t="shared" ca="1" si="25"/>
        <v/>
      </c>
      <c r="U129" s="149" t="str">
        <f t="shared" ca="1" si="23"/>
        <v/>
      </c>
    </row>
    <row r="130" spans="1:21">
      <c r="A130" s="149">
        <v>128</v>
      </c>
      <c r="B130" s="150">
        <f t="shared" si="26"/>
        <v>128</v>
      </c>
      <c r="C130" s="151" t="e">
        <f>IF(#REF!='Pareto Math'!Z$3,'Pareto Math'!B130,IF(HLOOKUP(X$15,#REF!,A131,FALSE)="","",HLOOKUP(X$15,#REF!,A131,FALSE)))</f>
        <v>#REF!</v>
      </c>
      <c r="D130" s="149" t="e">
        <f>HLOOKUP(V$15,#REF!,A131,FALSE)</f>
        <v>#REF!</v>
      </c>
      <c r="E130" s="152" t="e">
        <f>IF(C130="","",HLOOKUP(W$15,#REF!,A131,FALSE))</f>
        <v>#REF!</v>
      </c>
      <c r="F130" s="152">
        <f>(COUNTIF(D$3:D130,D130))</f>
        <v>128</v>
      </c>
      <c r="G130" s="152">
        <f t="shared" si="20"/>
        <v>999</v>
      </c>
      <c r="H130" s="152" t="e">
        <f t="shared" si="21"/>
        <v>#REF!</v>
      </c>
      <c r="I130" s="153" t="str">
        <f t="shared" si="22"/>
        <v/>
      </c>
      <c r="J130" s="153" t="e">
        <f t="shared" si="29"/>
        <v>#REF!</v>
      </c>
      <c r="K130" s="153" t="e">
        <f t="shared" si="29"/>
        <v>#REF!</v>
      </c>
      <c r="L130" s="153" t="e">
        <f t="shared" si="29"/>
        <v>#REF!</v>
      </c>
      <c r="M130" s="153" t="e">
        <f t="shared" si="28"/>
        <v>#REF!</v>
      </c>
      <c r="N130" s="153" t="e">
        <f t="shared" si="28"/>
        <v>#REF!</v>
      </c>
      <c r="O130" s="153" t="e">
        <f t="shared" si="28"/>
        <v>#REF!</v>
      </c>
      <c r="P130" s="153" t="e">
        <f t="shared" si="27"/>
        <v>#REF!</v>
      </c>
      <c r="Q130" s="153" t="e">
        <f t="shared" si="27"/>
        <v>#REF!</v>
      </c>
      <c r="R130" s="153" t="e">
        <f t="shared" si="27"/>
        <v>#REF!</v>
      </c>
      <c r="S130" s="153" t="e">
        <f t="shared" si="24"/>
        <v>#REF!</v>
      </c>
      <c r="T130" s="152" t="str">
        <f t="shared" ca="1" si="25"/>
        <v/>
      </c>
      <c r="U130" s="149" t="str">
        <f t="shared" ca="1" si="23"/>
        <v/>
      </c>
    </row>
    <row r="131" spans="1:21">
      <c r="A131" s="149">
        <v>129</v>
      </c>
      <c r="B131" s="150">
        <f t="shared" si="26"/>
        <v>129</v>
      </c>
      <c r="C131" s="151" t="e">
        <f>IF(#REF!='Pareto Math'!Z$3,'Pareto Math'!B131,IF(HLOOKUP(X$15,#REF!,A132,FALSE)="","",HLOOKUP(X$15,#REF!,A132,FALSE)))</f>
        <v>#REF!</v>
      </c>
      <c r="D131" s="149" t="e">
        <f>HLOOKUP(V$15,#REF!,A132,FALSE)</f>
        <v>#REF!</v>
      </c>
      <c r="E131" s="152" t="e">
        <f>IF(C131="","",HLOOKUP(W$15,#REF!,A132,FALSE))</f>
        <v>#REF!</v>
      </c>
      <c r="F131" s="152">
        <f>(COUNTIF(D$3:D131,D131))</f>
        <v>129</v>
      </c>
      <c r="G131" s="152">
        <f t="shared" ref="G131:G194" si="30">(COUNTIF(D$3:D$1002,D131))</f>
        <v>999</v>
      </c>
      <c r="H131" s="152" t="e">
        <f t="shared" ref="H131:H194" si="31">(SUMIF(D$3:D$1002,D131,E$3:E$1002))</f>
        <v>#REF!</v>
      </c>
      <c r="I131" s="153" t="str">
        <f t="shared" ref="I131:I194" si="32">IF(F131=G131,IF(ISNA(H131),G131,H131),"")</f>
        <v/>
      </c>
      <c r="J131" s="153" t="e">
        <f t="shared" si="29"/>
        <v>#REF!</v>
      </c>
      <c r="K131" s="153" t="e">
        <f t="shared" si="29"/>
        <v>#REF!</v>
      </c>
      <c r="L131" s="153" t="e">
        <f t="shared" si="29"/>
        <v>#REF!</v>
      </c>
      <c r="M131" s="153" t="e">
        <f t="shared" si="28"/>
        <v>#REF!</v>
      </c>
      <c r="N131" s="153" t="e">
        <f t="shared" si="28"/>
        <v>#REF!</v>
      </c>
      <c r="O131" s="153" t="e">
        <f t="shared" si="28"/>
        <v>#REF!</v>
      </c>
      <c r="P131" s="153" t="e">
        <f t="shared" si="27"/>
        <v>#REF!</v>
      </c>
      <c r="Q131" s="153" t="e">
        <f t="shared" si="27"/>
        <v>#REF!</v>
      </c>
      <c r="R131" s="153" t="e">
        <f t="shared" si="27"/>
        <v>#REF!</v>
      </c>
      <c r="S131" s="153" t="e">
        <f t="shared" si="24"/>
        <v>#REF!</v>
      </c>
      <c r="T131" s="152" t="str">
        <f t="shared" ca="1" si="25"/>
        <v/>
      </c>
      <c r="U131" s="149" t="str">
        <f t="shared" ref="U131:U194" ca="1" si="33">IF(T131="","",D131)</f>
        <v/>
      </c>
    </row>
    <row r="132" spans="1:21">
      <c r="A132" s="149">
        <v>130</v>
      </c>
      <c r="B132" s="150">
        <f t="shared" si="26"/>
        <v>130</v>
      </c>
      <c r="C132" s="151" t="e">
        <f>IF(#REF!='Pareto Math'!Z$3,'Pareto Math'!B132,IF(HLOOKUP(X$15,#REF!,A133,FALSE)="","",HLOOKUP(X$15,#REF!,A133,FALSE)))</f>
        <v>#REF!</v>
      </c>
      <c r="D132" s="149" t="e">
        <f>HLOOKUP(V$15,#REF!,A133,FALSE)</f>
        <v>#REF!</v>
      </c>
      <c r="E132" s="152" t="e">
        <f>IF(C132="","",HLOOKUP(W$15,#REF!,A133,FALSE))</f>
        <v>#REF!</v>
      </c>
      <c r="F132" s="152">
        <f>(COUNTIF(D$3:D132,D132))</f>
        <v>130</v>
      </c>
      <c r="G132" s="152">
        <f t="shared" si="30"/>
        <v>999</v>
      </c>
      <c r="H132" s="152" t="e">
        <f t="shared" si="31"/>
        <v>#REF!</v>
      </c>
      <c r="I132" s="153" t="str">
        <f t="shared" si="32"/>
        <v/>
      </c>
      <c r="J132" s="153" t="e">
        <f t="shared" si="29"/>
        <v>#REF!</v>
      </c>
      <c r="K132" s="153" t="e">
        <f t="shared" si="29"/>
        <v>#REF!</v>
      </c>
      <c r="L132" s="153" t="e">
        <f t="shared" si="29"/>
        <v>#REF!</v>
      </c>
      <c r="M132" s="153" t="e">
        <f t="shared" si="28"/>
        <v>#REF!</v>
      </c>
      <c r="N132" s="153" t="e">
        <f t="shared" si="28"/>
        <v>#REF!</v>
      </c>
      <c r="O132" s="153" t="e">
        <f t="shared" si="28"/>
        <v>#REF!</v>
      </c>
      <c r="P132" s="153" t="e">
        <f t="shared" si="27"/>
        <v>#REF!</v>
      </c>
      <c r="Q132" s="153" t="e">
        <f t="shared" si="27"/>
        <v>#REF!</v>
      </c>
      <c r="R132" s="153" t="e">
        <f t="shared" si="27"/>
        <v>#REF!</v>
      </c>
      <c r="S132" s="153" t="e">
        <f t="shared" ref="S132:S195" si="34">IF(SUM(J132:R132)=0,$E132,"")</f>
        <v>#REF!</v>
      </c>
      <c r="T132" s="152" t="str">
        <f t="shared" ref="T132:T195" ca="1" si="35">IF(F132=G132,IF(ISNA(H132),G132+(RAND()*0.01),H132+(RAND()*0.0000000001)),"")</f>
        <v/>
      </c>
      <c r="U132" s="149" t="str">
        <f t="shared" ca="1" si="33"/>
        <v/>
      </c>
    </row>
    <row r="133" spans="1:21">
      <c r="A133" s="149">
        <v>131</v>
      </c>
      <c r="B133" s="150">
        <f t="shared" si="26"/>
        <v>131</v>
      </c>
      <c r="C133" s="151" t="e">
        <f>IF(#REF!='Pareto Math'!Z$3,'Pareto Math'!B133,IF(HLOOKUP(X$15,#REF!,A134,FALSE)="","",HLOOKUP(X$15,#REF!,A134,FALSE)))</f>
        <v>#REF!</v>
      </c>
      <c r="D133" s="149" t="e">
        <f>HLOOKUP(V$15,#REF!,A134,FALSE)</f>
        <v>#REF!</v>
      </c>
      <c r="E133" s="152" t="e">
        <f>IF(C133="","",HLOOKUP(W$15,#REF!,A134,FALSE))</f>
        <v>#REF!</v>
      </c>
      <c r="F133" s="152">
        <f>(COUNTIF(D$3:D133,D133))</f>
        <v>131</v>
      </c>
      <c r="G133" s="152">
        <f t="shared" si="30"/>
        <v>999</v>
      </c>
      <c r="H133" s="152" t="e">
        <f t="shared" si="31"/>
        <v>#REF!</v>
      </c>
      <c r="I133" s="153" t="str">
        <f t="shared" si="32"/>
        <v/>
      </c>
      <c r="J133" s="153" t="e">
        <f t="shared" si="29"/>
        <v>#REF!</v>
      </c>
      <c r="K133" s="153" t="e">
        <f t="shared" si="29"/>
        <v>#REF!</v>
      </c>
      <c r="L133" s="153" t="e">
        <f t="shared" si="29"/>
        <v>#REF!</v>
      </c>
      <c r="M133" s="153" t="e">
        <f t="shared" si="28"/>
        <v>#REF!</v>
      </c>
      <c r="N133" s="153" t="e">
        <f t="shared" si="28"/>
        <v>#REF!</v>
      </c>
      <c r="O133" s="153" t="e">
        <f t="shared" si="28"/>
        <v>#REF!</v>
      </c>
      <c r="P133" s="153" t="e">
        <f t="shared" si="27"/>
        <v>#REF!</v>
      </c>
      <c r="Q133" s="153" t="e">
        <f t="shared" si="27"/>
        <v>#REF!</v>
      </c>
      <c r="R133" s="153" t="e">
        <f t="shared" si="27"/>
        <v>#REF!</v>
      </c>
      <c r="S133" s="153" t="e">
        <f t="shared" si="34"/>
        <v>#REF!</v>
      </c>
      <c r="T133" s="152" t="str">
        <f t="shared" ca="1" si="35"/>
        <v/>
      </c>
      <c r="U133" s="149" t="str">
        <f t="shared" ca="1" si="33"/>
        <v/>
      </c>
    </row>
    <row r="134" spans="1:21">
      <c r="A134" s="149">
        <v>132</v>
      </c>
      <c r="B134" s="150">
        <f t="shared" si="26"/>
        <v>132</v>
      </c>
      <c r="C134" s="151" t="e">
        <f>IF(#REF!='Pareto Math'!Z$3,'Pareto Math'!B134,IF(HLOOKUP(X$15,#REF!,A135,FALSE)="","",HLOOKUP(X$15,#REF!,A135,FALSE)))</f>
        <v>#REF!</v>
      </c>
      <c r="D134" s="149" t="e">
        <f>HLOOKUP(V$15,#REF!,A135,FALSE)</f>
        <v>#REF!</v>
      </c>
      <c r="E134" s="152" t="e">
        <f>IF(C134="","",HLOOKUP(W$15,#REF!,A135,FALSE))</f>
        <v>#REF!</v>
      </c>
      <c r="F134" s="152">
        <f>(COUNTIF(D$3:D134,D134))</f>
        <v>132</v>
      </c>
      <c r="G134" s="152">
        <f t="shared" si="30"/>
        <v>999</v>
      </c>
      <c r="H134" s="152" t="e">
        <f t="shared" si="31"/>
        <v>#REF!</v>
      </c>
      <c r="I134" s="153" t="str">
        <f t="shared" si="32"/>
        <v/>
      </c>
      <c r="J134" s="153" t="e">
        <f t="shared" si="29"/>
        <v>#REF!</v>
      </c>
      <c r="K134" s="153" t="e">
        <f t="shared" si="29"/>
        <v>#REF!</v>
      </c>
      <c r="L134" s="153" t="e">
        <f t="shared" si="29"/>
        <v>#REF!</v>
      </c>
      <c r="M134" s="153" t="e">
        <f t="shared" si="28"/>
        <v>#REF!</v>
      </c>
      <c r="N134" s="153" t="e">
        <f t="shared" si="28"/>
        <v>#REF!</v>
      </c>
      <c r="O134" s="153" t="e">
        <f t="shared" si="28"/>
        <v>#REF!</v>
      </c>
      <c r="P134" s="153" t="e">
        <f t="shared" si="27"/>
        <v>#REF!</v>
      </c>
      <c r="Q134" s="153" t="e">
        <f t="shared" si="27"/>
        <v>#REF!</v>
      </c>
      <c r="R134" s="153" t="e">
        <f t="shared" si="27"/>
        <v>#REF!</v>
      </c>
      <c r="S134" s="153" t="e">
        <f t="shared" si="34"/>
        <v>#REF!</v>
      </c>
      <c r="T134" s="152" t="str">
        <f t="shared" ca="1" si="35"/>
        <v/>
      </c>
      <c r="U134" s="149" t="str">
        <f t="shared" ca="1" si="33"/>
        <v/>
      </c>
    </row>
    <row r="135" spans="1:21">
      <c r="A135" s="149">
        <v>133</v>
      </c>
      <c r="B135" s="150">
        <f t="shared" ref="B135:B198" si="36">IF(A135&gt;999-COUNTIF(D:D,0),"",A135)</f>
        <v>133</v>
      </c>
      <c r="C135" s="151" t="e">
        <f>IF(#REF!='Pareto Math'!Z$3,'Pareto Math'!B135,IF(HLOOKUP(X$15,#REF!,A136,FALSE)="","",HLOOKUP(X$15,#REF!,A136,FALSE)))</f>
        <v>#REF!</v>
      </c>
      <c r="D135" s="149" t="e">
        <f>HLOOKUP(V$15,#REF!,A136,FALSE)</f>
        <v>#REF!</v>
      </c>
      <c r="E135" s="152" t="e">
        <f>IF(C135="","",HLOOKUP(W$15,#REF!,A136,FALSE))</f>
        <v>#REF!</v>
      </c>
      <c r="F135" s="152">
        <f>(COUNTIF(D$3:D135,D135))</f>
        <v>133</v>
      </c>
      <c r="G135" s="152">
        <f t="shared" si="30"/>
        <v>999</v>
      </c>
      <c r="H135" s="152" t="e">
        <f t="shared" si="31"/>
        <v>#REF!</v>
      </c>
      <c r="I135" s="153" t="str">
        <f t="shared" si="32"/>
        <v/>
      </c>
      <c r="J135" s="153" t="e">
        <f t="shared" si="29"/>
        <v>#REF!</v>
      </c>
      <c r="K135" s="153" t="e">
        <f t="shared" si="29"/>
        <v>#REF!</v>
      </c>
      <c r="L135" s="153" t="e">
        <f t="shared" si="29"/>
        <v>#REF!</v>
      </c>
      <c r="M135" s="153" t="e">
        <f t="shared" si="28"/>
        <v>#REF!</v>
      </c>
      <c r="N135" s="153" t="e">
        <f t="shared" si="28"/>
        <v>#REF!</v>
      </c>
      <c r="O135" s="153" t="e">
        <f t="shared" si="28"/>
        <v>#REF!</v>
      </c>
      <c r="P135" s="153" t="e">
        <f t="shared" si="27"/>
        <v>#REF!</v>
      </c>
      <c r="Q135" s="153" t="e">
        <f t="shared" si="27"/>
        <v>#REF!</v>
      </c>
      <c r="R135" s="153" t="e">
        <f t="shared" si="27"/>
        <v>#REF!</v>
      </c>
      <c r="S135" s="153" t="e">
        <f t="shared" si="34"/>
        <v>#REF!</v>
      </c>
      <c r="T135" s="152" t="str">
        <f t="shared" ca="1" si="35"/>
        <v/>
      </c>
      <c r="U135" s="149" t="str">
        <f t="shared" ca="1" si="33"/>
        <v/>
      </c>
    </row>
    <row r="136" spans="1:21">
      <c r="A136" s="149">
        <v>134</v>
      </c>
      <c r="B136" s="150">
        <f t="shared" si="36"/>
        <v>134</v>
      </c>
      <c r="C136" s="151" t="e">
        <f>IF(#REF!='Pareto Math'!Z$3,'Pareto Math'!B136,IF(HLOOKUP(X$15,#REF!,A137,FALSE)="","",HLOOKUP(X$15,#REF!,A137,FALSE)))</f>
        <v>#REF!</v>
      </c>
      <c r="D136" s="149" t="e">
        <f>HLOOKUP(V$15,#REF!,A137,FALSE)</f>
        <v>#REF!</v>
      </c>
      <c r="E136" s="152" t="e">
        <f>IF(C136="","",HLOOKUP(W$15,#REF!,A137,FALSE))</f>
        <v>#REF!</v>
      </c>
      <c r="F136" s="152">
        <f>(COUNTIF(D$3:D136,D136))</f>
        <v>134</v>
      </c>
      <c r="G136" s="152">
        <f t="shared" si="30"/>
        <v>999</v>
      </c>
      <c r="H136" s="152" t="e">
        <f t="shared" si="31"/>
        <v>#REF!</v>
      </c>
      <c r="I136" s="153" t="str">
        <f t="shared" si="32"/>
        <v/>
      </c>
      <c r="J136" s="153" t="e">
        <f t="shared" si="29"/>
        <v>#REF!</v>
      </c>
      <c r="K136" s="153" t="e">
        <f t="shared" si="29"/>
        <v>#REF!</v>
      </c>
      <c r="L136" s="153" t="e">
        <f t="shared" si="29"/>
        <v>#REF!</v>
      </c>
      <c r="M136" s="153" t="e">
        <f t="shared" si="28"/>
        <v>#REF!</v>
      </c>
      <c r="N136" s="153" t="e">
        <f t="shared" si="28"/>
        <v>#REF!</v>
      </c>
      <c r="O136" s="153" t="e">
        <f t="shared" si="28"/>
        <v>#REF!</v>
      </c>
      <c r="P136" s="153" t="e">
        <f t="shared" si="27"/>
        <v>#REF!</v>
      </c>
      <c r="Q136" s="153" t="e">
        <f t="shared" si="27"/>
        <v>#REF!</v>
      </c>
      <c r="R136" s="153" t="e">
        <f t="shared" si="27"/>
        <v>#REF!</v>
      </c>
      <c r="S136" s="153" t="e">
        <f t="shared" si="34"/>
        <v>#REF!</v>
      </c>
      <c r="T136" s="152" t="str">
        <f t="shared" ca="1" si="35"/>
        <v/>
      </c>
      <c r="U136" s="149" t="str">
        <f t="shared" ca="1" si="33"/>
        <v/>
      </c>
    </row>
    <row r="137" spans="1:21">
      <c r="A137" s="149">
        <v>135</v>
      </c>
      <c r="B137" s="150">
        <f t="shared" si="36"/>
        <v>135</v>
      </c>
      <c r="C137" s="151" t="e">
        <f>IF(#REF!='Pareto Math'!Z$3,'Pareto Math'!B137,IF(HLOOKUP(X$15,#REF!,A138,FALSE)="","",HLOOKUP(X$15,#REF!,A138,FALSE)))</f>
        <v>#REF!</v>
      </c>
      <c r="D137" s="149" t="e">
        <f>HLOOKUP(V$15,#REF!,A138,FALSE)</f>
        <v>#REF!</v>
      </c>
      <c r="E137" s="152" t="e">
        <f>IF(C137="","",HLOOKUP(W$15,#REF!,A138,FALSE))</f>
        <v>#REF!</v>
      </c>
      <c r="F137" s="152">
        <f>(COUNTIF(D$3:D137,D137))</f>
        <v>135</v>
      </c>
      <c r="G137" s="152">
        <f t="shared" si="30"/>
        <v>999</v>
      </c>
      <c r="H137" s="152" t="e">
        <f t="shared" si="31"/>
        <v>#REF!</v>
      </c>
      <c r="I137" s="153" t="str">
        <f t="shared" si="32"/>
        <v/>
      </c>
      <c r="J137" s="153" t="e">
        <f t="shared" si="29"/>
        <v>#REF!</v>
      </c>
      <c r="K137" s="153" t="e">
        <f t="shared" si="29"/>
        <v>#REF!</v>
      </c>
      <c r="L137" s="153" t="e">
        <f t="shared" si="29"/>
        <v>#REF!</v>
      </c>
      <c r="M137" s="153" t="e">
        <f t="shared" si="28"/>
        <v>#REF!</v>
      </c>
      <c r="N137" s="153" t="e">
        <f t="shared" si="28"/>
        <v>#REF!</v>
      </c>
      <c r="O137" s="153" t="e">
        <f t="shared" si="28"/>
        <v>#REF!</v>
      </c>
      <c r="P137" s="153" t="e">
        <f t="shared" si="27"/>
        <v>#REF!</v>
      </c>
      <c r="Q137" s="153" t="e">
        <f t="shared" si="27"/>
        <v>#REF!</v>
      </c>
      <c r="R137" s="153" t="e">
        <f t="shared" si="27"/>
        <v>#REF!</v>
      </c>
      <c r="S137" s="153" t="e">
        <f t="shared" si="34"/>
        <v>#REF!</v>
      </c>
      <c r="T137" s="152" t="str">
        <f t="shared" ca="1" si="35"/>
        <v/>
      </c>
      <c r="U137" s="149" t="str">
        <f t="shared" ca="1" si="33"/>
        <v/>
      </c>
    </row>
    <row r="138" spans="1:21">
      <c r="A138" s="149">
        <v>136</v>
      </c>
      <c r="B138" s="150">
        <f t="shared" si="36"/>
        <v>136</v>
      </c>
      <c r="C138" s="151" t="e">
        <f>IF(#REF!='Pareto Math'!Z$3,'Pareto Math'!B138,IF(HLOOKUP(X$15,#REF!,A139,FALSE)="","",HLOOKUP(X$15,#REF!,A139,FALSE)))</f>
        <v>#REF!</v>
      </c>
      <c r="D138" s="149" t="e">
        <f>HLOOKUP(V$15,#REF!,A139,FALSE)</f>
        <v>#REF!</v>
      </c>
      <c r="E138" s="152" t="e">
        <f>IF(C138="","",HLOOKUP(W$15,#REF!,A139,FALSE))</f>
        <v>#REF!</v>
      </c>
      <c r="F138" s="152">
        <f>(COUNTIF(D$3:D138,D138))</f>
        <v>136</v>
      </c>
      <c r="G138" s="152">
        <f t="shared" si="30"/>
        <v>999</v>
      </c>
      <c r="H138" s="152" t="e">
        <f t="shared" si="31"/>
        <v>#REF!</v>
      </c>
      <c r="I138" s="153" t="str">
        <f t="shared" si="32"/>
        <v/>
      </c>
      <c r="J138" s="153" t="e">
        <f t="shared" si="29"/>
        <v>#REF!</v>
      </c>
      <c r="K138" s="153" t="e">
        <f t="shared" si="29"/>
        <v>#REF!</v>
      </c>
      <c r="L138" s="153" t="e">
        <f t="shared" si="29"/>
        <v>#REF!</v>
      </c>
      <c r="M138" s="153" t="e">
        <f t="shared" si="28"/>
        <v>#REF!</v>
      </c>
      <c r="N138" s="153" t="e">
        <f t="shared" si="28"/>
        <v>#REF!</v>
      </c>
      <c r="O138" s="153" t="e">
        <f t="shared" si="28"/>
        <v>#REF!</v>
      </c>
      <c r="P138" s="153" t="e">
        <f t="shared" si="27"/>
        <v>#REF!</v>
      </c>
      <c r="Q138" s="153" t="e">
        <f t="shared" si="27"/>
        <v>#REF!</v>
      </c>
      <c r="R138" s="153" t="e">
        <f t="shared" si="27"/>
        <v>#REF!</v>
      </c>
      <c r="S138" s="153" t="e">
        <f t="shared" si="34"/>
        <v>#REF!</v>
      </c>
      <c r="T138" s="152" t="str">
        <f t="shared" ca="1" si="35"/>
        <v/>
      </c>
      <c r="U138" s="149" t="str">
        <f t="shared" ca="1" si="33"/>
        <v/>
      </c>
    </row>
    <row r="139" spans="1:21">
      <c r="A139" s="149">
        <v>137</v>
      </c>
      <c r="B139" s="150">
        <f t="shared" si="36"/>
        <v>137</v>
      </c>
      <c r="C139" s="151" t="e">
        <f>IF(#REF!='Pareto Math'!Z$3,'Pareto Math'!B139,IF(HLOOKUP(X$15,#REF!,A140,FALSE)="","",HLOOKUP(X$15,#REF!,A140,FALSE)))</f>
        <v>#REF!</v>
      </c>
      <c r="D139" s="149" t="e">
        <f>HLOOKUP(V$15,#REF!,A140,FALSE)</f>
        <v>#REF!</v>
      </c>
      <c r="E139" s="152" t="e">
        <f>IF(C139="","",HLOOKUP(W$15,#REF!,A140,FALSE))</f>
        <v>#REF!</v>
      </c>
      <c r="F139" s="152">
        <f>(COUNTIF(D$3:D139,D139))</f>
        <v>137</v>
      </c>
      <c r="G139" s="152">
        <f t="shared" si="30"/>
        <v>999</v>
      </c>
      <c r="H139" s="152" t="e">
        <f t="shared" si="31"/>
        <v>#REF!</v>
      </c>
      <c r="I139" s="153" t="str">
        <f t="shared" si="32"/>
        <v/>
      </c>
      <c r="J139" s="153" t="e">
        <f t="shared" si="29"/>
        <v>#REF!</v>
      </c>
      <c r="K139" s="153" t="e">
        <f t="shared" si="29"/>
        <v>#REF!</v>
      </c>
      <c r="L139" s="153" t="e">
        <f t="shared" si="29"/>
        <v>#REF!</v>
      </c>
      <c r="M139" s="153" t="e">
        <f t="shared" si="28"/>
        <v>#REF!</v>
      </c>
      <c r="N139" s="153" t="e">
        <f t="shared" si="28"/>
        <v>#REF!</v>
      </c>
      <c r="O139" s="153" t="e">
        <f t="shared" si="28"/>
        <v>#REF!</v>
      </c>
      <c r="P139" s="153" t="e">
        <f t="shared" si="27"/>
        <v>#REF!</v>
      </c>
      <c r="Q139" s="153" t="e">
        <f t="shared" si="27"/>
        <v>#REF!</v>
      </c>
      <c r="R139" s="153" t="e">
        <f t="shared" si="27"/>
        <v>#REF!</v>
      </c>
      <c r="S139" s="153" t="e">
        <f t="shared" si="34"/>
        <v>#REF!</v>
      </c>
      <c r="T139" s="152" t="str">
        <f t="shared" ca="1" si="35"/>
        <v/>
      </c>
      <c r="U139" s="149" t="str">
        <f t="shared" ca="1" si="33"/>
        <v/>
      </c>
    </row>
    <row r="140" spans="1:21">
      <c r="A140" s="149">
        <v>138</v>
      </c>
      <c r="B140" s="150">
        <f t="shared" si="36"/>
        <v>138</v>
      </c>
      <c r="C140" s="151" t="e">
        <f>IF(#REF!='Pareto Math'!Z$3,'Pareto Math'!B140,IF(HLOOKUP(X$15,#REF!,A141,FALSE)="","",HLOOKUP(X$15,#REF!,A141,FALSE)))</f>
        <v>#REF!</v>
      </c>
      <c r="D140" s="149" t="e">
        <f>HLOOKUP(V$15,#REF!,A141,FALSE)</f>
        <v>#REF!</v>
      </c>
      <c r="E140" s="152" t="e">
        <f>IF(C140="","",HLOOKUP(W$15,#REF!,A141,FALSE))</f>
        <v>#REF!</v>
      </c>
      <c r="F140" s="152">
        <f>(COUNTIF(D$3:D140,D140))</f>
        <v>138</v>
      </c>
      <c r="G140" s="152">
        <f t="shared" si="30"/>
        <v>999</v>
      </c>
      <c r="H140" s="152" t="e">
        <f t="shared" si="31"/>
        <v>#REF!</v>
      </c>
      <c r="I140" s="153" t="str">
        <f t="shared" si="32"/>
        <v/>
      </c>
      <c r="J140" s="153" t="e">
        <f t="shared" si="29"/>
        <v>#REF!</v>
      </c>
      <c r="K140" s="153" t="e">
        <f t="shared" si="29"/>
        <v>#REF!</v>
      </c>
      <c r="L140" s="153" t="e">
        <f t="shared" si="29"/>
        <v>#REF!</v>
      </c>
      <c r="M140" s="153" t="e">
        <f t="shared" si="28"/>
        <v>#REF!</v>
      </c>
      <c r="N140" s="153" t="e">
        <f t="shared" si="28"/>
        <v>#REF!</v>
      </c>
      <c r="O140" s="153" t="e">
        <f t="shared" si="28"/>
        <v>#REF!</v>
      </c>
      <c r="P140" s="153" t="e">
        <f t="shared" si="27"/>
        <v>#REF!</v>
      </c>
      <c r="Q140" s="153" t="e">
        <f t="shared" si="27"/>
        <v>#REF!</v>
      </c>
      <c r="R140" s="153" t="e">
        <f t="shared" si="27"/>
        <v>#REF!</v>
      </c>
      <c r="S140" s="153" t="e">
        <f t="shared" si="34"/>
        <v>#REF!</v>
      </c>
      <c r="T140" s="152" t="str">
        <f t="shared" ca="1" si="35"/>
        <v/>
      </c>
      <c r="U140" s="149" t="str">
        <f t="shared" ca="1" si="33"/>
        <v/>
      </c>
    </row>
    <row r="141" spans="1:21">
      <c r="A141" s="149">
        <v>139</v>
      </c>
      <c r="B141" s="150">
        <f t="shared" si="36"/>
        <v>139</v>
      </c>
      <c r="C141" s="151" t="e">
        <f>IF(#REF!='Pareto Math'!Z$3,'Pareto Math'!B141,IF(HLOOKUP(X$15,#REF!,A142,FALSE)="","",HLOOKUP(X$15,#REF!,A142,FALSE)))</f>
        <v>#REF!</v>
      </c>
      <c r="D141" s="149" t="e">
        <f>HLOOKUP(V$15,#REF!,A142,FALSE)</f>
        <v>#REF!</v>
      </c>
      <c r="E141" s="152" t="e">
        <f>IF(C141="","",HLOOKUP(W$15,#REF!,A142,FALSE))</f>
        <v>#REF!</v>
      </c>
      <c r="F141" s="152">
        <f>(COUNTIF(D$3:D141,D141))</f>
        <v>139</v>
      </c>
      <c r="G141" s="152">
        <f t="shared" si="30"/>
        <v>999</v>
      </c>
      <c r="H141" s="152" t="e">
        <f t="shared" si="31"/>
        <v>#REF!</v>
      </c>
      <c r="I141" s="153" t="str">
        <f t="shared" si="32"/>
        <v/>
      </c>
      <c r="J141" s="153" t="e">
        <f t="shared" si="29"/>
        <v>#REF!</v>
      </c>
      <c r="K141" s="153" t="e">
        <f t="shared" si="29"/>
        <v>#REF!</v>
      </c>
      <c r="L141" s="153" t="e">
        <f t="shared" si="29"/>
        <v>#REF!</v>
      </c>
      <c r="M141" s="153" t="e">
        <f t="shared" si="28"/>
        <v>#REF!</v>
      </c>
      <c r="N141" s="153" t="e">
        <f t="shared" si="28"/>
        <v>#REF!</v>
      </c>
      <c r="O141" s="153" t="e">
        <f t="shared" si="28"/>
        <v>#REF!</v>
      </c>
      <c r="P141" s="153" t="e">
        <f t="shared" si="27"/>
        <v>#REF!</v>
      </c>
      <c r="Q141" s="153" t="e">
        <f t="shared" si="27"/>
        <v>#REF!</v>
      </c>
      <c r="R141" s="153" t="e">
        <f t="shared" si="27"/>
        <v>#REF!</v>
      </c>
      <c r="S141" s="153" t="e">
        <f t="shared" si="34"/>
        <v>#REF!</v>
      </c>
      <c r="T141" s="152" t="str">
        <f t="shared" ca="1" si="35"/>
        <v/>
      </c>
      <c r="U141" s="149" t="str">
        <f t="shared" ca="1" si="33"/>
        <v/>
      </c>
    </row>
    <row r="142" spans="1:21">
      <c r="A142" s="149">
        <v>140</v>
      </c>
      <c r="B142" s="150">
        <f t="shared" si="36"/>
        <v>140</v>
      </c>
      <c r="C142" s="151" t="e">
        <f>IF(#REF!='Pareto Math'!Z$3,'Pareto Math'!B142,IF(HLOOKUP(X$15,#REF!,A143,FALSE)="","",HLOOKUP(X$15,#REF!,A143,FALSE)))</f>
        <v>#REF!</v>
      </c>
      <c r="D142" s="149" t="e">
        <f>HLOOKUP(V$15,#REF!,A143,FALSE)</f>
        <v>#REF!</v>
      </c>
      <c r="E142" s="152" t="e">
        <f>IF(C142="","",HLOOKUP(W$15,#REF!,A143,FALSE))</f>
        <v>#REF!</v>
      </c>
      <c r="F142" s="152">
        <f>(COUNTIF(D$3:D142,D142))</f>
        <v>140</v>
      </c>
      <c r="G142" s="152">
        <f t="shared" si="30"/>
        <v>999</v>
      </c>
      <c r="H142" s="152" t="e">
        <f t="shared" si="31"/>
        <v>#REF!</v>
      </c>
      <c r="I142" s="153" t="str">
        <f t="shared" si="32"/>
        <v/>
      </c>
      <c r="J142" s="153" t="e">
        <f t="shared" si="29"/>
        <v>#REF!</v>
      </c>
      <c r="K142" s="153" t="e">
        <f t="shared" si="29"/>
        <v>#REF!</v>
      </c>
      <c r="L142" s="153" t="e">
        <f t="shared" si="29"/>
        <v>#REF!</v>
      </c>
      <c r="M142" s="153" t="e">
        <f t="shared" si="28"/>
        <v>#REF!</v>
      </c>
      <c r="N142" s="153" t="e">
        <f t="shared" si="28"/>
        <v>#REF!</v>
      </c>
      <c r="O142" s="153" t="e">
        <f t="shared" si="28"/>
        <v>#REF!</v>
      </c>
      <c r="P142" s="153" t="e">
        <f t="shared" si="27"/>
        <v>#REF!</v>
      </c>
      <c r="Q142" s="153" t="e">
        <f t="shared" si="27"/>
        <v>#REF!</v>
      </c>
      <c r="R142" s="153" t="e">
        <f t="shared" si="27"/>
        <v>#REF!</v>
      </c>
      <c r="S142" s="153" t="e">
        <f t="shared" si="34"/>
        <v>#REF!</v>
      </c>
      <c r="T142" s="152" t="str">
        <f t="shared" ca="1" si="35"/>
        <v/>
      </c>
      <c r="U142" s="149" t="str">
        <f t="shared" ca="1" si="33"/>
        <v/>
      </c>
    </row>
    <row r="143" spans="1:21">
      <c r="A143" s="149">
        <v>141</v>
      </c>
      <c r="B143" s="150">
        <f t="shared" si="36"/>
        <v>141</v>
      </c>
      <c r="C143" s="151" t="e">
        <f>IF(#REF!='Pareto Math'!Z$3,'Pareto Math'!B143,IF(HLOOKUP(X$15,#REF!,A144,FALSE)="","",HLOOKUP(X$15,#REF!,A144,FALSE)))</f>
        <v>#REF!</v>
      </c>
      <c r="D143" s="149" t="e">
        <f>HLOOKUP(V$15,#REF!,A144,FALSE)</f>
        <v>#REF!</v>
      </c>
      <c r="E143" s="152" t="e">
        <f>IF(C143="","",HLOOKUP(W$15,#REF!,A144,FALSE))</f>
        <v>#REF!</v>
      </c>
      <c r="F143" s="152">
        <f>(COUNTIF(D$3:D143,D143))</f>
        <v>141</v>
      </c>
      <c r="G143" s="152">
        <f t="shared" si="30"/>
        <v>999</v>
      </c>
      <c r="H143" s="152" t="e">
        <f t="shared" si="31"/>
        <v>#REF!</v>
      </c>
      <c r="I143" s="153" t="str">
        <f t="shared" si="32"/>
        <v/>
      </c>
      <c r="J143" s="153" t="e">
        <f t="shared" si="29"/>
        <v>#REF!</v>
      </c>
      <c r="K143" s="153" t="e">
        <f t="shared" si="29"/>
        <v>#REF!</v>
      </c>
      <c r="L143" s="153" t="e">
        <f t="shared" si="29"/>
        <v>#REF!</v>
      </c>
      <c r="M143" s="153" t="e">
        <f t="shared" si="28"/>
        <v>#REF!</v>
      </c>
      <c r="N143" s="153" t="e">
        <f t="shared" si="28"/>
        <v>#REF!</v>
      </c>
      <c r="O143" s="153" t="e">
        <f t="shared" si="28"/>
        <v>#REF!</v>
      </c>
      <c r="P143" s="153" t="e">
        <f t="shared" si="27"/>
        <v>#REF!</v>
      </c>
      <c r="Q143" s="153" t="e">
        <f t="shared" si="27"/>
        <v>#REF!</v>
      </c>
      <c r="R143" s="153" t="e">
        <f t="shared" si="27"/>
        <v>#REF!</v>
      </c>
      <c r="S143" s="153" t="e">
        <f t="shared" si="34"/>
        <v>#REF!</v>
      </c>
      <c r="T143" s="152" t="str">
        <f t="shared" ca="1" si="35"/>
        <v/>
      </c>
      <c r="U143" s="149" t="str">
        <f t="shared" ca="1" si="33"/>
        <v/>
      </c>
    </row>
    <row r="144" spans="1:21">
      <c r="A144" s="149">
        <v>142</v>
      </c>
      <c r="B144" s="150">
        <f t="shared" si="36"/>
        <v>142</v>
      </c>
      <c r="C144" s="151" t="e">
        <f>IF(#REF!='Pareto Math'!Z$3,'Pareto Math'!B144,IF(HLOOKUP(X$15,#REF!,A145,FALSE)="","",HLOOKUP(X$15,#REF!,A145,FALSE)))</f>
        <v>#REF!</v>
      </c>
      <c r="D144" s="149" t="e">
        <f>HLOOKUP(V$15,#REF!,A145,FALSE)</f>
        <v>#REF!</v>
      </c>
      <c r="E144" s="152" t="e">
        <f>IF(C144="","",HLOOKUP(W$15,#REF!,A145,FALSE))</f>
        <v>#REF!</v>
      </c>
      <c r="F144" s="152">
        <f>(COUNTIF(D$3:D144,D144))</f>
        <v>142</v>
      </c>
      <c r="G144" s="152">
        <f t="shared" si="30"/>
        <v>999</v>
      </c>
      <c r="H144" s="152" t="e">
        <f t="shared" si="31"/>
        <v>#REF!</v>
      </c>
      <c r="I144" s="153" t="str">
        <f t="shared" si="32"/>
        <v/>
      </c>
      <c r="J144" s="153" t="e">
        <f t="shared" si="29"/>
        <v>#REF!</v>
      </c>
      <c r="K144" s="153" t="e">
        <f t="shared" si="29"/>
        <v>#REF!</v>
      </c>
      <c r="L144" s="153" t="e">
        <f t="shared" si="29"/>
        <v>#REF!</v>
      </c>
      <c r="M144" s="153" t="e">
        <f t="shared" si="28"/>
        <v>#REF!</v>
      </c>
      <c r="N144" s="153" t="e">
        <f t="shared" si="28"/>
        <v>#REF!</v>
      </c>
      <c r="O144" s="153" t="e">
        <f t="shared" si="28"/>
        <v>#REF!</v>
      </c>
      <c r="P144" s="153" t="e">
        <f t="shared" si="27"/>
        <v>#REF!</v>
      </c>
      <c r="Q144" s="153" t="e">
        <f t="shared" si="27"/>
        <v>#REF!</v>
      </c>
      <c r="R144" s="153" t="e">
        <f t="shared" si="27"/>
        <v>#REF!</v>
      </c>
      <c r="S144" s="153" t="e">
        <f t="shared" si="34"/>
        <v>#REF!</v>
      </c>
      <c r="T144" s="152" t="str">
        <f t="shared" ca="1" si="35"/>
        <v/>
      </c>
      <c r="U144" s="149" t="str">
        <f t="shared" ca="1" si="33"/>
        <v/>
      </c>
    </row>
    <row r="145" spans="1:21">
      <c r="A145" s="149">
        <v>143</v>
      </c>
      <c r="B145" s="150">
        <f t="shared" si="36"/>
        <v>143</v>
      </c>
      <c r="C145" s="151" t="e">
        <f>IF(#REF!='Pareto Math'!Z$3,'Pareto Math'!B145,IF(HLOOKUP(X$15,#REF!,A146,FALSE)="","",HLOOKUP(X$15,#REF!,A146,FALSE)))</f>
        <v>#REF!</v>
      </c>
      <c r="D145" s="149" t="e">
        <f>HLOOKUP(V$15,#REF!,A146,FALSE)</f>
        <v>#REF!</v>
      </c>
      <c r="E145" s="152" t="e">
        <f>IF(C145="","",HLOOKUP(W$15,#REF!,A146,FALSE))</f>
        <v>#REF!</v>
      </c>
      <c r="F145" s="152">
        <f>(COUNTIF(D$3:D145,D145))</f>
        <v>143</v>
      </c>
      <c r="G145" s="152">
        <f t="shared" si="30"/>
        <v>999</v>
      </c>
      <c r="H145" s="152" t="e">
        <f t="shared" si="31"/>
        <v>#REF!</v>
      </c>
      <c r="I145" s="153" t="str">
        <f t="shared" si="32"/>
        <v/>
      </c>
      <c r="J145" s="153" t="e">
        <f t="shared" si="29"/>
        <v>#REF!</v>
      </c>
      <c r="K145" s="153" t="e">
        <f t="shared" si="29"/>
        <v>#REF!</v>
      </c>
      <c r="L145" s="153" t="e">
        <f t="shared" si="29"/>
        <v>#REF!</v>
      </c>
      <c r="M145" s="153" t="e">
        <f t="shared" si="28"/>
        <v>#REF!</v>
      </c>
      <c r="N145" s="153" t="e">
        <f t="shared" si="28"/>
        <v>#REF!</v>
      </c>
      <c r="O145" s="153" t="e">
        <f t="shared" si="28"/>
        <v>#REF!</v>
      </c>
      <c r="P145" s="153" t="e">
        <f t="shared" si="27"/>
        <v>#REF!</v>
      </c>
      <c r="Q145" s="153" t="e">
        <f t="shared" si="27"/>
        <v>#REF!</v>
      </c>
      <c r="R145" s="153" t="e">
        <f t="shared" si="27"/>
        <v>#REF!</v>
      </c>
      <c r="S145" s="153" t="e">
        <f t="shared" si="34"/>
        <v>#REF!</v>
      </c>
      <c r="T145" s="152" t="str">
        <f t="shared" ca="1" si="35"/>
        <v/>
      </c>
      <c r="U145" s="149" t="str">
        <f t="shared" ca="1" si="33"/>
        <v/>
      </c>
    </row>
    <row r="146" spans="1:21">
      <c r="A146" s="149">
        <v>144</v>
      </c>
      <c r="B146" s="150">
        <f t="shared" si="36"/>
        <v>144</v>
      </c>
      <c r="C146" s="151" t="e">
        <f>IF(#REF!='Pareto Math'!Z$3,'Pareto Math'!B146,IF(HLOOKUP(X$15,#REF!,A147,FALSE)="","",HLOOKUP(X$15,#REF!,A147,FALSE)))</f>
        <v>#REF!</v>
      </c>
      <c r="D146" s="149" t="e">
        <f>HLOOKUP(V$15,#REF!,A147,FALSE)</f>
        <v>#REF!</v>
      </c>
      <c r="E146" s="152" t="e">
        <f>IF(C146="","",HLOOKUP(W$15,#REF!,A147,FALSE))</f>
        <v>#REF!</v>
      </c>
      <c r="F146" s="152">
        <f>(COUNTIF(D$3:D146,D146))</f>
        <v>144</v>
      </c>
      <c r="G146" s="152">
        <f t="shared" si="30"/>
        <v>999</v>
      </c>
      <c r="H146" s="152" t="e">
        <f t="shared" si="31"/>
        <v>#REF!</v>
      </c>
      <c r="I146" s="153" t="str">
        <f t="shared" si="32"/>
        <v/>
      </c>
      <c r="J146" s="153" t="e">
        <f t="shared" si="29"/>
        <v>#REF!</v>
      </c>
      <c r="K146" s="153" t="e">
        <f t="shared" si="29"/>
        <v>#REF!</v>
      </c>
      <c r="L146" s="153" t="e">
        <f t="shared" si="29"/>
        <v>#REF!</v>
      </c>
      <c r="M146" s="153" t="e">
        <f t="shared" si="28"/>
        <v>#REF!</v>
      </c>
      <c r="N146" s="153" t="e">
        <f t="shared" si="28"/>
        <v>#REF!</v>
      </c>
      <c r="O146" s="153" t="e">
        <f t="shared" si="28"/>
        <v>#REF!</v>
      </c>
      <c r="P146" s="153" t="e">
        <f t="shared" si="27"/>
        <v>#REF!</v>
      </c>
      <c r="Q146" s="153" t="e">
        <f t="shared" si="27"/>
        <v>#REF!</v>
      </c>
      <c r="R146" s="153" t="e">
        <f t="shared" si="27"/>
        <v>#REF!</v>
      </c>
      <c r="S146" s="153" t="e">
        <f t="shared" si="34"/>
        <v>#REF!</v>
      </c>
      <c r="T146" s="152" t="str">
        <f t="shared" ca="1" si="35"/>
        <v/>
      </c>
      <c r="U146" s="149" t="str">
        <f t="shared" ca="1" si="33"/>
        <v/>
      </c>
    </row>
    <row r="147" spans="1:21">
      <c r="A147" s="149">
        <v>145</v>
      </c>
      <c r="B147" s="150">
        <f t="shared" si="36"/>
        <v>145</v>
      </c>
      <c r="C147" s="151" t="e">
        <f>IF(#REF!='Pareto Math'!Z$3,'Pareto Math'!B147,IF(HLOOKUP(X$15,#REF!,A148,FALSE)="","",HLOOKUP(X$15,#REF!,A148,FALSE)))</f>
        <v>#REF!</v>
      </c>
      <c r="D147" s="149" t="e">
        <f>HLOOKUP(V$15,#REF!,A148,FALSE)</f>
        <v>#REF!</v>
      </c>
      <c r="E147" s="152" t="e">
        <f>IF(C147="","",HLOOKUP(W$15,#REF!,A148,FALSE))</f>
        <v>#REF!</v>
      </c>
      <c r="F147" s="152">
        <f>(COUNTIF(D$3:D147,D147))</f>
        <v>145</v>
      </c>
      <c r="G147" s="152">
        <f t="shared" si="30"/>
        <v>999</v>
      </c>
      <c r="H147" s="152" t="e">
        <f t="shared" si="31"/>
        <v>#REF!</v>
      </c>
      <c r="I147" s="153" t="str">
        <f t="shared" si="32"/>
        <v/>
      </c>
      <c r="J147" s="153" t="e">
        <f t="shared" si="29"/>
        <v>#REF!</v>
      </c>
      <c r="K147" s="153" t="e">
        <f t="shared" si="29"/>
        <v>#REF!</v>
      </c>
      <c r="L147" s="153" t="e">
        <f t="shared" si="29"/>
        <v>#REF!</v>
      </c>
      <c r="M147" s="153" t="e">
        <f t="shared" si="28"/>
        <v>#REF!</v>
      </c>
      <c r="N147" s="153" t="e">
        <f t="shared" si="28"/>
        <v>#REF!</v>
      </c>
      <c r="O147" s="153" t="e">
        <f t="shared" si="28"/>
        <v>#REF!</v>
      </c>
      <c r="P147" s="153" t="e">
        <f t="shared" si="27"/>
        <v>#REF!</v>
      </c>
      <c r="Q147" s="153" t="e">
        <f t="shared" si="27"/>
        <v>#REF!</v>
      </c>
      <c r="R147" s="153" t="e">
        <f t="shared" si="27"/>
        <v>#REF!</v>
      </c>
      <c r="S147" s="153" t="e">
        <f t="shared" si="34"/>
        <v>#REF!</v>
      </c>
      <c r="T147" s="152" t="str">
        <f t="shared" ca="1" si="35"/>
        <v/>
      </c>
      <c r="U147" s="149" t="str">
        <f t="shared" ca="1" si="33"/>
        <v/>
      </c>
    </row>
    <row r="148" spans="1:21">
      <c r="A148" s="149">
        <v>146</v>
      </c>
      <c r="B148" s="150">
        <f t="shared" si="36"/>
        <v>146</v>
      </c>
      <c r="C148" s="151" t="e">
        <f>IF(#REF!='Pareto Math'!Z$3,'Pareto Math'!B148,IF(HLOOKUP(X$15,#REF!,A149,FALSE)="","",HLOOKUP(X$15,#REF!,A149,FALSE)))</f>
        <v>#REF!</v>
      </c>
      <c r="D148" s="149" t="e">
        <f>HLOOKUP(V$15,#REF!,A149,FALSE)</f>
        <v>#REF!</v>
      </c>
      <c r="E148" s="152" t="e">
        <f>IF(C148="","",HLOOKUP(W$15,#REF!,A149,FALSE))</f>
        <v>#REF!</v>
      </c>
      <c r="F148" s="152">
        <f>(COUNTIF(D$3:D148,D148))</f>
        <v>146</v>
      </c>
      <c r="G148" s="152">
        <f t="shared" si="30"/>
        <v>999</v>
      </c>
      <c r="H148" s="152" t="e">
        <f t="shared" si="31"/>
        <v>#REF!</v>
      </c>
      <c r="I148" s="153" t="str">
        <f t="shared" si="32"/>
        <v/>
      </c>
      <c r="J148" s="153" t="e">
        <f t="shared" si="29"/>
        <v>#REF!</v>
      </c>
      <c r="K148" s="153" t="e">
        <f t="shared" si="29"/>
        <v>#REF!</v>
      </c>
      <c r="L148" s="153" t="e">
        <f t="shared" si="29"/>
        <v>#REF!</v>
      </c>
      <c r="M148" s="153" t="e">
        <f t="shared" si="28"/>
        <v>#REF!</v>
      </c>
      <c r="N148" s="153" t="e">
        <f t="shared" si="28"/>
        <v>#REF!</v>
      </c>
      <c r="O148" s="153" t="e">
        <f t="shared" si="28"/>
        <v>#REF!</v>
      </c>
      <c r="P148" s="153" t="e">
        <f t="shared" si="27"/>
        <v>#REF!</v>
      </c>
      <c r="Q148" s="153" t="e">
        <f t="shared" si="27"/>
        <v>#REF!</v>
      </c>
      <c r="R148" s="153" t="e">
        <f t="shared" si="27"/>
        <v>#REF!</v>
      </c>
      <c r="S148" s="153" t="e">
        <f t="shared" si="34"/>
        <v>#REF!</v>
      </c>
      <c r="T148" s="152" t="str">
        <f t="shared" ca="1" si="35"/>
        <v/>
      </c>
      <c r="U148" s="149" t="str">
        <f t="shared" ca="1" si="33"/>
        <v/>
      </c>
    </row>
    <row r="149" spans="1:21">
      <c r="A149" s="149">
        <v>147</v>
      </c>
      <c r="B149" s="150">
        <f t="shared" si="36"/>
        <v>147</v>
      </c>
      <c r="C149" s="151" t="e">
        <f>IF(#REF!='Pareto Math'!Z$3,'Pareto Math'!B149,IF(HLOOKUP(X$15,#REF!,A150,FALSE)="","",HLOOKUP(X$15,#REF!,A150,FALSE)))</f>
        <v>#REF!</v>
      </c>
      <c r="D149" s="149" t="e">
        <f>HLOOKUP(V$15,#REF!,A150,FALSE)</f>
        <v>#REF!</v>
      </c>
      <c r="E149" s="152" t="e">
        <f>IF(C149="","",HLOOKUP(W$15,#REF!,A150,FALSE))</f>
        <v>#REF!</v>
      </c>
      <c r="F149" s="152">
        <f>(COUNTIF(D$3:D149,D149))</f>
        <v>147</v>
      </c>
      <c r="G149" s="152">
        <f t="shared" si="30"/>
        <v>999</v>
      </c>
      <c r="H149" s="152" t="e">
        <f t="shared" si="31"/>
        <v>#REF!</v>
      </c>
      <c r="I149" s="153" t="str">
        <f t="shared" si="32"/>
        <v/>
      </c>
      <c r="J149" s="153" t="e">
        <f t="shared" si="29"/>
        <v>#REF!</v>
      </c>
      <c r="K149" s="153" t="e">
        <f t="shared" si="29"/>
        <v>#REF!</v>
      </c>
      <c r="L149" s="153" t="e">
        <f t="shared" si="29"/>
        <v>#REF!</v>
      </c>
      <c r="M149" s="153" t="e">
        <f t="shared" si="28"/>
        <v>#REF!</v>
      </c>
      <c r="N149" s="153" t="e">
        <f t="shared" si="28"/>
        <v>#REF!</v>
      </c>
      <c r="O149" s="153" t="e">
        <f t="shared" si="28"/>
        <v>#REF!</v>
      </c>
      <c r="P149" s="153" t="e">
        <f t="shared" si="27"/>
        <v>#REF!</v>
      </c>
      <c r="Q149" s="153" t="e">
        <f t="shared" si="27"/>
        <v>#REF!</v>
      </c>
      <c r="R149" s="153" t="e">
        <f t="shared" si="27"/>
        <v>#REF!</v>
      </c>
      <c r="S149" s="153" t="e">
        <f t="shared" si="34"/>
        <v>#REF!</v>
      </c>
      <c r="T149" s="152" t="str">
        <f t="shared" ca="1" si="35"/>
        <v/>
      </c>
      <c r="U149" s="149" t="str">
        <f t="shared" ca="1" si="33"/>
        <v/>
      </c>
    </row>
    <row r="150" spans="1:21">
      <c r="A150" s="149">
        <v>148</v>
      </c>
      <c r="B150" s="150">
        <f t="shared" si="36"/>
        <v>148</v>
      </c>
      <c r="C150" s="151" t="e">
        <f>IF(#REF!='Pareto Math'!Z$3,'Pareto Math'!B150,IF(HLOOKUP(X$15,#REF!,A151,FALSE)="","",HLOOKUP(X$15,#REF!,A151,FALSE)))</f>
        <v>#REF!</v>
      </c>
      <c r="D150" s="149" t="e">
        <f>HLOOKUP(V$15,#REF!,A151,FALSE)</f>
        <v>#REF!</v>
      </c>
      <c r="E150" s="152" t="e">
        <f>IF(C150="","",HLOOKUP(W$15,#REF!,A151,FALSE))</f>
        <v>#REF!</v>
      </c>
      <c r="F150" s="152">
        <f>(COUNTIF(D$3:D150,D150))</f>
        <v>148</v>
      </c>
      <c r="G150" s="152">
        <f t="shared" si="30"/>
        <v>999</v>
      </c>
      <c r="H150" s="152" t="e">
        <f t="shared" si="31"/>
        <v>#REF!</v>
      </c>
      <c r="I150" s="153" t="str">
        <f t="shared" si="32"/>
        <v/>
      </c>
      <c r="J150" s="153" t="e">
        <f t="shared" si="29"/>
        <v>#REF!</v>
      </c>
      <c r="K150" s="153" t="e">
        <f t="shared" si="29"/>
        <v>#REF!</v>
      </c>
      <c r="L150" s="153" t="e">
        <f t="shared" si="29"/>
        <v>#REF!</v>
      </c>
      <c r="M150" s="153" t="e">
        <f t="shared" si="28"/>
        <v>#REF!</v>
      </c>
      <c r="N150" s="153" t="e">
        <f t="shared" si="28"/>
        <v>#REF!</v>
      </c>
      <c r="O150" s="153" t="e">
        <f t="shared" si="28"/>
        <v>#REF!</v>
      </c>
      <c r="P150" s="153" t="e">
        <f t="shared" si="27"/>
        <v>#REF!</v>
      </c>
      <c r="Q150" s="153" t="e">
        <f t="shared" si="27"/>
        <v>#REF!</v>
      </c>
      <c r="R150" s="153" t="e">
        <f t="shared" si="27"/>
        <v>#REF!</v>
      </c>
      <c r="S150" s="153" t="e">
        <f t="shared" si="34"/>
        <v>#REF!</v>
      </c>
      <c r="T150" s="152" t="str">
        <f t="shared" ca="1" si="35"/>
        <v/>
      </c>
      <c r="U150" s="149" t="str">
        <f t="shared" ca="1" si="33"/>
        <v/>
      </c>
    </row>
    <row r="151" spans="1:21">
      <c r="A151" s="149">
        <v>149</v>
      </c>
      <c r="B151" s="150">
        <f t="shared" si="36"/>
        <v>149</v>
      </c>
      <c r="C151" s="151" t="e">
        <f>IF(#REF!='Pareto Math'!Z$3,'Pareto Math'!B151,IF(HLOOKUP(X$15,#REF!,A152,FALSE)="","",HLOOKUP(X$15,#REF!,A152,FALSE)))</f>
        <v>#REF!</v>
      </c>
      <c r="D151" s="149" t="e">
        <f>HLOOKUP(V$15,#REF!,A152,FALSE)</f>
        <v>#REF!</v>
      </c>
      <c r="E151" s="152" t="e">
        <f>IF(C151="","",HLOOKUP(W$15,#REF!,A152,FALSE))</f>
        <v>#REF!</v>
      </c>
      <c r="F151" s="152">
        <f>(COUNTIF(D$3:D151,D151))</f>
        <v>149</v>
      </c>
      <c r="G151" s="152">
        <f t="shared" si="30"/>
        <v>999</v>
      </c>
      <c r="H151" s="152" t="e">
        <f t="shared" si="31"/>
        <v>#REF!</v>
      </c>
      <c r="I151" s="153" t="str">
        <f t="shared" si="32"/>
        <v/>
      </c>
      <c r="J151" s="153" t="e">
        <f t="shared" si="29"/>
        <v>#REF!</v>
      </c>
      <c r="K151" s="153" t="e">
        <f t="shared" si="29"/>
        <v>#REF!</v>
      </c>
      <c r="L151" s="153" t="e">
        <f t="shared" si="29"/>
        <v>#REF!</v>
      </c>
      <c r="M151" s="153" t="e">
        <f t="shared" si="28"/>
        <v>#REF!</v>
      </c>
      <c r="N151" s="153" t="e">
        <f t="shared" si="28"/>
        <v>#REF!</v>
      </c>
      <c r="O151" s="153" t="e">
        <f t="shared" si="28"/>
        <v>#REF!</v>
      </c>
      <c r="P151" s="153" t="e">
        <f t="shared" si="27"/>
        <v>#REF!</v>
      </c>
      <c r="Q151" s="153" t="e">
        <f t="shared" si="27"/>
        <v>#REF!</v>
      </c>
      <c r="R151" s="153" t="e">
        <f t="shared" si="27"/>
        <v>#REF!</v>
      </c>
      <c r="S151" s="153" t="e">
        <f t="shared" si="34"/>
        <v>#REF!</v>
      </c>
      <c r="T151" s="152" t="str">
        <f t="shared" ca="1" si="35"/>
        <v/>
      </c>
      <c r="U151" s="149" t="str">
        <f t="shared" ca="1" si="33"/>
        <v/>
      </c>
    </row>
    <row r="152" spans="1:21">
      <c r="A152" s="149">
        <v>150</v>
      </c>
      <c r="B152" s="150">
        <f t="shared" si="36"/>
        <v>150</v>
      </c>
      <c r="C152" s="151" t="e">
        <f>IF(#REF!='Pareto Math'!Z$3,'Pareto Math'!B152,IF(HLOOKUP(X$15,#REF!,A153,FALSE)="","",HLOOKUP(X$15,#REF!,A153,FALSE)))</f>
        <v>#REF!</v>
      </c>
      <c r="D152" s="149" t="e">
        <f>HLOOKUP(V$15,#REF!,A153,FALSE)</f>
        <v>#REF!</v>
      </c>
      <c r="E152" s="152" t="e">
        <f>IF(C152="","",HLOOKUP(W$15,#REF!,A153,FALSE))</f>
        <v>#REF!</v>
      </c>
      <c r="F152" s="152">
        <f>(COUNTIF(D$3:D152,D152))</f>
        <v>150</v>
      </c>
      <c r="G152" s="152">
        <f t="shared" si="30"/>
        <v>999</v>
      </c>
      <c r="H152" s="152" t="e">
        <f t="shared" si="31"/>
        <v>#REF!</v>
      </c>
      <c r="I152" s="153" t="str">
        <f t="shared" si="32"/>
        <v/>
      </c>
      <c r="J152" s="153" t="e">
        <f t="shared" si="29"/>
        <v>#REF!</v>
      </c>
      <c r="K152" s="153" t="e">
        <f t="shared" si="29"/>
        <v>#REF!</v>
      </c>
      <c r="L152" s="153" t="e">
        <f t="shared" si="29"/>
        <v>#REF!</v>
      </c>
      <c r="M152" s="153" t="e">
        <f t="shared" si="28"/>
        <v>#REF!</v>
      </c>
      <c r="N152" s="153" t="e">
        <f t="shared" si="28"/>
        <v>#REF!</v>
      </c>
      <c r="O152" s="153" t="e">
        <f t="shared" si="28"/>
        <v>#REF!</v>
      </c>
      <c r="P152" s="153" t="e">
        <f t="shared" si="27"/>
        <v>#REF!</v>
      </c>
      <c r="Q152" s="153" t="e">
        <f t="shared" si="27"/>
        <v>#REF!</v>
      </c>
      <c r="R152" s="153" t="e">
        <f t="shared" si="27"/>
        <v>#REF!</v>
      </c>
      <c r="S152" s="153" t="e">
        <f t="shared" si="34"/>
        <v>#REF!</v>
      </c>
      <c r="T152" s="152" t="str">
        <f t="shared" ca="1" si="35"/>
        <v/>
      </c>
      <c r="U152" s="149" t="str">
        <f t="shared" ca="1" si="33"/>
        <v/>
      </c>
    </row>
    <row r="153" spans="1:21">
      <c r="A153" s="149">
        <v>151</v>
      </c>
      <c r="B153" s="150">
        <f t="shared" si="36"/>
        <v>151</v>
      </c>
      <c r="C153" s="151" t="e">
        <f>IF(#REF!='Pareto Math'!Z$3,'Pareto Math'!B153,IF(HLOOKUP(X$15,#REF!,A154,FALSE)="","",HLOOKUP(X$15,#REF!,A154,FALSE)))</f>
        <v>#REF!</v>
      </c>
      <c r="D153" s="149" t="e">
        <f>HLOOKUP(V$15,#REF!,A154,FALSE)</f>
        <v>#REF!</v>
      </c>
      <c r="E153" s="152" t="e">
        <f>IF(C153="","",HLOOKUP(W$15,#REF!,A154,FALSE))</f>
        <v>#REF!</v>
      </c>
      <c r="F153" s="152">
        <f>(COUNTIF(D$3:D153,D153))</f>
        <v>151</v>
      </c>
      <c r="G153" s="152">
        <f t="shared" si="30"/>
        <v>999</v>
      </c>
      <c r="H153" s="152" t="e">
        <f t="shared" si="31"/>
        <v>#REF!</v>
      </c>
      <c r="I153" s="153" t="str">
        <f t="shared" si="32"/>
        <v/>
      </c>
      <c r="J153" s="153" t="e">
        <f t="shared" si="29"/>
        <v>#REF!</v>
      </c>
      <c r="K153" s="153" t="e">
        <f t="shared" si="29"/>
        <v>#REF!</v>
      </c>
      <c r="L153" s="153" t="e">
        <f t="shared" si="29"/>
        <v>#REF!</v>
      </c>
      <c r="M153" s="153" t="e">
        <f t="shared" si="28"/>
        <v>#REF!</v>
      </c>
      <c r="N153" s="153" t="e">
        <f t="shared" si="28"/>
        <v>#REF!</v>
      </c>
      <c r="O153" s="153" t="e">
        <f t="shared" si="28"/>
        <v>#REF!</v>
      </c>
      <c r="P153" s="153" t="e">
        <f t="shared" si="28"/>
        <v>#REF!</v>
      </c>
      <c r="Q153" s="153" t="e">
        <f t="shared" si="28"/>
        <v>#REF!</v>
      </c>
      <c r="R153" s="153" t="e">
        <f t="shared" si="28"/>
        <v>#REF!</v>
      </c>
      <c r="S153" s="153" t="e">
        <f t="shared" si="34"/>
        <v>#REF!</v>
      </c>
      <c r="T153" s="152" t="str">
        <f t="shared" ca="1" si="35"/>
        <v/>
      </c>
      <c r="U153" s="149" t="str">
        <f t="shared" ca="1" si="33"/>
        <v/>
      </c>
    </row>
    <row r="154" spans="1:21">
      <c r="A154" s="149">
        <v>152</v>
      </c>
      <c r="B154" s="150">
        <f t="shared" si="36"/>
        <v>152</v>
      </c>
      <c r="C154" s="151" t="e">
        <f>IF(#REF!='Pareto Math'!Z$3,'Pareto Math'!B154,IF(HLOOKUP(X$15,#REF!,A155,FALSE)="","",HLOOKUP(X$15,#REF!,A155,FALSE)))</f>
        <v>#REF!</v>
      </c>
      <c r="D154" s="149" t="e">
        <f>HLOOKUP(V$15,#REF!,A155,FALSE)</f>
        <v>#REF!</v>
      </c>
      <c r="E154" s="152" t="e">
        <f>IF(C154="","",HLOOKUP(W$15,#REF!,A155,FALSE))</f>
        <v>#REF!</v>
      </c>
      <c r="F154" s="152">
        <f>(COUNTIF(D$3:D154,D154))</f>
        <v>152</v>
      </c>
      <c r="G154" s="152">
        <f t="shared" si="30"/>
        <v>999</v>
      </c>
      <c r="H154" s="152" t="e">
        <f t="shared" si="31"/>
        <v>#REF!</v>
      </c>
      <c r="I154" s="153" t="str">
        <f t="shared" si="32"/>
        <v/>
      </c>
      <c r="J154" s="153" t="e">
        <f t="shared" si="29"/>
        <v>#REF!</v>
      </c>
      <c r="K154" s="153" t="e">
        <f t="shared" si="29"/>
        <v>#REF!</v>
      </c>
      <c r="L154" s="153" t="e">
        <f t="shared" si="29"/>
        <v>#REF!</v>
      </c>
      <c r="M154" s="153" t="e">
        <f t="shared" si="28"/>
        <v>#REF!</v>
      </c>
      <c r="N154" s="153" t="e">
        <f t="shared" si="28"/>
        <v>#REF!</v>
      </c>
      <c r="O154" s="153" t="e">
        <f t="shared" si="28"/>
        <v>#REF!</v>
      </c>
      <c r="P154" s="153" t="e">
        <f t="shared" si="28"/>
        <v>#REF!</v>
      </c>
      <c r="Q154" s="153" t="e">
        <f t="shared" si="28"/>
        <v>#REF!</v>
      </c>
      <c r="R154" s="153" t="e">
        <f t="shared" si="28"/>
        <v>#REF!</v>
      </c>
      <c r="S154" s="153" t="e">
        <f t="shared" si="34"/>
        <v>#REF!</v>
      </c>
      <c r="T154" s="152" t="str">
        <f t="shared" ca="1" si="35"/>
        <v/>
      </c>
      <c r="U154" s="149" t="str">
        <f t="shared" ca="1" si="33"/>
        <v/>
      </c>
    </row>
    <row r="155" spans="1:21">
      <c r="A155" s="149">
        <v>153</v>
      </c>
      <c r="B155" s="150">
        <f t="shared" si="36"/>
        <v>153</v>
      </c>
      <c r="C155" s="151" t="e">
        <f>IF(#REF!='Pareto Math'!Z$3,'Pareto Math'!B155,IF(HLOOKUP(X$15,#REF!,A156,FALSE)="","",HLOOKUP(X$15,#REF!,A156,FALSE)))</f>
        <v>#REF!</v>
      </c>
      <c r="D155" s="149" t="e">
        <f>HLOOKUP(V$15,#REF!,A156,FALSE)</f>
        <v>#REF!</v>
      </c>
      <c r="E155" s="152" t="e">
        <f>IF(C155="","",HLOOKUP(W$15,#REF!,A156,FALSE))</f>
        <v>#REF!</v>
      </c>
      <c r="F155" s="152">
        <f>(COUNTIF(D$3:D155,D155))</f>
        <v>153</v>
      </c>
      <c r="G155" s="152">
        <f t="shared" si="30"/>
        <v>999</v>
      </c>
      <c r="H155" s="152" t="e">
        <f t="shared" si="31"/>
        <v>#REF!</v>
      </c>
      <c r="I155" s="153" t="str">
        <f t="shared" si="32"/>
        <v/>
      </c>
      <c r="J155" s="153" t="e">
        <f t="shared" si="29"/>
        <v>#REF!</v>
      </c>
      <c r="K155" s="153" t="e">
        <f t="shared" si="29"/>
        <v>#REF!</v>
      </c>
      <c r="L155" s="153" t="e">
        <f t="shared" si="29"/>
        <v>#REF!</v>
      </c>
      <c r="M155" s="153" t="e">
        <f t="shared" si="28"/>
        <v>#REF!</v>
      </c>
      <c r="N155" s="153" t="e">
        <f t="shared" si="28"/>
        <v>#REF!</v>
      </c>
      <c r="O155" s="153" t="e">
        <f t="shared" si="28"/>
        <v>#REF!</v>
      </c>
      <c r="P155" s="153" t="e">
        <f t="shared" si="28"/>
        <v>#REF!</v>
      </c>
      <c r="Q155" s="153" t="e">
        <f t="shared" si="28"/>
        <v>#REF!</v>
      </c>
      <c r="R155" s="153" t="e">
        <f t="shared" si="28"/>
        <v>#REF!</v>
      </c>
      <c r="S155" s="153" t="e">
        <f t="shared" si="34"/>
        <v>#REF!</v>
      </c>
      <c r="T155" s="152" t="str">
        <f t="shared" ca="1" si="35"/>
        <v/>
      </c>
      <c r="U155" s="149" t="str">
        <f t="shared" ca="1" si="33"/>
        <v/>
      </c>
    </row>
    <row r="156" spans="1:21">
      <c r="A156" s="149">
        <v>154</v>
      </c>
      <c r="B156" s="150">
        <f t="shared" si="36"/>
        <v>154</v>
      </c>
      <c r="C156" s="151" t="e">
        <f>IF(#REF!='Pareto Math'!Z$3,'Pareto Math'!B156,IF(HLOOKUP(X$15,#REF!,A157,FALSE)="","",HLOOKUP(X$15,#REF!,A157,FALSE)))</f>
        <v>#REF!</v>
      </c>
      <c r="D156" s="149" t="e">
        <f>HLOOKUP(V$15,#REF!,A157,FALSE)</f>
        <v>#REF!</v>
      </c>
      <c r="E156" s="152" t="e">
        <f>IF(C156="","",HLOOKUP(W$15,#REF!,A157,FALSE))</f>
        <v>#REF!</v>
      </c>
      <c r="F156" s="152">
        <f>(COUNTIF(D$3:D156,D156))</f>
        <v>154</v>
      </c>
      <c r="G156" s="152">
        <f t="shared" si="30"/>
        <v>999</v>
      </c>
      <c r="H156" s="152" t="e">
        <f t="shared" si="31"/>
        <v>#REF!</v>
      </c>
      <c r="I156" s="153" t="str">
        <f t="shared" si="32"/>
        <v/>
      </c>
      <c r="J156" s="153" t="e">
        <f t="shared" si="29"/>
        <v>#REF!</v>
      </c>
      <c r="K156" s="153" t="e">
        <f t="shared" si="29"/>
        <v>#REF!</v>
      </c>
      <c r="L156" s="153" t="e">
        <f t="shared" si="29"/>
        <v>#REF!</v>
      </c>
      <c r="M156" s="153" t="e">
        <f t="shared" si="28"/>
        <v>#REF!</v>
      </c>
      <c r="N156" s="153" t="e">
        <f t="shared" si="28"/>
        <v>#REF!</v>
      </c>
      <c r="O156" s="153" t="e">
        <f t="shared" si="28"/>
        <v>#REF!</v>
      </c>
      <c r="P156" s="153" t="e">
        <f t="shared" si="28"/>
        <v>#REF!</v>
      </c>
      <c r="Q156" s="153" t="e">
        <f t="shared" si="28"/>
        <v>#REF!</v>
      </c>
      <c r="R156" s="153" t="e">
        <f t="shared" si="28"/>
        <v>#REF!</v>
      </c>
      <c r="S156" s="153" t="e">
        <f t="shared" si="34"/>
        <v>#REF!</v>
      </c>
      <c r="T156" s="152" t="str">
        <f t="shared" ca="1" si="35"/>
        <v/>
      </c>
      <c r="U156" s="149" t="str">
        <f t="shared" ca="1" si="33"/>
        <v/>
      </c>
    </row>
    <row r="157" spans="1:21">
      <c r="A157" s="149">
        <v>155</v>
      </c>
      <c r="B157" s="150">
        <f t="shared" si="36"/>
        <v>155</v>
      </c>
      <c r="C157" s="151" t="e">
        <f>IF(#REF!='Pareto Math'!Z$3,'Pareto Math'!B157,IF(HLOOKUP(X$15,#REF!,A158,FALSE)="","",HLOOKUP(X$15,#REF!,A158,FALSE)))</f>
        <v>#REF!</v>
      </c>
      <c r="D157" s="149" t="e">
        <f>HLOOKUP(V$15,#REF!,A158,FALSE)</f>
        <v>#REF!</v>
      </c>
      <c r="E157" s="152" t="e">
        <f>IF(C157="","",HLOOKUP(W$15,#REF!,A158,FALSE))</f>
        <v>#REF!</v>
      </c>
      <c r="F157" s="152">
        <f>(COUNTIF(D$3:D157,D157))</f>
        <v>155</v>
      </c>
      <c r="G157" s="152">
        <f t="shared" si="30"/>
        <v>999</v>
      </c>
      <c r="H157" s="152" t="e">
        <f t="shared" si="31"/>
        <v>#REF!</v>
      </c>
      <c r="I157" s="153" t="str">
        <f t="shared" si="32"/>
        <v/>
      </c>
      <c r="J157" s="153" t="e">
        <f t="shared" si="29"/>
        <v>#REF!</v>
      </c>
      <c r="K157" s="153" t="e">
        <f t="shared" si="29"/>
        <v>#REF!</v>
      </c>
      <c r="L157" s="153" t="e">
        <f t="shared" si="29"/>
        <v>#REF!</v>
      </c>
      <c r="M157" s="153" t="e">
        <f t="shared" si="28"/>
        <v>#REF!</v>
      </c>
      <c r="N157" s="153" t="e">
        <f t="shared" si="28"/>
        <v>#REF!</v>
      </c>
      <c r="O157" s="153" t="e">
        <f t="shared" si="28"/>
        <v>#REF!</v>
      </c>
      <c r="P157" s="153" t="e">
        <f t="shared" si="28"/>
        <v>#REF!</v>
      </c>
      <c r="Q157" s="153" t="e">
        <f t="shared" si="28"/>
        <v>#REF!</v>
      </c>
      <c r="R157" s="153" t="e">
        <f t="shared" si="28"/>
        <v>#REF!</v>
      </c>
      <c r="S157" s="153" t="e">
        <f t="shared" si="34"/>
        <v>#REF!</v>
      </c>
      <c r="T157" s="152" t="str">
        <f t="shared" ca="1" si="35"/>
        <v/>
      </c>
      <c r="U157" s="149" t="str">
        <f t="shared" ca="1" si="33"/>
        <v/>
      </c>
    </row>
    <row r="158" spans="1:21">
      <c r="A158" s="149">
        <v>156</v>
      </c>
      <c r="B158" s="150">
        <f t="shared" si="36"/>
        <v>156</v>
      </c>
      <c r="C158" s="151" t="e">
        <f>IF(#REF!='Pareto Math'!Z$3,'Pareto Math'!B158,IF(HLOOKUP(X$15,#REF!,A159,FALSE)="","",HLOOKUP(X$15,#REF!,A159,FALSE)))</f>
        <v>#REF!</v>
      </c>
      <c r="D158" s="149" t="e">
        <f>HLOOKUP(V$15,#REF!,A159,FALSE)</f>
        <v>#REF!</v>
      </c>
      <c r="E158" s="152" t="e">
        <f>IF(C158="","",HLOOKUP(W$15,#REF!,A159,FALSE))</f>
        <v>#REF!</v>
      </c>
      <c r="F158" s="152">
        <f>(COUNTIF(D$3:D158,D158))</f>
        <v>156</v>
      </c>
      <c r="G158" s="152">
        <f t="shared" si="30"/>
        <v>999</v>
      </c>
      <c r="H158" s="152" t="e">
        <f t="shared" si="31"/>
        <v>#REF!</v>
      </c>
      <c r="I158" s="153" t="str">
        <f t="shared" si="32"/>
        <v/>
      </c>
      <c r="J158" s="153" t="e">
        <f t="shared" si="29"/>
        <v>#REF!</v>
      </c>
      <c r="K158" s="153" t="e">
        <f t="shared" si="29"/>
        <v>#REF!</v>
      </c>
      <c r="L158" s="153" t="e">
        <f t="shared" si="29"/>
        <v>#REF!</v>
      </c>
      <c r="M158" s="153" t="e">
        <f t="shared" si="28"/>
        <v>#REF!</v>
      </c>
      <c r="N158" s="153" t="e">
        <f t="shared" si="28"/>
        <v>#REF!</v>
      </c>
      <c r="O158" s="153" t="e">
        <f t="shared" si="28"/>
        <v>#REF!</v>
      </c>
      <c r="P158" s="153" t="e">
        <f t="shared" si="28"/>
        <v>#REF!</v>
      </c>
      <c r="Q158" s="153" t="e">
        <f t="shared" si="28"/>
        <v>#REF!</v>
      </c>
      <c r="R158" s="153" t="e">
        <f t="shared" si="28"/>
        <v>#REF!</v>
      </c>
      <c r="S158" s="153" t="e">
        <f t="shared" si="34"/>
        <v>#REF!</v>
      </c>
      <c r="T158" s="152" t="str">
        <f t="shared" ca="1" si="35"/>
        <v/>
      </c>
      <c r="U158" s="149" t="str">
        <f t="shared" ca="1" si="33"/>
        <v/>
      </c>
    </row>
    <row r="159" spans="1:21">
      <c r="A159" s="149">
        <v>157</v>
      </c>
      <c r="B159" s="150">
        <f t="shared" si="36"/>
        <v>157</v>
      </c>
      <c r="C159" s="151" t="e">
        <f>IF(#REF!='Pareto Math'!Z$3,'Pareto Math'!B159,IF(HLOOKUP(X$15,#REF!,A160,FALSE)="","",HLOOKUP(X$15,#REF!,A160,FALSE)))</f>
        <v>#REF!</v>
      </c>
      <c r="D159" s="149" t="e">
        <f>HLOOKUP(V$15,#REF!,A160,FALSE)</f>
        <v>#REF!</v>
      </c>
      <c r="E159" s="152" t="e">
        <f>IF(C159="","",HLOOKUP(W$15,#REF!,A160,FALSE))</f>
        <v>#REF!</v>
      </c>
      <c r="F159" s="152">
        <f>(COUNTIF(D$3:D159,D159))</f>
        <v>157</v>
      </c>
      <c r="G159" s="152">
        <f t="shared" si="30"/>
        <v>999</v>
      </c>
      <c r="H159" s="152" t="e">
        <f t="shared" si="31"/>
        <v>#REF!</v>
      </c>
      <c r="I159" s="153" t="str">
        <f t="shared" si="32"/>
        <v/>
      </c>
      <c r="J159" s="153" t="e">
        <f t="shared" si="29"/>
        <v>#REF!</v>
      </c>
      <c r="K159" s="153" t="e">
        <f t="shared" si="29"/>
        <v>#REF!</v>
      </c>
      <c r="L159" s="153" t="e">
        <f t="shared" si="29"/>
        <v>#REF!</v>
      </c>
      <c r="M159" s="153" t="e">
        <f t="shared" si="28"/>
        <v>#REF!</v>
      </c>
      <c r="N159" s="153" t="e">
        <f t="shared" si="28"/>
        <v>#REF!</v>
      </c>
      <c r="O159" s="153" t="e">
        <f t="shared" si="28"/>
        <v>#REF!</v>
      </c>
      <c r="P159" s="153" t="e">
        <f t="shared" si="28"/>
        <v>#REF!</v>
      </c>
      <c r="Q159" s="153" t="e">
        <f t="shared" si="28"/>
        <v>#REF!</v>
      </c>
      <c r="R159" s="153" t="e">
        <f t="shared" si="28"/>
        <v>#REF!</v>
      </c>
      <c r="S159" s="153" t="e">
        <f t="shared" si="34"/>
        <v>#REF!</v>
      </c>
      <c r="T159" s="152" t="str">
        <f t="shared" ca="1" si="35"/>
        <v/>
      </c>
      <c r="U159" s="149" t="str">
        <f t="shared" ca="1" si="33"/>
        <v/>
      </c>
    </row>
    <row r="160" spans="1:21">
      <c r="A160" s="149">
        <v>158</v>
      </c>
      <c r="B160" s="150">
        <f t="shared" si="36"/>
        <v>158</v>
      </c>
      <c r="C160" s="151" t="e">
        <f>IF(#REF!='Pareto Math'!Z$3,'Pareto Math'!B160,IF(HLOOKUP(X$15,#REF!,A161,FALSE)="","",HLOOKUP(X$15,#REF!,A161,FALSE)))</f>
        <v>#REF!</v>
      </c>
      <c r="D160" s="149" t="e">
        <f>HLOOKUP(V$15,#REF!,A161,FALSE)</f>
        <v>#REF!</v>
      </c>
      <c r="E160" s="152" t="e">
        <f>IF(C160="","",HLOOKUP(W$15,#REF!,A161,FALSE))</f>
        <v>#REF!</v>
      </c>
      <c r="F160" s="152">
        <f>(COUNTIF(D$3:D160,D160))</f>
        <v>158</v>
      </c>
      <c r="G160" s="152">
        <f t="shared" si="30"/>
        <v>999</v>
      </c>
      <c r="H160" s="152" t="e">
        <f t="shared" si="31"/>
        <v>#REF!</v>
      </c>
      <c r="I160" s="153" t="str">
        <f t="shared" si="32"/>
        <v/>
      </c>
      <c r="J160" s="153" t="e">
        <f t="shared" si="29"/>
        <v>#REF!</v>
      </c>
      <c r="K160" s="153" t="e">
        <f t="shared" si="29"/>
        <v>#REF!</v>
      </c>
      <c r="L160" s="153" t="e">
        <f t="shared" si="29"/>
        <v>#REF!</v>
      </c>
      <c r="M160" s="153" t="e">
        <f t="shared" si="28"/>
        <v>#REF!</v>
      </c>
      <c r="N160" s="153" t="e">
        <f t="shared" si="28"/>
        <v>#REF!</v>
      </c>
      <c r="O160" s="153" t="e">
        <f t="shared" si="28"/>
        <v>#REF!</v>
      </c>
      <c r="P160" s="153" t="e">
        <f t="shared" si="28"/>
        <v>#REF!</v>
      </c>
      <c r="Q160" s="153" t="e">
        <f t="shared" si="28"/>
        <v>#REF!</v>
      </c>
      <c r="R160" s="153" t="e">
        <f t="shared" si="28"/>
        <v>#REF!</v>
      </c>
      <c r="S160" s="153" t="e">
        <f t="shared" si="34"/>
        <v>#REF!</v>
      </c>
      <c r="T160" s="152" t="str">
        <f t="shared" ca="1" si="35"/>
        <v/>
      </c>
      <c r="U160" s="149" t="str">
        <f t="shared" ca="1" si="33"/>
        <v/>
      </c>
    </row>
    <row r="161" spans="1:21">
      <c r="A161" s="149">
        <v>159</v>
      </c>
      <c r="B161" s="150">
        <f t="shared" si="36"/>
        <v>159</v>
      </c>
      <c r="C161" s="151" t="e">
        <f>IF(#REF!='Pareto Math'!Z$3,'Pareto Math'!B161,IF(HLOOKUP(X$15,#REF!,A162,FALSE)="","",HLOOKUP(X$15,#REF!,A162,FALSE)))</f>
        <v>#REF!</v>
      </c>
      <c r="D161" s="149" t="e">
        <f>HLOOKUP(V$15,#REF!,A162,FALSE)</f>
        <v>#REF!</v>
      </c>
      <c r="E161" s="152" t="e">
        <f>IF(C161="","",HLOOKUP(W$15,#REF!,A162,FALSE))</f>
        <v>#REF!</v>
      </c>
      <c r="F161" s="152">
        <f>(COUNTIF(D$3:D161,D161))</f>
        <v>159</v>
      </c>
      <c r="G161" s="152">
        <f t="shared" si="30"/>
        <v>999</v>
      </c>
      <c r="H161" s="152" t="e">
        <f t="shared" si="31"/>
        <v>#REF!</v>
      </c>
      <c r="I161" s="153" t="str">
        <f t="shared" si="32"/>
        <v/>
      </c>
      <c r="J161" s="153" t="e">
        <f t="shared" si="29"/>
        <v>#REF!</v>
      </c>
      <c r="K161" s="153" t="e">
        <f t="shared" si="29"/>
        <v>#REF!</v>
      </c>
      <c r="L161" s="153" t="e">
        <f t="shared" si="29"/>
        <v>#REF!</v>
      </c>
      <c r="M161" s="153" t="e">
        <f t="shared" si="28"/>
        <v>#REF!</v>
      </c>
      <c r="N161" s="153" t="e">
        <f t="shared" si="28"/>
        <v>#REF!</v>
      </c>
      <c r="O161" s="153" t="e">
        <f t="shared" si="28"/>
        <v>#REF!</v>
      </c>
      <c r="P161" s="153" t="e">
        <f t="shared" si="28"/>
        <v>#REF!</v>
      </c>
      <c r="Q161" s="153" t="e">
        <f t="shared" si="28"/>
        <v>#REF!</v>
      </c>
      <c r="R161" s="153" t="e">
        <f t="shared" si="28"/>
        <v>#REF!</v>
      </c>
      <c r="S161" s="153" t="e">
        <f t="shared" si="34"/>
        <v>#REF!</v>
      </c>
      <c r="T161" s="152" t="str">
        <f t="shared" ca="1" si="35"/>
        <v/>
      </c>
      <c r="U161" s="149" t="str">
        <f t="shared" ca="1" si="33"/>
        <v/>
      </c>
    </row>
    <row r="162" spans="1:21">
      <c r="A162" s="149">
        <v>160</v>
      </c>
      <c r="B162" s="150">
        <f t="shared" si="36"/>
        <v>160</v>
      </c>
      <c r="C162" s="151" t="e">
        <f>IF(#REF!='Pareto Math'!Z$3,'Pareto Math'!B162,IF(HLOOKUP(X$15,#REF!,A163,FALSE)="","",HLOOKUP(X$15,#REF!,A163,FALSE)))</f>
        <v>#REF!</v>
      </c>
      <c r="D162" s="149" t="e">
        <f>HLOOKUP(V$15,#REF!,A163,FALSE)</f>
        <v>#REF!</v>
      </c>
      <c r="E162" s="152" t="e">
        <f>IF(C162="","",HLOOKUP(W$15,#REF!,A163,FALSE))</f>
        <v>#REF!</v>
      </c>
      <c r="F162" s="152">
        <f>(COUNTIF(D$3:D162,D162))</f>
        <v>160</v>
      </c>
      <c r="G162" s="152">
        <f t="shared" si="30"/>
        <v>999</v>
      </c>
      <c r="H162" s="152" t="e">
        <f t="shared" si="31"/>
        <v>#REF!</v>
      </c>
      <c r="I162" s="153" t="str">
        <f t="shared" si="32"/>
        <v/>
      </c>
      <c r="J162" s="153" t="e">
        <f t="shared" si="29"/>
        <v>#REF!</v>
      </c>
      <c r="K162" s="153" t="e">
        <f t="shared" si="29"/>
        <v>#REF!</v>
      </c>
      <c r="L162" s="153" t="e">
        <f t="shared" si="29"/>
        <v>#REF!</v>
      </c>
      <c r="M162" s="153" t="e">
        <f t="shared" si="28"/>
        <v>#REF!</v>
      </c>
      <c r="N162" s="153" t="e">
        <f t="shared" si="28"/>
        <v>#REF!</v>
      </c>
      <c r="O162" s="153" t="e">
        <f t="shared" si="28"/>
        <v>#REF!</v>
      </c>
      <c r="P162" s="153" t="e">
        <f t="shared" si="28"/>
        <v>#REF!</v>
      </c>
      <c r="Q162" s="153" t="e">
        <f t="shared" si="28"/>
        <v>#REF!</v>
      </c>
      <c r="R162" s="153" t="e">
        <f t="shared" si="28"/>
        <v>#REF!</v>
      </c>
      <c r="S162" s="153" t="e">
        <f t="shared" si="34"/>
        <v>#REF!</v>
      </c>
      <c r="T162" s="152" t="str">
        <f t="shared" ca="1" si="35"/>
        <v/>
      </c>
      <c r="U162" s="149" t="str">
        <f t="shared" ca="1" si="33"/>
        <v/>
      </c>
    </row>
    <row r="163" spans="1:21">
      <c r="A163" s="149">
        <v>161</v>
      </c>
      <c r="B163" s="150">
        <f t="shared" si="36"/>
        <v>161</v>
      </c>
      <c r="C163" s="151" t="e">
        <f>IF(#REF!='Pareto Math'!Z$3,'Pareto Math'!B163,IF(HLOOKUP(X$15,#REF!,A164,FALSE)="","",HLOOKUP(X$15,#REF!,A164,FALSE)))</f>
        <v>#REF!</v>
      </c>
      <c r="D163" s="149" t="e">
        <f>HLOOKUP(V$15,#REF!,A164,FALSE)</f>
        <v>#REF!</v>
      </c>
      <c r="E163" s="152" t="e">
        <f>IF(C163="","",HLOOKUP(W$15,#REF!,A164,FALSE))</f>
        <v>#REF!</v>
      </c>
      <c r="F163" s="152">
        <f>(COUNTIF(D$3:D163,D163))</f>
        <v>161</v>
      </c>
      <c r="G163" s="152">
        <f t="shared" si="30"/>
        <v>999</v>
      </c>
      <c r="H163" s="152" t="e">
        <f t="shared" si="31"/>
        <v>#REF!</v>
      </c>
      <c r="I163" s="153" t="str">
        <f t="shared" si="32"/>
        <v/>
      </c>
      <c r="J163" s="153" t="e">
        <f t="shared" si="29"/>
        <v>#REF!</v>
      </c>
      <c r="K163" s="153" t="e">
        <f t="shared" si="29"/>
        <v>#REF!</v>
      </c>
      <c r="L163" s="153" t="e">
        <f t="shared" si="29"/>
        <v>#REF!</v>
      </c>
      <c r="M163" s="153" t="e">
        <f t="shared" si="28"/>
        <v>#REF!</v>
      </c>
      <c r="N163" s="153" t="e">
        <f t="shared" si="28"/>
        <v>#REF!</v>
      </c>
      <c r="O163" s="153" t="e">
        <f t="shared" si="28"/>
        <v>#REF!</v>
      </c>
      <c r="P163" s="153" t="e">
        <f t="shared" si="28"/>
        <v>#REF!</v>
      </c>
      <c r="Q163" s="153" t="e">
        <f t="shared" si="28"/>
        <v>#REF!</v>
      </c>
      <c r="R163" s="153" t="e">
        <f t="shared" si="28"/>
        <v>#REF!</v>
      </c>
      <c r="S163" s="153" t="e">
        <f t="shared" si="34"/>
        <v>#REF!</v>
      </c>
      <c r="T163" s="152" t="str">
        <f t="shared" ca="1" si="35"/>
        <v/>
      </c>
      <c r="U163" s="149" t="str">
        <f t="shared" ca="1" si="33"/>
        <v/>
      </c>
    </row>
    <row r="164" spans="1:21">
      <c r="A164" s="149">
        <v>162</v>
      </c>
      <c r="B164" s="150">
        <f t="shared" si="36"/>
        <v>162</v>
      </c>
      <c r="C164" s="151" t="e">
        <f>IF(#REF!='Pareto Math'!Z$3,'Pareto Math'!B164,IF(HLOOKUP(X$15,#REF!,A165,FALSE)="","",HLOOKUP(X$15,#REF!,A165,FALSE)))</f>
        <v>#REF!</v>
      </c>
      <c r="D164" s="149" t="e">
        <f>HLOOKUP(V$15,#REF!,A165,FALSE)</f>
        <v>#REF!</v>
      </c>
      <c r="E164" s="152" t="e">
        <f>IF(C164="","",HLOOKUP(W$15,#REF!,A165,FALSE))</f>
        <v>#REF!</v>
      </c>
      <c r="F164" s="152">
        <f>(COUNTIF(D$3:D164,D164))</f>
        <v>162</v>
      </c>
      <c r="G164" s="152">
        <f t="shared" si="30"/>
        <v>999</v>
      </c>
      <c r="H164" s="152" t="e">
        <f t="shared" si="31"/>
        <v>#REF!</v>
      </c>
      <c r="I164" s="153" t="str">
        <f t="shared" si="32"/>
        <v/>
      </c>
      <c r="J164" s="153" t="e">
        <f t="shared" si="29"/>
        <v>#REF!</v>
      </c>
      <c r="K164" s="153" t="e">
        <f t="shared" si="29"/>
        <v>#REF!</v>
      </c>
      <c r="L164" s="153" t="e">
        <f t="shared" si="29"/>
        <v>#REF!</v>
      </c>
      <c r="M164" s="153" t="e">
        <f t="shared" si="28"/>
        <v>#REF!</v>
      </c>
      <c r="N164" s="153" t="e">
        <f t="shared" si="28"/>
        <v>#REF!</v>
      </c>
      <c r="O164" s="153" t="e">
        <f t="shared" si="28"/>
        <v>#REF!</v>
      </c>
      <c r="P164" s="153" t="e">
        <f t="shared" si="28"/>
        <v>#REF!</v>
      </c>
      <c r="Q164" s="153" t="e">
        <f t="shared" si="28"/>
        <v>#REF!</v>
      </c>
      <c r="R164" s="153" t="e">
        <f t="shared" si="28"/>
        <v>#REF!</v>
      </c>
      <c r="S164" s="153" t="e">
        <f t="shared" si="34"/>
        <v>#REF!</v>
      </c>
      <c r="T164" s="152" t="str">
        <f t="shared" ca="1" si="35"/>
        <v/>
      </c>
      <c r="U164" s="149" t="str">
        <f t="shared" ca="1" si="33"/>
        <v/>
      </c>
    </row>
    <row r="165" spans="1:21">
      <c r="A165" s="149">
        <v>163</v>
      </c>
      <c r="B165" s="150">
        <f t="shared" si="36"/>
        <v>163</v>
      </c>
      <c r="C165" s="151" t="e">
        <f>IF(#REF!='Pareto Math'!Z$3,'Pareto Math'!B165,IF(HLOOKUP(X$15,#REF!,A166,FALSE)="","",HLOOKUP(X$15,#REF!,A166,FALSE)))</f>
        <v>#REF!</v>
      </c>
      <c r="D165" s="149" t="e">
        <f>HLOOKUP(V$15,#REF!,A166,FALSE)</f>
        <v>#REF!</v>
      </c>
      <c r="E165" s="152" t="e">
        <f>IF(C165="","",HLOOKUP(W$15,#REF!,A166,FALSE))</f>
        <v>#REF!</v>
      </c>
      <c r="F165" s="152">
        <f>(COUNTIF(D$3:D165,D165))</f>
        <v>163</v>
      </c>
      <c r="G165" s="152">
        <f t="shared" si="30"/>
        <v>999</v>
      </c>
      <c r="H165" s="152" t="e">
        <f t="shared" si="31"/>
        <v>#REF!</v>
      </c>
      <c r="I165" s="153" t="str">
        <f t="shared" si="32"/>
        <v/>
      </c>
      <c r="J165" s="153" t="e">
        <f t="shared" si="29"/>
        <v>#REF!</v>
      </c>
      <c r="K165" s="153" t="e">
        <f t="shared" si="29"/>
        <v>#REF!</v>
      </c>
      <c r="L165" s="153" t="e">
        <f t="shared" si="29"/>
        <v>#REF!</v>
      </c>
      <c r="M165" s="153" t="e">
        <f t="shared" si="28"/>
        <v>#REF!</v>
      </c>
      <c r="N165" s="153" t="e">
        <f t="shared" si="28"/>
        <v>#REF!</v>
      </c>
      <c r="O165" s="153" t="e">
        <f t="shared" si="28"/>
        <v>#REF!</v>
      </c>
      <c r="P165" s="153" t="e">
        <f t="shared" si="28"/>
        <v>#REF!</v>
      </c>
      <c r="Q165" s="153" t="e">
        <f t="shared" si="28"/>
        <v>#REF!</v>
      </c>
      <c r="R165" s="153" t="e">
        <f t="shared" si="28"/>
        <v>#REF!</v>
      </c>
      <c r="S165" s="153" t="e">
        <f t="shared" si="34"/>
        <v>#REF!</v>
      </c>
      <c r="T165" s="152" t="str">
        <f t="shared" ca="1" si="35"/>
        <v/>
      </c>
      <c r="U165" s="149" t="str">
        <f t="shared" ca="1" si="33"/>
        <v/>
      </c>
    </row>
    <row r="166" spans="1:21">
      <c r="A166" s="149">
        <v>164</v>
      </c>
      <c r="B166" s="150">
        <f t="shared" si="36"/>
        <v>164</v>
      </c>
      <c r="C166" s="151" t="e">
        <f>IF(#REF!='Pareto Math'!Z$3,'Pareto Math'!B166,IF(HLOOKUP(X$15,#REF!,A167,FALSE)="","",HLOOKUP(X$15,#REF!,A167,FALSE)))</f>
        <v>#REF!</v>
      </c>
      <c r="D166" s="149" t="e">
        <f>HLOOKUP(V$15,#REF!,A167,FALSE)</f>
        <v>#REF!</v>
      </c>
      <c r="E166" s="152" t="e">
        <f>IF(C166="","",HLOOKUP(W$15,#REF!,A167,FALSE))</f>
        <v>#REF!</v>
      </c>
      <c r="F166" s="152">
        <f>(COUNTIF(D$3:D166,D166))</f>
        <v>164</v>
      </c>
      <c r="G166" s="152">
        <f t="shared" si="30"/>
        <v>999</v>
      </c>
      <c r="H166" s="152" t="e">
        <f t="shared" si="31"/>
        <v>#REF!</v>
      </c>
      <c r="I166" s="153" t="str">
        <f t="shared" si="32"/>
        <v/>
      </c>
      <c r="J166" s="153" t="e">
        <f t="shared" si="29"/>
        <v>#REF!</v>
      </c>
      <c r="K166" s="153" t="e">
        <f t="shared" si="29"/>
        <v>#REF!</v>
      </c>
      <c r="L166" s="153" t="e">
        <f t="shared" si="29"/>
        <v>#REF!</v>
      </c>
      <c r="M166" s="153" t="e">
        <f t="shared" si="28"/>
        <v>#REF!</v>
      </c>
      <c r="N166" s="153" t="e">
        <f t="shared" si="28"/>
        <v>#REF!</v>
      </c>
      <c r="O166" s="153" t="e">
        <f t="shared" si="28"/>
        <v>#REF!</v>
      </c>
      <c r="P166" s="153" t="e">
        <f t="shared" si="28"/>
        <v>#REF!</v>
      </c>
      <c r="Q166" s="153" t="e">
        <f t="shared" si="28"/>
        <v>#REF!</v>
      </c>
      <c r="R166" s="153" t="e">
        <f t="shared" si="28"/>
        <v>#REF!</v>
      </c>
      <c r="S166" s="153" t="e">
        <f t="shared" si="34"/>
        <v>#REF!</v>
      </c>
      <c r="T166" s="152" t="str">
        <f t="shared" ca="1" si="35"/>
        <v/>
      </c>
      <c r="U166" s="149" t="str">
        <f t="shared" ca="1" si="33"/>
        <v/>
      </c>
    </row>
    <row r="167" spans="1:21">
      <c r="A167" s="149">
        <v>165</v>
      </c>
      <c r="B167" s="150">
        <f t="shared" si="36"/>
        <v>165</v>
      </c>
      <c r="C167" s="151" t="e">
        <f>IF(#REF!='Pareto Math'!Z$3,'Pareto Math'!B167,IF(HLOOKUP(X$15,#REF!,A168,FALSE)="","",HLOOKUP(X$15,#REF!,A168,FALSE)))</f>
        <v>#REF!</v>
      </c>
      <c r="D167" s="149" t="e">
        <f>HLOOKUP(V$15,#REF!,A168,FALSE)</f>
        <v>#REF!</v>
      </c>
      <c r="E167" s="152" t="e">
        <f>IF(C167="","",HLOOKUP(W$15,#REF!,A168,FALSE))</f>
        <v>#REF!</v>
      </c>
      <c r="F167" s="152">
        <f>(COUNTIF(D$3:D167,D167))</f>
        <v>165</v>
      </c>
      <c r="G167" s="152">
        <f t="shared" si="30"/>
        <v>999</v>
      </c>
      <c r="H167" s="152" t="e">
        <f t="shared" si="31"/>
        <v>#REF!</v>
      </c>
      <c r="I167" s="153" t="str">
        <f t="shared" si="32"/>
        <v/>
      </c>
      <c r="J167" s="153" t="e">
        <f t="shared" si="29"/>
        <v>#REF!</v>
      </c>
      <c r="K167" s="153" t="e">
        <f t="shared" si="29"/>
        <v>#REF!</v>
      </c>
      <c r="L167" s="153" t="e">
        <f t="shared" si="29"/>
        <v>#REF!</v>
      </c>
      <c r="M167" s="153" t="e">
        <f t="shared" si="28"/>
        <v>#REF!</v>
      </c>
      <c r="N167" s="153" t="e">
        <f t="shared" si="28"/>
        <v>#REF!</v>
      </c>
      <c r="O167" s="153" t="e">
        <f t="shared" si="28"/>
        <v>#REF!</v>
      </c>
      <c r="P167" s="153" t="e">
        <f t="shared" si="28"/>
        <v>#REF!</v>
      </c>
      <c r="Q167" s="153" t="e">
        <f t="shared" si="28"/>
        <v>#REF!</v>
      </c>
      <c r="R167" s="153" t="e">
        <f t="shared" si="28"/>
        <v>#REF!</v>
      </c>
      <c r="S167" s="153" t="e">
        <f t="shared" si="34"/>
        <v>#REF!</v>
      </c>
      <c r="T167" s="152" t="str">
        <f t="shared" ca="1" si="35"/>
        <v/>
      </c>
      <c r="U167" s="149" t="str">
        <f t="shared" ca="1" si="33"/>
        <v/>
      </c>
    </row>
    <row r="168" spans="1:21">
      <c r="A168" s="149">
        <v>166</v>
      </c>
      <c r="B168" s="150">
        <f t="shared" si="36"/>
        <v>166</v>
      </c>
      <c r="C168" s="151" t="e">
        <f>IF(#REF!='Pareto Math'!Z$3,'Pareto Math'!B168,IF(HLOOKUP(X$15,#REF!,A169,FALSE)="","",HLOOKUP(X$15,#REF!,A169,FALSE)))</f>
        <v>#REF!</v>
      </c>
      <c r="D168" s="149" t="e">
        <f>HLOOKUP(V$15,#REF!,A169,FALSE)</f>
        <v>#REF!</v>
      </c>
      <c r="E168" s="152" t="e">
        <f>IF(C168="","",HLOOKUP(W$15,#REF!,A169,FALSE))</f>
        <v>#REF!</v>
      </c>
      <c r="F168" s="152">
        <f>(COUNTIF(D$3:D168,D168))</f>
        <v>166</v>
      </c>
      <c r="G168" s="152">
        <f t="shared" si="30"/>
        <v>999</v>
      </c>
      <c r="H168" s="152" t="e">
        <f t="shared" si="31"/>
        <v>#REF!</v>
      </c>
      <c r="I168" s="153" t="str">
        <f t="shared" si="32"/>
        <v/>
      </c>
      <c r="J168" s="153" t="e">
        <f t="shared" si="29"/>
        <v>#REF!</v>
      </c>
      <c r="K168" s="153" t="e">
        <f t="shared" si="29"/>
        <v>#REF!</v>
      </c>
      <c r="L168" s="153" t="e">
        <f t="shared" si="29"/>
        <v>#REF!</v>
      </c>
      <c r="M168" s="153" t="e">
        <f t="shared" si="28"/>
        <v>#REF!</v>
      </c>
      <c r="N168" s="153" t="e">
        <f t="shared" si="28"/>
        <v>#REF!</v>
      </c>
      <c r="O168" s="153" t="e">
        <f t="shared" si="28"/>
        <v>#REF!</v>
      </c>
      <c r="P168" s="153" t="e">
        <f t="shared" si="28"/>
        <v>#REF!</v>
      </c>
      <c r="Q168" s="153" t="e">
        <f t="shared" si="28"/>
        <v>#REF!</v>
      </c>
      <c r="R168" s="153" t="e">
        <f t="shared" si="28"/>
        <v>#REF!</v>
      </c>
      <c r="S168" s="153" t="e">
        <f t="shared" si="34"/>
        <v>#REF!</v>
      </c>
      <c r="T168" s="152" t="str">
        <f t="shared" ca="1" si="35"/>
        <v/>
      </c>
      <c r="U168" s="149" t="str">
        <f t="shared" ca="1" si="33"/>
        <v/>
      </c>
    </row>
    <row r="169" spans="1:21">
      <c r="A169" s="149">
        <v>167</v>
      </c>
      <c r="B169" s="150">
        <f t="shared" si="36"/>
        <v>167</v>
      </c>
      <c r="C169" s="151" t="e">
        <f>IF(#REF!='Pareto Math'!Z$3,'Pareto Math'!B169,IF(HLOOKUP(X$15,#REF!,A170,FALSE)="","",HLOOKUP(X$15,#REF!,A170,FALSE)))</f>
        <v>#REF!</v>
      </c>
      <c r="D169" s="149" t="e">
        <f>HLOOKUP(V$15,#REF!,A170,FALSE)</f>
        <v>#REF!</v>
      </c>
      <c r="E169" s="152" t="e">
        <f>IF(C169="","",HLOOKUP(W$15,#REF!,A170,FALSE))</f>
        <v>#REF!</v>
      </c>
      <c r="F169" s="152">
        <f>(COUNTIF(D$3:D169,D169))</f>
        <v>167</v>
      </c>
      <c r="G169" s="152">
        <f t="shared" si="30"/>
        <v>999</v>
      </c>
      <c r="H169" s="152" t="e">
        <f t="shared" si="31"/>
        <v>#REF!</v>
      </c>
      <c r="I169" s="153" t="str">
        <f t="shared" si="32"/>
        <v/>
      </c>
      <c r="J169" s="153" t="e">
        <f t="shared" si="29"/>
        <v>#REF!</v>
      </c>
      <c r="K169" s="153" t="e">
        <f t="shared" si="29"/>
        <v>#REF!</v>
      </c>
      <c r="L169" s="153" t="e">
        <f t="shared" si="29"/>
        <v>#REF!</v>
      </c>
      <c r="M169" s="153" t="e">
        <f t="shared" si="28"/>
        <v>#REF!</v>
      </c>
      <c r="N169" s="153" t="e">
        <f t="shared" si="28"/>
        <v>#REF!</v>
      </c>
      <c r="O169" s="153" t="e">
        <f t="shared" si="28"/>
        <v>#REF!</v>
      </c>
      <c r="P169" s="153" t="e">
        <f t="shared" si="28"/>
        <v>#REF!</v>
      </c>
      <c r="Q169" s="153" t="e">
        <f t="shared" si="28"/>
        <v>#REF!</v>
      </c>
      <c r="R169" s="153" t="e">
        <f t="shared" si="28"/>
        <v>#REF!</v>
      </c>
      <c r="S169" s="153" t="e">
        <f t="shared" si="34"/>
        <v>#REF!</v>
      </c>
      <c r="T169" s="152" t="str">
        <f t="shared" ca="1" si="35"/>
        <v/>
      </c>
      <c r="U169" s="149" t="str">
        <f t="shared" ca="1" si="33"/>
        <v/>
      </c>
    </row>
    <row r="170" spans="1:21">
      <c r="A170" s="149">
        <v>168</v>
      </c>
      <c r="B170" s="150">
        <f t="shared" si="36"/>
        <v>168</v>
      </c>
      <c r="C170" s="151" t="e">
        <f>IF(#REF!='Pareto Math'!Z$3,'Pareto Math'!B170,IF(HLOOKUP(X$15,#REF!,A171,FALSE)="","",HLOOKUP(X$15,#REF!,A171,FALSE)))</f>
        <v>#REF!</v>
      </c>
      <c r="D170" s="149" t="e">
        <f>HLOOKUP(V$15,#REF!,A171,FALSE)</f>
        <v>#REF!</v>
      </c>
      <c r="E170" s="152" t="e">
        <f>IF(C170="","",HLOOKUP(W$15,#REF!,A171,FALSE))</f>
        <v>#REF!</v>
      </c>
      <c r="F170" s="152">
        <f>(COUNTIF(D$3:D170,D170))</f>
        <v>168</v>
      </c>
      <c r="G170" s="152">
        <f t="shared" si="30"/>
        <v>999</v>
      </c>
      <c r="H170" s="152" t="e">
        <f t="shared" si="31"/>
        <v>#REF!</v>
      </c>
      <c r="I170" s="153" t="str">
        <f t="shared" si="32"/>
        <v/>
      </c>
      <c r="J170" s="153" t="e">
        <f t="shared" si="29"/>
        <v>#REF!</v>
      </c>
      <c r="K170" s="153" t="e">
        <f t="shared" si="29"/>
        <v>#REF!</v>
      </c>
      <c r="L170" s="153" t="e">
        <f t="shared" si="29"/>
        <v>#REF!</v>
      </c>
      <c r="M170" s="153" t="e">
        <f t="shared" si="28"/>
        <v>#REF!</v>
      </c>
      <c r="N170" s="153" t="e">
        <f t="shared" si="28"/>
        <v>#REF!</v>
      </c>
      <c r="O170" s="153" t="e">
        <f t="shared" si="28"/>
        <v>#REF!</v>
      </c>
      <c r="P170" s="153" t="e">
        <f t="shared" si="28"/>
        <v>#REF!</v>
      </c>
      <c r="Q170" s="153" t="e">
        <f t="shared" si="28"/>
        <v>#REF!</v>
      </c>
      <c r="R170" s="153" t="e">
        <f t="shared" si="28"/>
        <v>#REF!</v>
      </c>
      <c r="S170" s="153" t="e">
        <f t="shared" si="34"/>
        <v>#REF!</v>
      </c>
      <c r="T170" s="152" t="str">
        <f t="shared" ca="1" si="35"/>
        <v/>
      </c>
      <c r="U170" s="149" t="str">
        <f t="shared" ca="1" si="33"/>
        <v/>
      </c>
    </row>
    <row r="171" spans="1:21">
      <c r="A171" s="149">
        <v>169</v>
      </c>
      <c r="B171" s="150">
        <f t="shared" si="36"/>
        <v>169</v>
      </c>
      <c r="C171" s="151" t="e">
        <f>IF(#REF!='Pareto Math'!Z$3,'Pareto Math'!B171,IF(HLOOKUP(X$15,#REF!,A172,FALSE)="","",HLOOKUP(X$15,#REF!,A172,FALSE)))</f>
        <v>#REF!</v>
      </c>
      <c r="D171" s="149" t="e">
        <f>HLOOKUP(V$15,#REF!,A172,FALSE)</f>
        <v>#REF!</v>
      </c>
      <c r="E171" s="152" t="e">
        <f>IF(C171="","",HLOOKUP(W$15,#REF!,A172,FALSE))</f>
        <v>#REF!</v>
      </c>
      <c r="F171" s="152">
        <f>(COUNTIF(D$3:D171,D171))</f>
        <v>169</v>
      </c>
      <c r="G171" s="152">
        <f t="shared" si="30"/>
        <v>999</v>
      </c>
      <c r="H171" s="152" t="e">
        <f t="shared" si="31"/>
        <v>#REF!</v>
      </c>
      <c r="I171" s="153" t="str">
        <f t="shared" si="32"/>
        <v/>
      </c>
      <c r="J171" s="153" t="e">
        <f t="shared" si="29"/>
        <v>#REF!</v>
      </c>
      <c r="K171" s="153" t="e">
        <f t="shared" si="29"/>
        <v>#REF!</v>
      </c>
      <c r="L171" s="153" t="e">
        <f t="shared" si="29"/>
        <v>#REF!</v>
      </c>
      <c r="M171" s="153" t="e">
        <f t="shared" si="28"/>
        <v>#REF!</v>
      </c>
      <c r="N171" s="153" t="e">
        <f t="shared" si="28"/>
        <v>#REF!</v>
      </c>
      <c r="O171" s="153" t="e">
        <f t="shared" si="28"/>
        <v>#REF!</v>
      </c>
      <c r="P171" s="153" t="e">
        <f t="shared" si="28"/>
        <v>#REF!</v>
      </c>
      <c r="Q171" s="153" t="e">
        <f t="shared" si="28"/>
        <v>#REF!</v>
      </c>
      <c r="R171" s="153" t="e">
        <f t="shared" si="28"/>
        <v>#REF!</v>
      </c>
      <c r="S171" s="153" t="e">
        <f t="shared" si="34"/>
        <v>#REF!</v>
      </c>
      <c r="T171" s="152" t="str">
        <f t="shared" ca="1" si="35"/>
        <v/>
      </c>
      <c r="U171" s="149" t="str">
        <f t="shared" ca="1" si="33"/>
        <v/>
      </c>
    </row>
    <row r="172" spans="1:21">
      <c r="A172" s="149">
        <v>170</v>
      </c>
      <c r="B172" s="150">
        <f t="shared" si="36"/>
        <v>170</v>
      </c>
      <c r="C172" s="151" t="e">
        <f>IF(#REF!='Pareto Math'!Z$3,'Pareto Math'!B172,IF(HLOOKUP(X$15,#REF!,A173,FALSE)="","",HLOOKUP(X$15,#REF!,A173,FALSE)))</f>
        <v>#REF!</v>
      </c>
      <c r="D172" s="149" t="e">
        <f>HLOOKUP(V$15,#REF!,A173,FALSE)</f>
        <v>#REF!</v>
      </c>
      <c r="E172" s="152" t="e">
        <f>IF(C172="","",HLOOKUP(W$15,#REF!,A173,FALSE))</f>
        <v>#REF!</v>
      </c>
      <c r="F172" s="152">
        <f>(COUNTIF(D$3:D172,D172))</f>
        <v>170</v>
      </c>
      <c r="G172" s="152">
        <f t="shared" si="30"/>
        <v>999</v>
      </c>
      <c r="H172" s="152" t="e">
        <f t="shared" si="31"/>
        <v>#REF!</v>
      </c>
      <c r="I172" s="153" t="str">
        <f t="shared" si="32"/>
        <v/>
      </c>
      <c r="J172" s="153" t="e">
        <f t="shared" si="29"/>
        <v>#REF!</v>
      </c>
      <c r="K172" s="153" t="e">
        <f t="shared" si="29"/>
        <v>#REF!</v>
      </c>
      <c r="L172" s="153" t="e">
        <f t="shared" si="29"/>
        <v>#REF!</v>
      </c>
      <c r="M172" s="153" t="e">
        <f t="shared" si="28"/>
        <v>#REF!</v>
      </c>
      <c r="N172" s="153" t="e">
        <f t="shared" si="28"/>
        <v>#REF!</v>
      </c>
      <c r="O172" s="153" t="e">
        <f t="shared" si="28"/>
        <v>#REF!</v>
      </c>
      <c r="P172" s="153" t="e">
        <f t="shared" si="28"/>
        <v>#REF!</v>
      </c>
      <c r="Q172" s="153" t="e">
        <f t="shared" si="28"/>
        <v>#REF!</v>
      </c>
      <c r="R172" s="153" t="e">
        <f t="shared" si="28"/>
        <v>#REF!</v>
      </c>
      <c r="S172" s="153" t="e">
        <f t="shared" si="34"/>
        <v>#REF!</v>
      </c>
      <c r="T172" s="152" t="str">
        <f t="shared" ca="1" si="35"/>
        <v/>
      </c>
      <c r="U172" s="149" t="str">
        <f t="shared" ca="1" si="33"/>
        <v/>
      </c>
    </row>
    <row r="173" spans="1:21">
      <c r="A173" s="149">
        <v>171</v>
      </c>
      <c r="B173" s="150">
        <f t="shared" si="36"/>
        <v>171</v>
      </c>
      <c r="C173" s="151" t="e">
        <f>IF(#REF!='Pareto Math'!Z$3,'Pareto Math'!B173,IF(HLOOKUP(X$15,#REF!,A174,FALSE)="","",HLOOKUP(X$15,#REF!,A174,FALSE)))</f>
        <v>#REF!</v>
      </c>
      <c r="D173" s="149" t="e">
        <f>HLOOKUP(V$15,#REF!,A174,FALSE)</f>
        <v>#REF!</v>
      </c>
      <c r="E173" s="152" t="e">
        <f>IF(C173="","",HLOOKUP(W$15,#REF!,A174,FALSE))</f>
        <v>#REF!</v>
      </c>
      <c r="F173" s="152">
        <f>(COUNTIF(D$3:D173,D173))</f>
        <v>171</v>
      </c>
      <c r="G173" s="152">
        <f t="shared" si="30"/>
        <v>999</v>
      </c>
      <c r="H173" s="152" t="e">
        <f t="shared" si="31"/>
        <v>#REF!</v>
      </c>
      <c r="I173" s="153" t="str">
        <f t="shared" si="32"/>
        <v/>
      </c>
      <c r="J173" s="153" t="e">
        <f t="shared" si="29"/>
        <v>#REF!</v>
      </c>
      <c r="K173" s="153" t="e">
        <f t="shared" si="29"/>
        <v>#REF!</v>
      </c>
      <c r="L173" s="153" t="e">
        <f t="shared" si="29"/>
        <v>#REF!</v>
      </c>
      <c r="M173" s="153" t="e">
        <f t="shared" si="28"/>
        <v>#REF!</v>
      </c>
      <c r="N173" s="153" t="e">
        <f t="shared" si="28"/>
        <v>#REF!</v>
      </c>
      <c r="O173" s="153" t="e">
        <f t="shared" si="28"/>
        <v>#REF!</v>
      </c>
      <c r="P173" s="153" t="e">
        <f t="shared" si="28"/>
        <v>#REF!</v>
      </c>
      <c r="Q173" s="153" t="e">
        <f t="shared" si="28"/>
        <v>#REF!</v>
      </c>
      <c r="R173" s="153" t="e">
        <f t="shared" si="28"/>
        <v>#REF!</v>
      </c>
      <c r="S173" s="153" t="e">
        <f t="shared" si="34"/>
        <v>#REF!</v>
      </c>
      <c r="T173" s="152" t="str">
        <f t="shared" ca="1" si="35"/>
        <v/>
      </c>
      <c r="U173" s="149" t="str">
        <f t="shared" ca="1" si="33"/>
        <v/>
      </c>
    </row>
    <row r="174" spans="1:21">
      <c r="A174" s="149">
        <v>172</v>
      </c>
      <c r="B174" s="150">
        <f t="shared" si="36"/>
        <v>172</v>
      </c>
      <c r="C174" s="151" t="e">
        <f>IF(#REF!='Pareto Math'!Z$3,'Pareto Math'!B174,IF(HLOOKUP(X$15,#REF!,A175,FALSE)="","",HLOOKUP(X$15,#REF!,A175,FALSE)))</f>
        <v>#REF!</v>
      </c>
      <c r="D174" s="149" t="e">
        <f>HLOOKUP(V$15,#REF!,A175,FALSE)</f>
        <v>#REF!</v>
      </c>
      <c r="E174" s="152" t="e">
        <f>IF(C174="","",HLOOKUP(W$15,#REF!,A175,FALSE))</f>
        <v>#REF!</v>
      </c>
      <c r="F174" s="152">
        <f>(COUNTIF(D$3:D174,D174))</f>
        <v>172</v>
      </c>
      <c r="G174" s="152">
        <f t="shared" si="30"/>
        <v>999</v>
      </c>
      <c r="H174" s="152" t="e">
        <f t="shared" si="31"/>
        <v>#REF!</v>
      </c>
      <c r="I174" s="153" t="str">
        <f t="shared" si="32"/>
        <v/>
      </c>
      <c r="J174" s="153" t="e">
        <f t="shared" si="29"/>
        <v>#REF!</v>
      </c>
      <c r="K174" s="153" t="e">
        <f t="shared" si="29"/>
        <v>#REF!</v>
      </c>
      <c r="L174" s="153" t="e">
        <f t="shared" si="29"/>
        <v>#REF!</v>
      </c>
      <c r="M174" s="153" t="e">
        <f t="shared" si="28"/>
        <v>#REF!</v>
      </c>
      <c r="N174" s="153" t="e">
        <f t="shared" si="28"/>
        <v>#REF!</v>
      </c>
      <c r="O174" s="153" t="e">
        <f t="shared" si="28"/>
        <v>#REF!</v>
      </c>
      <c r="P174" s="153" t="e">
        <f t="shared" ref="P174:R237" si="37">IF(ISERROR(AD$43),"",IF($D174&lt;&gt;AD$43,"",$E174))</f>
        <v>#REF!</v>
      </c>
      <c r="Q174" s="153" t="e">
        <f t="shared" si="37"/>
        <v>#REF!</v>
      </c>
      <c r="R174" s="153" t="e">
        <f t="shared" si="37"/>
        <v>#REF!</v>
      </c>
      <c r="S174" s="153" t="e">
        <f t="shared" si="34"/>
        <v>#REF!</v>
      </c>
      <c r="T174" s="152" t="str">
        <f t="shared" ca="1" si="35"/>
        <v/>
      </c>
      <c r="U174" s="149" t="str">
        <f t="shared" ca="1" si="33"/>
        <v/>
      </c>
    </row>
    <row r="175" spans="1:21">
      <c r="A175" s="149">
        <v>173</v>
      </c>
      <c r="B175" s="150">
        <f t="shared" si="36"/>
        <v>173</v>
      </c>
      <c r="C175" s="151" t="e">
        <f>IF(#REF!='Pareto Math'!Z$3,'Pareto Math'!B175,IF(HLOOKUP(X$15,#REF!,A176,FALSE)="","",HLOOKUP(X$15,#REF!,A176,FALSE)))</f>
        <v>#REF!</v>
      </c>
      <c r="D175" s="149" t="e">
        <f>HLOOKUP(V$15,#REF!,A176,FALSE)</f>
        <v>#REF!</v>
      </c>
      <c r="E175" s="152" t="e">
        <f>IF(C175="","",HLOOKUP(W$15,#REF!,A176,FALSE))</f>
        <v>#REF!</v>
      </c>
      <c r="F175" s="152">
        <f>(COUNTIF(D$3:D175,D175))</f>
        <v>173</v>
      </c>
      <c r="G175" s="152">
        <f t="shared" si="30"/>
        <v>999</v>
      </c>
      <c r="H175" s="152" t="e">
        <f t="shared" si="31"/>
        <v>#REF!</v>
      </c>
      <c r="I175" s="153" t="str">
        <f t="shared" si="32"/>
        <v/>
      </c>
      <c r="J175" s="153" t="e">
        <f t="shared" si="29"/>
        <v>#REF!</v>
      </c>
      <c r="K175" s="153" t="e">
        <f t="shared" si="29"/>
        <v>#REF!</v>
      </c>
      <c r="L175" s="153" t="e">
        <f t="shared" si="29"/>
        <v>#REF!</v>
      </c>
      <c r="M175" s="153" t="e">
        <f t="shared" si="29"/>
        <v>#REF!</v>
      </c>
      <c r="N175" s="153" t="e">
        <f t="shared" si="29"/>
        <v>#REF!</v>
      </c>
      <c r="O175" s="153" t="e">
        <f t="shared" si="29"/>
        <v>#REF!</v>
      </c>
      <c r="P175" s="153" t="e">
        <f t="shared" si="37"/>
        <v>#REF!</v>
      </c>
      <c r="Q175" s="153" t="e">
        <f t="shared" si="37"/>
        <v>#REF!</v>
      </c>
      <c r="R175" s="153" t="e">
        <f t="shared" si="37"/>
        <v>#REF!</v>
      </c>
      <c r="S175" s="153" t="e">
        <f t="shared" si="34"/>
        <v>#REF!</v>
      </c>
      <c r="T175" s="152" t="str">
        <f t="shared" ca="1" si="35"/>
        <v/>
      </c>
      <c r="U175" s="149" t="str">
        <f t="shared" ca="1" si="33"/>
        <v/>
      </c>
    </row>
    <row r="176" spans="1:21">
      <c r="A176" s="149">
        <v>174</v>
      </c>
      <c r="B176" s="150">
        <f t="shared" si="36"/>
        <v>174</v>
      </c>
      <c r="C176" s="151" t="e">
        <f>IF(#REF!='Pareto Math'!Z$3,'Pareto Math'!B176,IF(HLOOKUP(X$15,#REF!,A177,FALSE)="","",HLOOKUP(X$15,#REF!,A177,FALSE)))</f>
        <v>#REF!</v>
      </c>
      <c r="D176" s="149" t="e">
        <f>HLOOKUP(V$15,#REF!,A177,FALSE)</f>
        <v>#REF!</v>
      </c>
      <c r="E176" s="152" t="e">
        <f>IF(C176="","",HLOOKUP(W$15,#REF!,A177,FALSE))</f>
        <v>#REF!</v>
      </c>
      <c r="F176" s="152">
        <f>(COUNTIF(D$3:D176,D176))</f>
        <v>174</v>
      </c>
      <c r="G176" s="152">
        <f t="shared" si="30"/>
        <v>999</v>
      </c>
      <c r="H176" s="152" t="e">
        <f t="shared" si="31"/>
        <v>#REF!</v>
      </c>
      <c r="I176" s="153" t="str">
        <f t="shared" si="32"/>
        <v/>
      </c>
      <c r="J176" s="153" t="e">
        <f t="shared" ref="J176:O218" si="38">IF(ISERROR(X$43),"",IF($D176&lt;&gt;X$43,"",$E176))</f>
        <v>#REF!</v>
      </c>
      <c r="K176" s="153" t="e">
        <f t="shared" si="38"/>
        <v>#REF!</v>
      </c>
      <c r="L176" s="153" t="e">
        <f t="shared" si="38"/>
        <v>#REF!</v>
      </c>
      <c r="M176" s="153" t="e">
        <f t="shared" si="38"/>
        <v>#REF!</v>
      </c>
      <c r="N176" s="153" t="e">
        <f t="shared" si="38"/>
        <v>#REF!</v>
      </c>
      <c r="O176" s="153" t="e">
        <f t="shared" si="38"/>
        <v>#REF!</v>
      </c>
      <c r="P176" s="153" t="e">
        <f t="shared" si="37"/>
        <v>#REF!</v>
      </c>
      <c r="Q176" s="153" t="e">
        <f t="shared" si="37"/>
        <v>#REF!</v>
      </c>
      <c r="R176" s="153" t="e">
        <f t="shared" si="37"/>
        <v>#REF!</v>
      </c>
      <c r="S176" s="153" t="e">
        <f t="shared" si="34"/>
        <v>#REF!</v>
      </c>
      <c r="T176" s="152" t="str">
        <f t="shared" ca="1" si="35"/>
        <v/>
      </c>
      <c r="U176" s="149" t="str">
        <f t="shared" ca="1" si="33"/>
        <v/>
      </c>
    </row>
    <row r="177" spans="1:21">
      <c r="A177" s="149">
        <v>175</v>
      </c>
      <c r="B177" s="150">
        <f t="shared" si="36"/>
        <v>175</v>
      </c>
      <c r="C177" s="151" t="e">
        <f>IF(#REF!='Pareto Math'!Z$3,'Pareto Math'!B177,IF(HLOOKUP(X$15,#REF!,A178,FALSE)="","",HLOOKUP(X$15,#REF!,A178,FALSE)))</f>
        <v>#REF!</v>
      </c>
      <c r="D177" s="149" t="e">
        <f>HLOOKUP(V$15,#REF!,A178,FALSE)</f>
        <v>#REF!</v>
      </c>
      <c r="E177" s="152" t="e">
        <f>IF(C177="","",HLOOKUP(W$15,#REF!,A178,FALSE))</f>
        <v>#REF!</v>
      </c>
      <c r="F177" s="152">
        <f>(COUNTIF(D$3:D177,D177))</f>
        <v>175</v>
      </c>
      <c r="G177" s="152">
        <f t="shared" si="30"/>
        <v>999</v>
      </c>
      <c r="H177" s="152" t="e">
        <f t="shared" si="31"/>
        <v>#REF!</v>
      </c>
      <c r="I177" s="153" t="str">
        <f t="shared" si="32"/>
        <v/>
      </c>
      <c r="J177" s="153" t="e">
        <f t="shared" si="38"/>
        <v>#REF!</v>
      </c>
      <c r="K177" s="153" t="e">
        <f t="shared" si="38"/>
        <v>#REF!</v>
      </c>
      <c r="L177" s="153" t="e">
        <f t="shared" si="38"/>
        <v>#REF!</v>
      </c>
      <c r="M177" s="153" t="e">
        <f t="shared" si="38"/>
        <v>#REF!</v>
      </c>
      <c r="N177" s="153" t="e">
        <f t="shared" si="38"/>
        <v>#REF!</v>
      </c>
      <c r="O177" s="153" t="e">
        <f t="shared" si="38"/>
        <v>#REF!</v>
      </c>
      <c r="P177" s="153" t="e">
        <f t="shared" si="37"/>
        <v>#REF!</v>
      </c>
      <c r="Q177" s="153" t="e">
        <f t="shared" si="37"/>
        <v>#REF!</v>
      </c>
      <c r="R177" s="153" t="e">
        <f t="shared" si="37"/>
        <v>#REF!</v>
      </c>
      <c r="S177" s="153" t="e">
        <f t="shared" si="34"/>
        <v>#REF!</v>
      </c>
      <c r="T177" s="152" t="str">
        <f t="shared" ca="1" si="35"/>
        <v/>
      </c>
      <c r="U177" s="149" t="str">
        <f t="shared" ca="1" si="33"/>
        <v/>
      </c>
    </row>
    <row r="178" spans="1:21">
      <c r="A178" s="149">
        <v>176</v>
      </c>
      <c r="B178" s="150">
        <f t="shared" si="36"/>
        <v>176</v>
      </c>
      <c r="C178" s="151" t="e">
        <f>IF(#REF!='Pareto Math'!Z$3,'Pareto Math'!B178,IF(HLOOKUP(X$15,#REF!,A179,FALSE)="","",HLOOKUP(X$15,#REF!,A179,FALSE)))</f>
        <v>#REF!</v>
      </c>
      <c r="D178" s="149" t="e">
        <f>HLOOKUP(V$15,#REF!,A179,FALSE)</f>
        <v>#REF!</v>
      </c>
      <c r="E178" s="152" t="e">
        <f>IF(C178="","",HLOOKUP(W$15,#REF!,A179,FALSE))</f>
        <v>#REF!</v>
      </c>
      <c r="F178" s="152">
        <f>(COUNTIF(D$3:D178,D178))</f>
        <v>176</v>
      </c>
      <c r="G178" s="152">
        <f t="shared" si="30"/>
        <v>999</v>
      </c>
      <c r="H178" s="152" t="e">
        <f t="shared" si="31"/>
        <v>#REF!</v>
      </c>
      <c r="I178" s="153" t="str">
        <f t="shared" si="32"/>
        <v/>
      </c>
      <c r="J178" s="153" t="e">
        <f t="shared" si="38"/>
        <v>#REF!</v>
      </c>
      <c r="K178" s="153" t="e">
        <f t="shared" si="38"/>
        <v>#REF!</v>
      </c>
      <c r="L178" s="153" t="e">
        <f t="shared" si="38"/>
        <v>#REF!</v>
      </c>
      <c r="M178" s="153" t="e">
        <f t="shared" si="38"/>
        <v>#REF!</v>
      </c>
      <c r="N178" s="153" t="e">
        <f t="shared" si="38"/>
        <v>#REF!</v>
      </c>
      <c r="O178" s="153" t="e">
        <f t="shared" si="38"/>
        <v>#REF!</v>
      </c>
      <c r="P178" s="153" t="e">
        <f t="shared" si="37"/>
        <v>#REF!</v>
      </c>
      <c r="Q178" s="153" t="e">
        <f t="shared" si="37"/>
        <v>#REF!</v>
      </c>
      <c r="R178" s="153" t="e">
        <f t="shared" si="37"/>
        <v>#REF!</v>
      </c>
      <c r="S178" s="153" t="e">
        <f t="shared" si="34"/>
        <v>#REF!</v>
      </c>
      <c r="T178" s="152" t="str">
        <f t="shared" ca="1" si="35"/>
        <v/>
      </c>
      <c r="U178" s="149" t="str">
        <f t="shared" ca="1" si="33"/>
        <v/>
      </c>
    </row>
    <row r="179" spans="1:21">
      <c r="A179" s="149">
        <v>177</v>
      </c>
      <c r="B179" s="150">
        <f t="shared" si="36"/>
        <v>177</v>
      </c>
      <c r="C179" s="151" t="e">
        <f>IF(#REF!='Pareto Math'!Z$3,'Pareto Math'!B179,IF(HLOOKUP(X$15,#REF!,A180,FALSE)="","",HLOOKUP(X$15,#REF!,A180,FALSE)))</f>
        <v>#REF!</v>
      </c>
      <c r="D179" s="149" t="e">
        <f>HLOOKUP(V$15,#REF!,A180,FALSE)</f>
        <v>#REF!</v>
      </c>
      <c r="E179" s="152" t="e">
        <f>IF(C179="","",HLOOKUP(W$15,#REF!,A180,FALSE))</f>
        <v>#REF!</v>
      </c>
      <c r="F179" s="152">
        <f>(COUNTIF(D$3:D179,D179))</f>
        <v>177</v>
      </c>
      <c r="G179" s="152">
        <f t="shared" si="30"/>
        <v>999</v>
      </c>
      <c r="H179" s="152" t="e">
        <f t="shared" si="31"/>
        <v>#REF!</v>
      </c>
      <c r="I179" s="153" t="str">
        <f t="shared" si="32"/>
        <v/>
      </c>
      <c r="J179" s="153" t="e">
        <f t="shared" si="38"/>
        <v>#REF!</v>
      </c>
      <c r="K179" s="153" t="e">
        <f t="shared" si="38"/>
        <v>#REF!</v>
      </c>
      <c r="L179" s="153" t="e">
        <f t="shared" si="38"/>
        <v>#REF!</v>
      </c>
      <c r="M179" s="153" t="e">
        <f t="shared" si="38"/>
        <v>#REF!</v>
      </c>
      <c r="N179" s="153" t="e">
        <f t="shared" si="38"/>
        <v>#REF!</v>
      </c>
      <c r="O179" s="153" t="e">
        <f t="shared" si="38"/>
        <v>#REF!</v>
      </c>
      <c r="P179" s="153" t="e">
        <f t="shared" si="37"/>
        <v>#REF!</v>
      </c>
      <c r="Q179" s="153" t="e">
        <f t="shared" si="37"/>
        <v>#REF!</v>
      </c>
      <c r="R179" s="153" t="e">
        <f t="shared" si="37"/>
        <v>#REF!</v>
      </c>
      <c r="S179" s="153" t="e">
        <f t="shared" si="34"/>
        <v>#REF!</v>
      </c>
      <c r="T179" s="152" t="str">
        <f t="shared" ca="1" si="35"/>
        <v/>
      </c>
      <c r="U179" s="149" t="str">
        <f t="shared" ca="1" si="33"/>
        <v/>
      </c>
    </row>
    <row r="180" spans="1:21">
      <c r="A180" s="149">
        <v>178</v>
      </c>
      <c r="B180" s="150">
        <f t="shared" si="36"/>
        <v>178</v>
      </c>
      <c r="C180" s="151" t="e">
        <f>IF(#REF!='Pareto Math'!Z$3,'Pareto Math'!B180,IF(HLOOKUP(X$15,#REF!,A181,FALSE)="","",HLOOKUP(X$15,#REF!,A181,FALSE)))</f>
        <v>#REF!</v>
      </c>
      <c r="D180" s="149" t="e">
        <f>HLOOKUP(V$15,#REF!,A181,FALSE)</f>
        <v>#REF!</v>
      </c>
      <c r="E180" s="152" t="e">
        <f>IF(C180="","",HLOOKUP(W$15,#REF!,A181,FALSE))</f>
        <v>#REF!</v>
      </c>
      <c r="F180" s="152">
        <f>(COUNTIF(D$3:D180,D180))</f>
        <v>178</v>
      </c>
      <c r="G180" s="152">
        <f t="shared" si="30"/>
        <v>999</v>
      </c>
      <c r="H180" s="152" t="e">
        <f t="shared" si="31"/>
        <v>#REF!</v>
      </c>
      <c r="I180" s="153" t="str">
        <f t="shared" si="32"/>
        <v/>
      </c>
      <c r="J180" s="153" t="e">
        <f t="shared" si="38"/>
        <v>#REF!</v>
      </c>
      <c r="K180" s="153" t="e">
        <f t="shared" si="38"/>
        <v>#REF!</v>
      </c>
      <c r="L180" s="153" t="e">
        <f t="shared" si="38"/>
        <v>#REF!</v>
      </c>
      <c r="M180" s="153" t="e">
        <f t="shared" si="38"/>
        <v>#REF!</v>
      </c>
      <c r="N180" s="153" t="e">
        <f t="shared" si="38"/>
        <v>#REF!</v>
      </c>
      <c r="O180" s="153" t="e">
        <f t="shared" si="38"/>
        <v>#REF!</v>
      </c>
      <c r="P180" s="153" t="e">
        <f t="shared" si="37"/>
        <v>#REF!</v>
      </c>
      <c r="Q180" s="153" t="e">
        <f t="shared" si="37"/>
        <v>#REF!</v>
      </c>
      <c r="R180" s="153" t="e">
        <f t="shared" si="37"/>
        <v>#REF!</v>
      </c>
      <c r="S180" s="153" t="e">
        <f t="shared" si="34"/>
        <v>#REF!</v>
      </c>
      <c r="T180" s="152" t="str">
        <f t="shared" ca="1" si="35"/>
        <v/>
      </c>
      <c r="U180" s="149" t="str">
        <f t="shared" ca="1" si="33"/>
        <v/>
      </c>
    </row>
    <row r="181" spans="1:21">
      <c r="A181" s="149">
        <v>179</v>
      </c>
      <c r="B181" s="150">
        <f t="shared" si="36"/>
        <v>179</v>
      </c>
      <c r="C181" s="151" t="e">
        <f>IF(#REF!='Pareto Math'!Z$3,'Pareto Math'!B181,IF(HLOOKUP(X$15,#REF!,A182,FALSE)="","",HLOOKUP(X$15,#REF!,A182,FALSE)))</f>
        <v>#REF!</v>
      </c>
      <c r="D181" s="149" t="e">
        <f>HLOOKUP(V$15,#REF!,A182,FALSE)</f>
        <v>#REF!</v>
      </c>
      <c r="E181" s="152" t="e">
        <f>IF(C181="","",HLOOKUP(W$15,#REF!,A182,FALSE))</f>
        <v>#REF!</v>
      </c>
      <c r="F181" s="152">
        <f>(COUNTIF(D$3:D181,D181))</f>
        <v>179</v>
      </c>
      <c r="G181" s="152">
        <f t="shared" si="30"/>
        <v>999</v>
      </c>
      <c r="H181" s="152" t="e">
        <f t="shared" si="31"/>
        <v>#REF!</v>
      </c>
      <c r="I181" s="153" t="str">
        <f t="shared" si="32"/>
        <v/>
      </c>
      <c r="J181" s="153" t="e">
        <f t="shared" si="38"/>
        <v>#REF!</v>
      </c>
      <c r="K181" s="153" t="e">
        <f t="shared" si="38"/>
        <v>#REF!</v>
      </c>
      <c r="L181" s="153" t="e">
        <f t="shared" si="38"/>
        <v>#REF!</v>
      </c>
      <c r="M181" s="153" t="e">
        <f t="shared" si="38"/>
        <v>#REF!</v>
      </c>
      <c r="N181" s="153" t="e">
        <f t="shared" si="38"/>
        <v>#REF!</v>
      </c>
      <c r="O181" s="153" t="e">
        <f t="shared" si="38"/>
        <v>#REF!</v>
      </c>
      <c r="P181" s="153" t="e">
        <f t="shared" si="37"/>
        <v>#REF!</v>
      </c>
      <c r="Q181" s="153" t="e">
        <f t="shared" si="37"/>
        <v>#REF!</v>
      </c>
      <c r="R181" s="153" t="e">
        <f t="shared" si="37"/>
        <v>#REF!</v>
      </c>
      <c r="S181" s="153" t="e">
        <f t="shared" si="34"/>
        <v>#REF!</v>
      </c>
      <c r="T181" s="152" t="str">
        <f t="shared" ca="1" si="35"/>
        <v/>
      </c>
      <c r="U181" s="149" t="str">
        <f t="shared" ca="1" si="33"/>
        <v/>
      </c>
    </row>
    <row r="182" spans="1:21">
      <c r="A182" s="149">
        <v>180</v>
      </c>
      <c r="B182" s="150">
        <f t="shared" si="36"/>
        <v>180</v>
      </c>
      <c r="C182" s="151" t="e">
        <f>IF(#REF!='Pareto Math'!Z$3,'Pareto Math'!B182,IF(HLOOKUP(X$15,#REF!,A183,FALSE)="","",HLOOKUP(X$15,#REF!,A183,FALSE)))</f>
        <v>#REF!</v>
      </c>
      <c r="D182" s="149" t="e">
        <f>HLOOKUP(V$15,#REF!,A183,FALSE)</f>
        <v>#REF!</v>
      </c>
      <c r="E182" s="152" t="e">
        <f>IF(C182="","",HLOOKUP(W$15,#REF!,A183,FALSE))</f>
        <v>#REF!</v>
      </c>
      <c r="F182" s="152">
        <f>(COUNTIF(D$3:D182,D182))</f>
        <v>180</v>
      </c>
      <c r="G182" s="152">
        <f t="shared" si="30"/>
        <v>999</v>
      </c>
      <c r="H182" s="152" t="e">
        <f t="shared" si="31"/>
        <v>#REF!</v>
      </c>
      <c r="I182" s="153" t="str">
        <f t="shared" si="32"/>
        <v/>
      </c>
      <c r="J182" s="153" t="e">
        <f t="shared" si="38"/>
        <v>#REF!</v>
      </c>
      <c r="K182" s="153" t="e">
        <f t="shared" si="38"/>
        <v>#REF!</v>
      </c>
      <c r="L182" s="153" t="e">
        <f t="shared" si="38"/>
        <v>#REF!</v>
      </c>
      <c r="M182" s="153" t="e">
        <f t="shared" si="38"/>
        <v>#REF!</v>
      </c>
      <c r="N182" s="153" t="e">
        <f t="shared" si="38"/>
        <v>#REF!</v>
      </c>
      <c r="O182" s="153" t="e">
        <f t="shared" si="38"/>
        <v>#REF!</v>
      </c>
      <c r="P182" s="153" t="e">
        <f t="shared" si="37"/>
        <v>#REF!</v>
      </c>
      <c r="Q182" s="153" t="e">
        <f t="shared" si="37"/>
        <v>#REF!</v>
      </c>
      <c r="R182" s="153" t="e">
        <f t="shared" si="37"/>
        <v>#REF!</v>
      </c>
      <c r="S182" s="153" t="e">
        <f t="shared" si="34"/>
        <v>#REF!</v>
      </c>
      <c r="T182" s="152" t="str">
        <f t="shared" ca="1" si="35"/>
        <v/>
      </c>
      <c r="U182" s="149" t="str">
        <f t="shared" ca="1" si="33"/>
        <v/>
      </c>
    </row>
    <row r="183" spans="1:21">
      <c r="A183" s="149">
        <v>181</v>
      </c>
      <c r="B183" s="150">
        <f t="shared" si="36"/>
        <v>181</v>
      </c>
      <c r="C183" s="151" t="e">
        <f>IF(#REF!='Pareto Math'!Z$3,'Pareto Math'!B183,IF(HLOOKUP(X$15,#REF!,A184,FALSE)="","",HLOOKUP(X$15,#REF!,A184,FALSE)))</f>
        <v>#REF!</v>
      </c>
      <c r="D183" s="149" t="e">
        <f>HLOOKUP(V$15,#REF!,A184,FALSE)</f>
        <v>#REF!</v>
      </c>
      <c r="E183" s="152" t="e">
        <f>IF(C183="","",HLOOKUP(W$15,#REF!,A184,FALSE))</f>
        <v>#REF!</v>
      </c>
      <c r="F183" s="152">
        <f>(COUNTIF(D$3:D183,D183))</f>
        <v>181</v>
      </c>
      <c r="G183" s="152">
        <f t="shared" si="30"/>
        <v>999</v>
      </c>
      <c r="H183" s="152" t="e">
        <f t="shared" si="31"/>
        <v>#REF!</v>
      </c>
      <c r="I183" s="153" t="str">
        <f t="shared" si="32"/>
        <v/>
      </c>
      <c r="J183" s="153" t="e">
        <f t="shared" si="38"/>
        <v>#REF!</v>
      </c>
      <c r="K183" s="153" t="e">
        <f t="shared" si="38"/>
        <v>#REF!</v>
      </c>
      <c r="L183" s="153" t="e">
        <f t="shared" si="38"/>
        <v>#REF!</v>
      </c>
      <c r="M183" s="153" t="e">
        <f t="shared" si="38"/>
        <v>#REF!</v>
      </c>
      <c r="N183" s="153" t="e">
        <f t="shared" si="38"/>
        <v>#REF!</v>
      </c>
      <c r="O183" s="153" t="e">
        <f t="shared" si="38"/>
        <v>#REF!</v>
      </c>
      <c r="P183" s="153" t="e">
        <f t="shared" si="37"/>
        <v>#REF!</v>
      </c>
      <c r="Q183" s="153" t="e">
        <f t="shared" si="37"/>
        <v>#REF!</v>
      </c>
      <c r="R183" s="153" t="e">
        <f t="shared" si="37"/>
        <v>#REF!</v>
      </c>
      <c r="S183" s="153" t="e">
        <f t="shared" si="34"/>
        <v>#REF!</v>
      </c>
      <c r="T183" s="152" t="str">
        <f t="shared" ca="1" si="35"/>
        <v/>
      </c>
      <c r="U183" s="149" t="str">
        <f t="shared" ca="1" si="33"/>
        <v/>
      </c>
    </row>
    <row r="184" spans="1:21">
      <c r="A184" s="149">
        <v>182</v>
      </c>
      <c r="B184" s="150">
        <f t="shared" si="36"/>
        <v>182</v>
      </c>
      <c r="C184" s="151" t="e">
        <f>IF(#REF!='Pareto Math'!Z$3,'Pareto Math'!B184,IF(HLOOKUP(X$15,#REF!,A185,FALSE)="","",HLOOKUP(X$15,#REF!,A185,FALSE)))</f>
        <v>#REF!</v>
      </c>
      <c r="D184" s="149" t="e">
        <f>HLOOKUP(V$15,#REF!,A185,FALSE)</f>
        <v>#REF!</v>
      </c>
      <c r="E184" s="152" t="e">
        <f>IF(C184="","",HLOOKUP(W$15,#REF!,A185,FALSE))</f>
        <v>#REF!</v>
      </c>
      <c r="F184" s="152">
        <f>(COUNTIF(D$3:D184,D184))</f>
        <v>182</v>
      </c>
      <c r="G184" s="152">
        <f t="shared" si="30"/>
        <v>999</v>
      </c>
      <c r="H184" s="152" t="e">
        <f t="shared" si="31"/>
        <v>#REF!</v>
      </c>
      <c r="I184" s="153" t="str">
        <f t="shared" si="32"/>
        <v/>
      </c>
      <c r="J184" s="153" t="e">
        <f t="shared" si="38"/>
        <v>#REF!</v>
      </c>
      <c r="K184" s="153" t="e">
        <f t="shared" si="38"/>
        <v>#REF!</v>
      </c>
      <c r="L184" s="153" t="e">
        <f t="shared" si="38"/>
        <v>#REF!</v>
      </c>
      <c r="M184" s="153" t="e">
        <f t="shared" si="38"/>
        <v>#REF!</v>
      </c>
      <c r="N184" s="153" t="e">
        <f t="shared" si="38"/>
        <v>#REF!</v>
      </c>
      <c r="O184" s="153" t="e">
        <f t="shared" si="38"/>
        <v>#REF!</v>
      </c>
      <c r="P184" s="153" t="e">
        <f t="shared" si="37"/>
        <v>#REF!</v>
      </c>
      <c r="Q184" s="153" t="e">
        <f t="shared" si="37"/>
        <v>#REF!</v>
      </c>
      <c r="R184" s="153" t="e">
        <f t="shared" si="37"/>
        <v>#REF!</v>
      </c>
      <c r="S184" s="153" t="e">
        <f t="shared" si="34"/>
        <v>#REF!</v>
      </c>
      <c r="T184" s="152" t="str">
        <f t="shared" ca="1" si="35"/>
        <v/>
      </c>
      <c r="U184" s="149" t="str">
        <f t="shared" ca="1" si="33"/>
        <v/>
      </c>
    </row>
    <row r="185" spans="1:21">
      <c r="A185" s="149">
        <v>183</v>
      </c>
      <c r="B185" s="150">
        <f t="shared" si="36"/>
        <v>183</v>
      </c>
      <c r="C185" s="151" t="e">
        <f>IF(#REF!='Pareto Math'!Z$3,'Pareto Math'!B185,IF(HLOOKUP(X$15,#REF!,A186,FALSE)="","",HLOOKUP(X$15,#REF!,A186,FALSE)))</f>
        <v>#REF!</v>
      </c>
      <c r="D185" s="149" t="e">
        <f>HLOOKUP(V$15,#REF!,A186,FALSE)</f>
        <v>#REF!</v>
      </c>
      <c r="E185" s="152" t="e">
        <f>IF(C185="","",HLOOKUP(W$15,#REF!,A186,FALSE))</f>
        <v>#REF!</v>
      </c>
      <c r="F185" s="152">
        <f>(COUNTIF(D$3:D185,D185))</f>
        <v>183</v>
      </c>
      <c r="G185" s="152">
        <f t="shared" si="30"/>
        <v>999</v>
      </c>
      <c r="H185" s="152" t="e">
        <f t="shared" si="31"/>
        <v>#REF!</v>
      </c>
      <c r="I185" s="153" t="str">
        <f t="shared" si="32"/>
        <v/>
      </c>
      <c r="J185" s="153" t="e">
        <f t="shared" si="38"/>
        <v>#REF!</v>
      </c>
      <c r="K185" s="153" t="e">
        <f t="shared" si="38"/>
        <v>#REF!</v>
      </c>
      <c r="L185" s="153" t="e">
        <f t="shared" si="38"/>
        <v>#REF!</v>
      </c>
      <c r="M185" s="153" t="e">
        <f t="shared" si="38"/>
        <v>#REF!</v>
      </c>
      <c r="N185" s="153" t="e">
        <f t="shared" si="38"/>
        <v>#REF!</v>
      </c>
      <c r="O185" s="153" t="e">
        <f t="shared" si="38"/>
        <v>#REF!</v>
      </c>
      <c r="P185" s="153" t="e">
        <f t="shared" si="37"/>
        <v>#REF!</v>
      </c>
      <c r="Q185" s="153" t="e">
        <f t="shared" si="37"/>
        <v>#REF!</v>
      </c>
      <c r="R185" s="153" t="e">
        <f t="shared" si="37"/>
        <v>#REF!</v>
      </c>
      <c r="S185" s="153" t="e">
        <f t="shared" si="34"/>
        <v>#REF!</v>
      </c>
      <c r="T185" s="152" t="str">
        <f t="shared" ca="1" si="35"/>
        <v/>
      </c>
      <c r="U185" s="149" t="str">
        <f t="shared" ca="1" si="33"/>
        <v/>
      </c>
    </row>
    <row r="186" spans="1:21">
      <c r="A186" s="149">
        <v>184</v>
      </c>
      <c r="B186" s="150">
        <f t="shared" si="36"/>
        <v>184</v>
      </c>
      <c r="C186" s="151" t="e">
        <f>IF(#REF!='Pareto Math'!Z$3,'Pareto Math'!B186,IF(HLOOKUP(X$15,#REF!,A187,FALSE)="","",HLOOKUP(X$15,#REF!,A187,FALSE)))</f>
        <v>#REF!</v>
      </c>
      <c r="D186" s="149" t="e">
        <f>HLOOKUP(V$15,#REF!,A187,FALSE)</f>
        <v>#REF!</v>
      </c>
      <c r="E186" s="152" t="e">
        <f>IF(C186="","",HLOOKUP(W$15,#REF!,A187,FALSE))</f>
        <v>#REF!</v>
      </c>
      <c r="F186" s="152">
        <f>(COUNTIF(D$3:D186,D186))</f>
        <v>184</v>
      </c>
      <c r="G186" s="152">
        <f t="shared" si="30"/>
        <v>999</v>
      </c>
      <c r="H186" s="152" t="e">
        <f t="shared" si="31"/>
        <v>#REF!</v>
      </c>
      <c r="I186" s="153" t="str">
        <f t="shared" si="32"/>
        <v/>
      </c>
      <c r="J186" s="153" t="e">
        <f t="shared" si="38"/>
        <v>#REF!</v>
      </c>
      <c r="K186" s="153" t="e">
        <f t="shared" si="38"/>
        <v>#REF!</v>
      </c>
      <c r="L186" s="153" t="e">
        <f t="shared" si="38"/>
        <v>#REF!</v>
      </c>
      <c r="M186" s="153" t="e">
        <f t="shared" si="38"/>
        <v>#REF!</v>
      </c>
      <c r="N186" s="153" t="e">
        <f t="shared" si="38"/>
        <v>#REF!</v>
      </c>
      <c r="O186" s="153" t="e">
        <f t="shared" si="38"/>
        <v>#REF!</v>
      </c>
      <c r="P186" s="153" t="e">
        <f t="shared" si="37"/>
        <v>#REF!</v>
      </c>
      <c r="Q186" s="153" t="e">
        <f t="shared" si="37"/>
        <v>#REF!</v>
      </c>
      <c r="R186" s="153" t="e">
        <f t="shared" si="37"/>
        <v>#REF!</v>
      </c>
      <c r="S186" s="153" t="e">
        <f t="shared" si="34"/>
        <v>#REF!</v>
      </c>
      <c r="T186" s="152" t="str">
        <f t="shared" ca="1" si="35"/>
        <v/>
      </c>
      <c r="U186" s="149" t="str">
        <f t="shared" ca="1" si="33"/>
        <v/>
      </c>
    </row>
    <row r="187" spans="1:21">
      <c r="A187" s="149">
        <v>185</v>
      </c>
      <c r="B187" s="150">
        <f t="shared" si="36"/>
        <v>185</v>
      </c>
      <c r="C187" s="151" t="e">
        <f>IF(#REF!='Pareto Math'!Z$3,'Pareto Math'!B187,IF(HLOOKUP(X$15,#REF!,A188,FALSE)="","",HLOOKUP(X$15,#REF!,A188,FALSE)))</f>
        <v>#REF!</v>
      </c>
      <c r="D187" s="149" t="e">
        <f>HLOOKUP(V$15,#REF!,A188,FALSE)</f>
        <v>#REF!</v>
      </c>
      <c r="E187" s="152" t="e">
        <f>IF(C187="","",HLOOKUP(W$15,#REF!,A188,FALSE))</f>
        <v>#REF!</v>
      </c>
      <c r="F187" s="152">
        <f>(COUNTIF(D$3:D187,D187))</f>
        <v>185</v>
      </c>
      <c r="G187" s="152">
        <f t="shared" si="30"/>
        <v>999</v>
      </c>
      <c r="H187" s="152" t="e">
        <f t="shared" si="31"/>
        <v>#REF!</v>
      </c>
      <c r="I187" s="153" t="str">
        <f t="shared" si="32"/>
        <v/>
      </c>
      <c r="J187" s="153" t="e">
        <f t="shared" si="38"/>
        <v>#REF!</v>
      </c>
      <c r="K187" s="153" t="e">
        <f t="shared" si="38"/>
        <v>#REF!</v>
      </c>
      <c r="L187" s="153" t="e">
        <f t="shared" si="38"/>
        <v>#REF!</v>
      </c>
      <c r="M187" s="153" t="e">
        <f t="shared" si="38"/>
        <v>#REF!</v>
      </c>
      <c r="N187" s="153" t="e">
        <f t="shared" si="38"/>
        <v>#REF!</v>
      </c>
      <c r="O187" s="153" t="e">
        <f t="shared" si="38"/>
        <v>#REF!</v>
      </c>
      <c r="P187" s="153" t="e">
        <f t="shared" si="37"/>
        <v>#REF!</v>
      </c>
      <c r="Q187" s="153" t="e">
        <f t="shared" si="37"/>
        <v>#REF!</v>
      </c>
      <c r="R187" s="153" t="e">
        <f t="shared" si="37"/>
        <v>#REF!</v>
      </c>
      <c r="S187" s="153" t="e">
        <f t="shared" si="34"/>
        <v>#REF!</v>
      </c>
      <c r="T187" s="152" t="str">
        <f t="shared" ca="1" si="35"/>
        <v/>
      </c>
      <c r="U187" s="149" t="str">
        <f t="shared" ca="1" si="33"/>
        <v/>
      </c>
    </row>
    <row r="188" spans="1:21">
      <c r="A188" s="149">
        <v>186</v>
      </c>
      <c r="B188" s="150">
        <f t="shared" si="36"/>
        <v>186</v>
      </c>
      <c r="C188" s="151" t="e">
        <f>IF(#REF!='Pareto Math'!Z$3,'Pareto Math'!B188,IF(HLOOKUP(X$15,#REF!,A189,FALSE)="","",HLOOKUP(X$15,#REF!,A189,FALSE)))</f>
        <v>#REF!</v>
      </c>
      <c r="D188" s="149" t="e">
        <f>HLOOKUP(V$15,#REF!,A189,FALSE)</f>
        <v>#REF!</v>
      </c>
      <c r="E188" s="152" t="e">
        <f>IF(C188="","",HLOOKUP(W$15,#REF!,A189,FALSE))</f>
        <v>#REF!</v>
      </c>
      <c r="F188" s="152">
        <f>(COUNTIF(D$3:D188,D188))</f>
        <v>186</v>
      </c>
      <c r="G188" s="152">
        <f t="shared" si="30"/>
        <v>999</v>
      </c>
      <c r="H188" s="152" t="e">
        <f t="shared" si="31"/>
        <v>#REF!</v>
      </c>
      <c r="I188" s="153" t="str">
        <f t="shared" si="32"/>
        <v/>
      </c>
      <c r="J188" s="153" t="e">
        <f t="shared" si="38"/>
        <v>#REF!</v>
      </c>
      <c r="K188" s="153" t="e">
        <f t="shared" si="38"/>
        <v>#REF!</v>
      </c>
      <c r="L188" s="153" t="e">
        <f t="shared" si="38"/>
        <v>#REF!</v>
      </c>
      <c r="M188" s="153" t="e">
        <f t="shared" si="38"/>
        <v>#REF!</v>
      </c>
      <c r="N188" s="153" t="e">
        <f t="shared" si="38"/>
        <v>#REF!</v>
      </c>
      <c r="O188" s="153" t="e">
        <f t="shared" si="38"/>
        <v>#REF!</v>
      </c>
      <c r="P188" s="153" t="e">
        <f t="shared" si="37"/>
        <v>#REF!</v>
      </c>
      <c r="Q188" s="153" t="e">
        <f t="shared" si="37"/>
        <v>#REF!</v>
      </c>
      <c r="R188" s="153" t="e">
        <f t="shared" si="37"/>
        <v>#REF!</v>
      </c>
      <c r="S188" s="153" t="e">
        <f t="shared" si="34"/>
        <v>#REF!</v>
      </c>
      <c r="T188" s="152" t="str">
        <f t="shared" ca="1" si="35"/>
        <v/>
      </c>
      <c r="U188" s="149" t="str">
        <f t="shared" ca="1" si="33"/>
        <v/>
      </c>
    </row>
    <row r="189" spans="1:21">
      <c r="A189" s="149">
        <v>187</v>
      </c>
      <c r="B189" s="150">
        <f t="shared" si="36"/>
        <v>187</v>
      </c>
      <c r="C189" s="151" t="e">
        <f>IF(#REF!='Pareto Math'!Z$3,'Pareto Math'!B189,IF(HLOOKUP(X$15,#REF!,A190,FALSE)="","",HLOOKUP(X$15,#REF!,A190,FALSE)))</f>
        <v>#REF!</v>
      </c>
      <c r="D189" s="149" t="e">
        <f>HLOOKUP(V$15,#REF!,A190,FALSE)</f>
        <v>#REF!</v>
      </c>
      <c r="E189" s="152" t="e">
        <f>IF(C189="","",HLOOKUP(W$15,#REF!,A190,FALSE))</f>
        <v>#REF!</v>
      </c>
      <c r="F189" s="152">
        <f>(COUNTIF(D$3:D189,D189))</f>
        <v>187</v>
      </c>
      <c r="G189" s="152">
        <f t="shared" si="30"/>
        <v>999</v>
      </c>
      <c r="H189" s="152" t="e">
        <f t="shared" si="31"/>
        <v>#REF!</v>
      </c>
      <c r="I189" s="153" t="str">
        <f t="shared" si="32"/>
        <v/>
      </c>
      <c r="J189" s="153" t="e">
        <f t="shared" si="38"/>
        <v>#REF!</v>
      </c>
      <c r="K189" s="153" t="e">
        <f t="shared" si="38"/>
        <v>#REF!</v>
      </c>
      <c r="L189" s="153" t="e">
        <f t="shared" si="38"/>
        <v>#REF!</v>
      </c>
      <c r="M189" s="153" t="e">
        <f t="shared" si="38"/>
        <v>#REF!</v>
      </c>
      <c r="N189" s="153" t="e">
        <f t="shared" si="38"/>
        <v>#REF!</v>
      </c>
      <c r="O189" s="153" t="e">
        <f t="shared" si="38"/>
        <v>#REF!</v>
      </c>
      <c r="P189" s="153" t="e">
        <f t="shared" si="37"/>
        <v>#REF!</v>
      </c>
      <c r="Q189" s="153" t="e">
        <f t="shared" si="37"/>
        <v>#REF!</v>
      </c>
      <c r="R189" s="153" t="e">
        <f t="shared" si="37"/>
        <v>#REF!</v>
      </c>
      <c r="S189" s="153" t="e">
        <f t="shared" si="34"/>
        <v>#REF!</v>
      </c>
      <c r="T189" s="152" t="str">
        <f t="shared" ca="1" si="35"/>
        <v/>
      </c>
      <c r="U189" s="149" t="str">
        <f t="shared" ca="1" si="33"/>
        <v/>
      </c>
    </row>
    <row r="190" spans="1:21">
      <c r="A190" s="149">
        <v>188</v>
      </c>
      <c r="B190" s="150">
        <f t="shared" si="36"/>
        <v>188</v>
      </c>
      <c r="C190" s="151" t="e">
        <f>IF(#REF!='Pareto Math'!Z$3,'Pareto Math'!B190,IF(HLOOKUP(X$15,#REF!,A191,FALSE)="","",HLOOKUP(X$15,#REF!,A191,FALSE)))</f>
        <v>#REF!</v>
      </c>
      <c r="D190" s="149" t="e">
        <f>HLOOKUP(V$15,#REF!,A191,FALSE)</f>
        <v>#REF!</v>
      </c>
      <c r="E190" s="152" t="e">
        <f>IF(C190="","",HLOOKUP(W$15,#REF!,A191,FALSE))</f>
        <v>#REF!</v>
      </c>
      <c r="F190" s="152">
        <f>(COUNTIF(D$3:D190,D190))</f>
        <v>188</v>
      </c>
      <c r="G190" s="152">
        <f t="shared" si="30"/>
        <v>999</v>
      </c>
      <c r="H190" s="152" t="e">
        <f t="shared" si="31"/>
        <v>#REF!</v>
      </c>
      <c r="I190" s="153" t="str">
        <f t="shared" si="32"/>
        <v/>
      </c>
      <c r="J190" s="153" t="e">
        <f t="shared" si="38"/>
        <v>#REF!</v>
      </c>
      <c r="K190" s="153" t="e">
        <f t="shared" si="38"/>
        <v>#REF!</v>
      </c>
      <c r="L190" s="153" t="e">
        <f t="shared" si="38"/>
        <v>#REF!</v>
      </c>
      <c r="M190" s="153" t="e">
        <f t="shared" si="38"/>
        <v>#REF!</v>
      </c>
      <c r="N190" s="153" t="e">
        <f t="shared" si="38"/>
        <v>#REF!</v>
      </c>
      <c r="O190" s="153" t="e">
        <f t="shared" si="38"/>
        <v>#REF!</v>
      </c>
      <c r="P190" s="153" t="e">
        <f t="shared" si="37"/>
        <v>#REF!</v>
      </c>
      <c r="Q190" s="153" t="e">
        <f t="shared" si="37"/>
        <v>#REF!</v>
      </c>
      <c r="R190" s="153" t="e">
        <f t="shared" si="37"/>
        <v>#REF!</v>
      </c>
      <c r="S190" s="153" t="e">
        <f t="shared" si="34"/>
        <v>#REF!</v>
      </c>
      <c r="T190" s="152" t="str">
        <f t="shared" ca="1" si="35"/>
        <v/>
      </c>
      <c r="U190" s="149" t="str">
        <f t="shared" ca="1" si="33"/>
        <v/>
      </c>
    </row>
    <row r="191" spans="1:21">
      <c r="A191" s="149">
        <v>189</v>
      </c>
      <c r="B191" s="150">
        <f t="shared" si="36"/>
        <v>189</v>
      </c>
      <c r="C191" s="151" t="e">
        <f>IF(#REF!='Pareto Math'!Z$3,'Pareto Math'!B191,IF(HLOOKUP(X$15,#REF!,A192,FALSE)="","",HLOOKUP(X$15,#REF!,A192,FALSE)))</f>
        <v>#REF!</v>
      </c>
      <c r="D191" s="149" t="e">
        <f>HLOOKUP(V$15,#REF!,A192,FALSE)</f>
        <v>#REF!</v>
      </c>
      <c r="E191" s="152" t="e">
        <f>IF(C191="","",HLOOKUP(W$15,#REF!,A192,FALSE))</f>
        <v>#REF!</v>
      </c>
      <c r="F191" s="152">
        <f>(COUNTIF(D$3:D191,D191))</f>
        <v>189</v>
      </c>
      <c r="G191" s="152">
        <f t="shared" si="30"/>
        <v>999</v>
      </c>
      <c r="H191" s="152" t="e">
        <f t="shared" si="31"/>
        <v>#REF!</v>
      </c>
      <c r="I191" s="153" t="str">
        <f t="shared" si="32"/>
        <v/>
      </c>
      <c r="J191" s="153" t="e">
        <f t="shared" si="38"/>
        <v>#REF!</v>
      </c>
      <c r="K191" s="153" t="e">
        <f t="shared" si="38"/>
        <v>#REF!</v>
      </c>
      <c r="L191" s="153" t="e">
        <f t="shared" si="38"/>
        <v>#REF!</v>
      </c>
      <c r="M191" s="153" t="e">
        <f t="shared" si="38"/>
        <v>#REF!</v>
      </c>
      <c r="N191" s="153" t="e">
        <f t="shared" si="38"/>
        <v>#REF!</v>
      </c>
      <c r="O191" s="153" t="e">
        <f t="shared" si="38"/>
        <v>#REF!</v>
      </c>
      <c r="P191" s="153" t="e">
        <f t="shared" si="37"/>
        <v>#REF!</v>
      </c>
      <c r="Q191" s="153" t="e">
        <f t="shared" si="37"/>
        <v>#REF!</v>
      </c>
      <c r="R191" s="153" t="e">
        <f t="shared" si="37"/>
        <v>#REF!</v>
      </c>
      <c r="S191" s="153" t="e">
        <f t="shared" si="34"/>
        <v>#REF!</v>
      </c>
      <c r="T191" s="152" t="str">
        <f t="shared" ca="1" si="35"/>
        <v/>
      </c>
      <c r="U191" s="149" t="str">
        <f t="shared" ca="1" si="33"/>
        <v/>
      </c>
    </row>
    <row r="192" spans="1:21">
      <c r="A192" s="149">
        <v>190</v>
      </c>
      <c r="B192" s="150">
        <f t="shared" si="36"/>
        <v>190</v>
      </c>
      <c r="C192" s="151" t="e">
        <f>IF(#REF!='Pareto Math'!Z$3,'Pareto Math'!B192,IF(HLOOKUP(X$15,#REF!,A193,FALSE)="","",HLOOKUP(X$15,#REF!,A193,FALSE)))</f>
        <v>#REF!</v>
      </c>
      <c r="D192" s="149" t="e">
        <f>HLOOKUP(V$15,#REF!,A193,FALSE)</f>
        <v>#REF!</v>
      </c>
      <c r="E192" s="152" t="e">
        <f>IF(C192="","",HLOOKUP(W$15,#REF!,A193,FALSE))</f>
        <v>#REF!</v>
      </c>
      <c r="F192" s="152">
        <f>(COUNTIF(D$3:D192,D192))</f>
        <v>190</v>
      </c>
      <c r="G192" s="152">
        <f t="shared" si="30"/>
        <v>999</v>
      </c>
      <c r="H192" s="152" t="e">
        <f t="shared" si="31"/>
        <v>#REF!</v>
      </c>
      <c r="I192" s="153" t="str">
        <f t="shared" si="32"/>
        <v/>
      </c>
      <c r="J192" s="153" t="e">
        <f t="shared" si="38"/>
        <v>#REF!</v>
      </c>
      <c r="K192" s="153" t="e">
        <f t="shared" si="38"/>
        <v>#REF!</v>
      </c>
      <c r="L192" s="153" t="e">
        <f t="shared" si="38"/>
        <v>#REF!</v>
      </c>
      <c r="M192" s="153" t="e">
        <f t="shared" si="38"/>
        <v>#REF!</v>
      </c>
      <c r="N192" s="153" t="e">
        <f t="shared" si="38"/>
        <v>#REF!</v>
      </c>
      <c r="O192" s="153" t="e">
        <f t="shared" si="38"/>
        <v>#REF!</v>
      </c>
      <c r="P192" s="153" t="e">
        <f t="shared" si="37"/>
        <v>#REF!</v>
      </c>
      <c r="Q192" s="153" t="e">
        <f t="shared" si="37"/>
        <v>#REF!</v>
      </c>
      <c r="R192" s="153" t="e">
        <f t="shared" si="37"/>
        <v>#REF!</v>
      </c>
      <c r="S192" s="153" t="e">
        <f t="shared" si="34"/>
        <v>#REF!</v>
      </c>
      <c r="T192" s="152" t="str">
        <f t="shared" ca="1" si="35"/>
        <v/>
      </c>
      <c r="U192" s="149" t="str">
        <f t="shared" ca="1" si="33"/>
        <v/>
      </c>
    </row>
    <row r="193" spans="1:21">
      <c r="A193" s="149">
        <v>191</v>
      </c>
      <c r="B193" s="150">
        <f t="shared" si="36"/>
        <v>191</v>
      </c>
      <c r="C193" s="151" t="e">
        <f>IF(#REF!='Pareto Math'!Z$3,'Pareto Math'!B193,IF(HLOOKUP(X$15,#REF!,A194,FALSE)="","",HLOOKUP(X$15,#REF!,A194,FALSE)))</f>
        <v>#REF!</v>
      </c>
      <c r="D193" s="149" t="e">
        <f>HLOOKUP(V$15,#REF!,A194,FALSE)</f>
        <v>#REF!</v>
      </c>
      <c r="E193" s="152" t="e">
        <f>IF(C193="","",HLOOKUP(W$15,#REF!,A194,FALSE))</f>
        <v>#REF!</v>
      </c>
      <c r="F193" s="152">
        <f>(COUNTIF(D$3:D193,D193))</f>
        <v>191</v>
      </c>
      <c r="G193" s="152">
        <f t="shared" si="30"/>
        <v>999</v>
      </c>
      <c r="H193" s="152" t="e">
        <f t="shared" si="31"/>
        <v>#REF!</v>
      </c>
      <c r="I193" s="153" t="str">
        <f t="shared" si="32"/>
        <v/>
      </c>
      <c r="J193" s="153" t="e">
        <f t="shared" si="38"/>
        <v>#REF!</v>
      </c>
      <c r="K193" s="153" t="e">
        <f t="shared" si="38"/>
        <v>#REF!</v>
      </c>
      <c r="L193" s="153" t="e">
        <f t="shared" si="38"/>
        <v>#REF!</v>
      </c>
      <c r="M193" s="153" t="e">
        <f t="shared" si="38"/>
        <v>#REF!</v>
      </c>
      <c r="N193" s="153" t="e">
        <f t="shared" si="38"/>
        <v>#REF!</v>
      </c>
      <c r="O193" s="153" t="e">
        <f t="shared" si="38"/>
        <v>#REF!</v>
      </c>
      <c r="P193" s="153" t="e">
        <f t="shared" si="37"/>
        <v>#REF!</v>
      </c>
      <c r="Q193" s="153" t="e">
        <f t="shared" si="37"/>
        <v>#REF!</v>
      </c>
      <c r="R193" s="153" t="e">
        <f t="shared" si="37"/>
        <v>#REF!</v>
      </c>
      <c r="S193" s="153" t="e">
        <f t="shared" si="34"/>
        <v>#REF!</v>
      </c>
      <c r="T193" s="152" t="str">
        <f t="shared" ca="1" si="35"/>
        <v/>
      </c>
      <c r="U193" s="149" t="str">
        <f t="shared" ca="1" si="33"/>
        <v/>
      </c>
    </row>
    <row r="194" spans="1:21">
      <c r="A194" s="149">
        <v>192</v>
      </c>
      <c r="B194" s="150">
        <f t="shared" si="36"/>
        <v>192</v>
      </c>
      <c r="C194" s="151" t="e">
        <f>IF(#REF!='Pareto Math'!Z$3,'Pareto Math'!B194,IF(HLOOKUP(X$15,#REF!,A195,FALSE)="","",HLOOKUP(X$15,#REF!,A195,FALSE)))</f>
        <v>#REF!</v>
      </c>
      <c r="D194" s="149" t="e">
        <f>HLOOKUP(V$15,#REF!,A195,FALSE)</f>
        <v>#REF!</v>
      </c>
      <c r="E194" s="152" t="e">
        <f>IF(C194="","",HLOOKUP(W$15,#REF!,A195,FALSE))</f>
        <v>#REF!</v>
      </c>
      <c r="F194" s="152">
        <f>(COUNTIF(D$3:D194,D194))</f>
        <v>192</v>
      </c>
      <c r="G194" s="152">
        <f t="shared" si="30"/>
        <v>999</v>
      </c>
      <c r="H194" s="152" t="e">
        <f t="shared" si="31"/>
        <v>#REF!</v>
      </c>
      <c r="I194" s="153" t="str">
        <f t="shared" si="32"/>
        <v/>
      </c>
      <c r="J194" s="153" t="e">
        <f t="shared" si="38"/>
        <v>#REF!</v>
      </c>
      <c r="K194" s="153" t="e">
        <f t="shared" si="38"/>
        <v>#REF!</v>
      </c>
      <c r="L194" s="153" t="e">
        <f t="shared" si="38"/>
        <v>#REF!</v>
      </c>
      <c r="M194" s="153" t="e">
        <f t="shared" si="38"/>
        <v>#REF!</v>
      </c>
      <c r="N194" s="153" t="e">
        <f t="shared" si="38"/>
        <v>#REF!</v>
      </c>
      <c r="O194" s="153" t="e">
        <f t="shared" si="38"/>
        <v>#REF!</v>
      </c>
      <c r="P194" s="153" t="e">
        <f t="shared" si="37"/>
        <v>#REF!</v>
      </c>
      <c r="Q194" s="153" t="e">
        <f t="shared" si="37"/>
        <v>#REF!</v>
      </c>
      <c r="R194" s="153" t="e">
        <f t="shared" si="37"/>
        <v>#REF!</v>
      </c>
      <c r="S194" s="153" t="e">
        <f t="shared" si="34"/>
        <v>#REF!</v>
      </c>
      <c r="T194" s="152" t="str">
        <f t="shared" ca="1" si="35"/>
        <v/>
      </c>
      <c r="U194" s="149" t="str">
        <f t="shared" ca="1" si="33"/>
        <v/>
      </c>
    </row>
    <row r="195" spans="1:21">
      <c r="A195" s="149">
        <v>193</v>
      </c>
      <c r="B195" s="150">
        <f t="shared" si="36"/>
        <v>193</v>
      </c>
      <c r="C195" s="151" t="e">
        <f>IF(#REF!='Pareto Math'!Z$3,'Pareto Math'!B195,IF(HLOOKUP(X$15,#REF!,A196,FALSE)="","",HLOOKUP(X$15,#REF!,A196,FALSE)))</f>
        <v>#REF!</v>
      </c>
      <c r="D195" s="149" t="e">
        <f>HLOOKUP(V$15,#REF!,A196,FALSE)</f>
        <v>#REF!</v>
      </c>
      <c r="E195" s="152" t="e">
        <f>IF(C195="","",HLOOKUP(W$15,#REF!,A196,FALSE))</f>
        <v>#REF!</v>
      </c>
      <c r="F195" s="152">
        <f>(COUNTIF(D$3:D195,D195))</f>
        <v>193</v>
      </c>
      <c r="G195" s="152">
        <f t="shared" ref="G195:G258" si="39">(COUNTIF(D$3:D$1002,D195))</f>
        <v>999</v>
      </c>
      <c r="H195" s="152" t="e">
        <f t="shared" ref="H195:H258" si="40">(SUMIF(D$3:D$1002,D195,E$3:E$1002))</f>
        <v>#REF!</v>
      </c>
      <c r="I195" s="153" t="str">
        <f t="shared" ref="I195:I258" si="41">IF(F195=G195,IF(ISNA(H195),G195,H195),"")</f>
        <v/>
      </c>
      <c r="J195" s="153" t="e">
        <f t="shared" si="38"/>
        <v>#REF!</v>
      </c>
      <c r="K195" s="153" t="e">
        <f t="shared" si="38"/>
        <v>#REF!</v>
      </c>
      <c r="L195" s="153" t="e">
        <f t="shared" si="38"/>
        <v>#REF!</v>
      </c>
      <c r="M195" s="153" t="e">
        <f t="shared" si="38"/>
        <v>#REF!</v>
      </c>
      <c r="N195" s="153" t="e">
        <f t="shared" si="38"/>
        <v>#REF!</v>
      </c>
      <c r="O195" s="153" t="e">
        <f t="shared" si="38"/>
        <v>#REF!</v>
      </c>
      <c r="P195" s="153" t="e">
        <f t="shared" si="37"/>
        <v>#REF!</v>
      </c>
      <c r="Q195" s="153" t="e">
        <f t="shared" si="37"/>
        <v>#REF!</v>
      </c>
      <c r="R195" s="153" t="e">
        <f t="shared" si="37"/>
        <v>#REF!</v>
      </c>
      <c r="S195" s="153" t="e">
        <f t="shared" si="34"/>
        <v>#REF!</v>
      </c>
      <c r="T195" s="152" t="str">
        <f t="shared" ca="1" si="35"/>
        <v/>
      </c>
      <c r="U195" s="149" t="str">
        <f t="shared" ref="U195:U258" ca="1" si="42">IF(T195="","",D195)</f>
        <v/>
      </c>
    </row>
    <row r="196" spans="1:21">
      <c r="A196" s="149">
        <v>194</v>
      </c>
      <c r="B196" s="150">
        <f t="shared" si="36"/>
        <v>194</v>
      </c>
      <c r="C196" s="151" t="e">
        <f>IF(#REF!='Pareto Math'!Z$3,'Pareto Math'!B196,IF(HLOOKUP(X$15,#REF!,A197,FALSE)="","",HLOOKUP(X$15,#REF!,A197,FALSE)))</f>
        <v>#REF!</v>
      </c>
      <c r="D196" s="149" t="e">
        <f>HLOOKUP(V$15,#REF!,A197,FALSE)</f>
        <v>#REF!</v>
      </c>
      <c r="E196" s="152" t="e">
        <f>IF(C196="","",HLOOKUP(W$15,#REF!,A197,FALSE))</f>
        <v>#REF!</v>
      </c>
      <c r="F196" s="152">
        <f>(COUNTIF(D$3:D196,D196))</f>
        <v>194</v>
      </c>
      <c r="G196" s="152">
        <f t="shared" si="39"/>
        <v>999</v>
      </c>
      <c r="H196" s="152" t="e">
        <f t="shared" si="40"/>
        <v>#REF!</v>
      </c>
      <c r="I196" s="153" t="str">
        <f t="shared" si="41"/>
        <v/>
      </c>
      <c r="J196" s="153" t="e">
        <f t="shared" si="38"/>
        <v>#REF!</v>
      </c>
      <c r="K196" s="153" t="e">
        <f t="shared" si="38"/>
        <v>#REF!</v>
      </c>
      <c r="L196" s="153" t="e">
        <f t="shared" si="38"/>
        <v>#REF!</v>
      </c>
      <c r="M196" s="153" t="e">
        <f t="shared" si="38"/>
        <v>#REF!</v>
      </c>
      <c r="N196" s="153" t="e">
        <f t="shared" si="38"/>
        <v>#REF!</v>
      </c>
      <c r="O196" s="153" t="e">
        <f t="shared" si="38"/>
        <v>#REF!</v>
      </c>
      <c r="P196" s="153" t="e">
        <f t="shared" si="37"/>
        <v>#REF!</v>
      </c>
      <c r="Q196" s="153" t="e">
        <f t="shared" si="37"/>
        <v>#REF!</v>
      </c>
      <c r="R196" s="153" t="e">
        <f t="shared" si="37"/>
        <v>#REF!</v>
      </c>
      <c r="S196" s="153" t="e">
        <f t="shared" ref="S196:S259" si="43">IF(SUM(J196:R196)=0,$E196,"")</f>
        <v>#REF!</v>
      </c>
      <c r="T196" s="152" t="str">
        <f t="shared" ref="T196:T259" ca="1" si="44">IF(F196=G196,IF(ISNA(H196),G196+(RAND()*0.01),H196+(RAND()*0.0000000001)),"")</f>
        <v/>
      </c>
      <c r="U196" s="149" t="str">
        <f t="shared" ca="1" si="42"/>
        <v/>
      </c>
    </row>
    <row r="197" spans="1:21">
      <c r="A197" s="149">
        <v>195</v>
      </c>
      <c r="B197" s="150">
        <f t="shared" si="36"/>
        <v>195</v>
      </c>
      <c r="C197" s="151" t="e">
        <f>IF(#REF!='Pareto Math'!Z$3,'Pareto Math'!B197,IF(HLOOKUP(X$15,#REF!,A198,FALSE)="","",HLOOKUP(X$15,#REF!,A198,FALSE)))</f>
        <v>#REF!</v>
      </c>
      <c r="D197" s="149" t="e">
        <f>HLOOKUP(V$15,#REF!,A198,FALSE)</f>
        <v>#REF!</v>
      </c>
      <c r="E197" s="152" t="e">
        <f>IF(C197="","",HLOOKUP(W$15,#REF!,A198,FALSE))</f>
        <v>#REF!</v>
      </c>
      <c r="F197" s="152">
        <f>(COUNTIF(D$3:D197,D197))</f>
        <v>195</v>
      </c>
      <c r="G197" s="152">
        <f t="shared" si="39"/>
        <v>999</v>
      </c>
      <c r="H197" s="152" t="e">
        <f t="shared" si="40"/>
        <v>#REF!</v>
      </c>
      <c r="I197" s="153" t="str">
        <f t="shared" si="41"/>
        <v/>
      </c>
      <c r="J197" s="153" t="e">
        <f t="shared" si="38"/>
        <v>#REF!</v>
      </c>
      <c r="K197" s="153" t="e">
        <f t="shared" si="38"/>
        <v>#REF!</v>
      </c>
      <c r="L197" s="153" t="e">
        <f t="shared" si="38"/>
        <v>#REF!</v>
      </c>
      <c r="M197" s="153" t="e">
        <f t="shared" si="38"/>
        <v>#REF!</v>
      </c>
      <c r="N197" s="153" t="e">
        <f t="shared" si="38"/>
        <v>#REF!</v>
      </c>
      <c r="O197" s="153" t="e">
        <f t="shared" si="38"/>
        <v>#REF!</v>
      </c>
      <c r="P197" s="153" t="e">
        <f t="shared" si="37"/>
        <v>#REF!</v>
      </c>
      <c r="Q197" s="153" t="e">
        <f t="shared" si="37"/>
        <v>#REF!</v>
      </c>
      <c r="R197" s="153" t="e">
        <f t="shared" si="37"/>
        <v>#REF!</v>
      </c>
      <c r="S197" s="153" t="e">
        <f t="shared" si="43"/>
        <v>#REF!</v>
      </c>
      <c r="T197" s="152" t="str">
        <f t="shared" ca="1" si="44"/>
        <v/>
      </c>
      <c r="U197" s="149" t="str">
        <f t="shared" ca="1" si="42"/>
        <v/>
      </c>
    </row>
    <row r="198" spans="1:21">
      <c r="A198" s="149">
        <v>196</v>
      </c>
      <c r="B198" s="150">
        <f t="shared" si="36"/>
        <v>196</v>
      </c>
      <c r="C198" s="151" t="e">
        <f>IF(#REF!='Pareto Math'!Z$3,'Pareto Math'!B198,IF(HLOOKUP(X$15,#REF!,A199,FALSE)="","",HLOOKUP(X$15,#REF!,A199,FALSE)))</f>
        <v>#REF!</v>
      </c>
      <c r="D198" s="149" t="e">
        <f>HLOOKUP(V$15,#REF!,A199,FALSE)</f>
        <v>#REF!</v>
      </c>
      <c r="E198" s="152" t="e">
        <f>IF(C198="","",HLOOKUP(W$15,#REF!,A199,FALSE))</f>
        <v>#REF!</v>
      </c>
      <c r="F198" s="152">
        <f>(COUNTIF(D$3:D198,D198))</f>
        <v>196</v>
      </c>
      <c r="G198" s="152">
        <f t="shared" si="39"/>
        <v>999</v>
      </c>
      <c r="H198" s="152" t="e">
        <f t="shared" si="40"/>
        <v>#REF!</v>
      </c>
      <c r="I198" s="153" t="str">
        <f t="shared" si="41"/>
        <v/>
      </c>
      <c r="J198" s="153" t="e">
        <f t="shared" si="38"/>
        <v>#REF!</v>
      </c>
      <c r="K198" s="153" t="e">
        <f t="shared" si="38"/>
        <v>#REF!</v>
      </c>
      <c r="L198" s="153" t="e">
        <f t="shared" si="38"/>
        <v>#REF!</v>
      </c>
      <c r="M198" s="153" t="e">
        <f t="shared" si="38"/>
        <v>#REF!</v>
      </c>
      <c r="N198" s="153" t="e">
        <f t="shared" si="38"/>
        <v>#REF!</v>
      </c>
      <c r="O198" s="153" t="e">
        <f t="shared" si="38"/>
        <v>#REF!</v>
      </c>
      <c r="P198" s="153" t="e">
        <f t="shared" si="37"/>
        <v>#REF!</v>
      </c>
      <c r="Q198" s="153" t="e">
        <f t="shared" si="37"/>
        <v>#REF!</v>
      </c>
      <c r="R198" s="153" t="e">
        <f t="shared" si="37"/>
        <v>#REF!</v>
      </c>
      <c r="S198" s="153" t="e">
        <f t="shared" si="43"/>
        <v>#REF!</v>
      </c>
      <c r="T198" s="152" t="str">
        <f t="shared" ca="1" si="44"/>
        <v/>
      </c>
      <c r="U198" s="149" t="str">
        <f t="shared" ca="1" si="42"/>
        <v/>
      </c>
    </row>
    <row r="199" spans="1:21">
      <c r="A199" s="149">
        <v>197</v>
      </c>
      <c r="B199" s="150">
        <f t="shared" ref="B199:B262" si="45">IF(A199&gt;999-COUNTIF(D:D,0),"",A199)</f>
        <v>197</v>
      </c>
      <c r="C199" s="151" t="e">
        <f>IF(#REF!='Pareto Math'!Z$3,'Pareto Math'!B199,IF(HLOOKUP(X$15,#REF!,A200,FALSE)="","",HLOOKUP(X$15,#REF!,A200,FALSE)))</f>
        <v>#REF!</v>
      </c>
      <c r="D199" s="149" t="e">
        <f>HLOOKUP(V$15,#REF!,A200,FALSE)</f>
        <v>#REF!</v>
      </c>
      <c r="E199" s="152" t="e">
        <f>IF(C199="","",HLOOKUP(W$15,#REF!,A200,FALSE))</f>
        <v>#REF!</v>
      </c>
      <c r="F199" s="152">
        <f>(COUNTIF(D$3:D199,D199))</f>
        <v>197</v>
      </c>
      <c r="G199" s="152">
        <f t="shared" si="39"/>
        <v>999</v>
      </c>
      <c r="H199" s="152" t="e">
        <f t="shared" si="40"/>
        <v>#REF!</v>
      </c>
      <c r="I199" s="153" t="str">
        <f t="shared" si="41"/>
        <v/>
      </c>
      <c r="J199" s="153" t="e">
        <f t="shared" si="38"/>
        <v>#REF!</v>
      </c>
      <c r="K199" s="153" t="e">
        <f t="shared" si="38"/>
        <v>#REF!</v>
      </c>
      <c r="L199" s="153" t="e">
        <f t="shared" si="38"/>
        <v>#REF!</v>
      </c>
      <c r="M199" s="153" t="e">
        <f t="shared" si="38"/>
        <v>#REF!</v>
      </c>
      <c r="N199" s="153" t="e">
        <f t="shared" si="38"/>
        <v>#REF!</v>
      </c>
      <c r="O199" s="153" t="e">
        <f t="shared" si="38"/>
        <v>#REF!</v>
      </c>
      <c r="P199" s="153" t="e">
        <f t="shared" si="37"/>
        <v>#REF!</v>
      </c>
      <c r="Q199" s="153" t="e">
        <f t="shared" si="37"/>
        <v>#REF!</v>
      </c>
      <c r="R199" s="153" t="e">
        <f t="shared" si="37"/>
        <v>#REF!</v>
      </c>
      <c r="S199" s="153" t="e">
        <f t="shared" si="43"/>
        <v>#REF!</v>
      </c>
      <c r="T199" s="152" t="str">
        <f t="shared" ca="1" si="44"/>
        <v/>
      </c>
      <c r="U199" s="149" t="str">
        <f t="shared" ca="1" si="42"/>
        <v/>
      </c>
    </row>
    <row r="200" spans="1:21">
      <c r="A200" s="149">
        <v>198</v>
      </c>
      <c r="B200" s="150">
        <f t="shared" si="45"/>
        <v>198</v>
      </c>
      <c r="C200" s="151" t="e">
        <f>IF(#REF!='Pareto Math'!Z$3,'Pareto Math'!B200,IF(HLOOKUP(X$15,#REF!,A201,FALSE)="","",HLOOKUP(X$15,#REF!,A201,FALSE)))</f>
        <v>#REF!</v>
      </c>
      <c r="D200" s="149" t="e">
        <f>HLOOKUP(V$15,#REF!,A201,FALSE)</f>
        <v>#REF!</v>
      </c>
      <c r="E200" s="152" t="e">
        <f>IF(C200="","",HLOOKUP(W$15,#REF!,A201,FALSE))</f>
        <v>#REF!</v>
      </c>
      <c r="F200" s="152">
        <f>(COUNTIF(D$3:D200,D200))</f>
        <v>198</v>
      </c>
      <c r="G200" s="152">
        <f t="shared" si="39"/>
        <v>999</v>
      </c>
      <c r="H200" s="152" t="e">
        <f t="shared" si="40"/>
        <v>#REF!</v>
      </c>
      <c r="I200" s="153" t="str">
        <f t="shared" si="41"/>
        <v/>
      </c>
      <c r="J200" s="153" t="e">
        <f t="shared" si="38"/>
        <v>#REF!</v>
      </c>
      <c r="K200" s="153" t="e">
        <f t="shared" si="38"/>
        <v>#REF!</v>
      </c>
      <c r="L200" s="153" t="e">
        <f t="shared" si="38"/>
        <v>#REF!</v>
      </c>
      <c r="M200" s="153" t="e">
        <f t="shared" si="38"/>
        <v>#REF!</v>
      </c>
      <c r="N200" s="153" t="e">
        <f t="shared" si="38"/>
        <v>#REF!</v>
      </c>
      <c r="O200" s="153" t="e">
        <f t="shared" si="38"/>
        <v>#REF!</v>
      </c>
      <c r="P200" s="153" t="e">
        <f t="shared" si="37"/>
        <v>#REF!</v>
      </c>
      <c r="Q200" s="153" t="e">
        <f t="shared" si="37"/>
        <v>#REF!</v>
      </c>
      <c r="R200" s="153" t="e">
        <f t="shared" si="37"/>
        <v>#REF!</v>
      </c>
      <c r="S200" s="153" t="e">
        <f t="shared" si="43"/>
        <v>#REF!</v>
      </c>
      <c r="T200" s="152" t="str">
        <f t="shared" ca="1" si="44"/>
        <v/>
      </c>
      <c r="U200" s="149" t="str">
        <f t="shared" ca="1" si="42"/>
        <v/>
      </c>
    </row>
    <row r="201" spans="1:21">
      <c r="A201" s="149">
        <v>199</v>
      </c>
      <c r="B201" s="150">
        <f t="shared" si="45"/>
        <v>199</v>
      </c>
      <c r="C201" s="151" t="e">
        <f>IF(#REF!='Pareto Math'!Z$3,'Pareto Math'!B201,IF(HLOOKUP(X$15,#REF!,A202,FALSE)="","",HLOOKUP(X$15,#REF!,A202,FALSE)))</f>
        <v>#REF!</v>
      </c>
      <c r="D201" s="149" t="e">
        <f>HLOOKUP(V$15,#REF!,A202,FALSE)</f>
        <v>#REF!</v>
      </c>
      <c r="E201" s="152" t="e">
        <f>IF(C201="","",HLOOKUP(W$15,#REF!,A202,FALSE))</f>
        <v>#REF!</v>
      </c>
      <c r="F201" s="152">
        <f>(COUNTIF(D$3:D201,D201))</f>
        <v>199</v>
      </c>
      <c r="G201" s="152">
        <f t="shared" si="39"/>
        <v>999</v>
      </c>
      <c r="H201" s="152" t="e">
        <f t="shared" si="40"/>
        <v>#REF!</v>
      </c>
      <c r="I201" s="153" t="str">
        <f t="shared" si="41"/>
        <v/>
      </c>
      <c r="J201" s="153" t="e">
        <f t="shared" si="38"/>
        <v>#REF!</v>
      </c>
      <c r="K201" s="153" t="e">
        <f t="shared" si="38"/>
        <v>#REF!</v>
      </c>
      <c r="L201" s="153" t="e">
        <f t="shared" si="38"/>
        <v>#REF!</v>
      </c>
      <c r="M201" s="153" t="e">
        <f t="shared" si="38"/>
        <v>#REF!</v>
      </c>
      <c r="N201" s="153" t="e">
        <f t="shared" si="38"/>
        <v>#REF!</v>
      </c>
      <c r="O201" s="153" t="e">
        <f t="shared" si="38"/>
        <v>#REF!</v>
      </c>
      <c r="P201" s="153" t="e">
        <f t="shared" si="37"/>
        <v>#REF!</v>
      </c>
      <c r="Q201" s="153" t="e">
        <f t="shared" si="37"/>
        <v>#REF!</v>
      </c>
      <c r="R201" s="153" t="e">
        <f t="shared" si="37"/>
        <v>#REF!</v>
      </c>
      <c r="S201" s="153" t="e">
        <f t="shared" si="43"/>
        <v>#REF!</v>
      </c>
      <c r="T201" s="152" t="str">
        <f t="shared" ca="1" si="44"/>
        <v/>
      </c>
      <c r="U201" s="149" t="str">
        <f t="shared" ca="1" si="42"/>
        <v/>
      </c>
    </row>
    <row r="202" spans="1:21">
      <c r="A202" s="149">
        <v>200</v>
      </c>
      <c r="B202" s="150">
        <f t="shared" si="45"/>
        <v>200</v>
      </c>
      <c r="C202" s="151" t="e">
        <f>IF(#REF!='Pareto Math'!Z$3,'Pareto Math'!B202,IF(HLOOKUP(X$15,#REF!,A203,FALSE)="","",HLOOKUP(X$15,#REF!,A203,FALSE)))</f>
        <v>#REF!</v>
      </c>
      <c r="D202" s="149" t="e">
        <f>HLOOKUP(V$15,#REF!,A203,FALSE)</f>
        <v>#REF!</v>
      </c>
      <c r="E202" s="152" t="e">
        <f>IF(C202="","",HLOOKUP(W$15,#REF!,A203,FALSE))</f>
        <v>#REF!</v>
      </c>
      <c r="F202" s="152">
        <f>(COUNTIF(D$3:D202,D202))</f>
        <v>200</v>
      </c>
      <c r="G202" s="152">
        <f t="shared" si="39"/>
        <v>999</v>
      </c>
      <c r="H202" s="152" t="e">
        <f t="shared" si="40"/>
        <v>#REF!</v>
      </c>
      <c r="I202" s="153" t="str">
        <f t="shared" si="41"/>
        <v/>
      </c>
      <c r="J202" s="153" t="e">
        <f t="shared" si="38"/>
        <v>#REF!</v>
      </c>
      <c r="K202" s="153" t="e">
        <f t="shared" si="38"/>
        <v>#REF!</v>
      </c>
      <c r="L202" s="153" t="e">
        <f t="shared" si="38"/>
        <v>#REF!</v>
      </c>
      <c r="M202" s="153" t="e">
        <f t="shared" si="38"/>
        <v>#REF!</v>
      </c>
      <c r="N202" s="153" t="e">
        <f t="shared" si="38"/>
        <v>#REF!</v>
      </c>
      <c r="O202" s="153" t="e">
        <f t="shared" si="38"/>
        <v>#REF!</v>
      </c>
      <c r="P202" s="153" t="e">
        <f t="shared" si="37"/>
        <v>#REF!</v>
      </c>
      <c r="Q202" s="153" t="e">
        <f t="shared" si="37"/>
        <v>#REF!</v>
      </c>
      <c r="R202" s="153" t="e">
        <f t="shared" si="37"/>
        <v>#REF!</v>
      </c>
      <c r="S202" s="153" t="e">
        <f t="shared" si="43"/>
        <v>#REF!</v>
      </c>
      <c r="T202" s="152" t="str">
        <f t="shared" ca="1" si="44"/>
        <v/>
      </c>
      <c r="U202" s="149" t="str">
        <f t="shared" ca="1" si="42"/>
        <v/>
      </c>
    </row>
    <row r="203" spans="1:21">
      <c r="A203" s="149">
        <v>201</v>
      </c>
      <c r="B203" s="150">
        <f t="shared" si="45"/>
        <v>201</v>
      </c>
      <c r="C203" s="151" t="e">
        <f>IF(#REF!='Pareto Math'!Z$3,'Pareto Math'!B203,IF(HLOOKUP(X$15,#REF!,A204,FALSE)="","",HLOOKUP(X$15,#REF!,A204,FALSE)))</f>
        <v>#REF!</v>
      </c>
      <c r="D203" s="149" t="e">
        <f>HLOOKUP(V$15,#REF!,A204,FALSE)</f>
        <v>#REF!</v>
      </c>
      <c r="E203" s="152" t="e">
        <f>IF(C203="","",HLOOKUP(W$15,#REF!,A204,FALSE))</f>
        <v>#REF!</v>
      </c>
      <c r="F203" s="152">
        <f>(COUNTIF(D$3:D203,D203))</f>
        <v>201</v>
      </c>
      <c r="G203" s="152">
        <f t="shared" si="39"/>
        <v>999</v>
      </c>
      <c r="H203" s="152" t="e">
        <f t="shared" si="40"/>
        <v>#REF!</v>
      </c>
      <c r="I203" s="153" t="str">
        <f t="shared" si="41"/>
        <v/>
      </c>
      <c r="J203" s="153" t="e">
        <f t="shared" si="38"/>
        <v>#REF!</v>
      </c>
      <c r="K203" s="153" t="e">
        <f t="shared" si="38"/>
        <v>#REF!</v>
      </c>
      <c r="L203" s="153" t="e">
        <f t="shared" si="38"/>
        <v>#REF!</v>
      </c>
      <c r="M203" s="153" t="e">
        <f t="shared" si="38"/>
        <v>#REF!</v>
      </c>
      <c r="N203" s="153" t="e">
        <f t="shared" si="38"/>
        <v>#REF!</v>
      </c>
      <c r="O203" s="153" t="e">
        <f t="shared" si="38"/>
        <v>#REF!</v>
      </c>
      <c r="P203" s="153" t="e">
        <f t="shared" si="37"/>
        <v>#REF!</v>
      </c>
      <c r="Q203" s="153" t="e">
        <f t="shared" si="37"/>
        <v>#REF!</v>
      </c>
      <c r="R203" s="153" t="e">
        <f t="shared" si="37"/>
        <v>#REF!</v>
      </c>
      <c r="S203" s="153" t="e">
        <f t="shared" si="43"/>
        <v>#REF!</v>
      </c>
      <c r="T203" s="152" t="str">
        <f t="shared" ca="1" si="44"/>
        <v/>
      </c>
      <c r="U203" s="149" t="str">
        <f t="shared" ca="1" si="42"/>
        <v/>
      </c>
    </row>
    <row r="204" spans="1:21">
      <c r="A204" s="149">
        <v>202</v>
      </c>
      <c r="B204" s="150">
        <f t="shared" si="45"/>
        <v>202</v>
      </c>
      <c r="C204" s="151" t="e">
        <f>IF(#REF!='Pareto Math'!Z$3,'Pareto Math'!B204,IF(HLOOKUP(X$15,#REF!,A205,FALSE)="","",HLOOKUP(X$15,#REF!,A205,FALSE)))</f>
        <v>#REF!</v>
      </c>
      <c r="D204" s="149" t="e">
        <f>HLOOKUP(V$15,#REF!,A205,FALSE)</f>
        <v>#REF!</v>
      </c>
      <c r="E204" s="152" t="e">
        <f>IF(C204="","",HLOOKUP(W$15,#REF!,A205,FALSE))</f>
        <v>#REF!</v>
      </c>
      <c r="F204" s="152">
        <f>(COUNTIF(D$3:D204,D204))</f>
        <v>202</v>
      </c>
      <c r="G204" s="152">
        <f t="shared" si="39"/>
        <v>999</v>
      </c>
      <c r="H204" s="152" t="e">
        <f t="shared" si="40"/>
        <v>#REF!</v>
      </c>
      <c r="I204" s="153" t="str">
        <f t="shared" si="41"/>
        <v/>
      </c>
      <c r="J204" s="153" t="e">
        <f t="shared" si="38"/>
        <v>#REF!</v>
      </c>
      <c r="K204" s="153" t="e">
        <f t="shared" si="38"/>
        <v>#REF!</v>
      </c>
      <c r="L204" s="153" t="e">
        <f t="shared" si="38"/>
        <v>#REF!</v>
      </c>
      <c r="M204" s="153" t="e">
        <f t="shared" si="38"/>
        <v>#REF!</v>
      </c>
      <c r="N204" s="153" t="e">
        <f t="shared" si="38"/>
        <v>#REF!</v>
      </c>
      <c r="O204" s="153" t="e">
        <f t="shared" si="38"/>
        <v>#REF!</v>
      </c>
      <c r="P204" s="153" t="e">
        <f t="shared" si="37"/>
        <v>#REF!</v>
      </c>
      <c r="Q204" s="153" t="e">
        <f t="shared" si="37"/>
        <v>#REF!</v>
      </c>
      <c r="R204" s="153" t="e">
        <f t="shared" si="37"/>
        <v>#REF!</v>
      </c>
      <c r="S204" s="153" t="e">
        <f t="shared" si="43"/>
        <v>#REF!</v>
      </c>
      <c r="T204" s="152" t="str">
        <f t="shared" ca="1" si="44"/>
        <v/>
      </c>
      <c r="U204" s="149" t="str">
        <f t="shared" ca="1" si="42"/>
        <v/>
      </c>
    </row>
    <row r="205" spans="1:21">
      <c r="A205" s="149">
        <v>203</v>
      </c>
      <c r="B205" s="150">
        <f t="shared" si="45"/>
        <v>203</v>
      </c>
      <c r="C205" s="151" t="e">
        <f>IF(#REF!='Pareto Math'!Z$3,'Pareto Math'!B205,IF(HLOOKUP(X$15,#REF!,A206,FALSE)="","",HLOOKUP(X$15,#REF!,A206,FALSE)))</f>
        <v>#REF!</v>
      </c>
      <c r="D205" s="149" t="e">
        <f>HLOOKUP(V$15,#REF!,A206,FALSE)</f>
        <v>#REF!</v>
      </c>
      <c r="E205" s="152" t="e">
        <f>IF(C205="","",HLOOKUP(W$15,#REF!,A206,FALSE))</f>
        <v>#REF!</v>
      </c>
      <c r="F205" s="152">
        <f>(COUNTIF(D$3:D205,D205))</f>
        <v>203</v>
      </c>
      <c r="G205" s="152">
        <f t="shared" si="39"/>
        <v>999</v>
      </c>
      <c r="H205" s="152" t="e">
        <f t="shared" si="40"/>
        <v>#REF!</v>
      </c>
      <c r="I205" s="153" t="str">
        <f t="shared" si="41"/>
        <v/>
      </c>
      <c r="J205" s="153" t="e">
        <f t="shared" si="38"/>
        <v>#REF!</v>
      </c>
      <c r="K205" s="153" t="e">
        <f t="shared" si="38"/>
        <v>#REF!</v>
      </c>
      <c r="L205" s="153" t="e">
        <f t="shared" si="38"/>
        <v>#REF!</v>
      </c>
      <c r="M205" s="153" t="e">
        <f t="shared" si="38"/>
        <v>#REF!</v>
      </c>
      <c r="N205" s="153" t="e">
        <f t="shared" si="38"/>
        <v>#REF!</v>
      </c>
      <c r="O205" s="153" t="e">
        <f t="shared" si="38"/>
        <v>#REF!</v>
      </c>
      <c r="P205" s="153" t="e">
        <f t="shared" si="37"/>
        <v>#REF!</v>
      </c>
      <c r="Q205" s="153" t="e">
        <f t="shared" si="37"/>
        <v>#REF!</v>
      </c>
      <c r="R205" s="153" t="e">
        <f t="shared" si="37"/>
        <v>#REF!</v>
      </c>
      <c r="S205" s="153" t="e">
        <f t="shared" si="43"/>
        <v>#REF!</v>
      </c>
      <c r="T205" s="152" t="str">
        <f t="shared" ca="1" si="44"/>
        <v/>
      </c>
      <c r="U205" s="149" t="str">
        <f t="shared" ca="1" si="42"/>
        <v/>
      </c>
    </row>
    <row r="206" spans="1:21">
      <c r="A206" s="149">
        <v>204</v>
      </c>
      <c r="B206" s="150">
        <f t="shared" si="45"/>
        <v>204</v>
      </c>
      <c r="C206" s="151" t="e">
        <f>IF(#REF!='Pareto Math'!Z$3,'Pareto Math'!B206,IF(HLOOKUP(X$15,#REF!,A207,FALSE)="","",HLOOKUP(X$15,#REF!,A207,FALSE)))</f>
        <v>#REF!</v>
      </c>
      <c r="D206" s="149" t="e">
        <f>HLOOKUP(V$15,#REF!,A207,FALSE)</f>
        <v>#REF!</v>
      </c>
      <c r="E206" s="152" t="e">
        <f>IF(C206="","",HLOOKUP(W$15,#REF!,A207,FALSE))</f>
        <v>#REF!</v>
      </c>
      <c r="F206" s="152">
        <f>(COUNTIF(D$3:D206,D206))</f>
        <v>204</v>
      </c>
      <c r="G206" s="152">
        <f t="shared" si="39"/>
        <v>999</v>
      </c>
      <c r="H206" s="152" t="e">
        <f t="shared" si="40"/>
        <v>#REF!</v>
      </c>
      <c r="I206" s="153" t="str">
        <f t="shared" si="41"/>
        <v/>
      </c>
      <c r="J206" s="153" t="e">
        <f t="shared" si="38"/>
        <v>#REF!</v>
      </c>
      <c r="K206" s="153" t="e">
        <f t="shared" si="38"/>
        <v>#REF!</v>
      </c>
      <c r="L206" s="153" t="e">
        <f t="shared" si="38"/>
        <v>#REF!</v>
      </c>
      <c r="M206" s="153" t="e">
        <f t="shared" si="38"/>
        <v>#REF!</v>
      </c>
      <c r="N206" s="153" t="e">
        <f t="shared" si="38"/>
        <v>#REF!</v>
      </c>
      <c r="O206" s="153" t="e">
        <f t="shared" si="38"/>
        <v>#REF!</v>
      </c>
      <c r="P206" s="153" t="e">
        <f t="shared" si="37"/>
        <v>#REF!</v>
      </c>
      <c r="Q206" s="153" t="e">
        <f t="shared" si="37"/>
        <v>#REF!</v>
      </c>
      <c r="R206" s="153" t="e">
        <f t="shared" si="37"/>
        <v>#REF!</v>
      </c>
      <c r="S206" s="153" t="e">
        <f t="shared" si="43"/>
        <v>#REF!</v>
      </c>
      <c r="T206" s="152" t="str">
        <f t="shared" ca="1" si="44"/>
        <v/>
      </c>
      <c r="U206" s="149" t="str">
        <f t="shared" ca="1" si="42"/>
        <v/>
      </c>
    </row>
    <row r="207" spans="1:21">
      <c r="A207" s="149">
        <v>205</v>
      </c>
      <c r="B207" s="150">
        <f t="shared" si="45"/>
        <v>205</v>
      </c>
      <c r="C207" s="151" t="e">
        <f>IF(#REF!='Pareto Math'!Z$3,'Pareto Math'!B207,IF(HLOOKUP(X$15,#REF!,A208,FALSE)="","",HLOOKUP(X$15,#REF!,A208,FALSE)))</f>
        <v>#REF!</v>
      </c>
      <c r="D207" s="149" t="e">
        <f>HLOOKUP(V$15,#REF!,A208,FALSE)</f>
        <v>#REF!</v>
      </c>
      <c r="E207" s="152" t="e">
        <f>IF(C207="","",HLOOKUP(W$15,#REF!,A208,FALSE))</f>
        <v>#REF!</v>
      </c>
      <c r="F207" s="152">
        <f>(COUNTIF(D$3:D207,D207))</f>
        <v>205</v>
      </c>
      <c r="G207" s="152">
        <f t="shared" si="39"/>
        <v>999</v>
      </c>
      <c r="H207" s="152" t="e">
        <f t="shared" si="40"/>
        <v>#REF!</v>
      </c>
      <c r="I207" s="153" t="str">
        <f t="shared" si="41"/>
        <v/>
      </c>
      <c r="J207" s="153" t="e">
        <f t="shared" si="38"/>
        <v>#REF!</v>
      </c>
      <c r="K207" s="153" t="e">
        <f t="shared" si="38"/>
        <v>#REF!</v>
      </c>
      <c r="L207" s="153" t="e">
        <f t="shared" si="38"/>
        <v>#REF!</v>
      </c>
      <c r="M207" s="153" t="e">
        <f t="shared" si="38"/>
        <v>#REF!</v>
      </c>
      <c r="N207" s="153" t="e">
        <f t="shared" si="38"/>
        <v>#REF!</v>
      </c>
      <c r="O207" s="153" t="e">
        <f t="shared" si="38"/>
        <v>#REF!</v>
      </c>
      <c r="P207" s="153" t="e">
        <f t="shared" si="37"/>
        <v>#REF!</v>
      </c>
      <c r="Q207" s="153" t="e">
        <f t="shared" si="37"/>
        <v>#REF!</v>
      </c>
      <c r="R207" s="153" t="e">
        <f t="shared" si="37"/>
        <v>#REF!</v>
      </c>
      <c r="S207" s="153" t="e">
        <f t="shared" si="43"/>
        <v>#REF!</v>
      </c>
      <c r="T207" s="152" t="str">
        <f t="shared" ca="1" si="44"/>
        <v/>
      </c>
      <c r="U207" s="149" t="str">
        <f t="shared" ca="1" si="42"/>
        <v/>
      </c>
    </row>
    <row r="208" spans="1:21">
      <c r="A208" s="149">
        <v>206</v>
      </c>
      <c r="B208" s="150">
        <f t="shared" si="45"/>
        <v>206</v>
      </c>
      <c r="C208" s="151" t="e">
        <f>IF(#REF!='Pareto Math'!Z$3,'Pareto Math'!B208,IF(HLOOKUP(X$15,#REF!,A209,FALSE)="","",HLOOKUP(X$15,#REF!,A209,FALSE)))</f>
        <v>#REF!</v>
      </c>
      <c r="D208" s="149" t="e">
        <f>HLOOKUP(V$15,#REF!,A209,FALSE)</f>
        <v>#REF!</v>
      </c>
      <c r="E208" s="152" t="e">
        <f>IF(C208="","",HLOOKUP(W$15,#REF!,A209,FALSE))</f>
        <v>#REF!</v>
      </c>
      <c r="F208" s="152">
        <f>(COUNTIF(D$3:D208,D208))</f>
        <v>206</v>
      </c>
      <c r="G208" s="152">
        <f t="shared" si="39"/>
        <v>999</v>
      </c>
      <c r="H208" s="152" t="e">
        <f t="shared" si="40"/>
        <v>#REF!</v>
      </c>
      <c r="I208" s="153" t="str">
        <f t="shared" si="41"/>
        <v/>
      </c>
      <c r="J208" s="153" t="e">
        <f t="shared" si="38"/>
        <v>#REF!</v>
      </c>
      <c r="K208" s="153" t="e">
        <f t="shared" si="38"/>
        <v>#REF!</v>
      </c>
      <c r="L208" s="153" t="e">
        <f t="shared" si="38"/>
        <v>#REF!</v>
      </c>
      <c r="M208" s="153" t="e">
        <f t="shared" si="38"/>
        <v>#REF!</v>
      </c>
      <c r="N208" s="153" t="e">
        <f t="shared" si="38"/>
        <v>#REF!</v>
      </c>
      <c r="O208" s="153" t="e">
        <f t="shared" si="38"/>
        <v>#REF!</v>
      </c>
      <c r="P208" s="153" t="e">
        <f t="shared" si="37"/>
        <v>#REF!</v>
      </c>
      <c r="Q208" s="153" t="e">
        <f t="shared" si="37"/>
        <v>#REF!</v>
      </c>
      <c r="R208" s="153" t="e">
        <f t="shared" si="37"/>
        <v>#REF!</v>
      </c>
      <c r="S208" s="153" t="e">
        <f t="shared" si="43"/>
        <v>#REF!</v>
      </c>
      <c r="T208" s="152" t="str">
        <f t="shared" ca="1" si="44"/>
        <v/>
      </c>
      <c r="U208" s="149" t="str">
        <f t="shared" ca="1" si="42"/>
        <v/>
      </c>
    </row>
    <row r="209" spans="1:21">
      <c r="A209" s="149">
        <v>207</v>
      </c>
      <c r="B209" s="150">
        <f t="shared" si="45"/>
        <v>207</v>
      </c>
      <c r="C209" s="151" t="e">
        <f>IF(#REF!='Pareto Math'!Z$3,'Pareto Math'!B209,IF(HLOOKUP(X$15,#REF!,A210,FALSE)="","",HLOOKUP(X$15,#REF!,A210,FALSE)))</f>
        <v>#REF!</v>
      </c>
      <c r="D209" s="149" t="e">
        <f>HLOOKUP(V$15,#REF!,A210,FALSE)</f>
        <v>#REF!</v>
      </c>
      <c r="E209" s="152" t="e">
        <f>IF(C209="","",HLOOKUP(W$15,#REF!,A210,FALSE))</f>
        <v>#REF!</v>
      </c>
      <c r="F209" s="152">
        <f>(COUNTIF(D$3:D209,D209))</f>
        <v>207</v>
      </c>
      <c r="G209" s="152">
        <f t="shared" si="39"/>
        <v>999</v>
      </c>
      <c r="H209" s="152" t="e">
        <f t="shared" si="40"/>
        <v>#REF!</v>
      </c>
      <c r="I209" s="153" t="str">
        <f t="shared" si="41"/>
        <v/>
      </c>
      <c r="J209" s="153" t="e">
        <f t="shared" si="38"/>
        <v>#REF!</v>
      </c>
      <c r="K209" s="153" t="e">
        <f t="shared" si="38"/>
        <v>#REF!</v>
      </c>
      <c r="L209" s="153" t="e">
        <f t="shared" si="38"/>
        <v>#REF!</v>
      </c>
      <c r="M209" s="153" t="e">
        <f t="shared" si="38"/>
        <v>#REF!</v>
      </c>
      <c r="N209" s="153" t="e">
        <f t="shared" si="38"/>
        <v>#REF!</v>
      </c>
      <c r="O209" s="153" t="e">
        <f t="shared" si="38"/>
        <v>#REF!</v>
      </c>
      <c r="P209" s="153" t="e">
        <f t="shared" si="37"/>
        <v>#REF!</v>
      </c>
      <c r="Q209" s="153" t="e">
        <f t="shared" si="37"/>
        <v>#REF!</v>
      </c>
      <c r="R209" s="153" t="e">
        <f t="shared" si="37"/>
        <v>#REF!</v>
      </c>
      <c r="S209" s="153" t="e">
        <f t="shared" si="43"/>
        <v>#REF!</v>
      </c>
      <c r="T209" s="152" t="str">
        <f t="shared" ca="1" si="44"/>
        <v/>
      </c>
      <c r="U209" s="149" t="str">
        <f t="shared" ca="1" si="42"/>
        <v/>
      </c>
    </row>
    <row r="210" spans="1:21">
      <c r="A210" s="149">
        <v>208</v>
      </c>
      <c r="B210" s="150">
        <f t="shared" si="45"/>
        <v>208</v>
      </c>
      <c r="C210" s="151" t="e">
        <f>IF(#REF!='Pareto Math'!Z$3,'Pareto Math'!B210,IF(HLOOKUP(X$15,#REF!,A211,FALSE)="","",HLOOKUP(X$15,#REF!,A211,FALSE)))</f>
        <v>#REF!</v>
      </c>
      <c r="D210" s="149" t="e">
        <f>HLOOKUP(V$15,#REF!,A211,FALSE)</f>
        <v>#REF!</v>
      </c>
      <c r="E210" s="152" t="e">
        <f>IF(C210="","",HLOOKUP(W$15,#REF!,A211,FALSE))</f>
        <v>#REF!</v>
      </c>
      <c r="F210" s="152">
        <f>(COUNTIF(D$3:D210,D210))</f>
        <v>208</v>
      </c>
      <c r="G210" s="152">
        <f t="shared" si="39"/>
        <v>999</v>
      </c>
      <c r="H210" s="152" t="e">
        <f t="shared" si="40"/>
        <v>#REF!</v>
      </c>
      <c r="I210" s="153" t="str">
        <f t="shared" si="41"/>
        <v/>
      </c>
      <c r="J210" s="153" t="e">
        <f t="shared" si="38"/>
        <v>#REF!</v>
      </c>
      <c r="K210" s="153" t="e">
        <f t="shared" si="38"/>
        <v>#REF!</v>
      </c>
      <c r="L210" s="153" t="e">
        <f t="shared" si="38"/>
        <v>#REF!</v>
      </c>
      <c r="M210" s="153" t="e">
        <f t="shared" si="38"/>
        <v>#REF!</v>
      </c>
      <c r="N210" s="153" t="e">
        <f t="shared" si="38"/>
        <v>#REF!</v>
      </c>
      <c r="O210" s="153" t="e">
        <f t="shared" si="38"/>
        <v>#REF!</v>
      </c>
      <c r="P210" s="153" t="e">
        <f t="shared" si="37"/>
        <v>#REF!</v>
      </c>
      <c r="Q210" s="153" t="e">
        <f t="shared" si="37"/>
        <v>#REF!</v>
      </c>
      <c r="R210" s="153" t="e">
        <f t="shared" si="37"/>
        <v>#REF!</v>
      </c>
      <c r="S210" s="153" t="e">
        <f t="shared" si="43"/>
        <v>#REF!</v>
      </c>
      <c r="T210" s="152" t="str">
        <f t="shared" ca="1" si="44"/>
        <v/>
      </c>
      <c r="U210" s="149" t="str">
        <f t="shared" ca="1" si="42"/>
        <v/>
      </c>
    </row>
    <row r="211" spans="1:21">
      <c r="A211" s="149">
        <v>209</v>
      </c>
      <c r="B211" s="150">
        <f t="shared" si="45"/>
        <v>209</v>
      </c>
      <c r="C211" s="151" t="e">
        <f>IF(#REF!='Pareto Math'!Z$3,'Pareto Math'!B211,IF(HLOOKUP(X$15,#REF!,A212,FALSE)="","",HLOOKUP(X$15,#REF!,A212,FALSE)))</f>
        <v>#REF!</v>
      </c>
      <c r="D211" s="149" t="e">
        <f>HLOOKUP(V$15,#REF!,A212,FALSE)</f>
        <v>#REF!</v>
      </c>
      <c r="E211" s="152" t="e">
        <f>IF(C211="","",HLOOKUP(W$15,#REF!,A212,FALSE))</f>
        <v>#REF!</v>
      </c>
      <c r="F211" s="152">
        <f>(COUNTIF(D$3:D211,D211))</f>
        <v>209</v>
      </c>
      <c r="G211" s="152">
        <f t="shared" si="39"/>
        <v>999</v>
      </c>
      <c r="H211" s="152" t="e">
        <f t="shared" si="40"/>
        <v>#REF!</v>
      </c>
      <c r="I211" s="153" t="str">
        <f t="shared" si="41"/>
        <v/>
      </c>
      <c r="J211" s="153" t="e">
        <f t="shared" si="38"/>
        <v>#REF!</v>
      </c>
      <c r="K211" s="153" t="e">
        <f t="shared" si="38"/>
        <v>#REF!</v>
      </c>
      <c r="L211" s="153" t="e">
        <f t="shared" si="38"/>
        <v>#REF!</v>
      </c>
      <c r="M211" s="153" t="e">
        <f t="shared" si="38"/>
        <v>#REF!</v>
      </c>
      <c r="N211" s="153" t="e">
        <f t="shared" si="38"/>
        <v>#REF!</v>
      </c>
      <c r="O211" s="153" t="e">
        <f t="shared" si="38"/>
        <v>#REF!</v>
      </c>
      <c r="P211" s="153" t="e">
        <f t="shared" si="37"/>
        <v>#REF!</v>
      </c>
      <c r="Q211" s="153" t="e">
        <f t="shared" si="37"/>
        <v>#REF!</v>
      </c>
      <c r="R211" s="153" t="e">
        <f t="shared" si="37"/>
        <v>#REF!</v>
      </c>
      <c r="S211" s="153" t="e">
        <f t="shared" si="43"/>
        <v>#REF!</v>
      </c>
      <c r="T211" s="152" t="str">
        <f t="shared" ca="1" si="44"/>
        <v/>
      </c>
      <c r="U211" s="149" t="str">
        <f t="shared" ca="1" si="42"/>
        <v/>
      </c>
    </row>
    <row r="212" spans="1:21">
      <c r="A212" s="149">
        <v>210</v>
      </c>
      <c r="B212" s="150">
        <f t="shared" si="45"/>
        <v>210</v>
      </c>
      <c r="C212" s="151" t="e">
        <f>IF(#REF!='Pareto Math'!Z$3,'Pareto Math'!B212,IF(HLOOKUP(X$15,#REF!,A213,FALSE)="","",HLOOKUP(X$15,#REF!,A213,FALSE)))</f>
        <v>#REF!</v>
      </c>
      <c r="D212" s="149" t="e">
        <f>HLOOKUP(V$15,#REF!,A213,FALSE)</f>
        <v>#REF!</v>
      </c>
      <c r="E212" s="152" t="e">
        <f>IF(C212="","",HLOOKUP(W$15,#REF!,A213,FALSE))</f>
        <v>#REF!</v>
      </c>
      <c r="F212" s="152">
        <f>(COUNTIF(D$3:D212,D212))</f>
        <v>210</v>
      </c>
      <c r="G212" s="152">
        <f t="shared" si="39"/>
        <v>999</v>
      </c>
      <c r="H212" s="152" t="e">
        <f t="shared" si="40"/>
        <v>#REF!</v>
      </c>
      <c r="I212" s="153" t="str">
        <f t="shared" si="41"/>
        <v/>
      </c>
      <c r="J212" s="153" t="e">
        <f t="shared" si="38"/>
        <v>#REF!</v>
      </c>
      <c r="K212" s="153" t="e">
        <f t="shared" si="38"/>
        <v>#REF!</v>
      </c>
      <c r="L212" s="153" t="e">
        <f t="shared" si="38"/>
        <v>#REF!</v>
      </c>
      <c r="M212" s="153" t="e">
        <f t="shared" si="38"/>
        <v>#REF!</v>
      </c>
      <c r="N212" s="153" t="e">
        <f t="shared" si="38"/>
        <v>#REF!</v>
      </c>
      <c r="O212" s="153" t="e">
        <f t="shared" si="38"/>
        <v>#REF!</v>
      </c>
      <c r="P212" s="153" t="e">
        <f t="shared" si="37"/>
        <v>#REF!</v>
      </c>
      <c r="Q212" s="153" t="e">
        <f t="shared" si="37"/>
        <v>#REF!</v>
      </c>
      <c r="R212" s="153" t="e">
        <f t="shared" si="37"/>
        <v>#REF!</v>
      </c>
      <c r="S212" s="153" t="e">
        <f t="shared" si="43"/>
        <v>#REF!</v>
      </c>
      <c r="T212" s="152" t="str">
        <f t="shared" ca="1" si="44"/>
        <v/>
      </c>
      <c r="U212" s="149" t="str">
        <f t="shared" ca="1" si="42"/>
        <v/>
      </c>
    </row>
    <row r="213" spans="1:21">
      <c r="A213" s="149">
        <v>211</v>
      </c>
      <c r="B213" s="150">
        <f t="shared" si="45"/>
        <v>211</v>
      </c>
      <c r="C213" s="151" t="e">
        <f>IF(#REF!='Pareto Math'!Z$3,'Pareto Math'!B213,IF(HLOOKUP(X$15,#REF!,A214,FALSE)="","",HLOOKUP(X$15,#REF!,A214,FALSE)))</f>
        <v>#REF!</v>
      </c>
      <c r="D213" s="149" t="e">
        <f>HLOOKUP(V$15,#REF!,A214,FALSE)</f>
        <v>#REF!</v>
      </c>
      <c r="E213" s="152" t="e">
        <f>IF(C213="","",HLOOKUP(W$15,#REF!,A214,FALSE))</f>
        <v>#REF!</v>
      </c>
      <c r="F213" s="152">
        <f>(COUNTIF(D$3:D213,D213))</f>
        <v>211</v>
      </c>
      <c r="G213" s="152">
        <f t="shared" si="39"/>
        <v>999</v>
      </c>
      <c r="H213" s="152" t="e">
        <f t="shared" si="40"/>
        <v>#REF!</v>
      </c>
      <c r="I213" s="153" t="str">
        <f t="shared" si="41"/>
        <v/>
      </c>
      <c r="J213" s="153" t="e">
        <f t="shared" si="38"/>
        <v>#REF!</v>
      </c>
      <c r="K213" s="153" t="e">
        <f t="shared" si="38"/>
        <v>#REF!</v>
      </c>
      <c r="L213" s="153" t="e">
        <f t="shared" si="38"/>
        <v>#REF!</v>
      </c>
      <c r="M213" s="153" t="e">
        <f t="shared" si="38"/>
        <v>#REF!</v>
      </c>
      <c r="N213" s="153" t="e">
        <f t="shared" si="38"/>
        <v>#REF!</v>
      </c>
      <c r="O213" s="153" t="e">
        <f t="shared" si="38"/>
        <v>#REF!</v>
      </c>
      <c r="P213" s="153" t="e">
        <f t="shared" si="37"/>
        <v>#REF!</v>
      </c>
      <c r="Q213" s="153" t="e">
        <f t="shared" si="37"/>
        <v>#REF!</v>
      </c>
      <c r="R213" s="153" t="e">
        <f t="shared" si="37"/>
        <v>#REF!</v>
      </c>
      <c r="S213" s="153" t="e">
        <f t="shared" si="43"/>
        <v>#REF!</v>
      </c>
      <c r="T213" s="152" t="str">
        <f t="shared" ca="1" si="44"/>
        <v/>
      </c>
      <c r="U213" s="149" t="str">
        <f t="shared" ca="1" si="42"/>
        <v/>
      </c>
    </row>
    <row r="214" spans="1:21">
      <c r="A214" s="149">
        <v>212</v>
      </c>
      <c r="B214" s="150">
        <f t="shared" si="45"/>
        <v>212</v>
      </c>
      <c r="C214" s="151" t="e">
        <f>IF(#REF!='Pareto Math'!Z$3,'Pareto Math'!B214,IF(HLOOKUP(X$15,#REF!,A215,FALSE)="","",HLOOKUP(X$15,#REF!,A215,FALSE)))</f>
        <v>#REF!</v>
      </c>
      <c r="D214" s="149" t="e">
        <f>HLOOKUP(V$15,#REF!,A215,FALSE)</f>
        <v>#REF!</v>
      </c>
      <c r="E214" s="152" t="e">
        <f>IF(C214="","",HLOOKUP(W$15,#REF!,A215,FALSE))</f>
        <v>#REF!</v>
      </c>
      <c r="F214" s="152">
        <f>(COUNTIF(D$3:D214,D214))</f>
        <v>212</v>
      </c>
      <c r="G214" s="152">
        <f t="shared" si="39"/>
        <v>999</v>
      </c>
      <c r="H214" s="152" t="e">
        <f t="shared" si="40"/>
        <v>#REF!</v>
      </c>
      <c r="I214" s="153" t="str">
        <f t="shared" si="41"/>
        <v/>
      </c>
      <c r="J214" s="153" t="e">
        <f t="shared" si="38"/>
        <v>#REF!</v>
      </c>
      <c r="K214" s="153" t="e">
        <f t="shared" si="38"/>
        <v>#REF!</v>
      </c>
      <c r="L214" s="153" t="e">
        <f t="shared" si="38"/>
        <v>#REF!</v>
      </c>
      <c r="M214" s="153" t="e">
        <f t="shared" si="38"/>
        <v>#REF!</v>
      </c>
      <c r="N214" s="153" t="e">
        <f t="shared" si="38"/>
        <v>#REF!</v>
      </c>
      <c r="O214" s="153" t="e">
        <f t="shared" si="38"/>
        <v>#REF!</v>
      </c>
      <c r="P214" s="153" t="e">
        <f t="shared" si="37"/>
        <v>#REF!</v>
      </c>
      <c r="Q214" s="153" t="e">
        <f t="shared" si="37"/>
        <v>#REF!</v>
      </c>
      <c r="R214" s="153" t="e">
        <f t="shared" si="37"/>
        <v>#REF!</v>
      </c>
      <c r="S214" s="153" t="e">
        <f t="shared" si="43"/>
        <v>#REF!</v>
      </c>
      <c r="T214" s="152" t="str">
        <f t="shared" ca="1" si="44"/>
        <v/>
      </c>
      <c r="U214" s="149" t="str">
        <f t="shared" ca="1" si="42"/>
        <v/>
      </c>
    </row>
    <row r="215" spans="1:21">
      <c r="A215" s="149">
        <v>213</v>
      </c>
      <c r="B215" s="150">
        <f t="shared" si="45"/>
        <v>213</v>
      </c>
      <c r="C215" s="151" t="e">
        <f>IF(#REF!='Pareto Math'!Z$3,'Pareto Math'!B215,IF(HLOOKUP(X$15,#REF!,A216,FALSE)="","",HLOOKUP(X$15,#REF!,A216,FALSE)))</f>
        <v>#REF!</v>
      </c>
      <c r="D215" s="149" t="e">
        <f>HLOOKUP(V$15,#REF!,A216,FALSE)</f>
        <v>#REF!</v>
      </c>
      <c r="E215" s="152" t="e">
        <f>IF(C215="","",HLOOKUP(W$15,#REF!,A216,FALSE))</f>
        <v>#REF!</v>
      </c>
      <c r="F215" s="152">
        <f>(COUNTIF(D$3:D215,D215))</f>
        <v>213</v>
      </c>
      <c r="G215" s="152">
        <f t="shared" si="39"/>
        <v>999</v>
      </c>
      <c r="H215" s="152" t="e">
        <f t="shared" si="40"/>
        <v>#REF!</v>
      </c>
      <c r="I215" s="153" t="str">
        <f t="shared" si="41"/>
        <v/>
      </c>
      <c r="J215" s="153" t="e">
        <f t="shared" si="38"/>
        <v>#REF!</v>
      </c>
      <c r="K215" s="153" t="e">
        <f t="shared" si="38"/>
        <v>#REF!</v>
      </c>
      <c r="L215" s="153" t="e">
        <f t="shared" si="38"/>
        <v>#REF!</v>
      </c>
      <c r="M215" s="153" t="e">
        <f t="shared" si="38"/>
        <v>#REF!</v>
      </c>
      <c r="N215" s="153" t="e">
        <f t="shared" si="38"/>
        <v>#REF!</v>
      </c>
      <c r="O215" s="153" t="e">
        <f t="shared" si="38"/>
        <v>#REF!</v>
      </c>
      <c r="P215" s="153" t="e">
        <f t="shared" si="37"/>
        <v>#REF!</v>
      </c>
      <c r="Q215" s="153" t="e">
        <f t="shared" si="37"/>
        <v>#REF!</v>
      </c>
      <c r="R215" s="153" t="e">
        <f t="shared" si="37"/>
        <v>#REF!</v>
      </c>
      <c r="S215" s="153" t="e">
        <f t="shared" si="43"/>
        <v>#REF!</v>
      </c>
      <c r="T215" s="152" t="str">
        <f t="shared" ca="1" si="44"/>
        <v/>
      </c>
      <c r="U215" s="149" t="str">
        <f t="shared" ca="1" si="42"/>
        <v/>
      </c>
    </row>
    <row r="216" spans="1:21">
      <c r="A216" s="149">
        <v>214</v>
      </c>
      <c r="B216" s="150">
        <f t="shared" si="45"/>
        <v>214</v>
      </c>
      <c r="C216" s="151" t="e">
        <f>IF(#REF!='Pareto Math'!Z$3,'Pareto Math'!B216,IF(HLOOKUP(X$15,#REF!,A217,FALSE)="","",HLOOKUP(X$15,#REF!,A217,FALSE)))</f>
        <v>#REF!</v>
      </c>
      <c r="D216" s="149" t="e">
        <f>HLOOKUP(V$15,#REF!,A217,FALSE)</f>
        <v>#REF!</v>
      </c>
      <c r="E216" s="152" t="e">
        <f>IF(C216="","",HLOOKUP(W$15,#REF!,A217,FALSE))</f>
        <v>#REF!</v>
      </c>
      <c r="F216" s="152">
        <f>(COUNTIF(D$3:D216,D216))</f>
        <v>214</v>
      </c>
      <c r="G216" s="152">
        <f t="shared" si="39"/>
        <v>999</v>
      </c>
      <c r="H216" s="152" t="e">
        <f t="shared" si="40"/>
        <v>#REF!</v>
      </c>
      <c r="I216" s="153" t="str">
        <f t="shared" si="41"/>
        <v/>
      </c>
      <c r="J216" s="153" t="e">
        <f t="shared" si="38"/>
        <v>#REF!</v>
      </c>
      <c r="K216" s="153" t="e">
        <f t="shared" si="38"/>
        <v>#REF!</v>
      </c>
      <c r="L216" s="153" t="e">
        <f t="shared" si="38"/>
        <v>#REF!</v>
      </c>
      <c r="M216" s="153" t="e">
        <f t="shared" si="38"/>
        <v>#REF!</v>
      </c>
      <c r="N216" s="153" t="e">
        <f t="shared" si="38"/>
        <v>#REF!</v>
      </c>
      <c r="O216" s="153" t="e">
        <f t="shared" si="38"/>
        <v>#REF!</v>
      </c>
      <c r="P216" s="153" t="e">
        <f t="shared" si="37"/>
        <v>#REF!</v>
      </c>
      <c r="Q216" s="153" t="e">
        <f t="shared" si="37"/>
        <v>#REF!</v>
      </c>
      <c r="R216" s="153" t="e">
        <f t="shared" si="37"/>
        <v>#REF!</v>
      </c>
      <c r="S216" s="153" t="e">
        <f t="shared" si="43"/>
        <v>#REF!</v>
      </c>
      <c r="T216" s="152" t="str">
        <f t="shared" ca="1" si="44"/>
        <v/>
      </c>
      <c r="U216" s="149" t="str">
        <f t="shared" ca="1" si="42"/>
        <v/>
      </c>
    </row>
    <row r="217" spans="1:21">
      <c r="A217" s="149">
        <v>215</v>
      </c>
      <c r="B217" s="150">
        <f t="shared" si="45"/>
        <v>215</v>
      </c>
      <c r="C217" s="151" t="e">
        <f>IF(#REF!='Pareto Math'!Z$3,'Pareto Math'!B217,IF(HLOOKUP(X$15,#REF!,A218,FALSE)="","",HLOOKUP(X$15,#REF!,A218,FALSE)))</f>
        <v>#REF!</v>
      </c>
      <c r="D217" s="149" t="e">
        <f>HLOOKUP(V$15,#REF!,A218,FALSE)</f>
        <v>#REF!</v>
      </c>
      <c r="E217" s="152" t="e">
        <f>IF(C217="","",HLOOKUP(W$15,#REF!,A218,FALSE))</f>
        <v>#REF!</v>
      </c>
      <c r="F217" s="152">
        <f>(COUNTIF(D$3:D217,D217))</f>
        <v>215</v>
      </c>
      <c r="G217" s="152">
        <f t="shared" si="39"/>
        <v>999</v>
      </c>
      <c r="H217" s="152" t="e">
        <f t="shared" si="40"/>
        <v>#REF!</v>
      </c>
      <c r="I217" s="153" t="str">
        <f t="shared" si="41"/>
        <v/>
      </c>
      <c r="J217" s="153" t="e">
        <f t="shared" si="38"/>
        <v>#REF!</v>
      </c>
      <c r="K217" s="153" t="e">
        <f t="shared" si="38"/>
        <v>#REF!</v>
      </c>
      <c r="L217" s="153" t="e">
        <f t="shared" si="38"/>
        <v>#REF!</v>
      </c>
      <c r="M217" s="153" t="e">
        <f t="shared" si="38"/>
        <v>#REF!</v>
      </c>
      <c r="N217" s="153" t="e">
        <f t="shared" si="38"/>
        <v>#REF!</v>
      </c>
      <c r="O217" s="153" t="e">
        <f t="shared" si="38"/>
        <v>#REF!</v>
      </c>
      <c r="P217" s="153" t="e">
        <f t="shared" si="37"/>
        <v>#REF!</v>
      </c>
      <c r="Q217" s="153" t="e">
        <f t="shared" si="37"/>
        <v>#REF!</v>
      </c>
      <c r="R217" s="153" t="e">
        <f t="shared" si="37"/>
        <v>#REF!</v>
      </c>
      <c r="S217" s="153" t="e">
        <f t="shared" si="43"/>
        <v>#REF!</v>
      </c>
      <c r="T217" s="152" t="str">
        <f t="shared" ca="1" si="44"/>
        <v/>
      </c>
      <c r="U217" s="149" t="str">
        <f t="shared" ca="1" si="42"/>
        <v/>
      </c>
    </row>
    <row r="218" spans="1:21">
      <c r="A218" s="149">
        <v>216</v>
      </c>
      <c r="B218" s="150">
        <f t="shared" si="45"/>
        <v>216</v>
      </c>
      <c r="C218" s="151" t="e">
        <f>IF(#REF!='Pareto Math'!Z$3,'Pareto Math'!B218,IF(HLOOKUP(X$15,#REF!,A219,FALSE)="","",HLOOKUP(X$15,#REF!,A219,FALSE)))</f>
        <v>#REF!</v>
      </c>
      <c r="D218" s="149" t="e">
        <f>HLOOKUP(V$15,#REF!,A219,FALSE)</f>
        <v>#REF!</v>
      </c>
      <c r="E218" s="152" t="e">
        <f>IF(C218="","",HLOOKUP(W$15,#REF!,A219,FALSE))</f>
        <v>#REF!</v>
      </c>
      <c r="F218" s="152">
        <f>(COUNTIF(D$3:D218,D218))</f>
        <v>216</v>
      </c>
      <c r="G218" s="152">
        <f t="shared" si="39"/>
        <v>999</v>
      </c>
      <c r="H218" s="152" t="e">
        <f t="shared" si="40"/>
        <v>#REF!</v>
      </c>
      <c r="I218" s="153" t="str">
        <f t="shared" si="41"/>
        <v/>
      </c>
      <c r="J218" s="153" t="e">
        <f t="shared" si="38"/>
        <v>#REF!</v>
      </c>
      <c r="K218" s="153" t="e">
        <f t="shared" si="38"/>
        <v>#REF!</v>
      </c>
      <c r="L218" s="153" t="e">
        <f t="shared" si="38"/>
        <v>#REF!</v>
      </c>
      <c r="M218" s="153" t="e">
        <f t="shared" ref="M218:R270" si="46">IF(ISERROR(AA$43),"",IF($D218&lt;&gt;AA$43,"",$E218))</f>
        <v>#REF!</v>
      </c>
      <c r="N218" s="153" t="e">
        <f t="shared" si="46"/>
        <v>#REF!</v>
      </c>
      <c r="O218" s="153" t="e">
        <f t="shared" si="46"/>
        <v>#REF!</v>
      </c>
      <c r="P218" s="153" t="e">
        <f t="shared" si="37"/>
        <v>#REF!</v>
      </c>
      <c r="Q218" s="153" t="e">
        <f t="shared" si="37"/>
        <v>#REF!</v>
      </c>
      <c r="R218" s="153" t="e">
        <f t="shared" si="37"/>
        <v>#REF!</v>
      </c>
      <c r="S218" s="153" t="e">
        <f t="shared" si="43"/>
        <v>#REF!</v>
      </c>
      <c r="T218" s="152" t="str">
        <f t="shared" ca="1" si="44"/>
        <v/>
      </c>
      <c r="U218" s="149" t="str">
        <f t="shared" ca="1" si="42"/>
        <v/>
      </c>
    </row>
    <row r="219" spans="1:21">
      <c r="A219" s="149">
        <v>217</v>
      </c>
      <c r="B219" s="150">
        <f t="shared" si="45"/>
        <v>217</v>
      </c>
      <c r="C219" s="151" t="e">
        <f>IF(#REF!='Pareto Math'!Z$3,'Pareto Math'!B219,IF(HLOOKUP(X$15,#REF!,A220,FALSE)="","",HLOOKUP(X$15,#REF!,A220,FALSE)))</f>
        <v>#REF!</v>
      </c>
      <c r="D219" s="149" t="e">
        <f>HLOOKUP(V$15,#REF!,A220,FALSE)</f>
        <v>#REF!</v>
      </c>
      <c r="E219" s="152" t="e">
        <f>IF(C219="","",HLOOKUP(W$15,#REF!,A220,FALSE))</f>
        <v>#REF!</v>
      </c>
      <c r="F219" s="152">
        <f>(COUNTIF(D$3:D219,D219))</f>
        <v>217</v>
      </c>
      <c r="G219" s="152">
        <f t="shared" si="39"/>
        <v>999</v>
      </c>
      <c r="H219" s="152" t="e">
        <f t="shared" si="40"/>
        <v>#REF!</v>
      </c>
      <c r="I219" s="153" t="str">
        <f t="shared" si="41"/>
        <v/>
      </c>
      <c r="J219" s="153" t="e">
        <f t="shared" ref="J219:O282" si="47">IF(ISERROR(X$43),"",IF($D219&lt;&gt;X$43,"",$E219))</f>
        <v>#REF!</v>
      </c>
      <c r="K219" s="153" t="e">
        <f t="shared" si="47"/>
        <v>#REF!</v>
      </c>
      <c r="L219" s="153" t="e">
        <f t="shared" si="47"/>
        <v>#REF!</v>
      </c>
      <c r="M219" s="153" t="e">
        <f t="shared" si="46"/>
        <v>#REF!</v>
      </c>
      <c r="N219" s="153" t="e">
        <f t="shared" si="46"/>
        <v>#REF!</v>
      </c>
      <c r="O219" s="153" t="e">
        <f t="shared" si="46"/>
        <v>#REF!</v>
      </c>
      <c r="P219" s="153" t="e">
        <f t="shared" si="37"/>
        <v>#REF!</v>
      </c>
      <c r="Q219" s="153" t="e">
        <f t="shared" si="37"/>
        <v>#REF!</v>
      </c>
      <c r="R219" s="153" t="e">
        <f t="shared" si="37"/>
        <v>#REF!</v>
      </c>
      <c r="S219" s="153" t="e">
        <f t="shared" si="43"/>
        <v>#REF!</v>
      </c>
      <c r="T219" s="152" t="str">
        <f t="shared" ca="1" si="44"/>
        <v/>
      </c>
      <c r="U219" s="149" t="str">
        <f t="shared" ca="1" si="42"/>
        <v/>
      </c>
    </row>
    <row r="220" spans="1:21">
      <c r="A220" s="149">
        <v>218</v>
      </c>
      <c r="B220" s="150">
        <f t="shared" si="45"/>
        <v>218</v>
      </c>
      <c r="C220" s="151" t="e">
        <f>IF(#REF!='Pareto Math'!Z$3,'Pareto Math'!B220,IF(HLOOKUP(X$15,#REF!,A221,FALSE)="","",HLOOKUP(X$15,#REF!,A221,FALSE)))</f>
        <v>#REF!</v>
      </c>
      <c r="D220" s="149" t="e">
        <f>HLOOKUP(V$15,#REF!,A221,FALSE)</f>
        <v>#REF!</v>
      </c>
      <c r="E220" s="152" t="e">
        <f>IF(C220="","",HLOOKUP(W$15,#REF!,A221,FALSE))</f>
        <v>#REF!</v>
      </c>
      <c r="F220" s="152">
        <f>(COUNTIF(D$3:D220,D220))</f>
        <v>218</v>
      </c>
      <c r="G220" s="152">
        <f t="shared" si="39"/>
        <v>999</v>
      </c>
      <c r="H220" s="152" t="e">
        <f t="shared" si="40"/>
        <v>#REF!</v>
      </c>
      <c r="I220" s="153" t="str">
        <f t="shared" si="41"/>
        <v/>
      </c>
      <c r="J220" s="153" t="e">
        <f t="shared" si="47"/>
        <v>#REF!</v>
      </c>
      <c r="K220" s="153" t="e">
        <f t="shared" si="47"/>
        <v>#REF!</v>
      </c>
      <c r="L220" s="153" t="e">
        <f t="shared" si="47"/>
        <v>#REF!</v>
      </c>
      <c r="M220" s="153" t="e">
        <f t="shared" si="46"/>
        <v>#REF!</v>
      </c>
      <c r="N220" s="153" t="e">
        <f t="shared" si="46"/>
        <v>#REF!</v>
      </c>
      <c r="O220" s="153" t="e">
        <f t="shared" si="46"/>
        <v>#REF!</v>
      </c>
      <c r="P220" s="153" t="e">
        <f t="shared" si="37"/>
        <v>#REF!</v>
      </c>
      <c r="Q220" s="153" t="e">
        <f t="shared" si="37"/>
        <v>#REF!</v>
      </c>
      <c r="R220" s="153" t="e">
        <f t="shared" si="37"/>
        <v>#REF!</v>
      </c>
      <c r="S220" s="153" t="e">
        <f t="shared" si="43"/>
        <v>#REF!</v>
      </c>
      <c r="T220" s="152" t="str">
        <f t="shared" ca="1" si="44"/>
        <v/>
      </c>
      <c r="U220" s="149" t="str">
        <f t="shared" ca="1" si="42"/>
        <v/>
      </c>
    </row>
    <row r="221" spans="1:21">
      <c r="A221" s="149">
        <v>219</v>
      </c>
      <c r="B221" s="150">
        <f t="shared" si="45"/>
        <v>219</v>
      </c>
      <c r="C221" s="151" t="e">
        <f>IF(#REF!='Pareto Math'!Z$3,'Pareto Math'!B221,IF(HLOOKUP(X$15,#REF!,A222,FALSE)="","",HLOOKUP(X$15,#REF!,A222,FALSE)))</f>
        <v>#REF!</v>
      </c>
      <c r="D221" s="149" t="e">
        <f>HLOOKUP(V$15,#REF!,A222,FALSE)</f>
        <v>#REF!</v>
      </c>
      <c r="E221" s="152" t="e">
        <f>IF(C221="","",HLOOKUP(W$15,#REF!,A222,FALSE))</f>
        <v>#REF!</v>
      </c>
      <c r="F221" s="152">
        <f>(COUNTIF(D$3:D221,D221))</f>
        <v>219</v>
      </c>
      <c r="G221" s="152">
        <f t="shared" si="39"/>
        <v>999</v>
      </c>
      <c r="H221" s="152" t="e">
        <f t="shared" si="40"/>
        <v>#REF!</v>
      </c>
      <c r="I221" s="153" t="str">
        <f t="shared" si="41"/>
        <v/>
      </c>
      <c r="J221" s="153" t="e">
        <f t="shared" si="47"/>
        <v>#REF!</v>
      </c>
      <c r="K221" s="153" t="e">
        <f t="shared" si="47"/>
        <v>#REF!</v>
      </c>
      <c r="L221" s="153" t="e">
        <f t="shared" si="47"/>
        <v>#REF!</v>
      </c>
      <c r="M221" s="153" t="e">
        <f t="shared" si="46"/>
        <v>#REF!</v>
      </c>
      <c r="N221" s="153" t="e">
        <f t="shared" si="46"/>
        <v>#REF!</v>
      </c>
      <c r="O221" s="153" t="e">
        <f t="shared" si="46"/>
        <v>#REF!</v>
      </c>
      <c r="P221" s="153" t="e">
        <f t="shared" si="37"/>
        <v>#REF!</v>
      </c>
      <c r="Q221" s="153" t="e">
        <f t="shared" si="37"/>
        <v>#REF!</v>
      </c>
      <c r="R221" s="153" t="e">
        <f t="shared" si="37"/>
        <v>#REF!</v>
      </c>
      <c r="S221" s="153" t="e">
        <f t="shared" si="43"/>
        <v>#REF!</v>
      </c>
      <c r="T221" s="152" t="str">
        <f t="shared" ca="1" si="44"/>
        <v/>
      </c>
      <c r="U221" s="149" t="str">
        <f t="shared" ca="1" si="42"/>
        <v/>
      </c>
    </row>
    <row r="222" spans="1:21">
      <c r="A222" s="149">
        <v>220</v>
      </c>
      <c r="B222" s="150">
        <f t="shared" si="45"/>
        <v>220</v>
      </c>
      <c r="C222" s="151" t="e">
        <f>IF(#REF!='Pareto Math'!Z$3,'Pareto Math'!B222,IF(HLOOKUP(X$15,#REF!,A223,FALSE)="","",HLOOKUP(X$15,#REF!,A223,FALSE)))</f>
        <v>#REF!</v>
      </c>
      <c r="D222" s="149" t="e">
        <f>HLOOKUP(V$15,#REF!,A223,FALSE)</f>
        <v>#REF!</v>
      </c>
      <c r="E222" s="152" t="e">
        <f>IF(C222="","",HLOOKUP(W$15,#REF!,A223,FALSE))</f>
        <v>#REF!</v>
      </c>
      <c r="F222" s="152">
        <f>(COUNTIF(D$3:D222,D222))</f>
        <v>220</v>
      </c>
      <c r="G222" s="152">
        <f t="shared" si="39"/>
        <v>999</v>
      </c>
      <c r="H222" s="152" t="e">
        <f t="shared" si="40"/>
        <v>#REF!</v>
      </c>
      <c r="I222" s="153" t="str">
        <f t="shared" si="41"/>
        <v/>
      </c>
      <c r="J222" s="153" t="e">
        <f t="shared" si="47"/>
        <v>#REF!</v>
      </c>
      <c r="K222" s="153" t="e">
        <f t="shared" si="47"/>
        <v>#REF!</v>
      </c>
      <c r="L222" s="153" t="e">
        <f t="shared" si="47"/>
        <v>#REF!</v>
      </c>
      <c r="M222" s="153" t="e">
        <f t="shared" si="46"/>
        <v>#REF!</v>
      </c>
      <c r="N222" s="153" t="e">
        <f t="shared" si="46"/>
        <v>#REF!</v>
      </c>
      <c r="O222" s="153" t="e">
        <f t="shared" si="46"/>
        <v>#REF!</v>
      </c>
      <c r="P222" s="153" t="e">
        <f t="shared" si="37"/>
        <v>#REF!</v>
      </c>
      <c r="Q222" s="153" t="e">
        <f t="shared" si="37"/>
        <v>#REF!</v>
      </c>
      <c r="R222" s="153" t="e">
        <f t="shared" si="37"/>
        <v>#REF!</v>
      </c>
      <c r="S222" s="153" t="e">
        <f t="shared" si="43"/>
        <v>#REF!</v>
      </c>
      <c r="T222" s="152" t="str">
        <f t="shared" ca="1" si="44"/>
        <v/>
      </c>
      <c r="U222" s="149" t="str">
        <f t="shared" ca="1" si="42"/>
        <v/>
      </c>
    </row>
    <row r="223" spans="1:21">
      <c r="A223" s="149">
        <v>221</v>
      </c>
      <c r="B223" s="150">
        <f t="shared" si="45"/>
        <v>221</v>
      </c>
      <c r="C223" s="151" t="e">
        <f>IF(#REF!='Pareto Math'!Z$3,'Pareto Math'!B223,IF(HLOOKUP(X$15,#REF!,A224,FALSE)="","",HLOOKUP(X$15,#REF!,A224,FALSE)))</f>
        <v>#REF!</v>
      </c>
      <c r="D223" s="149" t="e">
        <f>HLOOKUP(V$15,#REF!,A224,FALSE)</f>
        <v>#REF!</v>
      </c>
      <c r="E223" s="152" t="e">
        <f>IF(C223="","",HLOOKUP(W$15,#REF!,A224,FALSE))</f>
        <v>#REF!</v>
      </c>
      <c r="F223" s="152">
        <f>(COUNTIF(D$3:D223,D223))</f>
        <v>221</v>
      </c>
      <c r="G223" s="152">
        <f t="shared" si="39"/>
        <v>999</v>
      </c>
      <c r="H223" s="152" t="e">
        <f t="shared" si="40"/>
        <v>#REF!</v>
      </c>
      <c r="I223" s="153" t="str">
        <f t="shared" si="41"/>
        <v/>
      </c>
      <c r="J223" s="153" t="e">
        <f t="shared" si="47"/>
        <v>#REF!</v>
      </c>
      <c r="K223" s="153" t="e">
        <f t="shared" si="47"/>
        <v>#REF!</v>
      </c>
      <c r="L223" s="153" t="e">
        <f t="shared" si="47"/>
        <v>#REF!</v>
      </c>
      <c r="M223" s="153" t="e">
        <f t="shared" si="46"/>
        <v>#REF!</v>
      </c>
      <c r="N223" s="153" t="e">
        <f t="shared" si="46"/>
        <v>#REF!</v>
      </c>
      <c r="O223" s="153" t="e">
        <f t="shared" si="46"/>
        <v>#REF!</v>
      </c>
      <c r="P223" s="153" t="e">
        <f t="shared" si="37"/>
        <v>#REF!</v>
      </c>
      <c r="Q223" s="153" t="e">
        <f t="shared" si="37"/>
        <v>#REF!</v>
      </c>
      <c r="R223" s="153" t="e">
        <f t="shared" si="37"/>
        <v>#REF!</v>
      </c>
      <c r="S223" s="153" t="e">
        <f t="shared" si="43"/>
        <v>#REF!</v>
      </c>
      <c r="T223" s="152" t="str">
        <f t="shared" ca="1" si="44"/>
        <v/>
      </c>
      <c r="U223" s="149" t="str">
        <f t="shared" ca="1" si="42"/>
        <v/>
      </c>
    </row>
    <row r="224" spans="1:21">
      <c r="A224" s="149">
        <v>222</v>
      </c>
      <c r="B224" s="150">
        <f t="shared" si="45"/>
        <v>222</v>
      </c>
      <c r="C224" s="151" t="e">
        <f>IF(#REF!='Pareto Math'!Z$3,'Pareto Math'!B224,IF(HLOOKUP(X$15,#REF!,A225,FALSE)="","",HLOOKUP(X$15,#REF!,A225,FALSE)))</f>
        <v>#REF!</v>
      </c>
      <c r="D224" s="149" t="e">
        <f>HLOOKUP(V$15,#REF!,A225,FALSE)</f>
        <v>#REF!</v>
      </c>
      <c r="E224" s="152" t="e">
        <f>IF(C224="","",HLOOKUP(W$15,#REF!,A225,FALSE))</f>
        <v>#REF!</v>
      </c>
      <c r="F224" s="152">
        <f>(COUNTIF(D$3:D224,D224))</f>
        <v>222</v>
      </c>
      <c r="G224" s="152">
        <f t="shared" si="39"/>
        <v>999</v>
      </c>
      <c r="H224" s="152" t="e">
        <f t="shared" si="40"/>
        <v>#REF!</v>
      </c>
      <c r="I224" s="153" t="str">
        <f t="shared" si="41"/>
        <v/>
      </c>
      <c r="J224" s="153" t="e">
        <f t="shared" si="47"/>
        <v>#REF!</v>
      </c>
      <c r="K224" s="153" t="e">
        <f t="shared" si="47"/>
        <v>#REF!</v>
      </c>
      <c r="L224" s="153" t="e">
        <f t="shared" si="47"/>
        <v>#REF!</v>
      </c>
      <c r="M224" s="153" t="e">
        <f t="shared" si="46"/>
        <v>#REF!</v>
      </c>
      <c r="N224" s="153" t="e">
        <f t="shared" si="46"/>
        <v>#REF!</v>
      </c>
      <c r="O224" s="153" t="e">
        <f t="shared" si="46"/>
        <v>#REF!</v>
      </c>
      <c r="P224" s="153" t="e">
        <f t="shared" si="37"/>
        <v>#REF!</v>
      </c>
      <c r="Q224" s="153" t="e">
        <f t="shared" si="37"/>
        <v>#REF!</v>
      </c>
      <c r="R224" s="153" t="e">
        <f t="shared" si="37"/>
        <v>#REF!</v>
      </c>
      <c r="S224" s="153" t="e">
        <f t="shared" si="43"/>
        <v>#REF!</v>
      </c>
      <c r="T224" s="152" t="str">
        <f t="shared" ca="1" si="44"/>
        <v/>
      </c>
      <c r="U224" s="149" t="str">
        <f t="shared" ca="1" si="42"/>
        <v/>
      </c>
    </row>
    <row r="225" spans="1:21">
      <c r="A225" s="149">
        <v>223</v>
      </c>
      <c r="B225" s="150">
        <f t="shared" si="45"/>
        <v>223</v>
      </c>
      <c r="C225" s="151" t="e">
        <f>IF(#REF!='Pareto Math'!Z$3,'Pareto Math'!B225,IF(HLOOKUP(X$15,#REF!,A226,FALSE)="","",HLOOKUP(X$15,#REF!,A226,FALSE)))</f>
        <v>#REF!</v>
      </c>
      <c r="D225" s="149" t="e">
        <f>HLOOKUP(V$15,#REF!,A226,FALSE)</f>
        <v>#REF!</v>
      </c>
      <c r="E225" s="152" t="e">
        <f>IF(C225="","",HLOOKUP(W$15,#REF!,A226,FALSE))</f>
        <v>#REF!</v>
      </c>
      <c r="F225" s="152">
        <f>(COUNTIF(D$3:D225,D225))</f>
        <v>223</v>
      </c>
      <c r="G225" s="152">
        <f t="shared" si="39"/>
        <v>999</v>
      </c>
      <c r="H225" s="152" t="e">
        <f t="shared" si="40"/>
        <v>#REF!</v>
      </c>
      <c r="I225" s="153" t="str">
        <f t="shared" si="41"/>
        <v/>
      </c>
      <c r="J225" s="153" t="e">
        <f t="shared" si="47"/>
        <v>#REF!</v>
      </c>
      <c r="K225" s="153" t="e">
        <f t="shared" si="47"/>
        <v>#REF!</v>
      </c>
      <c r="L225" s="153" t="e">
        <f t="shared" si="47"/>
        <v>#REF!</v>
      </c>
      <c r="M225" s="153" t="e">
        <f t="shared" si="46"/>
        <v>#REF!</v>
      </c>
      <c r="N225" s="153" t="e">
        <f t="shared" si="46"/>
        <v>#REF!</v>
      </c>
      <c r="O225" s="153" t="e">
        <f t="shared" si="46"/>
        <v>#REF!</v>
      </c>
      <c r="P225" s="153" t="e">
        <f t="shared" si="37"/>
        <v>#REF!</v>
      </c>
      <c r="Q225" s="153" t="e">
        <f t="shared" si="37"/>
        <v>#REF!</v>
      </c>
      <c r="R225" s="153" t="e">
        <f t="shared" si="37"/>
        <v>#REF!</v>
      </c>
      <c r="S225" s="153" t="e">
        <f t="shared" si="43"/>
        <v>#REF!</v>
      </c>
      <c r="T225" s="152" t="str">
        <f t="shared" ca="1" si="44"/>
        <v/>
      </c>
      <c r="U225" s="149" t="str">
        <f t="shared" ca="1" si="42"/>
        <v/>
      </c>
    </row>
    <row r="226" spans="1:21">
      <c r="A226" s="149">
        <v>224</v>
      </c>
      <c r="B226" s="150">
        <f t="shared" si="45"/>
        <v>224</v>
      </c>
      <c r="C226" s="151" t="e">
        <f>IF(#REF!='Pareto Math'!Z$3,'Pareto Math'!B226,IF(HLOOKUP(X$15,#REF!,A227,FALSE)="","",HLOOKUP(X$15,#REF!,A227,FALSE)))</f>
        <v>#REF!</v>
      </c>
      <c r="D226" s="149" t="e">
        <f>HLOOKUP(V$15,#REF!,A227,FALSE)</f>
        <v>#REF!</v>
      </c>
      <c r="E226" s="152" t="e">
        <f>IF(C226="","",HLOOKUP(W$15,#REF!,A227,FALSE))</f>
        <v>#REF!</v>
      </c>
      <c r="F226" s="152">
        <f>(COUNTIF(D$3:D226,D226))</f>
        <v>224</v>
      </c>
      <c r="G226" s="152">
        <f t="shared" si="39"/>
        <v>999</v>
      </c>
      <c r="H226" s="152" t="e">
        <f t="shared" si="40"/>
        <v>#REF!</v>
      </c>
      <c r="I226" s="153" t="str">
        <f t="shared" si="41"/>
        <v/>
      </c>
      <c r="J226" s="153" t="e">
        <f t="shared" si="47"/>
        <v>#REF!</v>
      </c>
      <c r="K226" s="153" t="e">
        <f t="shared" si="47"/>
        <v>#REF!</v>
      </c>
      <c r="L226" s="153" t="e">
        <f t="shared" si="47"/>
        <v>#REF!</v>
      </c>
      <c r="M226" s="153" t="e">
        <f t="shared" si="46"/>
        <v>#REF!</v>
      </c>
      <c r="N226" s="153" t="e">
        <f t="shared" si="46"/>
        <v>#REF!</v>
      </c>
      <c r="O226" s="153" t="e">
        <f t="shared" si="46"/>
        <v>#REF!</v>
      </c>
      <c r="P226" s="153" t="e">
        <f t="shared" si="37"/>
        <v>#REF!</v>
      </c>
      <c r="Q226" s="153" t="e">
        <f t="shared" si="37"/>
        <v>#REF!</v>
      </c>
      <c r="R226" s="153" t="e">
        <f t="shared" si="37"/>
        <v>#REF!</v>
      </c>
      <c r="S226" s="153" t="e">
        <f t="shared" si="43"/>
        <v>#REF!</v>
      </c>
      <c r="T226" s="152" t="str">
        <f t="shared" ca="1" si="44"/>
        <v/>
      </c>
      <c r="U226" s="149" t="str">
        <f t="shared" ca="1" si="42"/>
        <v/>
      </c>
    </row>
    <row r="227" spans="1:21">
      <c r="A227" s="149">
        <v>225</v>
      </c>
      <c r="B227" s="150">
        <f t="shared" si="45"/>
        <v>225</v>
      </c>
      <c r="C227" s="151" t="e">
        <f>IF(#REF!='Pareto Math'!Z$3,'Pareto Math'!B227,IF(HLOOKUP(X$15,#REF!,A228,FALSE)="","",HLOOKUP(X$15,#REF!,A228,FALSE)))</f>
        <v>#REF!</v>
      </c>
      <c r="D227" s="149" t="e">
        <f>HLOOKUP(V$15,#REF!,A228,FALSE)</f>
        <v>#REF!</v>
      </c>
      <c r="E227" s="152" t="e">
        <f>IF(C227="","",HLOOKUP(W$15,#REF!,A228,FALSE))</f>
        <v>#REF!</v>
      </c>
      <c r="F227" s="152">
        <f>(COUNTIF(D$3:D227,D227))</f>
        <v>225</v>
      </c>
      <c r="G227" s="152">
        <f t="shared" si="39"/>
        <v>999</v>
      </c>
      <c r="H227" s="152" t="e">
        <f t="shared" si="40"/>
        <v>#REF!</v>
      </c>
      <c r="I227" s="153" t="str">
        <f t="shared" si="41"/>
        <v/>
      </c>
      <c r="J227" s="153" t="e">
        <f t="shared" si="47"/>
        <v>#REF!</v>
      </c>
      <c r="K227" s="153" t="e">
        <f t="shared" si="47"/>
        <v>#REF!</v>
      </c>
      <c r="L227" s="153" t="e">
        <f t="shared" si="47"/>
        <v>#REF!</v>
      </c>
      <c r="M227" s="153" t="e">
        <f t="shared" si="46"/>
        <v>#REF!</v>
      </c>
      <c r="N227" s="153" t="e">
        <f t="shared" si="46"/>
        <v>#REF!</v>
      </c>
      <c r="O227" s="153" t="e">
        <f t="shared" si="46"/>
        <v>#REF!</v>
      </c>
      <c r="P227" s="153" t="e">
        <f t="shared" si="37"/>
        <v>#REF!</v>
      </c>
      <c r="Q227" s="153" t="e">
        <f t="shared" si="37"/>
        <v>#REF!</v>
      </c>
      <c r="R227" s="153" t="e">
        <f t="shared" si="37"/>
        <v>#REF!</v>
      </c>
      <c r="S227" s="153" t="e">
        <f t="shared" si="43"/>
        <v>#REF!</v>
      </c>
      <c r="T227" s="152" t="str">
        <f t="shared" ca="1" si="44"/>
        <v/>
      </c>
      <c r="U227" s="149" t="str">
        <f t="shared" ca="1" si="42"/>
        <v/>
      </c>
    </row>
    <row r="228" spans="1:21">
      <c r="A228" s="149">
        <v>226</v>
      </c>
      <c r="B228" s="150">
        <f t="shared" si="45"/>
        <v>226</v>
      </c>
      <c r="C228" s="151" t="e">
        <f>IF(#REF!='Pareto Math'!Z$3,'Pareto Math'!B228,IF(HLOOKUP(X$15,#REF!,A229,FALSE)="","",HLOOKUP(X$15,#REF!,A229,FALSE)))</f>
        <v>#REF!</v>
      </c>
      <c r="D228" s="149" t="e">
        <f>HLOOKUP(V$15,#REF!,A229,FALSE)</f>
        <v>#REF!</v>
      </c>
      <c r="E228" s="152" t="e">
        <f>IF(C228="","",HLOOKUP(W$15,#REF!,A229,FALSE))</f>
        <v>#REF!</v>
      </c>
      <c r="F228" s="152">
        <f>(COUNTIF(D$3:D228,D228))</f>
        <v>226</v>
      </c>
      <c r="G228" s="152">
        <f t="shared" si="39"/>
        <v>999</v>
      </c>
      <c r="H228" s="152" t="e">
        <f t="shared" si="40"/>
        <v>#REF!</v>
      </c>
      <c r="I228" s="153" t="str">
        <f t="shared" si="41"/>
        <v/>
      </c>
      <c r="J228" s="153" t="e">
        <f t="shared" si="47"/>
        <v>#REF!</v>
      </c>
      <c r="K228" s="153" t="e">
        <f t="shared" si="47"/>
        <v>#REF!</v>
      </c>
      <c r="L228" s="153" t="e">
        <f t="shared" si="47"/>
        <v>#REF!</v>
      </c>
      <c r="M228" s="153" t="e">
        <f t="shared" si="46"/>
        <v>#REF!</v>
      </c>
      <c r="N228" s="153" t="e">
        <f t="shared" si="46"/>
        <v>#REF!</v>
      </c>
      <c r="O228" s="153" t="e">
        <f t="shared" si="46"/>
        <v>#REF!</v>
      </c>
      <c r="P228" s="153" t="e">
        <f t="shared" si="37"/>
        <v>#REF!</v>
      </c>
      <c r="Q228" s="153" t="e">
        <f t="shared" si="37"/>
        <v>#REF!</v>
      </c>
      <c r="R228" s="153" t="e">
        <f t="shared" si="37"/>
        <v>#REF!</v>
      </c>
      <c r="S228" s="153" t="e">
        <f t="shared" si="43"/>
        <v>#REF!</v>
      </c>
      <c r="T228" s="152" t="str">
        <f t="shared" ca="1" si="44"/>
        <v/>
      </c>
      <c r="U228" s="149" t="str">
        <f t="shared" ca="1" si="42"/>
        <v/>
      </c>
    </row>
    <row r="229" spans="1:21">
      <c r="A229" s="149">
        <v>227</v>
      </c>
      <c r="B229" s="150">
        <f t="shared" si="45"/>
        <v>227</v>
      </c>
      <c r="C229" s="151" t="e">
        <f>IF(#REF!='Pareto Math'!Z$3,'Pareto Math'!B229,IF(HLOOKUP(X$15,#REF!,A230,FALSE)="","",HLOOKUP(X$15,#REF!,A230,FALSE)))</f>
        <v>#REF!</v>
      </c>
      <c r="D229" s="149" t="e">
        <f>HLOOKUP(V$15,#REF!,A230,FALSE)</f>
        <v>#REF!</v>
      </c>
      <c r="E229" s="152" t="e">
        <f>IF(C229="","",HLOOKUP(W$15,#REF!,A230,FALSE))</f>
        <v>#REF!</v>
      </c>
      <c r="F229" s="152">
        <f>(COUNTIF(D$3:D229,D229))</f>
        <v>227</v>
      </c>
      <c r="G229" s="152">
        <f t="shared" si="39"/>
        <v>999</v>
      </c>
      <c r="H229" s="152" t="e">
        <f t="shared" si="40"/>
        <v>#REF!</v>
      </c>
      <c r="I229" s="153" t="str">
        <f t="shared" si="41"/>
        <v/>
      </c>
      <c r="J229" s="153" t="e">
        <f t="shared" si="47"/>
        <v>#REF!</v>
      </c>
      <c r="K229" s="153" t="e">
        <f t="shared" si="47"/>
        <v>#REF!</v>
      </c>
      <c r="L229" s="153" t="e">
        <f t="shared" si="47"/>
        <v>#REF!</v>
      </c>
      <c r="M229" s="153" t="e">
        <f t="shared" si="46"/>
        <v>#REF!</v>
      </c>
      <c r="N229" s="153" t="e">
        <f t="shared" si="46"/>
        <v>#REF!</v>
      </c>
      <c r="O229" s="153" t="e">
        <f t="shared" si="46"/>
        <v>#REF!</v>
      </c>
      <c r="P229" s="153" t="e">
        <f t="shared" si="37"/>
        <v>#REF!</v>
      </c>
      <c r="Q229" s="153" t="e">
        <f t="shared" si="37"/>
        <v>#REF!</v>
      </c>
      <c r="R229" s="153" t="e">
        <f t="shared" si="37"/>
        <v>#REF!</v>
      </c>
      <c r="S229" s="153" t="e">
        <f t="shared" si="43"/>
        <v>#REF!</v>
      </c>
      <c r="T229" s="152" t="str">
        <f t="shared" ca="1" si="44"/>
        <v/>
      </c>
      <c r="U229" s="149" t="str">
        <f t="shared" ca="1" si="42"/>
        <v/>
      </c>
    </row>
    <row r="230" spans="1:21">
      <c r="A230" s="149">
        <v>228</v>
      </c>
      <c r="B230" s="150">
        <f t="shared" si="45"/>
        <v>228</v>
      </c>
      <c r="C230" s="151" t="e">
        <f>IF(#REF!='Pareto Math'!Z$3,'Pareto Math'!B230,IF(HLOOKUP(X$15,#REF!,A231,FALSE)="","",HLOOKUP(X$15,#REF!,A231,FALSE)))</f>
        <v>#REF!</v>
      </c>
      <c r="D230" s="149" t="e">
        <f>HLOOKUP(V$15,#REF!,A231,FALSE)</f>
        <v>#REF!</v>
      </c>
      <c r="E230" s="152" t="e">
        <f>IF(C230="","",HLOOKUP(W$15,#REF!,A231,FALSE))</f>
        <v>#REF!</v>
      </c>
      <c r="F230" s="152">
        <f>(COUNTIF(D$3:D230,D230))</f>
        <v>228</v>
      </c>
      <c r="G230" s="152">
        <f t="shared" si="39"/>
        <v>999</v>
      </c>
      <c r="H230" s="152" t="e">
        <f t="shared" si="40"/>
        <v>#REF!</v>
      </c>
      <c r="I230" s="153" t="str">
        <f t="shared" si="41"/>
        <v/>
      </c>
      <c r="J230" s="153" t="e">
        <f t="shared" si="47"/>
        <v>#REF!</v>
      </c>
      <c r="K230" s="153" t="e">
        <f t="shared" si="47"/>
        <v>#REF!</v>
      </c>
      <c r="L230" s="153" t="e">
        <f t="shared" si="47"/>
        <v>#REF!</v>
      </c>
      <c r="M230" s="153" t="e">
        <f t="shared" si="46"/>
        <v>#REF!</v>
      </c>
      <c r="N230" s="153" t="e">
        <f t="shared" si="46"/>
        <v>#REF!</v>
      </c>
      <c r="O230" s="153" t="e">
        <f t="shared" si="46"/>
        <v>#REF!</v>
      </c>
      <c r="P230" s="153" t="e">
        <f t="shared" si="37"/>
        <v>#REF!</v>
      </c>
      <c r="Q230" s="153" t="e">
        <f t="shared" si="37"/>
        <v>#REF!</v>
      </c>
      <c r="R230" s="153" t="e">
        <f t="shared" si="37"/>
        <v>#REF!</v>
      </c>
      <c r="S230" s="153" t="e">
        <f t="shared" si="43"/>
        <v>#REF!</v>
      </c>
      <c r="T230" s="152" t="str">
        <f t="shared" ca="1" si="44"/>
        <v/>
      </c>
      <c r="U230" s="149" t="str">
        <f t="shared" ca="1" si="42"/>
        <v/>
      </c>
    </row>
    <row r="231" spans="1:21">
      <c r="A231" s="149">
        <v>229</v>
      </c>
      <c r="B231" s="150">
        <f t="shared" si="45"/>
        <v>229</v>
      </c>
      <c r="C231" s="151" t="e">
        <f>IF(#REF!='Pareto Math'!Z$3,'Pareto Math'!B231,IF(HLOOKUP(X$15,#REF!,A232,FALSE)="","",HLOOKUP(X$15,#REF!,A232,FALSE)))</f>
        <v>#REF!</v>
      </c>
      <c r="D231" s="149" t="e">
        <f>HLOOKUP(V$15,#REF!,A232,FALSE)</f>
        <v>#REF!</v>
      </c>
      <c r="E231" s="152" t="e">
        <f>IF(C231="","",HLOOKUP(W$15,#REF!,A232,FALSE))</f>
        <v>#REF!</v>
      </c>
      <c r="F231" s="152">
        <f>(COUNTIF(D$3:D231,D231))</f>
        <v>229</v>
      </c>
      <c r="G231" s="152">
        <f t="shared" si="39"/>
        <v>999</v>
      </c>
      <c r="H231" s="152" t="e">
        <f t="shared" si="40"/>
        <v>#REF!</v>
      </c>
      <c r="I231" s="153" t="str">
        <f t="shared" si="41"/>
        <v/>
      </c>
      <c r="J231" s="153" t="e">
        <f t="shared" si="47"/>
        <v>#REF!</v>
      </c>
      <c r="K231" s="153" t="e">
        <f t="shared" si="47"/>
        <v>#REF!</v>
      </c>
      <c r="L231" s="153" t="e">
        <f t="shared" si="47"/>
        <v>#REF!</v>
      </c>
      <c r="M231" s="153" t="e">
        <f t="shared" si="46"/>
        <v>#REF!</v>
      </c>
      <c r="N231" s="153" t="e">
        <f t="shared" si="46"/>
        <v>#REF!</v>
      </c>
      <c r="O231" s="153" t="e">
        <f t="shared" si="46"/>
        <v>#REF!</v>
      </c>
      <c r="P231" s="153" t="e">
        <f t="shared" si="37"/>
        <v>#REF!</v>
      </c>
      <c r="Q231" s="153" t="e">
        <f t="shared" si="37"/>
        <v>#REF!</v>
      </c>
      <c r="R231" s="153" t="e">
        <f t="shared" si="37"/>
        <v>#REF!</v>
      </c>
      <c r="S231" s="153" t="e">
        <f t="shared" si="43"/>
        <v>#REF!</v>
      </c>
      <c r="T231" s="152" t="str">
        <f t="shared" ca="1" si="44"/>
        <v/>
      </c>
      <c r="U231" s="149" t="str">
        <f t="shared" ca="1" si="42"/>
        <v/>
      </c>
    </row>
    <row r="232" spans="1:21">
      <c r="A232" s="149">
        <v>230</v>
      </c>
      <c r="B232" s="150">
        <f t="shared" si="45"/>
        <v>230</v>
      </c>
      <c r="C232" s="151" t="e">
        <f>IF(#REF!='Pareto Math'!Z$3,'Pareto Math'!B232,IF(HLOOKUP(X$15,#REF!,A233,FALSE)="","",HLOOKUP(X$15,#REF!,A233,FALSE)))</f>
        <v>#REF!</v>
      </c>
      <c r="D232" s="149" t="e">
        <f>HLOOKUP(V$15,#REF!,A233,FALSE)</f>
        <v>#REF!</v>
      </c>
      <c r="E232" s="152" t="e">
        <f>IF(C232="","",HLOOKUP(W$15,#REF!,A233,FALSE))</f>
        <v>#REF!</v>
      </c>
      <c r="F232" s="152">
        <f>(COUNTIF(D$3:D232,D232))</f>
        <v>230</v>
      </c>
      <c r="G232" s="152">
        <f t="shared" si="39"/>
        <v>999</v>
      </c>
      <c r="H232" s="152" t="e">
        <f t="shared" si="40"/>
        <v>#REF!</v>
      </c>
      <c r="I232" s="153" t="str">
        <f t="shared" si="41"/>
        <v/>
      </c>
      <c r="J232" s="153" t="e">
        <f t="shared" si="47"/>
        <v>#REF!</v>
      </c>
      <c r="K232" s="153" t="e">
        <f t="shared" si="47"/>
        <v>#REF!</v>
      </c>
      <c r="L232" s="153" t="e">
        <f t="shared" si="47"/>
        <v>#REF!</v>
      </c>
      <c r="M232" s="153" t="e">
        <f t="shared" si="46"/>
        <v>#REF!</v>
      </c>
      <c r="N232" s="153" t="e">
        <f t="shared" si="46"/>
        <v>#REF!</v>
      </c>
      <c r="O232" s="153" t="e">
        <f t="shared" si="46"/>
        <v>#REF!</v>
      </c>
      <c r="P232" s="153" t="e">
        <f t="shared" si="37"/>
        <v>#REF!</v>
      </c>
      <c r="Q232" s="153" t="e">
        <f t="shared" si="37"/>
        <v>#REF!</v>
      </c>
      <c r="R232" s="153" t="e">
        <f t="shared" si="37"/>
        <v>#REF!</v>
      </c>
      <c r="S232" s="153" t="e">
        <f t="shared" si="43"/>
        <v>#REF!</v>
      </c>
      <c r="T232" s="152" t="str">
        <f t="shared" ca="1" si="44"/>
        <v/>
      </c>
      <c r="U232" s="149" t="str">
        <f t="shared" ca="1" si="42"/>
        <v/>
      </c>
    </row>
    <row r="233" spans="1:21">
      <c r="A233" s="149">
        <v>231</v>
      </c>
      <c r="B233" s="150">
        <f t="shared" si="45"/>
        <v>231</v>
      </c>
      <c r="C233" s="151" t="e">
        <f>IF(#REF!='Pareto Math'!Z$3,'Pareto Math'!B233,IF(HLOOKUP(X$15,#REF!,A234,FALSE)="","",HLOOKUP(X$15,#REF!,A234,FALSE)))</f>
        <v>#REF!</v>
      </c>
      <c r="D233" s="149" t="e">
        <f>HLOOKUP(V$15,#REF!,A234,FALSE)</f>
        <v>#REF!</v>
      </c>
      <c r="E233" s="152" t="e">
        <f>IF(C233="","",HLOOKUP(W$15,#REF!,A234,FALSE))</f>
        <v>#REF!</v>
      </c>
      <c r="F233" s="152">
        <f>(COUNTIF(D$3:D233,D233))</f>
        <v>231</v>
      </c>
      <c r="G233" s="152">
        <f t="shared" si="39"/>
        <v>999</v>
      </c>
      <c r="H233" s="152" t="e">
        <f t="shared" si="40"/>
        <v>#REF!</v>
      </c>
      <c r="I233" s="153" t="str">
        <f t="shared" si="41"/>
        <v/>
      </c>
      <c r="J233" s="153" t="e">
        <f t="shared" si="47"/>
        <v>#REF!</v>
      </c>
      <c r="K233" s="153" t="e">
        <f t="shared" si="47"/>
        <v>#REF!</v>
      </c>
      <c r="L233" s="153" t="e">
        <f t="shared" si="47"/>
        <v>#REF!</v>
      </c>
      <c r="M233" s="153" t="e">
        <f t="shared" si="46"/>
        <v>#REF!</v>
      </c>
      <c r="N233" s="153" t="e">
        <f t="shared" si="46"/>
        <v>#REF!</v>
      </c>
      <c r="O233" s="153" t="e">
        <f t="shared" si="46"/>
        <v>#REF!</v>
      </c>
      <c r="P233" s="153" t="e">
        <f t="shared" si="37"/>
        <v>#REF!</v>
      </c>
      <c r="Q233" s="153" t="e">
        <f t="shared" si="37"/>
        <v>#REF!</v>
      </c>
      <c r="R233" s="153" t="e">
        <f t="shared" si="37"/>
        <v>#REF!</v>
      </c>
      <c r="S233" s="153" t="e">
        <f t="shared" si="43"/>
        <v>#REF!</v>
      </c>
      <c r="T233" s="152" t="str">
        <f t="shared" ca="1" si="44"/>
        <v/>
      </c>
      <c r="U233" s="149" t="str">
        <f t="shared" ca="1" si="42"/>
        <v/>
      </c>
    </row>
    <row r="234" spans="1:21">
      <c r="A234" s="149">
        <v>232</v>
      </c>
      <c r="B234" s="150">
        <f t="shared" si="45"/>
        <v>232</v>
      </c>
      <c r="C234" s="151" t="e">
        <f>IF(#REF!='Pareto Math'!Z$3,'Pareto Math'!B234,IF(HLOOKUP(X$15,#REF!,A235,FALSE)="","",HLOOKUP(X$15,#REF!,A235,FALSE)))</f>
        <v>#REF!</v>
      </c>
      <c r="D234" s="149" t="e">
        <f>HLOOKUP(V$15,#REF!,A235,FALSE)</f>
        <v>#REF!</v>
      </c>
      <c r="E234" s="152" t="e">
        <f>IF(C234="","",HLOOKUP(W$15,#REF!,A235,FALSE))</f>
        <v>#REF!</v>
      </c>
      <c r="F234" s="152">
        <f>(COUNTIF(D$3:D234,D234))</f>
        <v>232</v>
      </c>
      <c r="G234" s="152">
        <f t="shared" si="39"/>
        <v>999</v>
      </c>
      <c r="H234" s="152" t="e">
        <f t="shared" si="40"/>
        <v>#REF!</v>
      </c>
      <c r="I234" s="153" t="str">
        <f t="shared" si="41"/>
        <v/>
      </c>
      <c r="J234" s="153" t="e">
        <f t="shared" si="47"/>
        <v>#REF!</v>
      </c>
      <c r="K234" s="153" t="e">
        <f t="shared" si="47"/>
        <v>#REF!</v>
      </c>
      <c r="L234" s="153" t="e">
        <f t="shared" si="47"/>
        <v>#REF!</v>
      </c>
      <c r="M234" s="153" t="e">
        <f t="shared" si="46"/>
        <v>#REF!</v>
      </c>
      <c r="N234" s="153" t="e">
        <f t="shared" si="46"/>
        <v>#REF!</v>
      </c>
      <c r="O234" s="153" t="e">
        <f t="shared" si="46"/>
        <v>#REF!</v>
      </c>
      <c r="P234" s="153" t="e">
        <f t="shared" si="37"/>
        <v>#REF!</v>
      </c>
      <c r="Q234" s="153" t="e">
        <f t="shared" si="37"/>
        <v>#REF!</v>
      </c>
      <c r="R234" s="153" t="e">
        <f t="shared" si="37"/>
        <v>#REF!</v>
      </c>
      <c r="S234" s="153" t="e">
        <f t="shared" si="43"/>
        <v>#REF!</v>
      </c>
      <c r="T234" s="152" t="str">
        <f t="shared" ca="1" si="44"/>
        <v/>
      </c>
      <c r="U234" s="149" t="str">
        <f t="shared" ca="1" si="42"/>
        <v/>
      </c>
    </row>
    <row r="235" spans="1:21">
      <c r="A235" s="149">
        <v>233</v>
      </c>
      <c r="B235" s="150">
        <f t="shared" si="45"/>
        <v>233</v>
      </c>
      <c r="C235" s="151" t="e">
        <f>IF(#REF!='Pareto Math'!Z$3,'Pareto Math'!B235,IF(HLOOKUP(X$15,#REF!,A236,FALSE)="","",HLOOKUP(X$15,#REF!,A236,FALSE)))</f>
        <v>#REF!</v>
      </c>
      <c r="D235" s="149" t="e">
        <f>HLOOKUP(V$15,#REF!,A236,FALSE)</f>
        <v>#REF!</v>
      </c>
      <c r="E235" s="152" t="e">
        <f>IF(C235="","",HLOOKUP(W$15,#REF!,A236,FALSE))</f>
        <v>#REF!</v>
      </c>
      <c r="F235" s="152">
        <f>(COUNTIF(D$3:D235,D235))</f>
        <v>233</v>
      </c>
      <c r="G235" s="152">
        <f t="shared" si="39"/>
        <v>999</v>
      </c>
      <c r="H235" s="152" t="e">
        <f t="shared" si="40"/>
        <v>#REF!</v>
      </c>
      <c r="I235" s="153" t="str">
        <f t="shared" si="41"/>
        <v/>
      </c>
      <c r="J235" s="153" t="e">
        <f t="shared" si="47"/>
        <v>#REF!</v>
      </c>
      <c r="K235" s="153" t="e">
        <f t="shared" si="47"/>
        <v>#REF!</v>
      </c>
      <c r="L235" s="153" t="e">
        <f t="shared" si="47"/>
        <v>#REF!</v>
      </c>
      <c r="M235" s="153" t="e">
        <f t="shared" si="46"/>
        <v>#REF!</v>
      </c>
      <c r="N235" s="153" t="e">
        <f t="shared" si="46"/>
        <v>#REF!</v>
      </c>
      <c r="O235" s="153" t="e">
        <f t="shared" si="46"/>
        <v>#REF!</v>
      </c>
      <c r="P235" s="153" t="e">
        <f t="shared" si="37"/>
        <v>#REF!</v>
      </c>
      <c r="Q235" s="153" t="e">
        <f t="shared" si="37"/>
        <v>#REF!</v>
      </c>
      <c r="R235" s="153" t="e">
        <f t="shared" si="37"/>
        <v>#REF!</v>
      </c>
      <c r="S235" s="153" t="e">
        <f t="shared" si="43"/>
        <v>#REF!</v>
      </c>
      <c r="T235" s="152" t="str">
        <f t="shared" ca="1" si="44"/>
        <v/>
      </c>
      <c r="U235" s="149" t="str">
        <f t="shared" ca="1" si="42"/>
        <v/>
      </c>
    </row>
    <row r="236" spans="1:21">
      <c r="A236" s="149">
        <v>234</v>
      </c>
      <c r="B236" s="150">
        <f t="shared" si="45"/>
        <v>234</v>
      </c>
      <c r="C236" s="151" t="e">
        <f>IF(#REF!='Pareto Math'!Z$3,'Pareto Math'!B236,IF(HLOOKUP(X$15,#REF!,A237,FALSE)="","",HLOOKUP(X$15,#REF!,A237,FALSE)))</f>
        <v>#REF!</v>
      </c>
      <c r="D236" s="149" t="e">
        <f>HLOOKUP(V$15,#REF!,A237,FALSE)</f>
        <v>#REF!</v>
      </c>
      <c r="E236" s="152" t="e">
        <f>IF(C236="","",HLOOKUP(W$15,#REF!,A237,FALSE))</f>
        <v>#REF!</v>
      </c>
      <c r="F236" s="152">
        <f>(COUNTIF(D$3:D236,D236))</f>
        <v>234</v>
      </c>
      <c r="G236" s="152">
        <f t="shared" si="39"/>
        <v>999</v>
      </c>
      <c r="H236" s="152" t="e">
        <f t="shared" si="40"/>
        <v>#REF!</v>
      </c>
      <c r="I236" s="153" t="str">
        <f t="shared" si="41"/>
        <v/>
      </c>
      <c r="J236" s="153" t="e">
        <f t="shared" si="47"/>
        <v>#REF!</v>
      </c>
      <c r="K236" s="153" t="e">
        <f t="shared" si="47"/>
        <v>#REF!</v>
      </c>
      <c r="L236" s="153" t="e">
        <f t="shared" si="47"/>
        <v>#REF!</v>
      </c>
      <c r="M236" s="153" t="e">
        <f t="shared" si="46"/>
        <v>#REF!</v>
      </c>
      <c r="N236" s="153" t="e">
        <f t="shared" si="46"/>
        <v>#REF!</v>
      </c>
      <c r="O236" s="153" t="e">
        <f t="shared" si="46"/>
        <v>#REF!</v>
      </c>
      <c r="P236" s="153" t="e">
        <f t="shared" si="37"/>
        <v>#REF!</v>
      </c>
      <c r="Q236" s="153" t="e">
        <f t="shared" si="37"/>
        <v>#REF!</v>
      </c>
      <c r="R236" s="153" t="e">
        <f t="shared" si="37"/>
        <v>#REF!</v>
      </c>
      <c r="S236" s="153" t="e">
        <f t="shared" si="43"/>
        <v>#REF!</v>
      </c>
      <c r="T236" s="152" t="str">
        <f t="shared" ca="1" si="44"/>
        <v/>
      </c>
      <c r="U236" s="149" t="str">
        <f t="shared" ca="1" si="42"/>
        <v/>
      </c>
    </row>
    <row r="237" spans="1:21">
      <c r="A237" s="149">
        <v>235</v>
      </c>
      <c r="B237" s="150">
        <f t="shared" si="45"/>
        <v>235</v>
      </c>
      <c r="C237" s="151" t="e">
        <f>IF(#REF!='Pareto Math'!Z$3,'Pareto Math'!B237,IF(HLOOKUP(X$15,#REF!,A238,FALSE)="","",HLOOKUP(X$15,#REF!,A238,FALSE)))</f>
        <v>#REF!</v>
      </c>
      <c r="D237" s="149" t="e">
        <f>HLOOKUP(V$15,#REF!,A238,FALSE)</f>
        <v>#REF!</v>
      </c>
      <c r="E237" s="152" t="e">
        <f>IF(C237="","",HLOOKUP(W$15,#REF!,A238,FALSE))</f>
        <v>#REF!</v>
      </c>
      <c r="F237" s="152">
        <f>(COUNTIF(D$3:D237,D237))</f>
        <v>235</v>
      </c>
      <c r="G237" s="152">
        <f t="shared" si="39"/>
        <v>999</v>
      </c>
      <c r="H237" s="152" t="e">
        <f t="shared" si="40"/>
        <v>#REF!</v>
      </c>
      <c r="I237" s="153" t="str">
        <f t="shared" si="41"/>
        <v/>
      </c>
      <c r="J237" s="153" t="e">
        <f t="shared" si="47"/>
        <v>#REF!</v>
      </c>
      <c r="K237" s="153" t="e">
        <f t="shared" si="47"/>
        <v>#REF!</v>
      </c>
      <c r="L237" s="153" t="e">
        <f t="shared" si="47"/>
        <v>#REF!</v>
      </c>
      <c r="M237" s="153" t="e">
        <f t="shared" si="46"/>
        <v>#REF!</v>
      </c>
      <c r="N237" s="153" t="e">
        <f t="shared" si="46"/>
        <v>#REF!</v>
      </c>
      <c r="O237" s="153" t="e">
        <f t="shared" si="46"/>
        <v>#REF!</v>
      </c>
      <c r="P237" s="153" t="e">
        <f t="shared" si="37"/>
        <v>#REF!</v>
      </c>
      <c r="Q237" s="153" t="e">
        <f t="shared" si="37"/>
        <v>#REF!</v>
      </c>
      <c r="R237" s="153" t="e">
        <f t="shared" si="37"/>
        <v>#REF!</v>
      </c>
      <c r="S237" s="153" t="e">
        <f t="shared" si="43"/>
        <v>#REF!</v>
      </c>
      <c r="T237" s="152" t="str">
        <f t="shared" ca="1" si="44"/>
        <v/>
      </c>
      <c r="U237" s="149" t="str">
        <f t="shared" ca="1" si="42"/>
        <v/>
      </c>
    </row>
    <row r="238" spans="1:21">
      <c r="A238" s="149">
        <v>236</v>
      </c>
      <c r="B238" s="150">
        <f t="shared" si="45"/>
        <v>236</v>
      </c>
      <c r="C238" s="151" t="e">
        <f>IF(#REF!='Pareto Math'!Z$3,'Pareto Math'!B238,IF(HLOOKUP(X$15,#REF!,A239,FALSE)="","",HLOOKUP(X$15,#REF!,A239,FALSE)))</f>
        <v>#REF!</v>
      </c>
      <c r="D238" s="149" t="e">
        <f>HLOOKUP(V$15,#REF!,A239,FALSE)</f>
        <v>#REF!</v>
      </c>
      <c r="E238" s="152" t="e">
        <f>IF(C238="","",HLOOKUP(W$15,#REF!,A239,FALSE))</f>
        <v>#REF!</v>
      </c>
      <c r="F238" s="152">
        <f>(COUNTIF(D$3:D238,D238))</f>
        <v>236</v>
      </c>
      <c r="G238" s="152">
        <f t="shared" si="39"/>
        <v>999</v>
      </c>
      <c r="H238" s="152" t="e">
        <f t="shared" si="40"/>
        <v>#REF!</v>
      </c>
      <c r="I238" s="153" t="str">
        <f t="shared" si="41"/>
        <v/>
      </c>
      <c r="J238" s="153" t="e">
        <f t="shared" si="47"/>
        <v>#REF!</v>
      </c>
      <c r="K238" s="153" t="e">
        <f t="shared" si="47"/>
        <v>#REF!</v>
      </c>
      <c r="L238" s="153" t="e">
        <f t="shared" si="47"/>
        <v>#REF!</v>
      </c>
      <c r="M238" s="153" t="e">
        <f t="shared" si="46"/>
        <v>#REF!</v>
      </c>
      <c r="N238" s="153" t="e">
        <f t="shared" si="46"/>
        <v>#REF!</v>
      </c>
      <c r="O238" s="153" t="e">
        <f t="shared" si="46"/>
        <v>#REF!</v>
      </c>
      <c r="P238" s="153" t="e">
        <f t="shared" si="46"/>
        <v>#REF!</v>
      </c>
      <c r="Q238" s="153" t="e">
        <f t="shared" si="46"/>
        <v>#REF!</v>
      </c>
      <c r="R238" s="153" t="e">
        <f t="shared" si="46"/>
        <v>#REF!</v>
      </c>
      <c r="S238" s="153" t="e">
        <f t="shared" si="43"/>
        <v>#REF!</v>
      </c>
      <c r="T238" s="152" t="str">
        <f t="shared" ca="1" si="44"/>
        <v/>
      </c>
      <c r="U238" s="149" t="str">
        <f t="shared" ca="1" si="42"/>
        <v/>
      </c>
    </row>
    <row r="239" spans="1:21">
      <c r="A239" s="149">
        <v>237</v>
      </c>
      <c r="B239" s="150">
        <f t="shared" si="45"/>
        <v>237</v>
      </c>
      <c r="C239" s="151" t="e">
        <f>IF(#REF!='Pareto Math'!Z$3,'Pareto Math'!B239,IF(HLOOKUP(X$15,#REF!,A240,FALSE)="","",HLOOKUP(X$15,#REF!,A240,FALSE)))</f>
        <v>#REF!</v>
      </c>
      <c r="D239" s="149" t="e">
        <f>HLOOKUP(V$15,#REF!,A240,FALSE)</f>
        <v>#REF!</v>
      </c>
      <c r="E239" s="152" t="e">
        <f>IF(C239="","",HLOOKUP(W$15,#REF!,A240,FALSE))</f>
        <v>#REF!</v>
      </c>
      <c r="F239" s="152">
        <f>(COUNTIF(D$3:D239,D239))</f>
        <v>237</v>
      </c>
      <c r="G239" s="152">
        <f t="shared" si="39"/>
        <v>999</v>
      </c>
      <c r="H239" s="152" t="e">
        <f t="shared" si="40"/>
        <v>#REF!</v>
      </c>
      <c r="I239" s="153" t="str">
        <f t="shared" si="41"/>
        <v/>
      </c>
      <c r="J239" s="153" t="e">
        <f t="shared" si="47"/>
        <v>#REF!</v>
      </c>
      <c r="K239" s="153" t="e">
        <f t="shared" si="47"/>
        <v>#REF!</v>
      </c>
      <c r="L239" s="153" t="e">
        <f t="shared" si="47"/>
        <v>#REF!</v>
      </c>
      <c r="M239" s="153" t="e">
        <f t="shared" si="46"/>
        <v>#REF!</v>
      </c>
      <c r="N239" s="153" t="e">
        <f t="shared" si="46"/>
        <v>#REF!</v>
      </c>
      <c r="O239" s="153" t="e">
        <f t="shared" si="46"/>
        <v>#REF!</v>
      </c>
      <c r="P239" s="153" t="e">
        <f t="shared" si="46"/>
        <v>#REF!</v>
      </c>
      <c r="Q239" s="153" t="e">
        <f t="shared" si="46"/>
        <v>#REF!</v>
      </c>
      <c r="R239" s="153" t="e">
        <f t="shared" si="46"/>
        <v>#REF!</v>
      </c>
      <c r="S239" s="153" t="e">
        <f t="shared" si="43"/>
        <v>#REF!</v>
      </c>
      <c r="T239" s="152" t="str">
        <f t="shared" ca="1" si="44"/>
        <v/>
      </c>
      <c r="U239" s="149" t="str">
        <f t="shared" ca="1" si="42"/>
        <v/>
      </c>
    </row>
    <row r="240" spans="1:21">
      <c r="A240" s="149">
        <v>238</v>
      </c>
      <c r="B240" s="150">
        <f t="shared" si="45"/>
        <v>238</v>
      </c>
      <c r="C240" s="151" t="e">
        <f>IF(#REF!='Pareto Math'!Z$3,'Pareto Math'!B240,IF(HLOOKUP(X$15,#REF!,A241,FALSE)="","",HLOOKUP(X$15,#REF!,A241,FALSE)))</f>
        <v>#REF!</v>
      </c>
      <c r="D240" s="149" t="e">
        <f>HLOOKUP(V$15,#REF!,A241,FALSE)</f>
        <v>#REF!</v>
      </c>
      <c r="E240" s="152" t="e">
        <f>IF(C240="","",HLOOKUP(W$15,#REF!,A241,FALSE))</f>
        <v>#REF!</v>
      </c>
      <c r="F240" s="152">
        <f>(COUNTIF(D$3:D240,D240))</f>
        <v>238</v>
      </c>
      <c r="G240" s="152">
        <f t="shared" si="39"/>
        <v>999</v>
      </c>
      <c r="H240" s="152" t="e">
        <f t="shared" si="40"/>
        <v>#REF!</v>
      </c>
      <c r="I240" s="153" t="str">
        <f t="shared" si="41"/>
        <v/>
      </c>
      <c r="J240" s="153" t="e">
        <f t="shared" si="47"/>
        <v>#REF!</v>
      </c>
      <c r="K240" s="153" t="e">
        <f t="shared" si="47"/>
        <v>#REF!</v>
      </c>
      <c r="L240" s="153" t="e">
        <f t="shared" si="47"/>
        <v>#REF!</v>
      </c>
      <c r="M240" s="153" t="e">
        <f t="shared" si="46"/>
        <v>#REF!</v>
      </c>
      <c r="N240" s="153" t="e">
        <f t="shared" si="46"/>
        <v>#REF!</v>
      </c>
      <c r="O240" s="153" t="e">
        <f t="shared" si="46"/>
        <v>#REF!</v>
      </c>
      <c r="P240" s="153" t="e">
        <f t="shared" si="46"/>
        <v>#REF!</v>
      </c>
      <c r="Q240" s="153" t="e">
        <f t="shared" si="46"/>
        <v>#REF!</v>
      </c>
      <c r="R240" s="153" t="e">
        <f t="shared" si="46"/>
        <v>#REF!</v>
      </c>
      <c r="S240" s="153" t="e">
        <f t="shared" si="43"/>
        <v>#REF!</v>
      </c>
      <c r="T240" s="152" t="str">
        <f t="shared" ca="1" si="44"/>
        <v/>
      </c>
      <c r="U240" s="149" t="str">
        <f t="shared" ca="1" si="42"/>
        <v/>
      </c>
    </row>
    <row r="241" spans="1:21">
      <c r="A241" s="149">
        <v>239</v>
      </c>
      <c r="B241" s="150">
        <f t="shared" si="45"/>
        <v>239</v>
      </c>
      <c r="C241" s="151" t="e">
        <f>IF(#REF!='Pareto Math'!Z$3,'Pareto Math'!B241,IF(HLOOKUP(X$15,#REF!,A242,FALSE)="","",HLOOKUP(X$15,#REF!,A242,FALSE)))</f>
        <v>#REF!</v>
      </c>
      <c r="D241" s="149" t="e">
        <f>HLOOKUP(V$15,#REF!,A242,FALSE)</f>
        <v>#REF!</v>
      </c>
      <c r="E241" s="152" t="e">
        <f>IF(C241="","",HLOOKUP(W$15,#REF!,A242,FALSE))</f>
        <v>#REF!</v>
      </c>
      <c r="F241" s="152">
        <f>(COUNTIF(D$3:D241,D241))</f>
        <v>239</v>
      </c>
      <c r="G241" s="152">
        <f t="shared" si="39"/>
        <v>999</v>
      </c>
      <c r="H241" s="152" t="e">
        <f t="shared" si="40"/>
        <v>#REF!</v>
      </c>
      <c r="I241" s="153" t="str">
        <f t="shared" si="41"/>
        <v/>
      </c>
      <c r="J241" s="153" t="e">
        <f t="shared" si="47"/>
        <v>#REF!</v>
      </c>
      <c r="K241" s="153" t="e">
        <f t="shared" si="47"/>
        <v>#REF!</v>
      </c>
      <c r="L241" s="153" t="e">
        <f t="shared" si="47"/>
        <v>#REF!</v>
      </c>
      <c r="M241" s="153" t="e">
        <f t="shared" si="46"/>
        <v>#REF!</v>
      </c>
      <c r="N241" s="153" t="e">
        <f t="shared" si="46"/>
        <v>#REF!</v>
      </c>
      <c r="O241" s="153" t="e">
        <f t="shared" si="46"/>
        <v>#REF!</v>
      </c>
      <c r="P241" s="153" t="e">
        <f t="shared" si="46"/>
        <v>#REF!</v>
      </c>
      <c r="Q241" s="153" t="e">
        <f t="shared" si="46"/>
        <v>#REF!</v>
      </c>
      <c r="R241" s="153" t="e">
        <f t="shared" si="46"/>
        <v>#REF!</v>
      </c>
      <c r="S241" s="153" t="e">
        <f t="shared" si="43"/>
        <v>#REF!</v>
      </c>
      <c r="T241" s="152" t="str">
        <f t="shared" ca="1" si="44"/>
        <v/>
      </c>
      <c r="U241" s="149" t="str">
        <f t="shared" ca="1" si="42"/>
        <v/>
      </c>
    </row>
    <row r="242" spans="1:21">
      <c r="A242" s="149">
        <v>240</v>
      </c>
      <c r="B242" s="150">
        <f t="shared" si="45"/>
        <v>240</v>
      </c>
      <c r="C242" s="151" t="e">
        <f>IF(#REF!='Pareto Math'!Z$3,'Pareto Math'!B242,IF(HLOOKUP(X$15,#REF!,A243,FALSE)="","",HLOOKUP(X$15,#REF!,A243,FALSE)))</f>
        <v>#REF!</v>
      </c>
      <c r="D242" s="149" t="e">
        <f>HLOOKUP(V$15,#REF!,A243,FALSE)</f>
        <v>#REF!</v>
      </c>
      <c r="E242" s="152" t="e">
        <f>IF(C242="","",HLOOKUP(W$15,#REF!,A243,FALSE))</f>
        <v>#REF!</v>
      </c>
      <c r="F242" s="152">
        <f>(COUNTIF(D$3:D242,D242))</f>
        <v>240</v>
      </c>
      <c r="G242" s="152">
        <f t="shared" si="39"/>
        <v>999</v>
      </c>
      <c r="H242" s="152" t="e">
        <f t="shared" si="40"/>
        <v>#REF!</v>
      </c>
      <c r="I242" s="153" t="str">
        <f t="shared" si="41"/>
        <v/>
      </c>
      <c r="J242" s="153" t="e">
        <f t="shared" si="47"/>
        <v>#REF!</v>
      </c>
      <c r="K242" s="153" t="e">
        <f t="shared" si="47"/>
        <v>#REF!</v>
      </c>
      <c r="L242" s="153" t="e">
        <f t="shared" si="47"/>
        <v>#REF!</v>
      </c>
      <c r="M242" s="153" t="e">
        <f t="shared" si="46"/>
        <v>#REF!</v>
      </c>
      <c r="N242" s="153" t="e">
        <f t="shared" si="46"/>
        <v>#REF!</v>
      </c>
      <c r="O242" s="153" t="e">
        <f t="shared" si="46"/>
        <v>#REF!</v>
      </c>
      <c r="P242" s="153" t="e">
        <f t="shared" si="46"/>
        <v>#REF!</v>
      </c>
      <c r="Q242" s="153" t="e">
        <f t="shared" si="46"/>
        <v>#REF!</v>
      </c>
      <c r="R242" s="153" t="e">
        <f t="shared" si="46"/>
        <v>#REF!</v>
      </c>
      <c r="S242" s="153" t="e">
        <f t="shared" si="43"/>
        <v>#REF!</v>
      </c>
      <c r="T242" s="152" t="str">
        <f t="shared" ca="1" si="44"/>
        <v/>
      </c>
      <c r="U242" s="149" t="str">
        <f t="shared" ca="1" si="42"/>
        <v/>
      </c>
    </row>
    <row r="243" spans="1:21">
      <c r="A243" s="149">
        <v>241</v>
      </c>
      <c r="B243" s="150">
        <f t="shared" si="45"/>
        <v>241</v>
      </c>
      <c r="C243" s="151" t="e">
        <f>IF(#REF!='Pareto Math'!Z$3,'Pareto Math'!B243,IF(HLOOKUP(X$15,#REF!,A244,FALSE)="","",HLOOKUP(X$15,#REF!,A244,FALSE)))</f>
        <v>#REF!</v>
      </c>
      <c r="D243" s="149" t="e">
        <f>HLOOKUP(V$15,#REF!,A244,FALSE)</f>
        <v>#REF!</v>
      </c>
      <c r="E243" s="152" t="e">
        <f>IF(C243="","",HLOOKUP(W$15,#REF!,A244,FALSE))</f>
        <v>#REF!</v>
      </c>
      <c r="F243" s="152">
        <f>(COUNTIF(D$3:D243,D243))</f>
        <v>241</v>
      </c>
      <c r="G243" s="152">
        <f t="shared" si="39"/>
        <v>999</v>
      </c>
      <c r="H243" s="152" t="e">
        <f t="shared" si="40"/>
        <v>#REF!</v>
      </c>
      <c r="I243" s="153" t="str">
        <f t="shared" si="41"/>
        <v/>
      </c>
      <c r="J243" s="153" t="e">
        <f t="shared" si="47"/>
        <v>#REF!</v>
      </c>
      <c r="K243" s="153" t="e">
        <f t="shared" si="47"/>
        <v>#REF!</v>
      </c>
      <c r="L243" s="153" t="e">
        <f t="shared" si="47"/>
        <v>#REF!</v>
      </c>
      <c r="M243" s="153" t="e">
        <f t="shared" si="46"/>
        <v>#REF!</v>
      </c>
      <c r="N243" s="153" t="e">
        <f t="shared" si="46"/>
        <v>#REF!</v>
      </c>
      <c r="O243" s="153" t="e">
        <f t="shared" si="46"/>
        <v>#REF!</v>
      </c>
      <c r="P243" s="153" t="e">
        <f t="shared" si="46"/>
        <v>#REF!</v>
      </c>
      <c r="Q243" s="153" t="e">
        <f t="shared" si="46"/>
        <v>#REF!</v>
      </c>
      <c r="R243" s="153" t="e">
        <f t="shared" si="46"/>
        <v>#REF!</v>
      </c>
      <c r="S243" s="153" t="e">
        <f t="shared" si="43"/>
        <v>#REF!</v>
      </c>
      <c r="T243" s="152" t="str">
        <f t="shared" ca="1" si="44"/>
        <v/>
      </c>
      <c r="U243" s="149" t="str">
        <f t="shared" ca="1" si="42"/>
        <v/>
      </c>
    </row>
    <row r="244" spans="1:21">
      <c r="A244" s="149">
        <v>242</v>
      </c>
      <c r="B244" s="150">
        <f t="shared" si="45"/>
        <v>242</v>
      </c>
      <c r="C244" s="151" t="e">
        <f>IF(#REF!='Pareto Math'!Z$3,'Pareto Math'!B244,IF(HLOOKUP(X$15,#REF!,A245,FALSE)="","",HLOOKUP(X$15,#REF!,A245,FALSE)))</f>
        <v>#REF!</v>
      </c>
      <c r="D244" s="149" t="e">
        <f>HLOOKUP(V$15,#REF!,A245,FALSE)</f>
        <v>#REF!</v>
      </c>
      <c r="E244" s="152" t="e">
        <f>IF(C244="","",HLOOKUP(W$15,#REF!,A245,FALSE))</f>
        <v>#REF!</v>
      </c>
      <c r="F244" s="152">
        <f>(COUNTIF(D$3:D244,D244))</f>
        <v>242</v>
      </c>
      <c r="G244" s="152">
        <f t="shared" si="39"/>
        <v>999</v>
      </c>
      <c r="H244" s="152" t="e">
        <f t="shared" si="40"/>
        <v>#REF!</v>
      </c>
      <c r="I244" s="153" t="str">
        <f t="shared" si="41"/>
        <v/>
      </c>
      <c r="J244" s="153" t="e">
        <f t="shared" si="47"/>
        <v>#REF!</v>
      </c>
      <c r="K244" s="153" t="e">
        <f t="shared" si="47"/>
        <v>#REF!</v>
      </c>
      <c r="L244" s="153" t="e">
        <f t="shared" si="47"/>
        <v>#REF!</v>
      </c>
      <c r="M244" s="153" t="e">
        <f t="shared" si="46"/>
        <v>#REF!</v>
      </c>
      <c r="N244" s="153" t="e">
        <f t="shared" si="46"/>
        <v>#REF!</v>
      </c>
      <c r="O244" s="153" t="e">
        <f t="shared" si="46"/>
        <v>#REF!</v>
      </c>
      <c r="P244" s="153" t="e">
        <f t="shared" si="46"/>
        <v>#REF!</v>
      </c>
      <c r="Q244" s="153" t="e">
        <f t="shared" si="46"/>
        <v>#REF!</v>
      </c>
      <c r="R244" s="153" t="e">
        <f t="shared" si="46"/>
        <v>#REF!</v>
      </c>
      <c r="S244" s="153" t="e">
        <f t="shared" si="43"/>
        <v>#REF!</v>
      </c>
      <c r="T244" s="152" t="str">
        <f t="shared" ca="1" si="44"/>
        <v/>
      </c>
      <c r="U244" s="149" t="str">
        <f t="shared" ca="1" si="42"/>
        <v/>
      </c>
    </row>
    <row r="245" spans="1:21">
      <c r="A245" s="149">
        <v>243</v>
      </c>
      <c r="B245" s="150">
        <f t="shared" si="45"/>
        <v>243</v>
      </c>
      <c r="C245" s="151" t="e">
        <f>IF(#REF!='Pareto Math'!Z$3,'Pareto Math'!B245,IF(HLOOKUP(X$15,#REF!,A246,FALSE)="","",HLOOKUP(X$15,#REF!,A246,FALSE)))</f>
        <v>#REF!</v>
      </c>
      <c r="D245" s="149" t="e">
        <f>HLOOKUP(V$15,#REF!,A246,FALSE)</f>
        <v>#REF!</v>
      </c>
      <c r="E245" s="152" t="e">
        <f>IF(C245="","",HLOOKUP(W$15,#REF!,A246,FALSE))</f>
        <v>#REF!</v>
      </c>
      <c r="F245" s="152">
        <f>(COUNTIF(D$3:D245,D245))</f>
        <v>243</v>
      </c>
      <c r="G245" s="152">
        <f t="shared" si="39"/>
        <v>999</v>
      </c>
      <c r="H245" s="152" t="e">
        <f t="shared" si="40"/>
        <v>#REF!</v>
      </c>
      <c r="I245" s="153" t="str">
        <f t="shared" si="41"/>
        <v/>
      </c>
      <c r="J245" s="153" t="e">
        <f t="shared" si="47"/>
        <v>#REF!</v>
      </c>
      <c r="K245" s="153" t="e">
        <f t="shared" si="47"/>
        <v>#REF!</v>
      </c>
      <c r="L245" s="153" t="e">
        <f t="shared" si="47"/>
        <v>#REF!</v>
      </c>
      <c r="M245" s="153" t="e">
        <f t="shared" si="46"/>
        <v>#REF!</v>
      </c>
      <c r="N245" s="153" t="e">
        <f t="shared" si="46"/>
        <v>#REF!</v>
      </c>
      <c r="O245" s="153" t="e">
        <f t="shared" si="46"/>
        <v>#REF!</v>
      </c>
      <c r="P245" s="153" t="e">
        <f t="shared" si="46"/>
        <v>#REF!</v>
      </c>
      <c r="Q245" s="153" t="e">
        <f t="shared" si="46"/>
        <v>#REF!</v>
      </c>
      <c r="R245" s="153" t="e">
        <f t="shared" si="46"/>
        <v>#REF!</v>
      </c>
      <c r="S245" s="153" t="e">
        <f t="shared" si="43"/>
        <v>#REF!</v>
      </c>
      <c r="T245" s="152" t="str">
        <f t="shared" ca="1" si="44"/>
        <v/>
      </c>
      <c r="U245" s="149" t="str">
        <f t="shared" ca="1" si="42"/>
        <v/>
      </c>
    </row>
    <row r="246" spans="1:21">
      <c r="A246" s="149">
        <v>244</v>
      </c>
      <c r="B246" s="150">
        <f t="shared" si="45"/>
        <v>244</v>
      </c>
      <c r="C246" s="151" t="e">
        <f>IF(#REF!='Pareto Math'!Z$3,'Pareto Math'!B246,IF(HLOOKUP(X$15,#REF!,A247,FALSE)="","",HLOOKUP(X$15,#REF!,A247,FALSE)))</f>
        <v>#REF!</v>
      </c>
      <c r="D246" s="149" t="e">
        <f>HLOOKUP(V$15,#REF!,A247,FALSE)</f>
        <v>#REF!</v>
      </c>
      <c r="E246" s="152" t="e">
        <f>IF(C246="","",HLOOKUP(W$15,#REF!,A247,FALSE))</f>
        <v>#REF!</v>
      </c>
      <c r="F246" s="152">
        <f>(COUNTIF(D$3:D246,D246))</f>
        <v>244</v>
      </c>
      <c r="G246" s="152">
        <f t="shared" si="39"/>
        <v>999</v>
      </c>
      <c r="H246" s="152" t="e">
        <f t="shared" si="40"/>
        <v>#REF!</v>
      </c>
      <c r="I246" s="153" t="str">
        <f t="shared" si="41"/>
        <v/>
      </c>
      <c r="J246" s="153" t="e">
        <f t="shared" si="47"/>
        <v>#REF!</v>
      </c>
      <c r="K246" s="153" t="e">
        <f t="shared" si="47"/>
        <v>#REF!</v>
      </c>
      <c r="L246" s="153" t="e">
        <f t="shared" si="47"/>
        <v>#REF!</v>
      </c>
      <c r="M246" s="153" t="e">
        <f t="shared" si="46"/>
        <v>#REF!</v>
      </c>
      <c r="N246" s="153" t="e">
        <f t="shared" si="46"/>
        <v>#REF!</v>
      </c>
      <c r="O246" s="153" t="e">
        <f t="shared" si="46"/>
        <v>#REF!</v>
      </c>
      <c r="P246" s="153" t="e">
        <f t="shared" si="46"/>
        <v>#REF!</v>
      </c>
      <c r="Q246" s="153" t="e">
        <f t="shared" si="46"/>
        <v>#REF!</v>
      </c>
      <c r="R246" s="153" t="e">
        <f t="shared" si="46"/>
        <v>#REF!</v>
      </c>
      <c r="S246" s="153" t="e">
        <f t="shared" si="43"/>
        <v>#REF!</v>
      </c>
      <c r="T246" s="152" t="str">
        <f t="shared" ca="1" si="44"/>
        <v/>
      </c>
      <c r="U246" s="149" t="str">
        <f t="shared" ca="1" si="42"/>
        <v/>
      </c>
    </row>
    <row r="247" spans="1:21">
      <c r="A247" s="149">
        <v>245</v>
      </c>
      <c r="B247" s="150">
        <f t="shared" si="45"/>
        <v>245</v>
      </c>
      <c r="C247" s="151" t="e">
        <f>IF(#REF!='Pareto Math'!Z$3,'Pareto Math'!B247,IF(HLOOKUP(X$15,#REF!,A248,FALSE)="","",HLOOKUP(X$15,#REF!,A248,FALSE)))</f>
        <v>#REF!</v>
      </c>
      <c r="D247" s="149" t="e">
        <f>HLOOKUP(V$15,#REF!,A248,FALSE)</f>
        <v>#REF!</v>
      </c>
      <c r="E247" s="152" t="e">
        <f>IF(C247="","",HLOOKUP(W$15,#REF!,A248,FALSE))</f>
        <v>#REF!</v>
      </c>
      <c r="F247" s="152">
        <f>(COUNTIF(D$3:D247,D247))</f>
        <v>245</v>
      </c>
      <c r="G247" s="152">
        <f t="shared" si="39"/>
        <v>999</v>
      </c>
      <c r="H247" s="152" t="e">
        <f t="shared" si="40"/>
        <v>#REF!</v>
      </c>
      <c r="I247" s="153" t="str">
        <f t="shared" si="41"/>
        <v/>
      </c>
      <c r="J247" s="153" t="e">
        <f t="shared" si="47"/>
        <v>#REF!</v>
      </c>
      <c r="K247" s="153" t="e">
        <f t="shared" si="47"/>
        <v>#REF!</v>
      </c>
      <c r="L247" s="153" t="e">
        <f t="shared" si="47"/>
        <v>#REF!</v>
      </c>
      <c r="M247" s="153" t="e">
        <f t="shared" si="46"/>
        <v>#REF!</v>
      </c>
      <c r="N247" s="153" t="e">
        <f t="shared" si="46"/>
        <v>#REF!</v>
      </c>
      <c r="O247" s="153" t="e">
        <f t="shared" si="46"/>
        <v>#REF!</v>
      </c>
      <c r="P247" s="153" t="e">
        <f t="shared" si="46"/>
        <v>#REF!</v>
      </c>
      <c r="Q247" s="153" t="e">
        <f t="shared" si="46"/>
        <v>#REF!</v>
      </c>
      <c r="R247" s="153" t="e">
        <f t="shared" si="46"/>
        <v>#REF!</v>
      </c>
      <c r="S247" s="153" t="e">
        <f t="shared" si="43"/>
        <v>#REF!</v>
      </c>
      <c r="T247" s="152" t="str">
        <f t="shared" ca="1" si="44"/>
        <v/>
      </c>
      <c r="U247" s="149" t="str">
        <f t="shared" ca="1" si="42"/>
        <v/>
      </c>
    </row>
    <row r="248" spans="1:21">
      <c r="A248" s="149">
        <v>246</v>
      </c>
      <c r="B248" s="150">
        <f t="shared" si="45"/>
        <v>246</v>
      </c>
      <c r="C248" s="151" t="e">
        <f>IF(#REF!='Pareto Math'!Z$3,'Pareto Math'!B248,IF(HLOOKUP(X$15,#REF!,A249,FALSE)="","",HLOOKUP(X$15,#REF!,A249,FALSE)))</f>
        <v>#REF!</v>
      </c>
      <c r="D248" s="149" t="e">
        <f>HLOOKUP(V$15,#REF!,A249,FALSE)</f>
        <v>#REF!</v>
      </c>
      <c r="E248" s="152" t="e">
        <f>IF(C248="","",HLOOKUP(W$15,#REF!,A249,FALSE))</f>
        <v>#REF!</v>
      </c>
      <c r="F248" s="152">
        <f>(COUNTIF(D$3:D248,D248))</f>
        <v>246</v>
      </c>
      <c r="G248" s="152">
        <f t="shared" si="39"/>
        <v>999</v>
      </c>
      <c r="H248" s="152" t="e">
        <f t="shared" si="40"/>
        <v>#REF!</v>
      </c>
      <c r="I248" s="153" t="str">
        <f t="shared" si="41"/>
        <v/>
      </c>
      <c r="J248" s="153" t="e">
        <f t="shared" si="47"/>
        <v>#REF!</v>
      </c>
      <c r="K248" s="153" t="e">
        <f t="shared" si="47"/>
        <v>#REF!</v>
      </c>
      <c r="L248" s="153" t="e">
        <f t="shared" si="47"/>
        <v>#REF!</v>
      </c>
      <c r="M248" s="153" t="e">
        <f t="shared" si="46"/>
        <v>#REF!</v>
      </c>
      <c r="N248" s="153" t="e">
        <f t="shared" si="46"/>
        <v>#REF!</v>
      </c>
      <c r="O248" s="153" t="e">
        <f t="shared" si="46"/>
        <v>#REF!</v>
      </c>
      <c r="P248" s="153" t="e">
        <f t="shared" si="46"/>
        <v>#REF!</v>
      </c>
      <c r="Q248" s="153" t="e">
        <f t="shared" si="46"/>
        <v>#REF!</v>
      </c>
      <c r="R248" s="153" t="e">
        <f t="shared" si="46"/>
        <v>#REF!</v>
      </c>
      <c r="S248" s="153" t="e">
        <f t="shared" si="43"/>
        <v>#REF!</v>
      </c>
      <c r="T248" s="152" t="str">
        <f t="shared" ca="1" si="44"/>
        <v/>
      </c>
      <c r="U248" s="149" t="str">
        <f t="shared" ca="1" si="42"/>
        <v/>
      </c>
    </row>
    <row r="249" spans="1:21">
      <c r="A249" s="149">
        <v>247</v>
      </c>
      <c r="B249" s="150">
        <f t="shared" si="45"/>
        <v>247</v>
      </c>
      <c r="C249" s="151" t="e">
        <f>IF(#REF!='Pareto Math'!Z$3,'Pareto Math'!B249,IF(HLOOKUP(X$15,#REF!,A250,FALSE)="","",HLOOKUP(X$15,#REF!,A250,FALSE)))</f>
        <v>#REF!</v>
      </c>
      <c r="D249" s="149" t="e">
        <f>HLOOKUP(V$15,#REF!,A250,FALSE)</f>
        <v>#REF!</v>
      </c>
      <c r="E249" s="152" t="e">
        <f>IF(C249="","",HLOOKUP(W$15,#REF!,A250,FALSE))</f>
        <v>#REF!</v>
      </c>
      <c r="F249" s="152">
        <f>(COUNTIF(D$3:D249,D249))</f>
        <v>247</v>
      </c>
      <c r="G249" s="152">
        <f t="shared" si="39"/>
        <v>999</v>
      </c>
      <c r="H249" s="152" t="e">
        <f t="shared" si="40"/>
        <v>#REF!</v>
      </c>
      <c r="I249" s="153" t="str">
        <f t="shared" si="41"/>
        <v/>
      </c>
      <c r="J249" s="153" t="e">
        <f t="shared" si="47"/>
        <v>#REF!</v>
      </c>
      <c r="K249" s="153" t="e">
        <f t="shared" si="47"/>
        <v>#REF!</v>
      </c>
      <c r="L249" s="153" t="e">
        <f t="shared" si="47"/>
        <v>#REF!</v>
      </c>
      <c r="M249" s="153" t="e">
        <f t="shared" si="46"/>
        <v>#REF!</v>
      </c>
      <c r="N249" s="153" t="e">
        <f t="shared" si="46"/>
        <v>#REF!</v>
      </c>
      <c r="O249" s="153" t="e">
        <f t="shared" si="46"/>
        <v>#REF!</v>
      </c>
      <c r="P249" s="153" t="e">
        <f t="shared" si="46"/>
        <v>#REF!</v>
      </c>
      <c r="Q249" s="153" t="e">
        <f t="shared" si="46"/>
        <v>#REF!</v>
      </c>
      <c r="R249" s="153" t="e">
        <f t="shared" si="46"/>
        <v>#REF!</v>
      </c>
      <c r="S249" s="153" t="e">
        <f t="shared" si="43"/>
        <v>#REF!</v>
      </c>
      <c r="T249" s="152" t="str">
        <f t="shared" ca="1" si="44"/>
        <v/>
      </c>
      <c r="U249" s="149" t="str">
        <f t="shared" ca="1" si="42"/>
        <v/>
      </c>
    </row>
    <row r="250" spans="1:21">
      <c r="A250" s="149">
        <v>248</v>
      </c>
      <c r="B250" s="150">
        <f t="shared" si="45"/>
        <v>248</v>
      </c>
      <c r="C250" s="151" t="e">
        <f>IF(#REF!='Pareto Math'!Z$3,'Pareto Math'!B250,IF(HLOOKUP(X$15,#REF!,A251,FALSE)="","",HLOOKUP(X$15,#REF!,A251,FALSE)))</f>
        <v>#REF!</v>
      </c>
      <c r="D250" s="149" t="e">
        <f>HLOOKUP(V$15,#REF!,A251,FALSE)</f>
        <v>#REF!</v>
      </c>
      <c r="E250" s="152" t="e">
        <f>IF(C250="","",HLOOKUP(W$15,#REF!,A251,FALSE))</f>
        <v>#REF!</v>
      </c>
      <c r="F250" s="152">
        <f>(COUNTIF(D$3:D250,D250))</f>
        <v>248</v>
      </c>
      <c r="G250" s="152">
        <f t="shared" si="39"/>
        <v>999</v>
      </c>
      <c r="H250" s="152" t="e">
        <f t="shared" si="40"/>
        <v>#REF!</v>
      </c>
      <c r="I250" s="153" t="str">
        <f t="shared" si="41"/>
        <v/>
      </c>
      <c r="J250" s="153" t="e">
        <f t="shared" si="47"/>
        <v>#REF!</v>
      </c>
      <c r="K250" s="153" t="e">
        <f t="shared" si="47"/>
        <v>#REF!</v>
      </c>
      <c r="L250" s="153" t="e">
        <f t="shared" si="47"/>
        <v>#REF!</v>
      </c>
      <c r="M250" s="153" t="e">
        <f t="shared" si="46"/>
        <v>#REF!</v>
      </c>
      <c r="N250" s="153" t="e">
        <f t="shared" si="46"/>
        <v>#REF!</v>
      </c>
      <c r="O250" s="153" t="e">
        <f t="shared" si="46"/>
        <v>#REF!</v>
      </c>
      <c r="P250" s="153" t="e">
        <f t="shared" si="46"/>
        <v>#REF!</v>
      </c>
      <c r="Q250" s="153" t="e">
        <f t="shared" si="46"/>
        <v>#REF!</v>
      </c>
      <c r="R250" s="153" t="e">
        <f t="shared" si="46"/>
        <v>#REF!</v>
      </c>
      <c r="S250" s="153" t="e">
        <f t="shared" si="43"/>
        <v>#REF!</v>
      </c>
      <c r="T250" s="152" t="str">
        <f t="shared" ca="1" si="44"/>
        <v/>
      </c>
      <c r="U250" s="149" t="str">
        <f t="shared" ca="1" si="42"/>
        <v/>
      </c>
    </row>
    <row r="251" spans="1:21">
      <c r="A251" s="149">
        <v>249</v>
      </c>
      <c r="B251" s="150">
        <f t="shared" si="45"/>
        <v>249</v>
      </c>
      <c r="C251" s="151" t="e">
        <f>IF(#REF!='Pareto Math'!Z$3,'Pareto Math'!B251,IF(HLOOKUP(X$15,#REF!,A252,FALSE)="","",HLOOKUP(X$15,#REF!,A252,FALSE)))</f>
        <v>#REF!</v>
      </c>
      <c r="D251" s="149" t="e">
        <f>HLOOKUP(V$15,#REF!,A252,FALSE)</f>
        <v>#REF!</v>
      </c>
      <c r="E251" s="152" t="e">
        <f>IF(C251="","",HLOOKUP(W$15,#REF!,A252,FALSE))</f>
        <v>#REF!</v>
      </c>
      <c r="F251" s="152">
        <f>(COUNTIF(D$3:D251,D251))</f>
        <v>249</v>
      </c>
      <c r="G251" s="152">
        <f t="shared" si="39"/>
        <v>999</v>
      </c>
      <c r="H251" s="152" t="e">
        <f t="shared" si="40"/>
        <v>#REF!</v>
      </c>
      <c r="I251" s="153" t="str">
        <f t="shared" si="41"/>
        <v/>
      </c>
      <c r="J251" s="153" t="e">
        <f t="shared" si="47"/>
        <v>#REF!</v>
      </c>
      <c r="K251" s="153" t="e">
        <f t="shared" si="47"/>
        <v>#REF!</v>
      </c>
      <c r="L251" s="153" t="e">
        <f t="shared" si="47"/>
        <v>#REF!</v>
      </c>
      <c r="M251" s="153" t="e">
        <f t="shared" si="46"/>
        <v>#REF!</v>
      </c>
      <c r="N251" s="153" t="e">
        <f t="shared" si="46"/>
        <v>#REF!</v>
      </c>
      <c r="O251" s="153" t="e">
        <f t="shared" si="46"/>
        <v>#REF!</v>
      </c>
      <c r="P251" s="153" t="e">
        <f t="shared" si="46"/>
        <v>#REF!</v>
      </c>
      <c r="Q251" s="153" t="e">
        <f t="shared" si="46"/>
        <v>#REF!</v>
      </c>
      <c r="R251" s="153" t="e">
        <f t="shared" si="46"/>
        <v>#REF!</v>
      </c>
      <c r="S251" s="153" t="e">
        <f t="shared" si="43"/>
        <v>#REF!</v>
      </c>
      <c r="T251" s="152" t="str">
        <f t="shared" ca="1" si="44"/>
        <v/>
      </c>
      <c r="U251" s="149" t="str">
        <f t="shared" ca="1" si="42"/>
        <v/>
      </c>
    </row>
    <row r="252" spans="1:21">
      <c r="A252" s="149">
        <v>250</v>
      </c>
      <c r="B252" s="150">
        <f t="shared" si="45"/>
        <v>250</v>
      </c>
      <c r="C252" s="151" t="e">
        <f>IF(#REF!='Pareto Math'!Z$3,'Pareto Math'!B252,IF(HLOOKUP(X$15,#REF!,A253,FALSE)="","",HLOOKUP(X$15,#REF!,A253,FALSE)))</f>
        <v>#REF!</v>
      </c>
      <c r="D252" s="149" t="e">
        <f>HLOOKUP(V$15,#REF!,A253,FALSE)</f>
        <v>#REF!</v>
      </c>
      <c r="E252" s="152" t="e">
        <f>IF(C252="","",HLOOKUP(W$15,#REF!,A253,FALSE))</f>
        <v>#REF!</v>
      </c>
      <c r="F252" s="152">
        <f>(COUNTIF(D$3:D252,D252))</f>
        <v>250</v>
      </c>
      <c r="G252" s="152">
        <f t="shared" si="39"/>
        <v>999</v>
      </c>
      <c r="H252" s="152" t="e">
        <f t="shared" si="40"/>
        <v>#REF!</v>
      </c>
      <c r="I252" s="153" t="str">
        <f t="shared" si="41"/>
        <v/>
      </c>
      <c r="J252" s="153" t="e">
        <f t="shared" si="47"/>
        <v>#REF!</v>
      </c>
      <c r="K252" s="153" t="e">
        <f t="shared" si="47"/>
        <v>#REF!</v>
      </c>
      <c r="L252" s="153" t="e">
        <f t="shared" si="47"/>
        <v>#REF!</v>
      </c>
      <c r="M252" s="153" t="e">
        <f t="shared" si="46"/>
        <v>#REF!</v>
      </c>
      <c r="N252" s="153" t="e">
        <f t="shared" si="46"/>
        <v>#REF!</v>
      </c>
      <c r="O252" s="153" t="e">
        <f t="shared" si="46"/>
        <v>#REF!</v>
      </c>
      <c r="P252" s="153" t="e">
        <f t="shared" si="46"/>
        <v>#REF!</v>
      </c>
      <c r="Q252" s="153" t="e">
        <f t="shared" si="46"/>
        <v>#REF!</v>
      </c>
      <c r="R252" s="153" t="e">
        <f t="shared" si="46"/>
        <v>#REF!</v>
      </c>
      <c r="S252" s="153" t="e">
        <f t="shared" si="43"/>
        <v>#REF!</v>
      </c>
      <c r="T252" s="152" t="str">
        <f t="shared" ca="1" si="44"/>
        <v/>
      </c>
      <c r="U252" s="149" t="str">
        <f t="shared" ca="1" si="42"/>
        <v/>
      </c>
    </row>
    <row r="253" spans="1:21">
      <c r="A253" s="149">
        <v>251</v>
      </c>
      <c r="B253" s="150">
        <f t="shared" si="45"/>
        <v>251</v>
      </c>
      <c r="C253" s="151" t="e">
        <f>IF(#REF!='Pareto Math'!Z$3,'Pareto Math'!B253,IF(HLOOKUP(X$15,#REF!,A254,FALSE)="","",HLOOKUP(X$15,#REF!,A254,FALSE)))</f>
        <v>#REF!</v>
      </c>
      <c r="D253" s="149" t="e">
        <f>HLOOKUP(V$15,#REF!,A254,FALSE)</f>
        <v>#REF!</v>
      </c>
      <c r="E253" s="152" t="e">
        <f>IF(C253="","",HLOOKUP(W$15,#REF!,A254,FALSE))</f>
        <v>#REF!</v>
      </c>
      <c r="F253" s="152">
        <f>(COUNTIF(D$3:D253,D253))</f>
        <v>251</v>
      </c>
      <c r="G253" s="152">
        <f t="shared" si="39"/>
        <v>999</v>
      </c>
      <c r="H253" s="152" t="e">
        <f t="shared" si="40"/>
        <v>#REF!</v>
      </c>
      <c r="I253" s="153" t="str">
        <f t="shared" si="41"/>
        <v/>
      </c>
      <c r="J253" s="153" t="e">
        <f t="shared" si="47"/>
        <v>#REF!</v>
      </c>
      <c r="K253" s="153" t="e">
        <f t="shared" si="47"/>
        <v>#REF!</v>
      </c>
      <c r="L253" s="153" t="e">
        <f t="shared" si="47"/>
        <v>#REF!</v>
      </c>
      <c r="M253" s="153" t="e">
        <f t="shared" si="46"/>
        <v>#REF!</v>
      </c>
      <c r="N253" s="153" t="e">
        <f t="shared" si="46"/>
        <v>#REF!</v>
      </c>
      <c r="O253" s="153" t="e">
        <f t="shared" si="46"/>
        <v>#REF!</v>
      </c>
      <c r="P253" s="153" t="e">
        <f t="shared" si="46"/>
        <v>#REF!</v>
      </c>
      <c r="Q253" s="153" t="e">
        <f t="shared" si="46"/>
        <v>#REF!</v>
      </c>
      <c r="R253" s="153" t="e">
        <f t="shared" si="46"/>
        <v>#REF!</v>
      </c>
      <c r="S253" s="153" t="e">
        <f t="shared" si="43"/>
        <v>#REF!</v>
      </c>
      <c r="T253" s="152" t="str">
        <f t="shared" ca="1" si="44"/>
        <v/>
      </c>
      <c r="U253" s="149" t="str">
        <f t="shared" ca="1" si="42"/>
        <v/>
      </c>
    </row>
    <row r="254" spans="1:21">
      <c r="A254" s="149">
        <v>252</v>
      </c>
      <c r="B254" s="150">
        <f t="shared" si="45"/>
        <v>252</v>
      </c>
      <c r="C254" s="151" t="e">
        <f>IF(#REF!='Pareto Math'!Z$3,'Pareto Math'!B254,IF(HLOOKUP(X$15,#REF!,A255,FALSE)="","",HLOOKUP(X$15,#REF!,A255,FALSE)))</f>
        <v>#REF!</v>
      </c>
      <c r="D254" s="149" t="e">
        <f>HLOOKUP(V$15,#REF!,A255,FALSE)</f>
        <v>#REF!</v>
      </c>
      <c r="E254" s="152" t="e">
        <f>IF(C254="","",HLOOKUP(W$15,#REF!,A255,FALSE))</f>
        <v>#REF!</v>
      </c>
      <c r="F254" s="152">
        <f>(COUNTIF(D$3:D254,D254))</f>
        <v>252</v>
      </c>
      <c r="G254" s="152">
        <f t="shared" si="39"/>
        <v>999</v>
      </c>
      <c r="H254" s="152" t="e">
        <f t="shared" si="40"/>
        <v>#REF!</v>
      </c>
      <c r="I254" s="153" t="str">
        <f t="shared" si="41"/>
        <v/>
      </c>
      <c r="J254" s="153" t="e">
        <f t="shared" si="47"/>
        <v>#REF!</v>
      </c>
      <c r="K254" s="153" t="e">
        <f t="shared" si="47"/>
        <v>#REF!</v>
      </c>
      <c r="L254" s="153" t="e">
        <f t="shared" si="47"/>
        <v>#REF!</v>
      </c>
      <c r="M254" s="153" t="e">
        <f t="shared" si="46"/>
        <v>#REF!</v>
      </c>
      <c r="N254" s="153" t="e">
        <f t="shared" si="46"/>
        <v>#REF!</v>
      </c>
      <c r="O254" s="153" t="e">
        <f t="shared" si="46"/>
        <v>#REF!</v>
      </c>
      <c r="P254" s="153" t="e">
        <f t="shared" si="46"/>
        <v>#REF!</v>
      </c>
      <c r="Q254" s="153" t="e">
        <f t="shared" si="46"/>
        <v>#REF!</v>
      </c>
      <c r="R254" s="153" t="e">
        <f t="shared" si="46"/>
        <v>#REF!</v>
      </c>
      <c r="S254" s="153" t="e">
        <f t="shared" si="43"/>
        <v>#REF!</v>
      </c>
      <c r="T254" s="152" t="str">
        <f t="shared" ca="1" si="44"/>
        <v/>
      </c>
      <c r="U254" s="149" t="str">
        <f t="shared" ca="1" si="42"/>
        <v/>
      </c>
    </row>
    <row r="255" spans="1:21">
      <c r="A255" s="149">
        <v>253</v>
      </c>
      <c r="B255" s="150">
        <f t="shared" si="45"/>
        <v>253</v>
      </c>
      <c r="C255" s="151" t="e">
        <f>IF(#REF!='Pareto Math'!Z$3,'Pareto Math'!B255,IF(HLOOKUP(X$15,#REF!,A256,FALSE)="","",HLOOKUP(X$15,#REF!,A256,FALSE)))</f>
        <v>#REF!</v>
      </c>
      <c r="D255" s="149" t="e">
        <f>HLOOKUP(V$15,#REF!,A256,FALSE)</f>
        <v>#REF!</v>
      </c>
      <c r="E255" s="152" t="e">
        <f>IF(C255="","",HLOOKUP(W$15,#REF!,A256,FALSE))</f>
        <v>#REF!</v>
      </c>
      <c r="F255" s="152">
        <f>(COUNTIF(D$3:D255,D255))</f>
        <v>253</v>
      </c>
      <c r="G255" s="152">
        <f t="shared" si="39"/>
        <v>999</v>
      </c>
      <c r="H255" s="152" t="e">
        <f t="shared" si="40"/>
        <v>#REF!</v>
      </c>
      <c r="I255" s="153" t="str">
        <f t="shared" si="41"/>
        <v/>
      </c>
      <c r="J255" s="153" t="e">
        <f t="shared" si="47"/>
        <v>#REF!</v>
      </c>
      <c r="K255" s="153" t="e">
        <f t="shared" si="47"/>
        <v>#REF!</v>
      </c>
      <c r="L255" s="153" t="e">
        <f t="shared" si="47"/>
        <v>#REF!</v>
      </c>
      <c r="M255" s="153" t="e">
        <f t="shared" si="46"/>
        <v>#REF!</v>
      </c>
      <c r="N255" s="153" t="e">
        <f t="shared" si="46"/>
        <v>#REF!</v>
      </c>
      <c r="O255" s="153" t="e">
        <f t="shared" si="46"/>
        <v>#REF!</v>
      </c>
      <c r="P255" s="153" t="e">
        <f t="shared" si="46"/>
        <v>#REF!</v>
      </c>
      <c r="Q255" s="153" t="e">
        <f t="shared" si="46"/>
        <v>#REF!</v>
      </c>
      <c r="R255" s="153" t="e">
        <f t="shared" si="46"/>
        <v>#REF!</v>
      </c>
      <c r="S255" s="153" t="e">
        <f t="shared" si="43"/>
        <v>#REF!</v>
      </c>
      <c r="T255" s="152" t="str">
        <f t="shared" ca="1" si="44"/>
        <v/>
      </c>
      <c r="U255" s="149" t="str">
        <f t="shared" ca="1" si="42"/>
        <v/>
      </c>
    </row>
    <row r="256" spans="1:21">
      <c r="A256" s="149">
        <v>254</v>
      </c>
      <c r="B256" s="150">
        <f t="shared" si="45"/>
        <v>254</v>
      </c>
      <c r="C256" s="151" t="e">
        <f>IF(#REF!='Pareto Math'!Z$3,'Pareto Math'!B256,IF(HLOOKUP(X$15,#REF!,A257,FALSE)="","",HLOOKUP(X$15,#REF!,A257,FALSE)))</f>
        <v>#REF!</v>
      </c>
      <c r="D256" s="149" t="e">
        <f>HLOOKUP(V$15,#REF!,A257,FALSE)</f>
        <v>#REF!</v>
      </c>
      <c r="E256" s="152" t="e">
        <f>IF(C256="","",HLOOKUP(W$15,#REF!,A257,FALSE))</f>
        <v>#REF!</v>
      </c>
      <c r="F256" s="152">
        <f>(COUNTIF(D$3:D256,D256))</f>
        <v>254</v>
      </c>
      <c r="G256" s="152">
        <f t="shared" si="39"/>
        <v>999</v>
      </c>
      <c r="H256" s="152" t="e">
        <f t="shared" si="40"/>
        <v>#REF!</v>
      </c>
      <c r="I256" s="153" t="str">
        <f t="shared" si="41"/>
        <v/>
      </c>
      <c r="J256" s="153" t="e">
        <f t="shared" si="47"/>
        <v>#REF!</v>
      </c>
      <c r="K256" s="153" t="e">
        <f t="shared" si="47"/>
        <v>#REF!</v>
      </c>
      <c r="L256" s="153" t="e">
        <f t="shared" si="47"/>
        <v>#REF!</v>
      </c>
      <c r="M256" s="153" t="e">
        <f t="shared" si="46"/>
        <v>#REF!</v>
      </c>
      <c r="N256" s="153" t="e">
        <f t="shared" si="46"/>
        <v>#REF!</v>
      </c>
      <c r="O256" s="153" t="e">
        <f t="shared" si="46"/>
        <v>#REF!</v>
      </c>
      <c r="P256" s="153" t="e">
        <f t="shared" si="46"/>
        <v>#REF!</v>
      </c>
      <c r="Q256" s="153" t="e">
        <f t="shared" si="46"/>
        <v>#REF!</v>
      </c>
      <c r="R256" s="153" t="e">
        <f t="shared" si="46"/>
        <v>#REF!</v>
      </c>
      <c r="S256" s="153" t="e">
        <f t="shared" si="43"/>
        <v>#REF!</v>
      </c>
      <c r="T256" s="152" t="str">
        <f t="shared" ca="1" si="44"/>
        <v/>
      </c>
      <c r="U256" s="149" t="str">
        <f t="shared" ca="1" si="42"/>
        <v/>
      </c>
    </row>
    <row r="257" spans="1:21">
      <c r="A257" s="149">
        <v>255</v>
      </c>
      <c r="B257" s="150">
        <f t="shared" si="45"/>
        <v>255</v>
      </c>
      <c r="C257" s="151" t="e">
        <f>IF(#REF!='Pareto Math'!Z$3,'Pareto Math'!B257,IF(HLOOKUP(X$15,#REF!,A258,FALSE)="","",HLOOKUP(X$15,#REF!,A258,FALSE)))</f>
        <v>#REF!</v>
      </c>
      <c r="D257" s="149" t="e">
        <f>HLOOKUP(V$15,#REF!,A258,FALSE)</f>
        <v>#REF!</v>
      </c>
      <c r="E257" s="152" t="e">
        <f>IF(C257="","",HLOOKUP(W$15,#REF!,A258,FALSE))</f>
        <v>#REF!</v>
      </c>
      <c r="F257" s="152">
        <f>(COUNTIF(D$3:D257,D257))</f>
        <v>255</v>
      </c>
      <c r="G257" s="152">
        <f t="shared" si="39"/>
        <v>999</v>
      </c>
      <c r="H257" s="152" t="e">
        <f t="shared" si="40"/>
        <v>#REF!</v>
      </c>
      <c r="I257" s="153" t="str">
        <f t="shared" si="41"/>
        <v/>
      </c>
      <c r="J257" s="153" t="e">
        <f t="shared" si="47"/>
        <v>#REF!</v>
      </c>
      <c r="K257" s="153" t="e">
        <f t="shared" si="47"/>
        <v>#REF!</v>
      </c>
      <c r="L257" s="153" t="e">
        <f t="shared" si="47"/>
        <v>#REF!</v>
      </c>
      <c r="M257" s="153" t="e">
        <f t="shared" si="46"/>
        <v>#REF!</v>
      </c>
      <c r="N257" s="153" t="e">
        <f t="shared" si="46"/>
        <v>#REF!</v>
      </c>
      <c r="O257" s="153" t="e">
        <f t="shared" si="46"/>
        <v>#REF!</v>
      </c>
      <c r="P257" s="153" t="e">
        <f t="shared" si="46"/>
        <v>#REF!</v>
      </c>
      <c r="Q257" s="153" t="e">
        <f t="shared" si="46"/>
        <v>#REF!</v>
      </c>
      <c r="R257" s="153" t="e">
        <f t="shared" si="46"/>
        <v>#REF!</v>
      </c>
      <c r="S257" s="153" t="e">
        <f t="shared" si="43"/>
        <v>#REF!</v>
      </c>
      <c r="T257" s="152" t="str">
        <f t="shared" ca="1" si="44"/>
        <v/>
      </c>
      <c r="U257" s="149" t="str">
        <f t="shared" ca="1" si="42"/>
        <v/>
      </c>
    </row>
    <row r="258" spans="1:21">
      <c r="A258" s="149">
        <v>256</v>
      </c>
      <c r="B258" s="150">
        <f t="shared" si="45"/>
        <v>256</v>
      </c>
      <c r="C258" s="151" t="e">
        <f>IF(#REF!='Pareto Math'!Z$3,'Pareto Math'!B258,IF(HLOOKUP(X$15,#REF!,A259,FALSE)="","",HLOOKUP(X$15,#REF!,A259,FALSE)))</f>
        <v>#REF!</v>
      </c>
      <c r="D258" s="149" t="e">
        <f>HLOOKUP(V$15,#REF!,A259,FALSE)</f>
        <v>#REF!</v>
      </c>
      <c r="E258" s="152" t="e">
        <f>IF(C258="","",HLOOKUP(W$15,#REF!,A259,FALSE))</f>
        <v>#REF!</v>
      </c>
      <c r="F258" s="152">
        <f>(COUNTIF(D$3:D258,D258))</f>
        <v>256</v>
      </c>
      <c r="G258" s="152">
        <f t="shared" si="39"/>
        <v>999</v>
      </c>
      <c r="H258" s="152" t="e">
        <f t="shared" si="40"/>
        <v>#REF!</v>
      </c>
      <c r="I258" s="153" t="str">
        <f t="shared" si="41"/>
        <v/>
      </c>
      <c r="J258" s="153" t="e">
        <f t="shared" si="47"/>
        <v>#REF!</v>
      </c>
      <c r="K258" s="153" t="e">
        <f t="shared" si="47"/>
        <v>#REF!</v>
      </c>
      <c r="L258" s="153" t="e">
        <f t="shared" si="47"/>
        <v>#REF!</v>
      </c>
      <c r="M258" s="153" t="e">
        <f t="shared" si="46"/>
        <v>#REF!</v>
      </c>
      <c r="N258" s="153" t="e">
        <f t="shared" si="46"/>
        <v>#REF!</v>
      </c>
      <c r="O258" s="153" t="e">
        <f t="shared" si="46"/>
        <v>#REF!</v>
      </c>
      <c r="P258" s="153" t="e">
        <f t="shared" si="46"/>
        <v>#REF!</v>
      </c>
      <c r="Q258" s="153" t="e">
        <f t="shared" si="46"/>
        <v>#REF!</v>
      </c>
      <c r="R258" s="153" t="e">
        <f t="shared" si="46"/>
        <v>#REF!</v>
      </c>
      <c r="S258" s="153" t="e">
        <f t="shared" si="43"/>
        <v>#REF!</v>
      </c>
      <c r="T258" s="152" t="str">
        <f t="shared" ca="1" si="44"/>
        <v/>
      </c>
      <c r="U258" s="149" t="str">
        <f t="shared" ca="1" si="42"/>
        <v/>
      </c>
    </row>
    <row r="259" spans="1:21">
      <c r="A259" s="149">
        <v>257</v>
      </c>
      <c r="B259" s="150">
        <f t="shared" si="45"/>
        <v>257</v>
      </c>
      <c r="C259" s="151" t="e">
        <f>IF(#REF!='Pareto Math'!Z$3,'Pareto Math'!B259,IF(HLOOKUP(X$15,#REF!,A260,FALSE)="","",HLOOKUP(X$15,#REF!,A260,FALSE)))</f>
        <v>#REF!</v>
      </c>
      <c r="D259" s="149" t="e">
        <f>HLOOKUP(V$15,#REF!,A260,FALSE)</f>
        <v>#REF!</v>
      </c>
      <c r="E259" s="152" t="e">
        <f>IF(C259="","",HLOOKUP(W$15,#REF!,A260,FALSE))</f>
        <v>#REF!</v>
      </c>
      <c r="F259" s="152">
        <f>(COUNTIF(D$3:D259,D259))</f>
        <v>257</v>
      </c>
      <c r="G259" s="152">
        <f t="shared" ref="G259:G322" si="48">(COUNTIF(D$3:D$1002,D259))</f>
        <v>999</v>
      </c>
      <c r="H259" s="152" t="e">
        <f t="shared" ref="H259:H322" si="49">(SUMIF(D$3:D$1002,D259,E$3:E$1002))</f>
        <v>#REF!</v>
      </c>
      <c r="I259" s="153" t="str">
        <f t="shared" ref="I259:I322" si="50">IF(F259=G259,IF(ISNA(H259),G259,H259),"")</f>
        <v/>
      </c>
      <c r="J259" s="153" t="e">
        <f t="shared" si="47"/>
        <v>#REF!</v>
      </c>
      <c r="K259" s="153" t="e">
        <f t="shared" si="47"/>
        <v>#REF!</v>
      </c>
      <c r="L259" s="153" t="e">
        <f t="shared" si="47"/>
        <v>#REF!</v>
      </c>
      <c r="M259" s="153" t="e">
        <f t="shared" si="46"/>
        <v>#REF!</v>
      </c>
      <c r="N259" s="153" t="e">
        <f t="shared" si="46"/>
        <v>#REF!</v>
      </c>
      <c r="O259" s="153" t="e">
        <f t="shared" si="46"/>
        <v>#REF!</v>
      </c>
      <c r="P259" s="153" t="e">
        <f t="shared" si="46"/>
        <v>#REF!</v>
      </c>
      <c r="Q259" s="153" t="e">
        <f t="shared" si="46"/>
        <v>#REF!</v>
      </c>
      <c r="R259" s="153" t="e">
        <f t="shared" si="46"/>
        <v>#REF!</v>
      </c>
      <c r="S259" s="153" t="e">
        <f t="shared" si="43"/>
        <v>#REF!</v>
      </c>
      <c r="T259" s="152" t="str">
        <f t="shared" ca="1" si="44"/>
        <v/>
      </c>
      <c r="U259" s="149" t="str">
        <f t="shared" ref="U259:U322" ca="1" si="51">IF(T259="","",D259)</f>
        <v/>
      </c>
    </row>
    <row r="260" spans="1:21">
      <c r="A260" s="149">
        <v>258</v>
      </c>
      <c r="B260" s="150">
        <f t="shared" si="45"/>
        <v>258</v>
      </c>
      <c r="C260" s="151" t="e">
        <f>IF(#REF!='Pareto Math'!Z$3,'Pareto Math'!B260,IF(HLOOKUP(X$15,#REF!,A261,FALSE)="","",HLOOKUP(X$15,#REF!,A261,FALSE)))</f>
        <v>#REF!</v>
      </c>
      <c r="D260" s="149" t="e">
        <f>HLOOKUP(V$15,#REF!,A261,FALSE)</f>
        <v>#REF!</v>
      </c>
      <c r="E260" s="152" t="e">
        <f>IF(C260="","",HLOOKUP(W$15,#REF!,A261,FALSE))</f>
        <v>#REF!</v>
      </c>
      <c r="F260" s="152">
        <f>(COUNTIF(D$3:D260,D260))</f>
        <v>258</v>
      </c>
      <c r="G260" s="152">
        <f t="shared" si="48"/>
        <v>999</v>
      </c>
      <c r="H260" s="152" t="e">
        <f t="shared" si="49"/>
        <v>#REF!</v>
      </c>
      <c r="I260" s="153" t="str">
        <f t="shared" si="50"/>
        <v/>
      </c>
      <c r="J260" s="153" t="e">
        <f t="shared" si="47"/>
        <v>#REF!</v>
      </c>
      <c r="K260" s="153" t="e">
        <f t="shared" si="47"/>
        <v>#REF!</v>
      </c>
      <c r="L260" s="153" t="e">
        <f t="shared" si="47"/>
        <v>#REF!</v>
      </c>
      <c r="M260" s="153" t="e">
        <f t="shared" si="46"/>
        <v>#REF!</v>
      </c>
      <c r="N260" s="153" t="e">
        <f t="shared" si="46"/>
        <v>#REF!</v>
      </c>
      <c r="O260" s="153" t="e">
        <f t="shared" si="46"/>
        <v>#REF!</v>
      </c>
      <c r="P260" s="153" t="e">
        <f t="shared" si="46"/>
        <v>#REF!</v>
      </c>
      <c r="Q260" s="153" t="e">
        <f t="shared" si="46"/>
        <v>#REF!</v>
      </c>
      <c r="R260" s="153" t="e">
        <f t="shared" si="46"/>
        <v>#REF!</v>
      </c>
      <c r="S260" s="153" t="e">
        <f t="shared" ref="S260:S323" si="52">IF(SUM(J260:R260)=0,$E260,"")</f>
        <v>#REF!</v>
      </c>
      <c r="T260" s="152" t="str">
        <f t="shared" ref="T260:T323" ca="1" si="53">IF(F260=G260,IF(ISNA(H260),G260+(RAND()*0.01),H260+(RAND()*0.0000000001)),"")</f>
        <v/>
      </c>
      <c r="U260" s="149" t="str">
        <f t="shared" ca="1" si="51"/>
        <v/>
      </c>
    </row>
    <row r="261" spans="1:21">
      <c r="A261" s="149">
        <v>259</v>
      </c>
      <c r="B261" s="150">
        <f t="shared" si="45"/>
        <v>259</v>
      </c>
      <c r="C261" s="151" t="e">
        <f>IF(#REF!='Pareto Math'!Z$3,'Pareto Math'!B261,IF(HLOOKUP(X$15,#REF!,A262,FALSE)="","",HLOOKUP(X$15,#REF!,A262,FALSE)))</f>
        <v>#REF!</v>
      </c>
      <c r="D261" s="149" t="e">
        <f>HLOOKUP(V$15,#REF!,A262,FALSE)</f>
        <v>#REF!</v>
      </c>
      <c r="E261" s="152" t="e">
        <f>IF(C261="","",HLOOKUP(W$15,#REF!,A262,FALSE))</f>
        <v>#REF!</v>
      </c>
      <c r="F261" s="152">
        <f>(COUNTIF(D$3:D261,D261))</f>
        <v>259</v>
      </c>
      <c r="G261" s="152">
        <f t="shared" si="48"/>
        <v>999</v>
      </c>
      <c r="H261" s="152" t="e">
        <f t="shared" si="49"/>
        <v>#REF!</v>
      </c>
      <c r="I261" s="153" t="str">
        <f t="shared" si="50"/>
        <v/>
      </c>
      <c r="J261" s="153" t="e">
        <f t="shared" si="47"/>
        <v>#REF!</v>
      </c>
      <c r="K261" s="153" t="e">
        <f t="shared" si="47"/>
        <v>#REF!</v>
      </c>
      <c r="L261" s="153" t="e">
        <f t="shared" si="47"/>
        <v>#REF!</v>
      </c>
      <c r="M261" s="153" t="e">
        <f t="shared" si="46"/>
        <v>#REF!</v>
      </c>
      <c r="N261" s="153" t="e">
        <f t="shared" si="46"/>
        <v>#REF!</v>
      </c>
      <c r="O261" s="153" t="e">
        <f t="shared" si="46"/>
        <v>#REF!</v>
      </c>
      <c r="P261" s="153" t="e">
        <f t="shared" si="46"/>
        <v>#REF!</v>
      </c>
      <c r="Q261" s="153" t="e">
        <f t="shared" si="46"/>
        <v>#REF!</v>
      </c>
      <c r="R261" s="153" t="e">
        <f t="shared" si="46"/>
        <v>#REF!</v>
      </c>
      <c r="S261" s="153" t="e">
        <f t="shared" si="52"/>
        <v>#REF!</v>
      </c>
      <c r="T261" s="152" t="str">
        <f t="shared" ca="1" si="53"/>
        <v/>
      </c>
      <c r="U261" s="149" t="str">
        <f t="shared" ca="1" si="51"/>
        <v/>
      </c>
    </row>
    <row r="262" spans="1:21">
      <c r="A262" s="149">
        <v>260</v>
      </c>
      <c r="B262" s="150">
        <f t="shared" si="45"/>
        <v>260</v>
      </c>
      <c r="C262" s="151" t="e">
        <f>IF(#REF!='Pareto Math'!Z$3,'Pareto Math'!B262,IF(HLOOKUP(X$15,#REF!,A263,FALSE)="","",HLOOKUP(X$15,#REF!,A263,FALSE)))</f>
        <v>#REF!</v>
      </c>
      <c r="D262" s="149" t="e">
        <f>HLOOKUP(V$15,#REF!,A263,FALSE)</f>
        <v>#REF!</v>
      </c>
      <c r="E262" s="152" t="e">
        <f>IF(C262="","",HLOOKUP(W$15,#REF!,A263,FALSE))</f>
        <v>#REF!</v>
      </c>
      <c r="F262" s="152">
        <f>(COUNTIF(D$3:D262,D262))</f>
        <v>260</v>
      </c>
      <c r="G262" s="152">
        <f t="shared" si="48"/>
        <v>999</v>
      </c>
      <c r="H262" s="152" t="e">
        <f t="shared" si="49"/>
        <v>#REF!</v>
      </c>
      <c r="I262" s="153" t="str">
        <f t="shared" si="50"/>
        <v/>
      </c>
      <c r="J262" s="153" t="e">
        <f t="shared" si="47"/>
        <v>#REF!</v>
      </c>
      <c r="K262" s="153" t="e">
        <f t="shared" si="47"/>
        <v>#REF!</v>
      </c>
      <c r="L262" s="153" t="e">
        <f t="shared" si="47"/>
        <v>#REF!</v>
      </c>
      <c r="M262" s="153" t="e">
        <f t="shared" si="46"/>
        <v>#REF!</v>
      </c>
      <c r="N262" s="153" t="e">
        <f t="shared" si="46"/>
        <v>#REF!</v>
      </c>
      <c r="O262" s="153" t="e">
        <f t="shared" si="46"/>
        <v>#REF!</v>
      </c>
      <c r="P262" s="153" t="e">
        <f t="shared" si="46"/>
        <v>#REF!</v>
      </c>
      <c r="Q262" s="153" t="e">
        <f t="shared" si="46"/>
        <v>#REF!</v>
      </c>
      <c r="R262" s="153" t="e">
        <f t="shared" si="46"/>
        <v>#REF!</v>
      </c>
      <c r="S262" s="153" t="e">
        <f t="shared" si="52"/>
        <v>#REF!</v>
      </c>
      <c r="T262" s="152" t="str">
        <f t="shared" ca="1" si="53"/>
        <v/>
      </c>
      <c r="U262" s="149" t="str">
        <f t="shared" ca="1" si="51"/>
        <v/>
      </c>
    </row>
    <row r="263" spans="1:21">
      <c r="A263" s="149">
        <v>261</v>
      </c>
      <c r="B263" s="150">
        <f t="shared" ref="B263:B326" si="54">IF(A263&gt;999-COUNTIF(D:D,0),"",A263)</f>
        <v>261</v>
      </c>
      <c r="C263" s="151" t="e">
        <f>IF(#REF!='Pareto Math'!Z$3,'Pareto Math'!B263,IF(HLOOKUP(X$15,#REF!,A264,FALSE)="","",HLOOKUP(X$15,#REF!,A264,FALSE)))</f>
        <v>#REF!</v>
      </c>
      <c r="D263" s="149" t="e">
        <f>HLOOKUP(V$15,#REF!,A264,FALSE)</f>
        <v>#REF!</v>
      </c>
      <c r="E263" s="152" t="e">
        <f>IF(C263="","",HLOOKUP(W$15,#REF!,A264,FALSE))</f>
        <v>#REF!</v>
      </c>
      <c r="F263" s="152">
        <f>(COUNTIF(D$3:D263,D263))</f>
        <v>261</v>
      </c>
      <c r="G263" s="152">
        <f t="shared" si="48"/>
        <v>999</v>
      </c>
      <c r="H263" s="152" t="e">
        <f t="shared" si="49"/>
        <v>#REF!</v>
      </c>
      <c r="I263" s="153" t="str">
        <f t="shared" si="50"/>
        <v/>
      </c>
      <c r="J263" s="153" t="e">
        <f t="shared" si="47"/>
        <v>#REF!</v>
      </c>
      <c r="K263" s="153" t="e">
        <f t="shared" si="47"/>
        <v>#REF!</v>
      </c>
      <c r="L263" s="153" t="e">
        <f t="shared" si="47"/>
        <v>#REF!</v>
      </c>
      <c r="M263" s="153" t="e">
        <f t="shared" si="46"/>
        <v>#REF!</v>
      </c>
      <c r="N263" s="153" t="e">
        <f t="shared" si="46"/>
        <v>#REF!</v>
      </c>
      <c r="O263" s="153" t="e">
        <f t="shared" si="46"/>
        <v>#REF!</v>
      </c>
      <c r="P263" s="153" t="e">
        <f t="shared" si="46"/>
        <v>#REF!</v>
      </c>
      <c r="Q263" s="153" t="e">
        <f t="shared" si="46"/>
        <v>#REF!</v>
      </c>
      <c r="R263" s="153" t="e">
        <f t="shared" si="46"/>
        <v>#REF!</v>
      </c>
      <c r="S263" s="153" t="e">
        <f t="shared" si="52"/>
        <v>#REF!</v>
      </c>
      <c r="T263" s="152" t="str">
        <f t="shared" ca="1" si="53"/>
        <v/>
      </c>
      <c r="U263" s="149" t="str">
        <f t="shared" ca="1" si="51"/>
        <v/>
      </c>
    </row>
    <row r="264" spans="1:21">
      <c r="A264" s="149">
        <v>262</v>
      </c>
      <c r="B264" s="150">
        <f t="shared" si="54"/>
        <v>262</v>
      </c>
      <c r="C264" s="151" t="e">
        <f>IF(#REF!='Pareto Math'!Z$3,'Pareto Math'!B264,IF(HLOOKUP(X$15,#REF!,A265,FALSE)="","",HLOOKUP(X$15,#REF!,A265,FALSE)))</f>
        <v>#REF!</v>
      </c>
      <c r="D264" s="149" t="e">
        <f>HLOOKUP(V$15,#REF!,A265,FALSE)</f>
        <v>#REF!</v>
      </c>
      <c r="E264" s="152" t="e">
        <f>IF(C264="","",HLOOKUP(W$15,#REF!,A265,FALSE))</f>
        <v>#REF!</v>
      </c>
      <c r="F264" s="152">
        <f>(COUNTIF(D$3:D264,D264))</f>
        <v>262</v>
      </c>
      <c r="G264" s="152">
        <f t="shared" si="48"/>
        <v>999</v>
      </c>
      <c r="H264" s="152" t="e">
        <f t="shared" si="49"/>
        <v>#REF!</v>
      </c>
      <c r="I264" s="153" t="str">
        <f t="shared" si="50"/>
        <v/>
      </c>
      <c r="J264" s="153" t="e">
        <f t="shared" si="47"/>
        <v>#REF!</v>
      </c>
      <c r="K264" s="153" t="e">
        <f t="shared" si="47"/>
        <v>#REF!</v>
      </c>
      <c r="L264" s="153" t="e">
        <f t="shared" si="47"/>
        <v>#REF!</v>
      </c>
      <c r="M264" s="153" t="e">
        <f t="shared" si="46"/>
        <v>#REF!</v>
      </c>
      <c r="N264" s="153" t="e">
        <f t="shared" si="46"/>
        <v>#REF!</v>
      </c>
      <c r="O264" s="153" t="e">
        <f t="shared" si="46"/>
        <v>#REF!</v>
      </c>
      <c r="P264" s="153" t="e">
        <f t="shared" si="46"/>
        <v>#REF!</v>
      </c>
      <c r="Q264" s="153" t="e">
        <f t="shared" si="46"/>
        <v>#REF!</v>
      </c>
      <c r="R264" s="153" t="e">
        <f t="shared" si="46"/>
        <v>#REF!</v>
      </c>
      <c r="S264" s="153" t="e">
        <f t="shared" si="52"/>
        <v>#REF!</v>
      </c>
      <c r="T264" s="152" t="str">
        <f t="shared" ca="1" si="53"/>
        <v/>
      </c>
      <c r="U264" s="149" t="str">
        <f t="shared" ca="1" si="51"/>
        <v/>
      </c>
    </row>
    <row r="265" spans="1:21">
      <c r="A265" s="149">
        <v>263</v>
      </c>
      <c r="B265" s="150">
        <f t="shared" si="54"/>
        <v>263</v>
      </c>
      <c r="C265" s="151" t="e">
        <f>IF(#REF!='Pareto Math'!Z$3,'Pareto Math'!B265,IF(HLOOKUP(X$15,#REF!,A266,FALSE)="","",HLOOKUP(X$15,#REF!,A266,FALSE)))</f>
        <v>#REF!</v>
      </c>
      <c r="D265" s="149" t="e">
        <f>HLOOKUP(V$15,#REF!,A266,FALSE)</f>
        <v>#REF!</v>
      </c>
      <c r="E265" s="152" t="e">
        <f>IF(C265="","",HLOOKUP(W$15,#REF!,A266,FALSE))</f>
        <v>#REF!</v>
      </c>
      <c r="F265" s="152">
        <f>(COUNTIF(D$3:D265,D265))</f>
        <v>263</v>
      </c>
      <c r="G265" s="152">
        <f t="shared" si="48"/>
        <v>999</v>
      </c>
      <c r="H265" s="152" t="e">
        <f t="shared" si="49"/>
        <v>#REF!</v>
      </c>
      <c r="I265" s="153" t="str">
        <f t="shared" si="50"/>
        <v/>
      </c>
      <c r="J265" s="153" t="e">
        <f t="shared" si="47"/>
        <v>#REF!</v>
      </c>
      <c r="K265" s="153" t="e">
        <f t="shared" si="47"/>
        <v>#REF!</v>
      </c>
      <c r="L265" s="153" t="e">
        <f t="shared" si="47"/>
        <v>#REF!</v>
      </c>
      <c r="M265" s="153" t="e">
        <f t="shared" si="46"/>
        <v>#REF!</v>
      </c>
      <c r="N265" s="153" t="e">
        <f t="shared" si="46"/>
        <v>#REF!</v>
      </c>
      <c r="O265" s="153" t="e">
        <f t="shared" si="46"/>
        <v>#REF!</v>
      </c>
      <c r="P265" s="153" t="e">
        <f t="shared" si="46"/>
        <v>#REF!</v>
      </c>
      <c r="Q265" s="153" t="e">
        <f t="shared" si="46"/>
        <v>#REF!</v>
      </c>
      <c r="R265" s="153" t="e">
        <f t="shared" si="46"/>
        <v>#REF!</v>
      </c>
      <c r="S265" s="153" t="e">
        <f t="shared" si="52"/>
        <v>#REF!</v>
      </c>
      <c r="T265" s="152" t="str">
        <f t="shared" ca="1" si="53"/>
        <v/>
      </c>
      <c r="U265" s="149" t="str">
        <f t="shared" ca="1" si="51"/>
        <v/>
      </c>
    </row>
    <row r="266" spans="1:21">
      <c r="A266" s="149">
        <v>264</v>
      </c>
      <c r="B266" s="150">
        <f t="shared" si="54"/>
        <v>264</v>
      </c>
      <c r="C266" s="151" t="e">
        <f>IF(#REF!='Pareto Math'!Z$3,'Pareto Math'!B266,IF(HLOOKUP(X$15,#REF!,A267,FALSE)="","",HLOOKUP(X$15,#REF!,A267,FALSE)))</f>
        <v>#REF!</v>
      </c>
      <c r="D266" s="149" t="e">
        <f>HLOOKUP(V$15,#REF!,A267,FALSE)</f>
        <v>#REF!</v>
      </c>
      <c r="E266" s="152" t="e">
        <f>IF(C266="","",HLOOKUP(W$15,#REF!,A267,FALSE))</f>
        <v>#REF!</v>
      </c>
      <c r="F266" s="152">
        <f>(COUNTIF(D$3:D266,D266))</f>
        <v>264</v>
      </c>
      <c r="G266" s="152">
        <f t="shared" si="48"/>
        <v>999</v>
      </c>
      <c r="H266" s="152" t="e">
        <f t="shared" si="49"/>
        <v>#REF!</v>
      </c>
      <c r="I266" s="153" t="str">
        <f t="shared" si="50"/>
        <v/>
      </c>
      <c r="J266" s="153" t="e">
        <f t="shared" si="47"/>
        <v>#REF!</v>
      </c>
      <c r="K266" s="153" t="e">
        <f t="shared" si="47"/>
        <v>#REF!</v>
      </c>
      <c r="L266" s="153" t="e">
        <f t="shared" si="47"/>
        <v>#REF!</v>
      </c>
      <c r="M266" s="153" t="e">
        <f t="shared" si="46"/>
        <v>#REF!</v>
      </c>
      <c r="N266" s="153" t="e">
        <f t="shared" si="46"/>
        <v>#REF!</v>
      </c>
      <c r="O266" s="153" t="e">
        <f t="shared" si="46"/>
        <v>#REF!</v>
      </c>
      <c r="P266" s="153" t="e">
        <f t="shared" si="46"/>
        <v>#REF!</v>
      </c>
      <c r="Q266" s="153" t="e">
        <f t="shared" si="46"/>
        <v>#REF!</v>
      </c>
      <c r="R266" s="153" t="e">
        <f t="shared" si="46"/>
        <v>#REF!</v>
      </c>
      <c r="S266" s="153" t="e">
        <f t="shared" si="52"/>
        <v>#REF!</v>
      </c>
      <c r="T266" s="152" t="str">
        <f t="shared" ca="1" si="53"/>
        <v/>
      </c>
      <c r="U266" s="149" t="str">
        <f t="shared" ca="1" si="51"/>
        <v/>
      </c>
    </row>
    <row r="267" spans="1:21">
      <c r="A267" s="149">
        <v>265</v>
      </c>
      <c r="B267" s="150">
        <f t="shared" si="54"/>
        <v>265</v>
      </c>
      <c r="C267" s="151" t="e">
        <f>IF(#REF!='Pareto Math'!Z$3,'Pareto Math'!B267,IF(HLOOKUP(X$15,#REF!,A268,FALSE)="","",HLOOKUP(X$15,#REF!,A268,FALSE)))</f>
        <v>#REF!</v>
      </c>
      <c r="D267" s="149" t="e">
        <f>HLOOKUP(V$15,#REF!,A268,FALSE)</f>
        <v>#REF!</v>
      </c>
      <c r="E267" s="152" t="e">
        <f>IF(C267="","",HLOOKUP(W$15,#REF!,A268,FALSE))</f>
        <v>#REF!</v>
      </c>
      <c r="F267" s="152">
        <f>(COUNTIF(D$3:D267,D267))</f>
        <v>265</v>
      </c>
      <c r="G267" s="152">
        <f t="shared" si="48"/>
        <v>999</v>
      </c>
      <c r="H267" s="152" t="e">
        <f t="shared" si="49"/>
        <v>#REF!</v>
      </c>
      <c r="I267" s="153" t="str">
        <f t="shared" si="50"/>
        <v/>
      </c>
      <c r="J267" s="153" t="e">
        <f t="shared" si="47"/>
        <v>#REF!</v>
      </c>
      <c r="K267" s="153" t="e">
        <f t="shared" si="47"/>
        <v>#REF!</v>
      </c>
      <c r="L267" s="153" t="e">
        <f t="shared" si="47"/>
        <v>#REF!</v>
      </c>
      <c r="M267" s="153" t="e">
        <f t="shared" si="46"/>
        <v>#REF!</v>
      </c>
      <c r="N267" s="153" t="e">
        <f t="shared" si="46"/>
        <v>#REF!</v>
      </c>
      <c r="O267" s="153" t="e">
        <f t="shared" si="46"/>
        <v>#REF!</v>
      </c>
      <c r="P267" s="153" t="e">
        <f t="shared" si="46"/>
        <v>#REF!</v>
      </c>
      <c r="Q267" s="153" t="e">
        <f t="shared" si="46"/>
        <v>#REF!</v>
      </c>
      <c r="R267" s="153" t="e">
        <f t="shared" si="46"/>
        <v>#REF!</v>
      </c>
      <c r="S267" s="153" t="e">
        <f t="shared" si="52"/>
        <v>#REF!</v>
      </c>
      <c r="T267" s="152" t="str">
        <f t="shared" ca="1" si="53"/>
        <v/>
      </c>
      <c r="U267" s="149" t="str">
        <f t="shared" ca="1" si="51"/>
        <v/>
      </c>
    </row>
    <row r="268" spans="1:21">
      <c r="A268" s="149">
        <v>266</v>
      </c>
      <c r="B268" s="150">
        <f t="shared" si="54"/>
        <v>266</v>
      </c>
      <c r="C268" s="151" t="e">
        <f>IF(#REF!='Pareto Math'!Z$3,'Pareto Math'!B268,IF(HLOOKUP(X$15,#REF!,A269,FALSE)="","",HLOOKUP(X$15,#REF!,A269,FALSE)))</f>
        <v>#REF!</v>
      </c>
      <c r="D268" s="149" t="e">
        <f>HLOOKUP(V$15,#REF!,A269,FALSE)</f>
        <v>#REF!</v>
      </c>
      <c r="E268" s="152" t="e">
        <f>IF(C268="","",HLOOKUP(W$15,#REF!,A269,FALSE))</f>
        <v>#REF!</v>
      </c>
      <c r="F268" s="152">
        <f>(COUNTIF(D$3:D268,D268))</f>
        <v>266</v>
      </c>
      <c r="G268" s="152">
        <f t="shared" si="48"/>
        <v>999</v>
      </c>
      <c r="H268" s="152" t="e">
        <f t="shared" si="49"/>
        <v>#REF!</v>
      </c>
      <c r="I268" s="153" t="str">
        <f t="shared" si="50"/>
        <v/>
      </c>
      <c r="J268" s="153" t="e">
        <f t="shared" si="47"/>
        <v>#REF!</v>
      </c>
      <c r="K268" s="153" t="e">
        <f t="shared" si="47"/>
        <v>#REF!</v>
      </c>
      <c r="L268" s="153" t="e">
        <f t="shared" si="47"/>
        <v>#REF!</v>
      </c>
      <c r="M268" s="153" t="e">
        <f t="shared" si="46"/>
        <v>#REF!</v>
      </c>
      <c r="N268" s="153" t="e">
        <f t="shared" si="46"/>
        <v>#REF!</v>
      </c>
      <c r="O268" s="153" t="e">
        <f t="shared" si="46"/>
        <v>#REF!</v>
      </c>
      <c r="P268" s="153" t="e">
        <f t="shared" si="46"/>
        <v>#REF!</v>
      </c>
      <c r="Q268" s="153" t="e">
        <f t="shared" si="46"/>
        <v>#REF!</v>
      </c>
      <c r="R268" s="153" t="e">
        <f t="shared" si="46"/>
        <v>#REF!</v>
      </c>
      <c r="S268" s="153" t="e">
        <f t="shared" si="52"/>
        <v>#REF!</v>
      </c>
      <c r="T268" s="152" t="str">
        <f t="shared" ca="1" si="53"/>
        <v/>
      </c>
      <c r="U268" s="149" t="str">
        <f t="shared" ca="1" si="51"/>
        <v/>
      </c>
    </row>
    <row r="269" spans="1:21">
      <c r="A269" s="149">
        <v>267</v>
      </c>
      <c r="B269" s="150">
        <f t="shared" si="54"/>
        <v>267</v>
      </c>
      <c r="C269" s="151" t="e">
        <f>IF(#REF!='Pareto Math'!Z$3,'Pareto Math'!B269,IF(HLOOKUP(X$15,#REF!,A270,FALSE)="","",HLOOKUP(X$15,#REF!,A270,FALSE)))</f>
        <v>#REF!</v>
      </c>
      <c r="D269" s="149" t="e">
        <f>HLOOKUP(V$15,#REF!,A270,FALSE)</f>
        <v>#REF!</v>
      </c>
      <c r="E269" s="152" t="e">
        <f>IF(C269="","",HLOOKUP(W$15,#REF!,A270,FALSE))</f>
        <v>#REF!</v>
      </c>
      <c r="F269" s="152">
        <f>(COUNTIF(D$3:D269,D269))</f>
        <v>267</v>
      </c>
      <c r="G269" s="152">
        <f t="shared" si="48"/>
        <v>999</v>
      </c>
      <c r="H269" s="152" t="e">
        <f t="shared" si="49"/>
        <v>#REF!</v>
      </c>
      <c r="I269" s="153" t="str">
        <f t="shared" si="50"/>
        <v/>
      </c>
      <c r="J269" s="153" t="e">
        <f t="shared" si="47"/>
        <v>#REF!</v>
      </c>
      <c r="K269" s="153" t="e">
        <f t="shared" si="47"/>
        <v>#REF!</v>
      </c>
      <c r="L269" s="153" t="e">
        <f t="shared" si="47"/>
        <v>#REF!</v>
      </c>
      <c r="M269" s="153" t="e">
        <f t="shared" si="46"/>
        <v>#REF!</v>
      </c>
      <c r="N269" s="153" t="e">
        <f t="shared" si="46"/>
        <v>#REF!</v>
      </c>
      <c r="O269" s="153" t="e">
        <f t="shared" si="46"/>
        <v>#REF!</v>
      </c>
      <c r="P269" s="153" t="e">
        <f t="shared" si="46"/>
        <v>#REF!</v>
      </c>
      <c r="Q269" s="153" t="e">
        <f t="shared" si="46"/>
        <v>#REF!</v>
      </c>
      <c r="R269" s="153" t="e">
        <f t="shared" si="46"/>
        <v>#REF!</v>
      </c>
      <c r="S269" s="153" t="e">
        <f t="shared" si="52"/>
        <v>#REF!</v>
      </c>
      <c r="T269" s="152" t="str">
        <f t="shared" ca="1" si="53"/>
        <v/>
      </c>
      <c r="U269" s="149" t="str">
        <f t="shared" ca="1" si="51"/>
        <v/>
      </c>
    </row>
    <row r="270" spans="1:21">
      <c r="A270" s="149">
        <v>268</v>
      </c>
      <c r="B270" s="150">
        <f t="shared" si="54"/>
        <v>268</v>
      </c>
      <c r="C270" s="151" t="e">
        <f>IF(#REF!='Pareto Math'!Z$3,'Pareto Math'!B270,IF(HLOOKUP(X$15,#REF!,A271,FALSE)="","",HLOOKUP(X$15,#REF!,A271,FALSE)))</f>
        <v>#REF!</v>
      </c>
      <c r="D270" s="149" t="e">
        <f>HLOOKUP(V$15,#REF!,A271,FALSE)</f>
        <v>#REF!</v>
      </c>
      <c r="E270" s="152" t="e">
        <f>IF(C270="","",HLOOKUP(W$15,#REF!,A271,FALSE))</f>
        <v>#REF!</v>
      </c>
      <c r="F270" s="152">
        <f>(COUNTIF(D$3:D270,D270))</f>
        <v>268</v>
      </c>
      <c r="G270" s="152">
        <f t="shared" si="48"/>
        <v>999</v>
      </c>
      <c r="H270" s="152" t="e">
        <f t="shared" si="49"/>
        <v>#REF!</v>
      </c>
      <c r="I270" s="153" t="str">
        <f t="shared" si="50"/>
        <v/>
      </c>
      <c r="J270" s="153" t="e">
        <f t="shared" si="47"/>
        <v>#REF!</v>
      </c>
      <c r="K270" s="153" t="e">
        <f t="shared" si="47"/>
        <v>#REF!</v>
      </c>
      <c r="L270" s="153" t="e">
        <f t="shared" si="47"/>
        <v>#REF!</v>
      </c>
      <c r="M270" s="153" t="e">
        <f t="shared" si="46"/>
        <v>#REF!</v>
      </c>
      <c r="N270" s="153" t="e">
        <f t="shared" si="46"/>
        <v>#REF!</v>
      </c>
      <c r="O270" s="153" t="e">
        <f t="shared" si="46"/>
        <v>#REF!</v>
      </c>
      <c r="P270" s="153" t="e">
        <f t="shared" ref="P270:R333" si="55">IF(ISERROR(AD$43),"",IF($D270&lt;&gt;AD$43,"",$E270))</f>
        <v>#REF!</v>
      </c>
      <c r="Q270" s="153" t="e">
        <f t="shared" si="55"/>
        <v>#REF!</v>
      </c>
      <c r="R270" s="153" t="e">
        <f t="shared" si="55"/>
        <v>#REF!</v>
      </c>
      <c r="S270" s="153" t="e">
        <f t="shared" si="52"/>
        <v>#REF!</v>
      </c>
      <c r="T270" s="152" t="str">
        <f t="shared" ca="1" si="53"/>
        <v/>
      </c>
      <c r="U270" s="149" t="str">
        <f t="shared" ca="1" si="51"/>
        <v/>
      </c>
    </row>
    <row r="271" spans="1:21">
      <c r="A271" s="149">
        <v>269</v>
      </c>
      <c r="B271" s="150">
        <f t="shared" si="54"/>
        <v>269</v>
      </c>
      <c r="C271" s="151" t="e">
        <f>IF(#REF!='Pareto Math'!Z$3,'Pareto Math'!B271,IF(HLOOKUP(X$15,#REF!,A272,FALSE)="","",HLOOKUP(X$15,#REF!,A272,FALSE)))</f>
        <v>#REF!</v>
      </c>
      <c r="D271" s="149" t="e">
        <f>HLOOKUP(V$15,#REF!,A272,FALSE)</f>
        <v>#REF!</v>
      </c>
      <c r="E271" s="152" t="e">
        <f>IF(C271="","",HLOOKUP(W$15,#REF!,A272,FALSE))</f>
        <v>#REF!</v>
      </c>
      <c r="F271" s="152">
        <f>(COUNTIF(D$3:D271,D271))</f>
        <v>269</v>
      </c>
      <c r="G271" s="152">
        <f t="shared" si="48"/>
        <v>999</v>
      </c>
      <c r="H271" s="152" t="e">
        <f t="shared" si="49"/>
        <v>#REF!</v>
      </c>
      <c r="I271" s="153" t="str">
        <f t="shared" si="50"/>
        <v/>
      </c>
      <c r="J271" s="153" t="e">
        <f t="shared" si="47"/>
        <v>#REF!</v>
      </c>
      <c r="K271" s="153" t="e">
        <f t="shared" si="47"/>
        <v>#REF!</v>
      </c>
      <c r="L271" s="153" t="e">
        <f t="shared" si="47"/>
        <v>#REF!</v>
      </c>
      <c r="M271" s="153" t="e">
        <f t="shared" si="47"/>
        <v>#REF!</v>
      </c>
      <c r="N271" s="153" t="e">
        <f t="shared" si="47"/>
        <v>#REF!</v>
      </c>
      <c r="O271" s="153" t="e">
        <f t="shared" si="47"/>
        <v>#REF!</v>
      </c>
      <c r="P271" s="153" t="e">
        <f t="shared" si="55"/>
        <v>#REF!</v>
      </c>
      <c r="Q271" s="153" t="e">
        <f t="shared" si="55"/>
        <v>#REF!</v>
      </c>
      <c r="R271" s="153" t="e">
        <f t="shared" si="55"/>
        <v>#REF!</v>
      </c>
      <c r="S271" s="153" t="e">
        <f t="shared" si="52"/>
        <v>#REF!</v>
      </c>
      <c r="T271" s="152" t="str">
        <f t="shared" ca="1" si="53"/>
        <v/>
      </c>
      <c r="U271" s="149" t="str">
        <f t="shared" ca="1" si="51"/>
        <v/>
      </c>
    </row>
    <row r="272" spans="1:21">
      <c r="A272" s="149">
        <v>270</v>
      </c>
      <c r="B272" s="150">
        <f t="shared" si="54"/>
        <v>270</v>
      </c>
      <c r="C272" s="151" t="e">
        <f>IF(#REF!='Pareto Math'!Z$3,'Pareto Math'!B272,IF(HLOOKUP(X$15,#REF!,A273,FALSE)="","",HLOOKUP(X$15,#REF!,A273,FALSE)))</f>
        <v>#REF!</v>
      </c>
      <c r="D272" s="149" t="e">
        <f>HLOOKUP(V$15,#REF!,A273,FALSE)</f>
        <v>#REF!</v>
      </c>
      <c r="E272" s="152" t="e">
        <f>IF(C272="","",HLOOKUP(W$15,#REF!,A273,FALSE))</f>
        <v>#REF!</v>
      </c>
      <c r="F272" s="152">
        <f>(COUNTIF(D$3:D272,D272))</f>
        <v>270</v>
      </c>
      <c r="G272" s="152">
        <f t="shared" si="48"/>
        <v>999</v>
      </c>
      <c r="H272" s="152" t="e">
        <f t="shared" si="49"/>
        <v>#REF!</v>
      </c>
      <c r="I272" s="153" t="str">
        <f t="shared" si="50"/>
        <v/>
      </c>
      <c r="J272" s="153" t="e">
        <f t="shared" si="47"/>
        <v>#REF!</v>
      </c>
      <c r="K272" s="153" t="e">
        <f t="shared" si="47"/>
        <v>#REF!</v>
      </c>
      <c r="L272" s="153" t="e">
        <f t="shared" si="47"/>
        <v>#REF!</v>
      </c>
      <c r="M272" s="153" t="e">
        <f t="shared" si="47"/>
        <v>#REF!</v>
      </c>
      <c r="N272" s="153" t="e">
        <f t="shared" si="47"/>
        <v>#REF!</v>
      </c>
      <c r="O272" s="153" t="e">
        <f t="shared" si="47"/>
        <v>#REF!</v>
      </c>
      <c r="P272" s="153" t="e">
        <f t="shared" si="55"/>
        <v>#REF!</v>
      </c>
      <c r="Q272" s="153" t="e">
        <f t="shared" si="55"/>
        <v>#REF!</v>
      </c>
      <c r="R272" s="153" t="e">
        <f t="shared" si="55"/>
        <v>#REF!</v>
      </c>
      <c r="S272" s="153" t="e">
        <f t="shared" si="52"/>
        <v>#REF!</v>
      </c>
      <c r="T272" s="152" t="str">
        <f t="shared" ca="1" si="53"/>
        <v/>
      </c>
      <c r="U272" s="149" t="str">
        <f t="shared" ca="1" si="51"/>
        <v/>
      </c>
    </row>
    <row r="273" spans="1:21">
      <c r="A273" s="149">
        <v>271</v>
      </c>
      <c r="B273" s="150">
        <f t="shared" si="54"/>
        <v>271</v>
      </c>
      <c r="C273" s="151" t="e">
        <f>IF(#REF!='Pareto Math'!Z$3,'Pareto Math'!B273,IF(HLOOKUP(X$15,#REF!,A274,FALSE)="","",HLOOKUP(X$15,#REF!,A274,FALSE)))</f>
        <v>#REF!</v>
      </c>
      <c r="D273" s="149" t="e">
        <f>HLOOKUP(V$15,#REF!,A274,FALSE)</f>
        <v>#REF!</v>
      </c>
      <c r="E273" s="152" t="e">
        <f>IF(C273="","",HLOOKUP(W$15,#REF!,A274,FALSE))</f>
        <v>#REF!</v>
      </c>
      <c r="F273" s="152">
        <f>(COUNTIF(D$3:D273,D273))</f>
        <v>271</v>
      </c>
      <c r="G273" s="152">
        <f t="shared" si="48"/>
        <v>999</v>
      </c>
      <c r="H273" s="152" t="e">
        <f t="shared" si="49"/>
        <v>#REF!</v>
      </c>
      <c r="I273" s="153" t="str">
        <f t="shared" si="50"/>
        <v/>
      </c>
      <c r="J273" s="153" t="e">
        <f t="shared" si="47"/>
        <v>#REF!</v>
      </c>
      <c r="K273" s="153" t="e">
        <f t="shared" si="47"/>
        <v>#REF!</v>
      </c>
      <c r="L273" s="153" t="e">
        <f t="shared" si="47"/>
        <v>#REF!</v>
      </c>
      <c r="M273" s="153" t="e">
        <f t="shared" si="47"/>
        <v>#REF!</v>
      </c>
      <c r="N273" s="153" t="e">
        <f t="shared" si="47"/>
        <v>#REF!</v>
      </c>
      <c r="O273" s="153" t="e">
        <f t="shared" si="47"/>
        <v>#REF!</v>
      </c>
      <c r="P273" s="153" t="e">
        <f t="shared" si="55"/>
        <v>#REF!</v>
      </c>
      <c r="Q273" s="153" t="e">
        <f t="shared" si="55"/>
        <v>#REF!</v>
      </c>
      <c r="R273" s="153" t="e">
        <f t="shared" si="55"/>
        <v>#REF!</v>
      </c>
      <c r="S273" s="153" t="e">
        <f t="shared" si="52"/>
        <v>#REF!</v>
      </c>
      <c r="T273" s="152" t="str">
        <f t="shared" ca="1" si="53"/>
        <v/>
      </c>
      <c r="U273" s="149" t="str">
        <f t="shared" ca="1" si="51"/>
        <v/>
      </c>
    </row>
    <row r="274" spans="1:21">
      <c r="A274" s="149">
        <v>272</v>
      </c>
      <c r="B274" s="150">
        <f t="shared" si="54"/>
        <v>272</v>
      </c>
      <c r="C274" s="151" t="e">
        <f>IF(#REF!='Pareto Math'!Z$3,'Pareto Math'!B274,IF(HLOOKUP(X$15,#REF!,A275,FALSE)="","",HLOOKUP(X$15,#REF!,A275,FALSE)))</f>
        <v>#REF!</v>
      </c>
      <c r="D274" s="149" t="e">
        <f>HLOOKUP(V$15,#REF!,A275,FALSE)</f>
        <v>#REF!</v>
      </c>
      <c r="E274" s="152" t="e">
        <f>IF(C274="","",HLOOKUP(W$15,#REF!,A275,FALSE))</f>
        <v>#REF!</v>
      </c>
      <c r="F274" s="152">
        <f>(COUNTIF(D$3:D274,D274))</f>
        <v>272</v>
      </c>
      <c r="G274" s="152">
        <f t="shared" si="48"/>
        <v>999</v>
      </c>
      <c r="H274" s="152" t="e">
        <f t="shared" si="49"/>
        <v>#REF!</v>
      </c>
      <c r="I274" s="153" t="str">
        <f t="shared" si="50"/>
        <v/>
      </c>
      <c r="J274" s="153" t="e">
        <f t="shared" si="47"/>
        <v>#REF!</v>
      </c>
      <c r="K274" s="153" t="e">
        <f t="shared" si="47"/>
        <v>#REF!</v>
      </c>
      <c r="L274" s="153" t="e">
        <f t="shared" si="47"/>
        <v>#REF!</v>
      </c>
      <c r="M274" s="153" t="e">
        <f t="shared" si="47"/>
        <v>#REF!</v>
      </c>
      <c r="N274" s="153" t="e">
        <f t="shared" si="47"/>
        <v>#REF!</v>
      </c>
      <c r="O274" s="153" t="e">
        <f t="shared" si="47"/>
        <v>#REF!</v>
      </c>
      <c r="P274" s="153" t="e">
        <f t="shared" si="55"/>
        <v>#REF!</v>
      </c>
      <c r="Q274" s="153" t="e">
        <f t="shared" si="55"/>
        <v>#REF!</v>
      </c>
      <c r="R274" s="153" t="e">
        <f t="shared" si="55"/>
        <v>#REF!</v>
      </c>
      <c r="S274" s="153" t="e">
        <f t="shared" si="52"/>
        <v>#REF!</v>
      </c>
      <c r="T274" s="152" t="str">
        <f t="shared" ca="1" si="53"/>
        <v/>
      </c>
      <c r="U274" s="149" t="str">
        <f t="shared" ca="1" si="51"/>
        <v/>
      </c>
    </row>
    <row r="275" spans="1:21">
      <c r="A275" s="149">
        <v>273</v>
      </c>
      <c r="B275" s="150">
        <f t="shared" si="54"/>
        <v>273</v>
      </c>
      <c r="C275" s="151" t="e">
        <f>IF(#REF!='Pareto Math'!Z$3,'Pareto Math'!B275,IF(HLOOKUP(X$15,#REF!,A276,FALSE)="","",HLOOKUP(X$15,#REF!,A276,FALSE)))</f>
        <v>#REF!</v>
      </c>
      <c r="D275" s="149" t="e">
        <f>HLOOKUP(V$15,#REF!,A276,FALSE)</f>
        <v>#REF!</v>
      </c>
      <c r="E275" s="152" t="e">
        <f>IF(C275="","",HLOOKUP(W$15,#REF!,A276,FALSE))</f>
        <v>#REF!</v>
      </c>
      <c r="F275" s="152">
        <f>(COUNTIF(D$3:D275,D275))</f>
        <v>273</v>
      </c>
      <c r="G275" s="152">
        <f t="shared" si="48"/>
        <v>999</v>
      </c>
      <c r="H275" s="152" t="e">
        <f t="shared" si="49"/>
        <v>#REF!</v>
      </c>
      <c r="I275" s="153" t="str">
        <f t="shared" si="50"/>
        <v/>
      </c>
      <c r="J275" s="153" t="e">
        <f t="shared" si="47"/>
        <v>#REF!</v>
      </c>
      <c r="K275" s="153" t="e">
        <f t="shared" si="47"/>
        <v>#REF!</v>
      </c>
      <c r="L275" s="153" t="e">
        <f t="shared" si="47"/>
        <v>#REF!</v>
      </c>
      <c r="M275" s="153" t="e">
        <f t="shared" si="47"/>
        <v>#REF!</v>
      </c>
      <c r="N275" s="153" t="e">
        <f t="shared" si="47"/>
        <v>#REF!</v>
      </c>
      <c r="O275" s="153" t="e">
        <f t="shared" si="47"/>
        <v>#REF!</v>
      </c>
      <c r="P275" s="153" t="e">
        <f t="shared" si="55"/>
        <v>#REF!</v>
      </c>
      <c r="Q275" s="153" t="e">
        <f t="shared" si="55"/>
        <v>#REF!</v>
      </c>
      <c r="R275" s="153" t="e">
        <f t="shared" si="55"/>
        <v>#REF!</v>
      </c>
      <c r="S275" s="153" t="e">
        <f t="shared" si="52"/>
        <v>#REF!</v>
      </c>
      <c r="T275" s="152" t="str">
        <f t="shared" ca="1" si="53"/>
        <v/>
      </c>
      <c r="U275" s="149" t="str">
        <f t="shared" ca="1" si="51"/>
        <v/>
      </c>
    </row>
    <row r="276" spans="1:21">
      <c r="A276" s="149">
        <v>274</v>
      </c>
      <c r="B276" s="150">
        <f t="shared" si="54"/>
        <v>274</v>
      </c>
      <c r="C276" s="151" t="e">
        <f>IF(#REF!='Pareto Math'!Z$3,'Pareto Math'!B276,IF(HLOOKUP(X$15,#REF!,A277,FALSE)="","",HLOOKUP(X$15,#REF!,A277,FALSE)))</f>
        <v>#REF!</v>
      </c>
      <c r="D276" s="149" t="e">
        <f>HLOOKUP(V$15,#REF!,A277,FALSE)</f>
        <v>#REF!</v>
      </c>
      <c r="E276" s="152" t="e">
        <f>IF(C276="","",HLOOKUP(W$15,#REF!,A277,FALSE))</f>
        <v>#REF!</v>
      </c>
      <c r="F276" s="152">
        <f>(COUNTIF(D$3:D276,D276))</f>
        <v>274</v>
      </c>
      <c r="G276" s="152">
        <f t="shared" si="48"/>
        <v>999</v>
      </c>
      <c r="H276" s="152" t="e">
        <f t="shared" si="49"/>
        <v>#REF!</v>
      </c>
      <c r="I276" s="153" t="str">
        <f t="shared" si="50"/>
        <v/>
      </c>
      <c r="J276" s="153" t="e">
        <f t="shared" si="47"/>
        <v>#REF!</v>
      </c>
      <c r="K276" s="153" t="e">
        <f t="shared" si="47"/>
        <v>#REF!</v>
      </c>
      <c r="L276" s="153" t="e">
        <f t="shared" si="47"/>
        <v>#REF!</v>
      </c>
      <c r="M276" s="153" t="e">
        <f t="shared" si="47"/>
        <v>#REF!</v>
      </c>
      <c r="N276" s="153" t="e">
        <f t="shared" si="47"/>
        <v>#REF!</v>
      </c>
      <c r="O276" s="153" t="e">
        <f t="shared" si="47"/>
        <v>#REF!</v>
      </c>
      <c r="P276" s="153" t="e">
        <f t="shared" si="55"/>
        <v>#REF!</v>
      </c>
      <c r="Q276" s="153" t="e">
        <f t="shared" si="55"/>
        <v>#REF!</v>
      </c>
      <c r="R276" s="153" t="e">
        <f t="shared" si="55"/>
        <v>#REF!</v>
      </c>
      <c r="S276" s="153" t="e">
        <f t="shared" si="52"/>
        <v>#REF!</v>
      </c>
      <c r="T276" s="152" t="str">
        <f t="shared" ca="1" si="53"/>
        <v/>
      </c>
      <c r="U276" s="149" t="str">
        <f t="shared" ca="1" si="51"/>
        <v/>
      </c>
    </row>
    <row r="277" spans="1:21">
      <c r="A277" s="149">
        <v>275</v>
      </c>
      <c r="B277" s="150">
        <f t="shared" si="54"/>
        <v>275</v>
      </c>
      <c r="C277" s="151" t="e">
        <f>IF(#REF!='Pareto Math'!Z$3,'Pareto Math'!B277,IF(HLOOKUP(X$15,#REF!,A278,FALSE)="","",HLOOKUP(X$15,#REF!,A278,FALSE)))</f>
        <v>#REF!</v>
      </c>
      <c r="D277" s="149" t="e">
        <f>HLOOKUP(V$15,#REF!,A278,FALSE)</f>
        <v>#REF!</v>
      </c>
      <c r="E277" s="152" t="e">
        <f>IF(C277="","",HLOOKUP(W$15,#REF!,A278,FALSE))</f>
        <v>#REF!</v>
      </c>
      <c r="F277" s="152">
        <f>(COUNTIF(D$3:D277,D277))</f>
        <v>275</v>
      </c>
      <c r="G277" s="152">
        <f t="shared" si="48"/>
        <v>999</v>
      </c>
      <c r="H277" s="152" t="e">
        <f t="shared" si="49"/>
        <v>#REF!</v>
      </c>
      <c r="I277" s="153" t="str">
        <f t="shared" si="50"/>
        <v/>
      </c>
      <c r="J277" s="153" t="e">
        <f t="shared" si="47"/>
        <v>#REF!</v>
      </c>
      <c r="K277" s="153" t="e">
        <f t="shared" si="47"/>
        <v>#REF!</v>
      </c>
      <c r="L277" s="153" t="e">
        <f t="shared" si="47"/>
        <v>#REF!</v>
      </c>
      <c r="M277" s="153" t="e">
        <f t="shared" si="47"/>
        <v>#REF!</v>
      </c>
      <c r="N277" s="153" t="e">
        <f t="shared" si="47"/>
        <v>#REF!</v>
      </c>
      <c r="O277" s="153" t="e">
        <f t="shared" si="47"/>
        <v>#REF!</v>
      </c>
      <c r="P277" s="153" t="e">
        <f t="shared" si="55"/>
        <v>#REF!</v>
      </c>
      <c r="Q277" s="153" t="e">
        <f t="shared" si="55"/>
        <v>#REF!</v>
      </c>
      <c r="R277" s="153" t="e">
        <f t="shared" si="55"/>
        <v>#REF!</v>
      </c>
      <c r="S277" s="153" t="e">
        <f t="shared" si="52"/>
        <v>#REF!</v>
      </c>
      <c r="T277" s="152" t="str">
        <f t="shared" ca="1" si="53"/>
        <v/>
      </c>
      <c r="U277" s="149" t="str">
        <f t="shared" ca="1" si="51"/>
        <v/>
      </c>
    </row>
    <row r="278" spans="1:21">
      <c r="A278" s="149">
        <v>276</v>
      </c>
      <c r="B278" s="150">
        <f t="shared" si="54"/>
        <v>276</v>
      </c>
      <c r="C278" s="151" t="e">
        <f>IF(#REF!='Pareto Math'!Z$3,'Pareto Math'!B278,IF(HLOOKUP(X$15,#REF!,A279,FALSE)="","",HLOOKUP(X$15,#REF!,A279,FALSE)))</f>
        <v>#REF!</v>
      </c>
      <c r="D278" s="149" t="e">
        <f>HLOOKUP(V$15,#REF!,A279,FALSE)</f>
        <v>#REF!</v>
      </c>
      <c r="E278" s="152" t="e">
        <f>IF(C278="","",HLOOKUP(W$15,#REF!,A279,FALSE))</f>
        <v>#REF!</v>
      </c>
      <c r="F278" s="152">
        <f>(COUNTIF(D$3:D278,D278))</f>
        <v>276</v>
      </c>
      <c r="G278" s="152">
        <f t="shared" si="48"/>
        <v>999</v>
      </c>
      <c r="H278" s="152" t="e">
        <f t="shared" si="49"/>
        <v>#REF!</v>
      </c>
      <c r="I278" s="153" t="str">
        <f t="shared" si="50"/>
        <v/>
      </c>
      <c r="J278" s="153" t="e">
        <f t="shared" si="47"/>
        <v>#REF!</v>
      </c>
      <c r="K278" s="153" t="e">
        <f t="shared" si="47"/>
        <v>#REF!</v>
      </c>
      <c r="L278" s="153" t="e">
        <f t="shared" si="47"/>
        <v>#REF!</v>
      </c>
      <c r="M278" s="153" t="e">
        <f t="shared" si="47"/>
        <v>#REF!</v>
      </c>
      <c r="N278" s="153" t="e">
        <f t="shared" si="47"/>
        <v>#REF!</v>
      </c>
      <c r="O278" s="153" t="e">
        <f t="shared" si="47"/>
        <v>#REF!</v>
      </c>
      <c r="P278" s="153" t="e">
        <f t="shared" si="55"/>
        <v>#REF!</v>
      </c>
      <c r="Q278" s="153" t="e">
        <f t="shared" si="55"/>
        <v>#REF!</v>
      </c>
      <c r="R278" s="153" t="e">
        <f t="shared" si="55"/>
        <v>#REF!</v>
      </c>
      <c r="S278" s="153" t="e">
        <f t="shared" si="52"/>
        <v>#REF!</v>
      </c>
      <c r="T278" s="152" t="str">
        <f t="shared" ca="1" si="53"/>
        <v/>
      </c>
      <c r="U278" s="149" t="str">
        <f t="shared" ca="1" si="51"/>
        <v/>
      </c>
    </row>
    <row r="279" spans="1:21">
      <c r="A279" s="149">
        <v>277</v>
      </c>
      <c r="B279" s="150">
        <f t="shared" si="54"/>
        <v>277</v>
      </c>
      <c r="C279" s="151" t="e">
        <f>IF(#REF!='Pareto Math'!Z$3,'Pareto Math'!B279,IF(HLOOKUP(X$15,#REF!,A280,FALSE)="","",HLOOKUP(X$15,#REF!,A280,FALSE)))</f>
        <v>#REF!</v>
      </c>
      <c r="D279" s="149" t="e">
        <f>HLOOKUP(V$15,#REF!,A280,FALSE)</f>
        <v>#REF!</v>
      </c>
      <c r="E279" s="152" t="e">
        <f>IF(C279="","",HLOOKUP(W$15,#REF!,A280,FALSE))</f>
        <v>#REF!</v>
      </c>
      <c r="F279" s="152">
        <f>(COUNTIF(D$3:D279,D279))</f>
        <v>277</v>
      </c>
      <c r="G279" s="152">
        <f t="shared" si="48"/>
        <v>999</v>
      </c>
      <c r="H279" s="152" t="e">
        <f t="shared" si="49"/>
        <v>#REF!</v>
      </c>
      <c r="I279" s="153" t="str">
        <f t="shared" si="50"/>
        <v/>
      </c>
      <c r="J279" s="153" t="e">
        <f t="shared" si="47"/>
        <v>#REF!</v>
      </c>
      <c r="K279" s="153" t="e">
        <f t="shared" si="47"/>
        <v>#REF!</v>
      </c>
      <c r="L279" s="153" t="e">
        <f t="shared" si="47"/>
        <v>#REF!</v>
      </c>
      <c r="M279" s="153" t="e">
        <f t="shared" si="47"/>
        <v>#REF!</v>
      </c>
      <c r="N279" s="153" t="e">
        <f t="shared" si="47"/>
        <v>#REF!</v>
      </c>
      <c r="O279" s="153" t="e">
        <f t="shared" si="47"/>
        <v>#REF!</v>
      </c>
      <c r="P279" s="153" t="e">
        <f t="shared" si="55"/>
        <v>#REF!</v>
      </c>
      <c r="Q279" s="153" t="e">
        <f t="shared" si="55"/>
        <v>#REF!</v>
      </c>
      <c r="R279" s="153" t="e">
        <f t="shared" si="55"/>
        <v>#REF!</v>
      </c>
      <c r="S279" s="153" t="e">
        <f t="shared" si="52"/>
        <v>#REF!</v>
      </c>
      <c r="T279" s="152" t="str">
        <f t="shared" ca="1" si="53"/>
        <v/>
      </c>
      <c r="U279" s="149" t="str">
        <f t="shared" ca="1" si="51"/>
        <v/>
      </c>
    </row>
    <row r="280" spans="1:21">
      <c r="A280" s="149">
        <v>278</v>
      </c>
      <c r="B280" s="150">
        <f t="shared" si="54"/>
        <v>278</v>
      </c>
      <c r="C280" s="151" t="e">
        <f>IF(#REF!='Pareto Math'!Z$3,'Pareto Math'!B280,IF(HLOOKUP(X$15,#REF!,A281,FALSE)="","",HLOOKUP(X$15,#REF!,A281,FALSE)))</f>
        <v>#REF!</v>
      </c>
      <c r="D280" s="149" t="e">
        <f>HLOOKUP(V$15,#REF!,A281,FALSE)</f>
        <v>#REF!</v>
      </c>
      <c r="E280" s="152" t="e">
        <f>IF(C280="","",HLOOKUP(W$15,#REF!,A281,FALSE))</f>
        <v>#REF!</v>
      </c>
      <c r="F280" s="152">
        <f>(COUNTIF(D$3:D280,D280))</f>
        <v>278</v>
      </c>
      <c r="G280" s="152">
        <f t="shared" si="48"/>
        <v>999</v>
      </c>
      <c r="H280" s="152" t="e">
        <f t="shared" si="49"/>
        <v>#REF!</v>
      </c>
      <c r="I280" s="153" t="str">
        <f t="shared" si="50"/>
        <v/>
      </c>
      <c r="J280" s="153" t="e">
        <f t="shared" si="47"/>
        <v>#REF!</v>
      </c>
      <c r="K280" s="153" t="e">
        <f t="shared" si="47"/>
        <v>#REF!</v>
      </c>
      <c r="L280" s="153" t="e">
        <f t="shared" si="47"/>
        <v>#REF!</v>
      </c>
      <c r="M280" s="153" t="e">
        <f t="shared" si="47"/>
        <v>#REF!</v>
      </c>
      <c r="N280" s="153" t="e">
        <f t="shared" si="47"/>
        <v>#REF!</v>
      </c>
      <c r="O280" s="153" t="e">
        <f t="shared" si="47"/>
        <v>#REF!</v>
      </c>
      <c r="P280" s="153" t="e">
        <f t="shared" si="55"/>
        <v>#REF!</v>
      </c>
      <c r="Q280" s="153" t="e">
        <f t="shared" si="55"/>
        <v>#REF!</v>
      </c>
      <c r="R280" s="153" t="e">
        <f t="shared" si="55"/>
        <v>#REF!</v>
      </c>
      <c r="S280" s="153" t="e">
        <f t="shared" si="52"/>
        <v>#REF!</v>
      </c>
      <c r="T280" s="152" t="str">
        <f t="shared" ca="1" si="53"/>
        <v/>
      </c>
      <c r="U280" s="149" t="str">
        <f t="shared" ca="1" si="51"/>
        <v/>
      </c>
    </row>
    <row r="281" spans="1:21">
      <c r="A281" s="149">
        <v>279</v>
      </c>
      <c r="B281" s="150">
        <f t="shared" si="54"/>
        <v>279</v>
      </c>
      <c r="C281" s="151" t="e">
        <f>IF(#REF!='Pareto Math'!Z$3,'Pareto Math'!B281,IF(HLOOKUP(X$15,#REF!,A282,FALSE)="","",HLOOKUP(X$15,#REF!,A282,FALSE)))</f>
        <v>#REF!</v>
      </c>
      <c r="D281" s="149" t="e">
        <f>HLOOKUP(V$15,#REF!,A282,FALSE)</f>
        <v>#REF!</v>
      </c>
      <c r="E281" s="152" t="e">
        <f>IF(C281="","",HLOOKUP(W$15,#REF!,A282,FALSE))</f>
        <v>#REF!</v>
      </c>
      <c r="F281" s="152">
        <f>(COUNTIF(D$3:D281,D281))</f>
        <v>279</v>
      </c>
      <c r="G281" s="152">
        <f t="shared" si="48"/>
        <v>999</v>
      </c>
      <c r="H281" s="152" t="e">
        <f t="shared" si="49"/>
        <v>#REF!</v>
      </c>
      <c r="I281" s="153" t="str">
        <f t="shared" si="50"/>
        <v/>
      </c>
      <c r="J281" s="153" t="e">
        <f t="shared" si="47"/>
        <v>#REF!</v>
      </c>
      <c r="K281" s="153" t="e">
        <f t="shared" si="47"/>
        <v>#REF!</v>
      </c>
      <c r="L281" s="153" t="e">
        <f t="shared" si="47"/>
        <v>#REF!</v>
      </c>
      <c r="M281" s="153" t="e">
        <f t="shared" si="47"/>
        <v>#REF!</v>
      </c>
      <c r="N281" s="153" t="e">
        <f t="shared" si="47"/>
        <v>#REF!</v>
      </c>
      <c r="O281" s="153" t="e">
        <f t="shared" si="47"/>
        <v>#REF!</v>
      </c>
      <c r="P281" s="153" t="e">
        <f t="shared" si="55"/>
        <v>#REF!</v>
      </c>
      <c r="Q281" s="153" t="e">
        <f t="shared" si="55"/>
        <v>#REF!</v>
      </c>
      <c r="R281" s="153" t="e">
        <f t="shared" si="55"/>
        <v>#REF!</v>
      </c>
      <c r="S281" s="153" t="e">
        <f t="shared" si="52"/>
        <v>#REF!</v>
      </c>
      <c r="T281" s="152" t="str">
        <f t="shared" ca="1" si="53"/>
        <v/>
      </c>
      <c r="U281" s="149" t="str">
        <f t="shared" ca="1" si="51"/>
        <v/>
      </c>
    </row>
    <row r="282" spans="1:21">
      <c r="A282" s="149">
        <v>280</v>
      </c>
      <c r="B282" s="150">
        <f t="shared" si="54"/>
        <v>280</v>
      </c>
      <c r="C282" s="151" t="e">
        <f>IF(#REF!='Pareto Math'!Z$3,'Pareto Math'!B282,IF(HLOOKUP(X$15,#REF!,A283,FALSE)="","",HLOOKUP(X$15,#REF!,A283,FALSE)))</f>
        <v>#REF!</v>
      </c>
      <c r="D282" s="149" t="e">
        <f>HLOOKUP(V$15,#REF!,A283,FALSE)</f>
        <v>#REF!</v>
      </c>
      <c r="E282" s="152" t="e">
        <f>IF(C282="","",HLOOKUP(W$15,#REF!,A283,FALSE))</f>
        <v>#REF!</v>
      </c>
      <c r="F282" s="152">
        <f>(COUNTIF(D$3:D282,D282))</f>
        <v>280</v>
      </c>
      <c r="G282" s="152">
        <f t="shared" si="48"/>
        <v>999</v>
      </c>
      <c r="H282" s="152" t="e">
        <f t="shared" si="49"/>
        <v>#REF!</v>
      </c>
      <c r="I282" s="153" t="str">
        <f t="shared" si="50"/>
        <v/>
      </c>
      <c r="J282" s="153" t="e">
        <f t="shared" si="47"/>
        <v>#REF!</v>
      </c>
      <c r="K282" s="153" t="e">
        <f t="shared" si="47"/>
        <v>#REF!</v>
      </c>
      <c r="L282" s="153" t="e">
        <f t="shared" si="47"/>
        <v>#REF!</v>
      </c>
      <c r="M282" s="153" t="e">
        <f t="shared" si="47"/>
        <v>#REF!</v>
      </c>
      <c r="N282" s="153" t="e">
        <f t="shared" si="47"/>
        <v>#REF!</v>
      </c>
      <c r="O282" s="153" t="e">
        <f t="shared" si="47"/>
        <v>#REF!</v>
      </c>
      <c r="P282" s="153" t="e">
        <f t="shared" si="55"/>
        <v>#REF!</v>
      </c>
      <c r="Q282" s="153" t="e">
        <f t="shared" si="55"/>
        <v>#REF!</v>
      </c>
      <c r="R282" s="153" t="e">
        <f t="shared" si="55"/>
        <v>#REF!</v>
      </c>
      <c r="S282" s="153" t="e">
        <f t="shared" si="52"/>
        <v>#REF!</v>
      </c>
      <c r="T282" s="152" t="str">
        <f t="shared" ca="1" si="53"/>
        <v/>
      </c>
      <c r="U282" s="149" t="str">
        <f t="shared" ca="1" si="51"/>
        <v/>
      </c>
    </row>
    <row r="283" spans="1:21">
      <c r="A283" s="149">
        <v>281</v>
      </c>
      <c r="B283" s="150">
        <f t="shared" si="54"/>
        <v>281</v>
      </c>
      <c r="C283" s="151" t="e">
        <f>IF(#REF!='Pareto Math'!Z$3,'Pareto Math'!B283,IF(HLOOKUP(X$15,#REF!,A284,FALSE)="","",HLOOKUP(X$15,#REF!,A284,FALSE)))</f>
        <v>#REF!</v>
      </c>
      <c r="D283" s="149" t="e">
        <f>HLOOKUP(V$15,#REF!,A284,FALSE)</f>
        <v>#REF!</v>
      </c>
      <c r="E283" s="152" t="e">
        <f>IF(C283="","",HLOOKUP(W$15,#REF!,A284,FALSE))</f>
        <v>#REF!</v>
      </c>
      <c r="F283" s="152">
        <f>(COUNTIF(D$3:D283,D283))</f>
        <v>281</v>
      </c>
      <c r="G283" s="152">
        <f t="shared" si="48"/>
        <v>999</v>
      </c>
      <c r="H283" s="152" t="e">
        <f t="shared" si="49"/>
        <v>#REF!</v>
      </c>
      <c r="I283" s="153" t="str">
        <f t="shared" si="50"/>
        <v/>
      </c>
      <c r="J283" s="153" t="e">
        <f t="shared" ref="J283:O325" si="56">IF(ISERROR(X$43),"",IF($D283&lt;&gt;X$43,"",$E283))</f>
        <v>#REF!</v>
      </c>
      <c r="K283" s="153" t="e">
        <f t="shared" si="56"/>
        <v>#REF!</v>
      </c>
      <c r="L283" s="153" t="e">
        <f t="shared" si="56"/>
        <v>#REF!</v>
      </c>
      <c r="M283" s="153" t="e">
        <f t="shared" si="56"/>
        <v>#REF!</v>
      </c>
      <c r="N283" s="153" t="e">
        <f t="shared" si="56"/>
        <v>#REF!</v>
      </c>
      <c r="O283" s="153" t="e">
        <f t="shared" si="56"/>
        <v>#REF!</v>
      </c>
      <c r="P283" s="153" t="e">
        <f t="shared" si="55"/>
        <v>#REF!</v>
      </c>
      <c r="Q283" s="153" t="e">
        <f t="shared" si="55"/>
        <v>#REF!</v>
      </c>
      <c r="R283" s="153" t="e">
        <f t="shared" si="55"/>
        <v>#REF!</v>
      </c>
      <c r="S283" s="153" t="e">
        <f t="shared" si="52"/>
        <v>#REF!</v>
      </c>
      <c r="T283" s="152" t="str">
        <f t="shared" ca="1" si="53"/>
        <v/>
      </c>
      <c r="U283" s="149" t="str">
        <f t="shared" ca="1" si="51"/>
        <v/>
      </c>
    </row>
    <row r="284" spans="1:21">
      <c r="A284" s="149">
        <v>282</v>
      </c>
      <c r="B284" s="150">
        <f t="shared" si="54"/>
        <v>282</v>
      </c>
      <c r="C284" s="151" t="e">
        <f>IF(#REF!='Pareto Math'!Z$3,'Pareto Math'!B284,IF(HLOOKUP(X$15,#REF!,A285,FALSE)="","",HLOOKUP(X$15,#REF!,A285,FALSE)))</f>
        <v>#REF!</v>
      </c>
      <c r="D284" s="149" t="e">
        <f>HLOOKUP(V$15,#REF!,A285,FALSE)</f>
        <v>#REF!</v>
      </c>
      <c r="E284" s="152" t="e">
        <f>IF(C284="","",HLOOKUP(W$15,#REF!,A285,FALSE))</f>
        <v>#REF!</v>
      </c>
      <c r="F284" s="152">
        <f>(COUNTIF(D$3:D284,D284))</f>
        <v>282</v>
      </c>
      <c r="G284" s="152">
        <f t="shared" si="48"/>
        <v>999</v>
      </c>
      <c r="H284" s="152" t="e">
        <f t="shared" si="49"/>
        <v>#REF!</v>
      </c>
      <c r="I284" s="153" t="str">
        <f t="shared" si="50"/>
        <v/>
      </c>
      <c r="J284" s="153" t="e">
        <f t="shared" si="56"/>
        <v>#REF!</v>
      </c>
      <c r="K284" s="153" t="e">
        <f t="shared" si="56"/>
        <v>#REF!</v>
      </c>
      <c r="L284" s="153" t="e">
        <f t="shared" si="56"/>
        <v>#REF!</v>
      </c>
      <c r="M284" s="153" t="e">
        <f t="shared" si="56"/>
        <v>#REF!</v>
      </c>
      <c r="N284" s="153" t="e">
        <f t="shared" si="56"/>
        <v>#REF!</v>
      </c>
      <c r="O284" s="153" t="e">
        <f t="shared" si="56"/>
        <v>#REF!</v>
      </c>
      <c r="P284" s="153" t="e">
        <f t="shared" si="55"/>
        <v>#REF!</v>
      </c>
      <c r="Q284" s="153" t="e">
        <f t="shared" si="55"/>
        <v>#REF!</v>
      </c>
      <c r="R284" s="153" t="e">
        <f t="shared" si="55"/>
        <v>#REF!</v>
      </c>
      <c r="S284" s="153" t="e">
        <f t="shared" si="52"/>
        <v>#REF!</v>
      </c>
      <c r="T284" s="152" t="str">
        <f t="shared" ca="1" si="53"/>
        <v/>
      </c>
      <c r="U284" s="149" t="str">
        <f t="shared" ca="1" si="51"/>
        <v/>
      </c>
    </row>
    <row r="285" spans="1:21">
      <c r="A285" s="149">
        <v>283</v>
      </c>
      <c r="B285" s="150">
        <f t="shared" si="54"/>
        <v>283</v>
      </c>
      <c r="C285" s="151" t="e">
        <f>IF(#REF!='Pareto Math'!Z$3,'Pareto Math'!B285,IF(HLOOKUP(X$15,#REF!,A286,FALSE)="","",HLOOKUP(X$15,#REF!,A286,FALSE)))</f>
        <v>#REF!</v>
      </c>
      <c r="D285" s="149" t="e">
        <f>HLOOKUP(V$15,#REF!,A286,FALSE)</f>
        <v>#REF!</v>
      </c>
      <c r="E285" s="152" t="e">
        <f>IF(C285="","",HLOOKUP(W$15,#REF!,A286,FALSE))</f>
        <v>#REF!</v>
      </c>
      <c r="F285" s="152">
        <f>(COUNTIF(D$3:D285,D285))</f>
        <v>283</v>
      </c>
      <c r="G285" s="152">
        <f t="shared" si="48"/>
        <v>999</v>
      </c>
      <c r="H285" s="152" t="e">
        <f t="shared" si="49"/>
        <v>#REF!</v>
      </c>
      <c r="I285" s="153" t="str">
        <f t="shared" si="50"/>
        <v/>
      </c>
      <c r="J285" s="153" t="e">
        <f t="shared" si="56"/>
        <v>#REF!</v>
      </c>
      <c r="K285" s="153" t="e">
        <f t="shared" si="56"/>
        <v>#REF!</v>
      </c>
      <c r="L285" s="153" t="e">
        <f t="shared" si="56"/>
        <v>#REF!</v>
      </c>
      <c r="M285" s="153" t="e">
        <f t="shared" si="56"/>
        <v>#REF!</v>
      </c>
      <c r="N285" s="153" t="e">
        <f t="shared" si="56"/>
        <v>#REF!</v>
      </c>
      <c r="O285" s="153" t="e">
        <f t="shared" si="56"/>
        <v>#REF!</v>
      </c>
      <c r="P285" s="153" t="e">
        <f t="shared" si="55"/>
        <v>#REF!</v>
      </c>
      <c r="Q285" s="153" t="e">
        <f t="shared" si="55"/>
        <v>#REF!</v>
      </c>
      <c r="R285" s="153" t="e">
        <f t="shared" si="55"/>
        <v>#REF!</v>
      </c>
      <c r="S285" s="153" t="e">
        <f t="shared" si="52"/>
        <v>#REF!</v>
      </c>
      <c r="T285" s="152" t="str">
        <f t="shared" ca="1" si="53"/>
        <v/>
      </c>
      <c r="U285" s="149" t="str">
        <f t="shared" ca="1" si="51"/>
        <v/>
      </c>
    </row>
    <row r="286" spans="1:21">
      <c r="A286" s="149">
        <v>284</v>
      </c>
      <c r="B286" s="150">
        <f t="shared" si="54"/>
        <v>284</v>
      </c>
      <c r="C286" s="151" t="e">
        <f>IF(#REF!='Pareto Math'!Z$3,'Pareto Math'!B286,IF(HLOOKUP(X$15,#REF!,A287,FALSE)="","",HLOOKUP(X$15,#REF!,A287,FALSE)))</f>
        <v>#REF!</v>
      </c>
      <c r="D286" s="149" t="e">
        <f>HLOOKUP(V$15,#REF!,A287,FALSE)</f>
        <v>#REF!</v>
      </c>
      <c r="E286" s="152" t="e">
        <f>IF(C286="","",HLOOKUP(W$15,#REF!,A287,FALSE))</f>
        <v>#REF!</v>
      </c>
      <c r="F286" s="152">
        <f>(COUNTIF(D$3:D286,D286))</f>
        <v>284</v>
      </c>
      <c r="G286" s="152">
        <f t="shared" si="48"/>
        <v>999</v>
      </c>
      <c r="H286" s="152" t="e">
        <f t="shared" si="49"/>
        <v>#REF!</v>
      </c>
      <c r="I286" s="153" t="str">
        <f t="shared" si="50"/>
        <v/>
      </c>
      <c r="J286" s="153" t="e">
        <f t="shared" si="56"/>
        <v>#REF!</v>
      </c>
      <c r="K286" s="153" t="e">
        <f t="shared" si="56"/>
        <v>#REF!</v>
      </c>
      <c r="L286" s="153" t="e">
        <f t="shared" si="56"/>
        <v>#REF!</v>
      </c>
      <c r="M286" s="153" t="e">
        <f t="shared" si="56"/>
        <v>#REF!</v>
      </c>
      <c r="N286" s="153" t="e">
        <f t="shared" si="56"/>
        <v>#REF!</v>
      </c>
      <c r="O286" s="153" t="e">
        <f t="shared" si="56"/>
        <v>#REF!</v>
      </c>
      <c r="P286" s="153" t="e">
        <f t="shared" si="55"/>
        <v>#REF!</v>
      </c>
      <c r="Q286" s="153" t="e">
        <f t="shared" si="55"/>
        <v>#REF!</v>
      </c>
      <c r="R286" s="153" t="e">
        <f t="shared" si="55"/>
        <v>#REF!</v>
      </c>
      <c r="S286" s="153" t="e">
        <f t="shared" si="52"/>
        <v>#REF!</v>
      </c>
      <c r="T286" s="152" t="str">
        <f t="shared" ca="1" si="53"/>
        <v/>
      </c>
      <c r="U286" s="149" t="str">
        <f t="shared" ca="1" si="51"/>
        <v/>
      </c>
    </row>
    <row r="287" spans="1:21">
      <c r="A287" s="149">
        <v>285</v>
      </c>
      <c r="B287" s="150">
        <f t="shared" si="54"/>
        <v>285</v>
      </c>
      <c r="C287" s="151" t="e">
        <f>IF(#REF!='Pareto Math'!Z$3,'Pareto Math'!B287,IF(HLOOKUP(X$15,#REF!,A288,FALSE)="","",HLOOKUP(X$15,#REF!,A288,FALSE)))</f>
        <v>#REF!</v>
      </c>
      <c r="D287" s="149" t="e">
        <f>HLOOKUP(V$15,#REF!,A288,FALSE)</f>
        <v>#REF!</v>
      </c>
      <c r="E287" s="152" t="e">
        <f>IF(C287="","",HLOOKUP(W$15,#REF!,A288,FALSE))</f>
        <v>#REF!</v>
      </c>
      <c r="F287" s="152">
        <f>(COUNTIF(D$3:D287,D287))</f>
        <v>285</v>
      </c>
      <c r="G287" s="152">
        <f t="shared" si="48"/>
        <v>999</v>
      </c>
      <c r="H287" s="152" t="e">
        <f t="shared" si="49"/>
        <v>#REF!</v>
      </c>
      <c r="I287" s="153" t="str">
        <f t="shared" si="50"/>
        <v/>
      </c>
      <c r="J287" s="153" t="e">
        <f t="shared" si="56"/>
        <v>#REF!</v>
      </c>
      <c r="K287" s="153" t="e">
        <f t="shared" si="56"/>
        <v>#REF!</v>
      </c>
      <c r="L287" s="153" t="e">
        <f t="shared" si="56"/>
        <v>#REF!</v>
      </c>
      <c r="M287" s="153" t="e">
        <f t="shared" si="56"/>
        <v>#REF!</v>
      </c>
      <c r="N287" s="153" t="e">
        <f t="shared" si="56"/>
        <v>#REF!</v>
      </c>
      <c r="O287" s="153" t="e">
        <f t="shared" si="56"/>
        <v>#REF!</v>
      </c>
      <c r="P287" s="153" t="e">
        <f t="shared" si="55"/>
        <v>#REF!</v>
      </c>
      <c r="Q287" s="153" t="e">
        <f t="shared" si="55"/>
        <v>#REF!</v>
      </c>
      <c r="R287" s="153" t="e">
        <f t="shared" si="55"/>
        <v>#REF!</v>
      </c>
      <c r="S287" s="153" t="e">
        <f t="shared" si="52"/>
        <v>#REF!</v>
      </c>
      <c r="T287" s="152" t="str">
        <f t="shared" ca="1" si="53"/>
        <v/>
      </c>
      <c r="U287" s="149" t="str">
        <f t="shared" ca="1" si="51"/>
        <v/>
      </c>
    </row>
    <row r="288" spans="1:21">
      <c r="A288" s="149">
        <v>286</v>
      </c>
      <c r="B288" s="150">
        <f t="shared" si="54"/>
        <v>286</v>
      </c>
      <c r="C288" s="151" t="e">
        <f>IF(#REF!='Pareto Math'!Z$3,'Pareto Math'!B288,IF(HLOOKUP(X$15,#REF!,A289,FALSE)="","",HLOOKUP(X$15,#REF!,A289,FALSE)))</f>
        <v>#REF!</v>
      </c>
      <c r="D288" s="149" t="e">
        <f>HLOOKUP(V$15,#REF!,A289,FALSE)</f>
        <v>#REF!</v>
      </c>
      <c r="E288" s="152" t="e">
        <f>IF(C288="","",HLOOKUP(W$15,#REF!,A289,FALSE))</f>
        <v>#REF!</v>
      </c>
      <c r="F288" s="152">
        <f>(COUNTIF(D$3:D288,D288))</f>
        <v>286</v>
      </c>
      <c r="G288" s="152">
        <f t="shared" si="48"/>
        <v>999</v>
      </c>
      <c r="H288" s="152" t="e">
        <f t="shared" si="49"/>
        <v>#REF!</v>
      </c>
      <c r="I288" s="153" t="str">
        <f t="shared" si="50"/>
        <v/>
      </c>
      <c r="J288" s="153" t="e">
        <f t="shared" si="56"/>
        <v>#REF!</v>
      </c>
      <c r="K288" s="153" t="e">
        <f t="shared" si="56"/>
        <v>#REF!</v>
      </c>
      <c r="L288" s="153" t="e">
        <f t="shared" si="56"/>
        <v>#REF!</v>
      </c>
      <c r="M288" s="153" t="e">
        <f t="shared" si="56"/>
        <v>#REF!</v>
      </c>
      <c r="N288" s="153" t="e">
        <f t="shared" si="56"/>
        <v>#REF!</v>
      </c>
      <c r="O288" s="153" t="e">
        <f t="shared" si="56"/>
        <v>#REF!</v>
      </c>
      <c r="P288" s="153" t="e">
        <f t="shared" si="55"/>
        <v>#REF!</v>
      </c>
      <c r="Q288" s="153" t="e">
        <f t="shared" si="55"/>
        <v>#REF!</v>
      </c>
      <c r="R288" s="153" t="e">
        <f t="shared" si="55"/>
        <v>#REF!</v>
      </c>
      <c r="S288" s="153" t="e">
        <f t="shared" si="52"/>
        <v>#REF!</v>
      </c>
      <c r="T288" s="152" t="str">
        <f t="shared" ca="1" si="53"/>
        <v/>
      </c>
      <c r="U288" s="149" t="str">
        <f t="shared" ca="1" si="51"/>
        <v/>
      </c>
    </row>
    <row r="289" spans="1:21">
      <c r="A289" s="149">
        <v>287</v>
      </c>
      <c r="B289" s="150">
        <f t="shared" si="54"/>
        <v>287</v>
      </c>
      <c r="C289" s="151" t="e">
        <f>IF(#REF!='Pareto Math'!Z$3,'Pareto Math'!B289,IF(HLOOKUP(X$15,#REF!,A290,FALSE)="","",HLOOKUP(X$15,#REF!,A290,FALSE)))</f>
        <v>#REF!</v>
      </c>
      <c r="D289" s="149" t="e">
        <f>HLOOKUP(V$15,#REF!,A290,FALSE)</f>
        <v>#REF!</v>
      </c>
      <c r="E289" s="152" t="e">
        <f>IF(C289="","",HLOOKUP(W$15,#REF!,A290,FALSE))</f>
        <v>#REF!</v>
      </c>
      <c r="F289" s="152">
        <f>(COUNTIF(D$3:D289,D289))</f>
        <v>287</v>
      </c>
      <c r="G289" s="152">
        <f t="shared" si="48"/>
        <v>999</v>
      </c>
      <c r="H289" s="152" t="e">
        <f t="shared" si="49"/>
        <v>#REF!</v>
      </c>
      <c r="I289" s="153" t="str">
        <f t="shared" si="50"/>
        <v/>
      </c>
      <c r="J289" s="153" t="e">
        <f t="shared" si="56"/>
        <v>#REF!</v>
      </c>
      <c r="K289" s="153" t="e">
        <f t="shared" si="56"/>
        <v>#REF!</v>
      </c>
      <c r="L289" s="153" t="e">
        <f t="shared" si="56"/>
        <v>#REF!</v>
      </c>
      <c r="M289" s="153" t="e">
        <f t="shared" si="56"/>
        <v>#REF!</v>
      </c>
      <c r="N289" s="153" t="e">
        <f t="shared" si="56"/>
        <v>#REF!</v>
      </c>
      <c r="O289" s="153" t="e">
        <f t="shared" si="56"/>
        <v>#REF!</v>
      </c>
      <c r="P289" s="153" t="e">
        <f t="shared" si="55"/>
        <v>#REF!</v>
      </c>
      <c r="Q289" s="153" t="e">
        <f t="shared" si="55"/>
        <v>#REF!</v>
      </c>
      <c r="R289" s="153" t="e">
        <f t="shared" si="55"/>
        <v>#REF!</v>
      </c>
      <c r="S289" s="153" t="e">
        <f t="shared" si="52"/>
        <v>#REF!</v>
      </c>
      <c r="T289" s="152" t="str">
        <f t="shared" ca="1" si="53"/>
        <v/>
      </c>
      <c r="U289" s="149" t="str">
        <f t="shared" ca="1" si="51"/>
        <v/>
      </c>
    </row>
    <row r="290" spans="1:21">
      <c r="A290" s="149">
        <v>288</v>
      </c>
      <c r="B290" s="150">
        <f t="shared" si="54"/>
        <v>288</v>
      </c>
      <c r="C290" s="151" t="e">
        <f>IF(#REF!='Pareto Math'!Z$3,'Pareto Math'!B290,IF(HLOOKUP(X$15,#REF!,A291,FALSE)="","",HLOOKUP(X$15,#REF!,A291,FALSE)))</f>
        <v>#REF!</v>
      </c>
      <c r="D290" s="149" t="e">
        <f>HLOOKUP(V$15,#REF!,A291,FALSE)</f>
        <v>#REF!</v>
      </c>
      <c r="E290" s="152" t="e">
        <f>IF(C290="","",HLOOKUP(W$15,#REF!,A291,FALSE))</f>
        <v>#REF!</v>
      </c>
      <c r="F290" s="152">
        <f>(COUNTIF(D$3:D290,D290))</f>
        <v>288</v>
      </c>
      <c r="G290" s="152">
        <f t="shared" si="48"/>
        <v>999</v>
      </c>
      <c r="H290" s="152" t="e">
        <f t="shared" si="49"/>
        <v>#REF!</v>
      </c>
      <c r="I290" s="153" t="str">
        <f t="shared" si="50"/>
        <v/>
      </c>
      <c r="J290" s="153" t="e">
        <f t="shared" si="56"/>
        <v>#REF!</v>
      </c>
      <c r="K290" s="153" t="e">
        <f t="shared" si="56"/>
        <v>#REF!</v>
      </c>
      <c r="L290" s="153" t="e">
        <f t="shared" si="56"/>
        <v>#REF!</v>
      </c>
      <c r="M290" s="153" t="e">
        <f t="shared" si="56"/>
        <v>#REF!</v>
      </c>
      <c r="N290" s="153" t="e">
        <f t="shared" si="56"/>
        <v>#REF!</v>
      </c>
      <c r="O290" s="153" t="e">
        <f t="shared" si="56"/>
        <v>#REF!</v>
      </c>
      <c r="P290" s="153" t="e">
        <f t="shared" si="55"/>
        <v>#REF!</v>
      </c>
      <c r="Q290" s="153" t="e">
        <f t="shared" si="55"/>
        <v>#REF!</v>
      </c>
      <c r="R290" s="153" t="e">
        <f t="shared" si="55"/>
        <v>#REF!</v>
      </c>
      <c r="S290" s="153" t="e">
        <f t="shared" si="52"/>
        <v>#REF!</v>
      </c>
      <c r="T290" s="152" t="str">
        <f t="shared" ca="1" si="53"/>
        <v/>
      </c>
      <c r="U290" s="149" t="str">
        <f t="shared" ca="1" si="51"/>
        <v/>
      </c>
    </row>
    <row r="291" spans="1:21">
      <c r="A291" s="149">
        <v>289</v>
      </c>
      <c r="B291" s="150">
        <f t="shared" si="54"/>
        <v>289</v>
      </c>
      <c r="C291" s="151" t="e">
        <f>IF(#REF!='Pareto Math'!Z$3,'Pareto Math'!B291,IF(HLOOKUP(X$15,#REF!,A292,FALSE)="","",HLOOKUP(X$15,#REF!,A292,FALSE)))</f>
        <v>#REF!</v>
      </c>
      <c r="D291" s="149" t="e">
        <f>HLOOKUP(V$15,#REF!,A292,FALSE)</f>
        <v>#REF!</v>
      </c>
      <c r="E291" s="152" t="e">
        <f>IF(C291="","",HLOOKUP(W$15,#REF!,A292,FALSE))</f>
        <v>#REF!</v>
      </c>
      <c r="F291" s="152">
        <f>(COUNTIF(D$3:D291,D291))</f>
        <v>289</v>
      </c>
      <c r="G291" s="152">
        <f t="shared" si="48"/>
        <v>999</v>
      </c>
      <c r="H291" s="152" t="e">
        <f t="shared" si="49"/>
        <v>#REF!</v>
      </c>
      <c r="I291" s="153" t="str">
        <f t="shared" si="50"/>
        <v/>
      </c>
      <c r="J291" s="153" t="e">
        <f t="shared" si="56"/>
        <v>#REF!</v>
      </c>
      <c r="K291" s="153" t="e">
        <f t="shared" si="56"/>
        <v>#REF!</v>
      </c>
      <c r="L291" s="153" t="e">
        <f t="shared" si="56"/>
        <v>#REF!</v>
      </c>
      <c r="M291" s="153" t="e">
        <f t="shared" si="56"/>
        <v>#REF!</v>
      </c>
      <c r="N291" s="153" t="e">
        <f t="shared" si="56"/>
        <v>#REF!</v>
      </c>
      <c r="O291" s="153" t="e">
        <f t="shared" si="56"/>
        <v>#REF!</v>
      </c>
      <c r="P291" s="153" t="e">
        <f t="shared" si="55"/>
        <v>#REF!</v>
      </c>
      <c r="Q291" s="153" t="e">
        <f t="shared" si="55"/>
        <v>#REF!</v>
      </c>
      <c r="R291" s="153" t="e">
        <f t="shared" si="55"/>
        <v>#REF!</v>
      </c>
      <c r="S291" s="153" t="e">
        <f t="shared" si="52"/>
        <v>#REF!</v>
      </c>
      <c r="T291" s="152" t="str">
        <f t="shared" ca="1" si="53"/>
        <v/>
      </c>
      <c r="U291" s="149" t="str">
        <f t="shared" ca="1" si="51"/>
        <v/>
      </c>
    </row>
    <row r="292" spans="1:21">
      <c r="A292" s="149">
        <v>290</v>
      </c>
      <c r="B292" s="150">
        <f t="shared" si="54"/>
        <v>290</v>
      </c>
      <c r="C292" s="151" t="e">
        <f>IF(#REF!='Pareto Math'!Z$3,'Pareto Math'!B292,IF(HLOOKUP(X$15,#REF!,A293,FALSE)="","",HLOOKUP(X$15,#REF!,A293,FALSE)))</f>
        <v>#REF!</v>
      </c>
      <c r="D292" s="149" t="e">
        <f>HLOOKUP(V$15,#REF!,A293,FALSE)</f>
        <v>#REF!</v>
      </c>
      <c r="E292" s="152" t="e">
        <f>IF(C292="","",HLOOKUP(W$15,#REF!,A293,FALSE))</f>
        <v>#REF!</v>
      </c>
      <c r="F292" s="152">
        <f>(COUNTIF(D$3:D292,D292))</f>
        <v>290</v>
      </c>
      <c r="G292" s="152">
        <f t="shared" si="48"/>
        <v>999</v>
      </c>
      <c r="H292" s="152" t="e">
        <f t="shared" si="49"/>
        <v>#REF!</v>
      </c>
      <c r="I292" s="153" t="str">
        <f t="shared" si="50"/>
        <v/>
      </c>
      <c r="J292" s="153" t="e">
        <f t="shared" si="56"/>
        <v>#REF!</v>
      </c>
      <c r="K292" s="153" t="e">
        <f t="shared" si="56"/>
        <v>#REF!</v>
      </c>
      <c r="L292" s="153" t="e">
        <f t="shared" si="56"/>
        <v>#REF!</v>
      </c>
      <c r="M292" s="153" t="e">
        <f t="shared" si="56"/>
        <v>#REF!</v>
      </c>
      <c r="N292" s="153" t="e">
        <f t="shared" si="56"/>
        <v>#REF!</v>
      </c>
      <c r="O292" s="153" t="e">
        <f t="shared" si="56"/>
        <v>#REF!</v>
      </c>
      <c r="P292" s="153" t="e">
        <f t="shared" si="55"/>
        <v>#REF!</v>
      </c>
      <c r="Q292" s="153" t="e">
        <f t="shared" si="55"/>
        <v>#REF!</v>
      </c>
      <c r="R292" s="153" t="e">
        <f t="shared" si="55"/>
        <v>#REF!</v>
      </c>
      <c r="S292" s="153" t="e">
        <f t="shared" si="52"/>
        <v>#REF!</v>
      </c>
      <c r="T292" s="152" t="str">
        <f t="shared" ca="1" si="53"/>
        <v/>
      </c>
      <c r="U292" s="149" t="str">
        <f t="shared" ca="1" si="51"/>
        <v/>
      </c>
    </row>
    <row r="293" spans="1:21">
      <c r="A293" s="149">
        <v>291</v>
      </c>
      <c r="B293" s="150">
        <f t="shared" si="54"/>
        <v>291</v>
      </c>
      <c r="C293" s="151" t="e">
        <f>IF(#REF!='Pareto Math'!Z$3,'Pareto Math'!B293,IF(HLOOKUP(X$15,#REF!,A294,FALSE)="","",HLOOKUP(X$15,#REF!,A294,FALSE)))</f>
        <v>#REF!</v>
      </c>
      <c r="D293" s="149" t="e">
        <f>HLOOKUP(V$15,#REF!,A294,FALSE)</f>
        <v>#REF!</v>
      </c>
      <c r="E293" s="152" t="e">
        <f>IF(C293="","",HLOOKUP(W$15,#REF!,A294,FALSE))</f>
        <v>#REF!</v>
      </c>
      <c r="F293" s="152">
        <f>(COUNTIF(D$3:D293,D293))</f>
        <v>291</v>
      </c>
      <c r="G293" s="152">
        <f t="shared" si="48"/>
        <v>999</v>
      </c>
      <c r="H293" s="152" t="e">
        <f t="shared" si="49"/>
        <v>#REF!</v>
      </c>
      <c r="I293" s="153" t="str">
        <f t="shared" si="50"/>
        <v/>
      </c>
      <c r="J293" s="153" t="e">
        <f t="shared" si="56"/>
        <v>#REF!</v>
      </c>
      <c r="K293" s="153" t="e">
        <f t="shared" si="56"/>
        <v>#REF!</v>
      </c>
      <c r="L293" s="153" t="e">
        <f t="shared" si="56"/>
        <v>#REF!</v>
      </c>
      <c r="M293" s="153" t="e">
        <f t="shared" si="56"/>
        <v>#REF!</v>
      </c>
      <c r="N293" s="153" t="e">
        <f t="shared" si="56"/>
        <v>#REF!</v>
      </c>
      <c r="O293" s="153" t="e">
        <f t="shared" si="56"/>
        <v>#REF!</v>
      </c>
      <c r="P293" s="153" t="e">
        <f t="shared" si="55"/>
        <v>#REF!</v>
      </c>
      <c r="Q293" s="153" t="e">
        <f t="shared" si="55"/>
        <v>#REF!</v>
      </c>
      <c r="R293" s="153" t="e">
        <f t="shared" si="55"/>
        <v>#REF!</v>
      </c>
      <c r="S293" s="153" t="e">
        <f t="shared" si="52"/>
        <v>#REF!</v>
      </c>
      <c r="T293" s="152" t="str">
        <f t="shared" ca="1" si="53"/>
        <v/>
      </c>
      <c r="U293" s="149" t="str">
        <f t="shared" ca="1" si="51"/>
        <v/>
      </c>
    </row>
    <row r="294" spans="1:21">
      <c r="A294" s="149">
        <v>292</v>
      </c>
      <c r="B294" s="150">
        <f t="shared" si="54"/>
        <v>292</v>
      </c>
      <c r="C294" s="151" t="e">
        <f>IF(#REF!='Pareto Math'!Z$3,'Pareto Math'!B294,IF(HLOOKUP(X$15,#REF!,A295,FALSE)="","",HLOOKUP(X$15,#REF!,A295,FALSE)))</f>
        <v>#REF!</v>
      </c>
      <c r="D294" s="149" t="e">
        <f>HLOOKUP(V$15,#REF!,A295,FALSE)</f>
        <v>#REF!</v>
      </c>
      <c r="E294" s="152" t="e">
        <f>IF(C294="","",HLOOKUP(W$15,#REF!,A295,FALSE))</f>
        <v>#REF!</v>
      </c>
      <c r="F294" s="152">
        <f>(COUNTIF(D$3:D294,D294))</f>
        <v>292</v>
      </c>
      <c r="G294" s="152">
        <f t="shared" si="48"/>
        <v>999</v>
      </c>
      <c r="H294" s="152" t="e">
        <f t="shared" si="49"/>
        <v>#REF!</v>
      </c>
      <c r="I294" s="153" t="str">
        <f t="shared" si="50"/>
        <v/>
      </c>
      <c r="J294" s="153" t="e">
        <f t="shared" si="56"/>
        <v>#REF!</v>
      </c>
      <c r="K294" s="153" t="e">
        <f t="shared" si="56"/>
        <v>#REF!</v>
      </c>
      <c r="L294" s="153" t="e">
        <f t="shared" si="56"/>
        <v>#REF!</v>
      </c>
      <c r="M294" s="153" t="e">
        <f t="shared" si="56"/>
        <v>#REF!</v>
      </c>
      <c r="N294" s="153" t="e">
        <f t="shared" si="56"/>
        <v>#REF!</v>
      </c>
      <c r="O294" s="153" t="e">
        <f t="shared" si="56"/>
        <v>#REF!</v>
      </c>
      <c r="P294" s="153" t="e">
        <f t="shared" si="55"/>
        <v>#REF!</v>
      </c>
      <c r="Q294" s="153" t="e">
        <f t="shared" si="55"/>
        <v>#REF!</v>
      </c>
      <c r="R294" s="153" t="e">
        <f t="shared" si="55"/>
        <v>#REF!</v>
      </c>
      <c r="S294" s="153" t="e">
        <f t="shared" si="52"/>
        <v>#REF!</v>
      </c>
      <c r="T294" s="152" t="str">
        <f t="shared" ca="1" si="53"/>
        <v/>
      </c>
      <c r="U294" s="149" t="str">
        <f t="shared" ca="1" si="51"/>
        <v/>
      </c>
    </row>
    <row r="295" spans="1:21">
      <c r="A295" s="149">
        <v>293</v>
      </c>
      <c r="B295" s="150">
        <f t="shared" si="54"/>
        <v>293</v>
      </c>
      <c r="C295" s="151" t="e">
        <f>IF(#REF!='Pareto Math'!Z$3,'Pareto Math'!B295,IF(HLOOKUP(X$15,#REF!,A296,FALSE)="","",HLOOKUP(X$15,#REF!,A296,FALSE)))</f>
        <v>#REF!</v>
      </c>
      <c r="D295" s="149" t="e">
        <f>HLOOKUP(V$15,#REF!,A296,FALSE)</f>
        <v>#REF!</v>
      </c>
      <c r="E295" s="152" t="e">
        <f>IF(C295="","",HLOOKUP(W$15,#REF!,A296,FALSE))</f>
        <v>#REF!</v>
      </c>
      <c r="F295" s="152">
        <f>(COUNTIF(D$3:D295,D295))</f>
        <v>293</v>
      </c>
      <c r="G295" s="152">
        <f t="shared" si="48"/>
        <v>999</v>
      </c>
      <c r="H295" s="152" t="e">
        <f t="shared" si="49"/>
        <v>#REF!</v>
      </c>
      <c r="I295" s="153" t="str">
        <f t="shared" si="50"/>
        <v/>
      </c>
      <c r="J295" s="153" t="e">
        <f t="shared" si="56"/>
        <v>#REF!</v>
      </c>
      <c r="K295" s="153" t="e">
        <f t="shared" si="56"/>
        <v>#REF!</v>
      </c>
      <c r="L295" s="153" t="e">
        <f t="shared" si="56"/>
        <v>#REF!</v>
      </c>
      <c r="M295" s="153" t="e">
        <f t="shared" si="56"/>
        <v>#REF!</v>
      </c>
      <c r="N295" s="153" t="e">
        <f t="shared" si="56"/>
        <v>#REF!</v>
      </c>
      <c r="O295" s="153" t="e">
        <f t="shared" si="56"/>
        <v>#REF!</v>
      </c>
      <c r="P295" s="153" t="e">
        <f t="shared" si="55"/>
        <v>#REF!</v>
      </c>
      <c r="Q295" s="153" t="e">
        <f t="shared" si="55"/>
        <v>#REF!</v>
      </c>
      <c r="R295" s="153" t="e">
        <f t="shared" si="55"/>
        <v>#REF!</v>
      </c>
      <c r="S295" s="153" t="e">
        <f t="shared" si="52"/>
        <v>#REF!</v>
      </c>
      <c r="T295" s="152" t="str">
        <f t="shared" ca="1" si="53"/>
        <v/>
      </c>
      <c r="U295" s="149" t="str">
        <f t="shared" ca="1" si="51"/>
        <v/>
      </c>
    </row>
    <row r="296" spans="1:21">
      <c r="A296" s="149">
        <v>294</v>
      </c>
      <c r="B296" s="150">
        <f t="shared" si="54"/>
        <v>294</v>
      </c>
      <c r="C296" s="151" t="e">
        <f>IF(#REF!='Pareto Math'!Z$3,'Pareto Math'!B296,IF(HLOOKUP(X$15,#REF!,A297,FALSE)="","",HLOOKUP(X$15,#REF!,A297,FALSE)))</f>
        <v>#REF!</v>
      </c>
      <c r="D296" s="149" t="e">
        <f>HLOOKUP(V$15,#REF!,A297,FALSE)</f>
        <v>#REF!</v>
      </c>
      <c r="E296" s="152" t="e">
        <f>IF(C296="","",HLOOKUP(W$15,#REF!,A297,FALSE))</f>
        <v>#REF!</v>
      </c>
      <c r="F296" s="152">
        <f>(COUNTIF(D$3:D296,D296))</f>
        <v>294</v>
      </c>
      <c r="G296" s="152">
        <f t="shared" si="48"/>
        <v>999</v>
      </c>
      <c r="H296" s="152" t="e">
        <f t="shared" si="49"/>
        <v>#REF!</v>
      </c>
      <c r="I296" s="153" t="str">
        <f t="shared" si="50"/>
        <v/>
      </c>
      <c r="J296" s="153" t="e">
        <f t="shared" si="56"/>
        <v>#REF!</v>
      </c>
      <c r="K296" s="153" t="e">
        <f t="shared" si="56"/>
        <v>#REF!</v>
      </c>
      <c r="L296" s="153" t="e">
        <f t="shared" si="56"/>
        <v>#REF!</v>
      </c>
      <c r="M296" s="153" t="e">
        <f t="shared" si="56"/>
        <v>#REF!</v>
      </c>
      <c r="N296" s="153" t="e">
        <f t="shared" si="56"/>
        <v>#REF!</v>
      </c>
      <c r="O296" s="153" t="e">
        <f t="shared" si="56"/>
        <v>#REF!</v>
      </c>
      <c r="P296" s="153" t="e">
        <f t="shared" si="55"/>
        <v>#REF!</v>
      </c>
      <c r="Q296" s="153" t="e">
        <f t="shared" si="55"/>
        <v>#REF!</v>
      </c>
      <c r="R296" s="153" t="e">
        <f t="shared" si="55"/>
        <v>#REF!</v>
      </c>
      <c r="S296" s="153" t="e">
        <f t="shared" si="52"/>
        <v>#REF!</v>
      </c>
      <c r="T296" s="152" t="str">
        <f t="shared" ca="1" si="53"/>
        <v/>
      </c>
      <c r="U296" s="149" t="str">
        <f t="shared" ca="1" si="51"/>
        <v/>
      </c>
    </row>
    <row r="297" spans="1:21">
      <c r="A297" s="149">
        <v>295</v>
      </c>
      <c r="B297" s="150">
        <f t="shared" si="54"/>
        <v>295</v>
      </c>
      <c r="C297" s="151" t="e">
        <f>IF(#REF!='Pareto Math'!Z$3,'Pareto Math'!B297,IF(HLOOKUP(X$15,#REF!,A298,FALSE)="","",HLOOKUP(X$15,#REF!,A298,FALSE)))</f>
        <v>#REF!</v>
      </c>
      <c r="D297" s="149" t="e">
        <f>HLOOKUP(V$15,#REF!,A298,FALSE)</f>
        <v>#REF!</v>
      </c>
      <c r="E297" s="152" t="e">
        <f>IF(C297="","",HLOOKUP(W$15,#REF!,A298,FALSE))</f>
        <v>#REF!</v>
      </c>
      <c r="F297" s="152">
        <f>(COUNTIF(D$3:D297,D297))</f>
        <v>295</v>
      </c>
      <c r="G297" s="152">
        <f t="shared" si="48"/>
        <v>999</v>
      </c>
      <c r="H297" s="152" t="e">
        <f t="shared" si="49"/>
        <v>#REF!</v>
      </c>
      <c r="I297" s="153" t="str">
        <f t="shared" si="50"/>
        <v/>
      </c>
      <c r="J297" s="153" t="e">
        <f t="shared" si="56"/>
        <v>#REF!</v>
      </c>
      <c r="K297" s="153" t="e">
        <f t="shared" si="56"/>
        <v>#REF!</v>
      </c>
      <c r="L297" s="153" t="e">
        <f t="shared" si="56"/>
        <v>#REF!</v>
      </c>
      <c r="M297" s="153" t="e">
        <f t="shared" si="56"/>
        <v>#REF!</v>
      </c>
      <c r="N297" s="153" t="e">
        <f t="shared" si="56"/>
        <v>#REF!</v>
      </c>
      <c r="O297" s="153" t="e">
        <f t="shared" si="56"/>
        <v>#REF!</v>
      </c>
      <c r="P297" s="153" t="e">
        <f t="shared" si="55"/>
        <v>#REF!</v>
      </c>
      <c r="Q297" s="153" t="e">
        <f t="shared" si="55"/>
        <v>#REF!</v>
      </c>
      <c r="R297" s="153" t="e">
        <f t="shared" si="55"/>
        <v>#REF!</v>
      </c>
      <c r="S297" s="153" t="e">
        <f t="shared" si="52"/>
        <v>#REF!</v>
      </c>
      <c r="T297" s="152" t="str">
        <f t="shared" ca="1" si="53"/>
        <v/>
      </c>
      <c r="U297" s="149" t="str">
        <f t="shared" ca="1" si="51"/>
        <v/>
      </c>
    </row>
    <row r="298" spans="1:21">
      <c r="A298" s="149">
        <v>296</v>
      </c>
      <c r="B298" s="150">
        <f t="shared" si="54"/>
        <v>296</v>
      </c>
      <c r="C298" s="151" t="e">
        <f>IF(#REF!='Pareto Math'!Z$3,'Pareto Math'!B298,IF(HLOOKUP(X$15,#REF!,A299,FALSE)="","",HLOOKUP(X$15,#REF!,A299,FALSE)))</f>
        <v>#REF!</v>
      </c>
      <c r="D298" s="149" t="e">
        <f>HLOOKUP(V$15,#REF!,A299,FALSE)</f>
        <v>#REF!</v>
      </c>
      <c r="E298" s="152" t="e">
        <f>IF(C298="","",HLOOKUP(W$15,#REF!,A299,FALSE))</f>
        <v>#REF!</v>
      </c>
      <c r="F298" s="152">
        <f>(COUNTIF(D$3:D298,D298))</f>
        <v>296</v>
      </c>
      <c r="G298" s="152">
        <f t="shared" si="48"/>
        <v>999</v>
      </c>
      <c r="H298" s="152" t="e">
        <f t="shared" si="49"/>
        <v>#REF!</v>
      </c>
      <c r="I298" s="153" t="str">
        <f t="shared" si="50"/>
        <v/>
      </c>
      <c r="J298" s="153" t="e">
        <f t="shared" si="56"/>
        <v>#REF!</v>
      </c>
      <c r="K298" s="153" t="e">
        <f t="shared" si="56"/>
        <v>#REF!</v>
      </c>
      <c r="L298" s="153" t="e">
        <f t="shared" si="56"/>
        <v>#REF!</v>
      </c>
      <c r="M298" s="153" t="e">
        <f t="shared" si="56"/>
        <v>#REF!</v>
      </c>
      <c r="N298" s="153" t="e">
        <f t="shared" si="56"/>
        <v>#REF!</v>
      </c>
      <c r="O298" s="153" t="e">
        <f t="shared" si="56"/>
        <v>#REF!</v>
      </c>
      <c r="P298" s="153" t="e">
        <f t="shared" si="55"/>
        <v>#REF!</v>
      </c>
      <c r="Q298" s="153" t="e">
        <f t="shared" si="55"/>
        <v>#REF!</v>
      </c>
      <c r="R298" s="153" t="e">
        <f t="shared" si="55"/>
        <v>#REF!</v>
      </c>
      <c r="S298" s="153" t="e">
        <f t="shared" si="52"/>
        <v>#REF!</v>
      </c>
      <c r="T298" s="152" t="str">
        <f t="shared" ca="1" si="53"/>
        <v/>
      </c>
      <c r="U298" s="149" t="str">
        <f t="shared" ca="1" si="51"/>
        <v/>
      </c>
    </row>
    <row r="299" spans="1:21">
      <c r="A299" s="149">
        <v>297</v>
      </c>
      <c r="B299" s="150">
        <f t="shared" si="54"/>
        <v>297</v>
      </c>
      <c r="C299" s="151" t="e">
        <f>IF(#REF!='Pareto Math'!Z$3,'Pareto Math'!B299,IF(HLOOKUP(X$15,#REF!,A300,FALSE)="","",HLOOKUP(X$15,#REF!,A300,FALSE)))</f>
        <v>#REF!</v>
      </c>
      <c r="D299" s="149" t="e">
        <f>HLOOKUP(V$15,#REF!,A300,FALSE)</f>
        <v>#REF!</v>
      </c>
      <c r="E299" s="152" t="e">
        <f>IF(C299="","",HLOOKUP(W$15,#REF!,A300,FALSE))</f>
        <v>#REF!</v>
      </c>
      <c r="F299" s="152">
        <f>(COUNTIF(D$3:D299,D299))</f>
        <v>297</v>
      </c>
      <c r="G299" s="152">
        <f t="shared" si="48"/>
        <v>999</v>
      </c>
      <c r="H299" s="152" t="e">
        <f t="shared" si="49"/>
        <v>#REF!</v>
      </c>
      <c r="I299" s="153" t="str">
        <f t="shared" si="50"/>
        <v/>
      </c>
      <c r="J299" s="153" t="e">
        <f t="shared" si="56"/>
        <v>#REF!</v>
      </c>
      <c r="K299" s="153" t="e">
        <f t="shared" si="56"/>
        <v>#REF!</v>
      </c>
      <c r="L299" s="153" t="e">
        <f t="shared" si="56"/>
        <v>#REF!</v>
      </c>
      <c r="M299" s="153" t="e">
        <f t="shared" si="56"/>
        <v>#REF!</v>
      </c>
      <c r="N299" s="153" t="e">
        <f t="shared" si="56"/>
        <v>#REF!</v>
      </c>
      <c r="O299" s="153" t="e">
        <f t="shared" si="56"/>
        <v>#REF!</v>
      </c>
      <c r="P299" s="153" t="e">
        <f t="shared" si="55"/>
        <v>#REF!</v>
      </c>
      <c r="Q299" s="153" t="e">
        <f t="shared" si="55"/>
        <v>#REF!</v>
      </c>
      <c r="R299" s="153" t="e">
        <f t="shared" si="55"/>
        <v>#REF!</v>
      </c>
      <c r="S299" s="153" t="e">
        <f t="shared" si="52"/>
        <v>#REF!</v>
      </c>
      <c r="T299" s="152" t="str">
        <f t="shared" ca="1" si="53"/>
        <v/>
      </c>
      <c r="U299" s="149" t="str">
        <f t="shared" ca="1" si="51"/>
        <v/>
      </c>
    </row>
    <row r="300" spans="1:21">
      <c r="A300" s="149">
        <v>298</v>
      </c>
      <c r="B300" s="150">
        <f t="shared" si="54"/>
        <v>298</v>
      </c>
      <c r="C300" s="151" t="e">
        <f>IF(#REF!='Pareto Math'!Z$3,'Pareto Math'!B300,IF(HLOOKUP(X$15,#REF!,A301,FALSE)="","",HLOOKUP(X$15,#REF!,A301,FALSE)))</f>
        <v>#REF!</v>
      </c>
      <c r="D300" s="149" t="e">
        <f>HLOOKUP(V$15,#REF!,A301,FALSE)</f>
        <v>#REF!</v>
      </c>
      <c r="E300" s="152" t="e">
        <f>IF(C300="","",HLOOKUP(W$15,#REF!,A301,FALSE))</f>
        <v>#REF!</v>
      </c>
      <c r="F300" s="152">
        <f>(COUNTIF(D$3:D300,D300))</f>
        <v>298</v>
      </c>
      <c r="G300" s="152">
        <f t="shared" si="48"/>
        <v>999</v>
      </c>
      <c r="H300" s="152" t="e">
        <f t="shared" si="49"/>
        <v>#REF!</v>
      </c>
      <c r="I300" s="153" t="str">
        <f t="shared" si="50"/>
        <v/>
      </c>
      <c r="J300" s="153" t="e">
        <f t="shared" si="56"/>
        <v>#REF!</v>
      </c>
      <c r="K300" s="153" t="e">
        <f t="shared" si="56"/>
        <v>#REF!</v>
      </c>
      <c r="L300" s="153" t="e">
        <f t="shared" si="56"/>
        <v>#REF!</v>
      </c>
      <c r="M300" s="153" t="e">
        <f t="shared" si="56"/>
        <v>#REF!</v>
      </c>
      <c r="N300" s="153" t="e">
        <f t="shared" si="56"/>
        <v>#REF!</v>
      </c>
      <c r="O300" s="153" t="e">
        <f t="shared" si="56"/>
        <v>#REF!</v>
      </c>
      <c r="P300" s="153" t="e">
        <f t="shared" si="55"/>
        <v>#REF!</v>
      </c>
      <c r="Q300" s="153" t="e">
        <f t="shared" si="55"/>
        <v>#REF!</v>
      </c>
      <c r="R300" s="153" t="e">
        <f t="shared" si="55"/>
        <v>#REF!</v>
      </c>
      <c r="S300" s="153" t="e">
        <f t="shared" si="52"/>
        <v>#REF!</v>
      </c>
      <c r="T300" s="152" t="str">
        <f t="shared" ca="1" si="53"/>
        <v/>
      </c>
      <c r="U300" s="149" t="str">
        <f t="shared" ca="1" si="51"/>
        <v/>
      </c>
    </row>
    <row r="301" spans="1:21">
      <c r="A301" s="149">
        <v>299</v>
      </c>
      <c r="B301" s="150">
        <f t="shared" si="54"/>
        <v>299</v>
      </c>
      <c r="C301" s="151" t="e">
        <f>IF(#REF!='Pareto Math'!Z$3,'Pareto Math'!B301,IF(HLOOKUP(X$15,#REF!,A302,FALSE)="","",HLOOKUP(X$15,#REF!,A302,FALSE)))</f>
        <v>#REF!</v>
      </c>
      <c r="D301" s="149" t="e">
        <f>HLOOKUP(V$15,#REF!,A302,FALSE)</f>
        <v>#REF!</v>
      </c>
      <c r="E301" s="152" t="e">
        <f>IF(C301="","",HLOOKUP(W$15,#REF!,A302,FALSE))</f>
        <v>#REF!</v>
      </c>
      <c r="F301" s="152">
        <f>(COUNTIF(D$3:D301,D301))</f>
        <v>299</v>
      </c>
      <c r="G301" s="152">
        <f t="shared" si="48"/>
        <v>999</v>
      </c>
      <c r="H301" s="152" t="e">
        <f t="shared" si="49"/>
        <v>#REF!</v>
      </c>
      <c r="I301" s="153" t="str">
        <f t="shared" si="50"/>
        <v/>
      </c>
      <c r="J301" s="153" t="e">
        <f t="shared" si="56"/>
        <v>#REF!</v>
      </c>
      <c r="K301" s="153" t="e">
        <f t="shared" si="56"/>
        <v>#REF!</v>
      </c>
      <c r="L301" s="153" t="e">
        <f t="shared" si="56"/>
        <v>#REF!</v>
      </c>
      <c r="M301" s="153" t="e">
        <f t="shared" si="56"/>
        <v>#REF!</v>
      </c>
      <c r="N301" s="153" t="e">
        <f t="shared" si="56"/>
        <v>#REF!</v>
      </c>
      <c r="O301" s="153" t="e">
        <f t="shared" si="56"/>
        <v>#REF!</v>
      </c>
      <c r="P301" s="153" t="e">
        <f t="shared" si="55"/>
        <v>#REF!</v>
      </c>
      <c r="Q301" s="153" t="e">
        <f t="shared" si="55"/>
        <v>#REF!</v>
      </c>
      <c r="R301" s="153" t="e">
        <f t="shared" si="55"/>
        <v>#REF!</v>
      </c>
      <c r="S301" s="153" t="e">
        <f t="shared" si="52"/>
        <v>#REF!</v>
      </c>
      <c r="T301" s="152" t="str">
        <f t="shared" ca="1" si="53"/>
        <v/>
      </c>
      <c r="U301" s="149" t="str">
        <f t="shared" ca="1" si="51"/>
        <v/>
      </c>
    </row>
    <row r="302" spans="1:21">
      <c r="A302" s="149">
        <v>300</v>
      </c>
      <c r="B302" s="150">
        <f t="shared" si="54"/>
        <v>300</v>
      </c>
      <c r="C302" s="151" t="e">
        <f>IF(#REF!='Pareto Math'!Z$3,'Pareto Math'!B302,IF(HLOOKUP(X$15,#REF!,A303,FALSE)="","",HLOOKUP(X$15,#REF!,A303,FALSE)))</f>
        <v>#REF!</v>
      </c>
      <c r="D302" s="149" t="e">
        <f>HLOOKUP(V$15,#REF!,A303,FALSE)</f>
        <v>#REF!</v>
      </c>
      <c r="E302" s="152" t="e">
        <f>IF(C302="","",HLOOKUP(W$15,#REF!,A303,FALSE))</f>
        <v>#REF!</v>
      </c>
      <c r="F302" s="152">
        <f>(COUNTIF(D$3:D302,D302))</f>
        <v>300</v>
      </c>
      <c r="G302" s="152">
        <f t="shared" si="48"/>
        <v>999</v>
      </c>
      <c r="H302" s="152" t="e">
        <f t="shared" si="49"/>
        <v>#REF!</v>
      </c>
      <c r="I302" s="153" t="str">
        <f t="shared" si="50"/>
        <v/>
      </c>
      <c r="J302" s="153" t="e">
        <f t="shared" si="56"/>
        <v>#REF!</v>
      </c>
      <c r="K302" s="153" t="e">
        <f t="shared" si="56"/>
        <v>#REF!</v>
      </c>
      <c r="L302" s="153" t="e">
        <f t="shared" si="56"/>
        <v>#REF!</v>
      </c>
      <c r="M302" s="153" t="e">
        <f t="shared" si="56"/>
        <v>#REF!</v>
      </c>
      <c r="N302" s="153" t="e">
        <f t="shared" si="56"/>
        <v>#REF!</v>
      </c>
      <c r="O302" s="153" t="e">
        <f t="shared" si="56"/>
        <v>#REF!</v>
      </c>
      <c r="P302" s="153" t="e">
        <f t="shared" si="55"/>
        <v>#REF!</v>
      </c>
      <c r="Q302" s="153" t="e">
        <f t="shared" si="55"/>
        <v>#REF!</v>
      </c>
      <c r="R302" s="153" t="e">
        <f t="shared" si="55"/>
        <v>#REF!</v>
      </c>
      <c r="S302" s="153" t="e">
        <f t="shared" si="52"/>
        <v>#REF!</v>
      </c>
      <c r="T302" s="152" t="str">
        <f t="shared" ca="1" si="53"/>
        <v/>
      </c>
      <c r="U302" s="149" t="str">
        <f t="shared" ca="1" si="51"/>
        <v/>
      </c>
    </row>
    <row r="303" spans="1:21">
      <c r="A303" s="149">
        <v>301</v>
      </c>
      <c r="B303" s="150">
        <f t="shared" si="54"/>
        <v>301</v>
      </c>
      <c r="C303" s="151" t="e">
        <f>IF(#REF!='Pareto Math'!Z$3,'Pareto Math'!B303,IF(HLOOKUP(X$15,#REF!,A304,FALSE)="","",HLOOKUP(X$15,#REF!,A304,FALSE)))</f>
        <v>#REF!</v>
      </c>
      <c r="D303" s="149" t="e">
        <f>HLOOKUP(V$15,#REF!,A304,FALSE)</f>
        <v>#REF!</v>
      </c>
      <c r="E303" s="152" t="e">
        <f>IF(C303="","",HLOOKUP(W$15,#REF!,A304,FALSE))</f>
        <v>#REF!</v>
      </c>
      <c r="F303" s="152">
        <f>(COUNTIF(D$3:D303,D303))</f>
        <v>301</v>
      </c>
      <c r="G303" s="152">
        <f t="shared" si="48"/>
        <v>999</v>
      </c>
      <c r="H303" s="152" t="e">
        <f t="shared" si="49"/>
        <v>#REF!</v>
      </c>
      <c r="I303" s="153" t="str">
        <f t="shared" si="50"/>
        <v/>
      </c>
      <c r="J303" s="153" t="e">
        <f t="shared" si="56"/>
        <v>#REF!</v>
      </c>
      <c r="K303" s="153" t="e">
        <f t="shared" si="56"/>
        <v>#REF!</v>
      </c>
      <c r="L303" s="153" t="e">
        <f t="shared" si="56"/>
        <v>#REF!</v>
      </c>
      <c r="M303" s="153" t="e">
        <f t="shared" si="56"/>
        <v>#REF!</v>
      </c>
      <c r="N303" s="153" t="e">
        <f t="shared" si="56"/>
        <v>#REF!</v>
      </c>
      <c r="O303" s="153" t="e">
        <f t="shared" si="56"/>
        <v>#REF!</v>
      </c>
      <c r="P303" s="153" t="e">
        <f t="shared" si="55"/>
        <v>#REF!</v>
      </c>
      <c r="Q303" s="153" t="e">
        <f t="shared" si="55"/>
        <v>#REF!</v>
      </c>
      <c r="R303" s="153" t="e">
        <f t="shared" si="55"/>
        <v>#REF!</v>
      </c>
      <c r="S303" s="153" t="e">
        <f t="shared" si="52"/>
        <v>#REF!</v>
      </c>
      <c r="T303" s="152" t="str">
        <f t="shared" ca="1" si="53"/>
        <v/>
      </c>
      <c r="U303" s="149" t="str">
        <f t="shared" ca="1" si="51"/>
        <v/>
      </c>
    </row>
    <row r="304" spans="1:21">
      <c r="A304" s="149">
        <v>302</v>
      </c>
      <c r="B304" s="150">
        <f t="shared" si="54"/>
        <v>302</v>
      </c>
      <c r="C304" s="151" t="e">
        <f>IF(#REF!='Pareto Math'!Z$3,'Pareto Math'!B304,IF(HLOOKUP(X$15,#REF!,A305,FALSE)="","",HLOOKUP(X$15,#REF!,A305,FALSE)))</f>
        <v>#REF!</v>
      </c>
      <c r="D304" s="149" t="e">
        <f>HLOOKUP(V$15,#REF!,A305,FALSE)</f>
        <v>#REF!</v>
      </c>
      <c r="E304" s="152" t="e">
        <f>IF(C304="","",HLOOKUP(W$15,#REF!,A305,FALSE))</f>
        <v>#REF!</v>
      </c>
      <c r="F304" s="152">
        <f>(COUNTIF(D$3:D304,D304))</f>
        <v>302</v>
      </c>
      <c r="G304" s="152">
        <f t="shared" si="48"/>
        <v>999</v>
      </c>
      <c r="H304" s="152" t="e">
        <f t="shared" si="49"/>
        <v>#REF!</v>
      </c>
      <c r="I304" s="153" t="str">
        <f t="shared" si="50"/>
        <v/>
      </c>
      <c r="J304" s="153" t="e">
        <f t="shared" si="56"/>
        <v>#REF!</v>
      </c>
      <c r="K304" s="153" t="e">
        <f t="shared" si="56"/>
        <v>#REF!</v>
      </c>
      <c r="L304" s="153" t="e">
        <f t="shared" si="56"/>
        <v>#REF!</v>
      </c>
      <c r="M304" s="153" t="e">
        <f t="shared" si="56"/>
        <v>#REF!</v>
      </c>
      <c r="N304" s="153" t="e">
        <f t="shared" si="56"/>
        <v>#REF!</v>
      </c>
      <c r="O304" s="153" t="e">
        <f t="shared" si="56"/>
        <v>#REF!</v>
      </c>
      <c r="P304" s="153" t="e">
        <f t="shared" si="55"/>
        <v>#REF!</v>
      </c>
      <c r="Q304" s="153" t="e">
        <f t="shared" si="55"/>
        <v>#REF!</v>
      </c>
      <c r="R304" s="153" t="e">
        <f t="shared" si="55"/>
        <v>#REF!</v>
      </c>
      <c r="S304" s="153" t="e">
        <f t="shared" si="52"/>
        <v>#REF!</v>
      </c>
      <c r="T304" s="152" t="str">
        <f t="shared" ca="1" si="53"/>
        <v/>
      </c>
      <c r="U304" s="149" t="str">
        <f t="shared" ca="1" si="51"/>
        <v/>
      </c>
    </row>
    <row r="305" spans="1:21">
      <c r="A305" s="149">
        <v>303</v>
      </c>
      <c r="B305" s="150">
        <f t="shared" si="54"/>
        <v>303</v>
      </c>
      <c r="C305" s="151" t="e">
        <f>IF(#REF!='Pareto Math'!Z$3,'Pareto Math'!B305,IF(HLOOKUP(X$15,#REF!,A306,FALSE)="","",HLOOKUP(X$15,#REF!,A306,FALSE)))</f>
        <v>#REF!</v>
      </c>
      <c r="D305" s="149" t="e">
        <f>HLOOKUP(V$15,#REF!,A306,FALSE)</f>
        <v>#REF!</v>
      </c>
      <c r="E305" s="152" t="e">
        <f>IF(C305="","",HLOOKUP(W$15,#REF!,A306,FALSE))</f>
        <v>#REF!</v>
      </c>
      <c r="F305" s="152">
        <f>(COUNTIF(D$3:D305,D305))</f>
        <v>303</v>
      </c>
      <c r="G305" s="152">
        <f t="shared" si="48"/>
        <v>999</v>
      </c>
      <c r="H305" s="152" t="e">
        <f t="shared" si="49"/>
        <v>#REF!</v>
      </c>
      <c r="I305" s="153" t="str">
        <f t="shared" si="50"/>
        <v/>
      </c>
      <c r="J305" s="153" t="e">
        <f t="shared" si="56"/>
        <v>#REF!</v>
      </c>
      <c r="K305" s="153" t="e">
        <f t="shared" si="56"/>
        <v>#REF!</v>
      </c>
      <c r="L305" s="153" t="e">
        <f t="shared" si="56"/>
        <v>#REF!</v>
      </c>
      <c r="M305" s="153" t="e">
        <f t="shared" si="56"/>
        <v>#REF!</v>
      </c>
      <c r="N305" s="153" t="e">
        <f t="shared" si="56"/>
        <v>#REF!</v>
      </c>
      <c r="O305" s="153" t="e">
        <f t="shared" si="56"/>
        <v>#REF!</v>
      </c>
      <c r="P305" s="153" t="e">
        <f t="shared" si="55"/>
        <v>#REF!</v>
      </c>
      <c r="Q305" s="153" t="e">
        <f t="shared" si="55"/>
        <v>#REF!</v>
      </c>
      <c r="R305" s="153" t="e">
        <f t="shared" si="55"/>
        <v>#REF!</v>
      </c>
      <c r="S305" s="153" t="e">
        <f t="shared" si="52"/>
        <v>#REF!</v>
      </c>
      <c r="T305" s="152" t="str">
        <f t="shared" ca="1" si="53"/>
        <v/>
      </c>
      <c r="U305" s="149" t="str">
        <f t="shared" ca="1" si="51"/>
        <v/>
      </c>
    </row>
    <row r="306" spans="1:21">
      <c r="A306" s="149">
        <v>304</v>
      </c>
      <c r="B306" s="150">
        <f t="shared" si="54"/>
        <v>304</v>
      </c>
      <c r="C306" s="151" t="e">
        <f>IF(#REF!='Pareto Math'!Z$3,'Pareto Math'!B306,IF(HLOOKUP(X$15,#REF!,A307,FALSE)="","",HLOOKUP(X$15,#REF!,A307,FALSE)))</f>
        <v>#REF!</v>
      </c>
      <c r="D306" s="149" t="e">
        <f>HLOOKUP(V$15,#REF!,A307,FALSE)</f>
        <v>#REF!</v>
      </c>
      <c r="E306" s="152" t="e">
        <f>IF(C306="","",HLOOKUP(W$15,#REF!,A307,FALSE))</f>
        <v>#REF!</v>
      </c>
      <c r="F306" s="152">
        <f>(COUNTIF(D$3:D306,D306))</f>
        <v>304</v>
      </c>
      <c r="G306" s="152">
        <f t="shared" si="48"/>
        <v>999</v>
      </c>
      <c r="H306" s="152" t="e">
        <f t="shared" si="49"/>
        <v>#REF!</v>
      </c>
      <c r="I306" s="153" t="str">
        <f t="shared" si="50"/>
        <v/>
      </c>
      <c r="J306" s="153" t="e">
        <f t="shared" si="56"/>
        <v>#REF!</v>
      </c>
      <c r="K306" s="153" t="e">
        <f t="shared" si="56"/>
        <v>#REF!</v>
      </c>
      <c r="L306" s="153" t="e">
        <f t="shared" si="56"/>
        <v>#REF!</v>
      </c>
      <c r="M306" s="153" t="e">
        <f t="shared" si="56"/>
        <v>#REF!</v>
      </c>
      <c r="N306" s="153" t="e">
        <f t="shared" si="56"/>
        <v>#REF!</v>
      </c>
      <c r="O306" s="153" t="e">
        <f t="shared" si="56"/>
        <v>#REF!</v>
      </c>
      <c r="P306" s="153" t="e">
        <f t="shared" si="55"/>
        <v>#REF!</v>
      </c>
      <c r="Q306" s="153" t="e">
        <f t="shared" si="55"/>
        <v>#REF!</v>
      </c>
      <c r="R306" s="153" t="e">
        <f t="shared" si="55"/>
        <v>#REF!</v>
      </c>
      <c r="S306" s="153" t="e">
        <f t="shared" si="52"/>
        <v>#REF!</v>
      </c>
      <c r="T306" s="152" t="str">
        <f t="shared" ca="1" si="53"/>
        <v/>
      </c>
      <c r="U306" s="149" t="str">
        <f t="shared" ca="1" si="51"/>
        <v/>
      </c>
    </row>
    <row r="307" spans="1:21">
      <c r="A307" s="149">
        <v>305</v>
      </c>
      <c r="B307" s="150">
        <f t="shared" si="54"/>
        <v>305</v>
      </c>
      <c r="C307" s="151" t="e">
        <f>IF(#REF!='Pareto Math'!Z$3,'Pareto Math'!B307,IF(HLOOKUP(X$15,#REF!,A308,FALSE)="","",HLOOKUP(X$15,#REF!,A308,FALSE)))</f>
        <v>#REF!</v>
      </c>
      <c r="D307" s="149" t="e">
        <f>HLOOKUP(V$15,#REF!,A308,FALSE)</f>
        <v>#REF!</v>
      </c>
      <c r="E307" s="152" t="e">
        <f>IF(C307="","",HLOOKUP(W$15,#REF!,A308,FALSE))</f>
        <v>#REF!</v>
      </c>
      <c r="F307" s="152">
        <f>(COUNTIF(D$3:D307,D307))</f>
        <v>305</v>
      </c>
      <c r="G307" s="152">
        <f t="shared" si="48"/>
        <v>999</v>
      </c>
      <c r="H307" s="152" t="e">
        <f t="shared" si="49"/>
        <v>#REF!</v>
      </c>
      <c r="I307" s="153" t="str">
        <f t="shared" si="50"/>
        <v/>
      </c>
      <c r="J307" s="153" t="e">
        <f t="shared" si="56"/>
        <v>#REF!</v>
      </c>
      <c r="K307" s="153" t="e">
        <f t="shared" si="56"/>
        <v>#REF!</v>
      </c>
      <c r="L307" s="153" t="e">
        <f t="shared" si="56"/>
        <v>#REF!</v>
      </c>
      <c r="M307" s="153" t="e">
        <f t="shared" si="56"/>
        <v>#REF!</v>
      </c>
      <c r="N307" s="153" t="e">
        <f t="shared" si="56"/>
        <v>#REF!</v>
      </c>
      <c r="O307" s="153" t="e">
        <f t="shared" si="56"/>
        <v>#REF!</v>
      </c>
      <c r="P307" s="153" t="e">
        <f t="shared" si="55"/>
        <v>#REF!</v>
      </c>
      <c r="Q307" s="153" t="e">
        <f t="shared" si="55"/>
        <v>#REF!</v>
      </c>
      <c r="R307" s="153" t="e">
        <f t="shared" si="55"/>
        <v>#REF!</v>
      </c>
      <c r="S307" s="153" t="e">
        <f t="shared" si="52"/>
        <v>#REF!</v>
      </c>
      <c r="T307" s="152" t="str">
        <f t="shared" ca="1" si="53"/>
        <v/>
      </c>
      <c r="U307" s="149" t="str">
        <f t="shared" ca="1" si="51"/>
        <v/>
      </c>
    </row>
    <row r="308" spans="1:21">
      <c r="A308" s="149">
        <v>306</v>
      </c>
      <c r="B308" s="150">
        <f t="shared" si="54"/>
        <v>306</v>
      </c>
      <c r="C308" s="151" t="e">
        <f>IF(#REF!='Pareto Math'!Z$3,'Pareto Math'!B308,IF(HLOOKUP(X$15,#REF!,A309,FALSE)="","",HLOOKUP(X$15,#REF!,A309,FALSE)))</f>
        <v>#REF!</v>
      </c>
      <c r="D308" s="149" t="e">
        <f>HLOOKUP(V$15,#REF!,A309,FALSE)</f>
        <v>#REF!</v>
      </c>
      <c r="E308" s="152" t="e">
        <f>IF(C308="","",HLOOKUP(W$15,#REF!,A309,FALSE))</f>
        <v>#REF!</v>
      </c>
      <c r="F308" s="152">
        <f>(COUNTIF(D$3:D308,D308))</f>
        <v>306</v>
      </c>
      <c r="G308" s="152">
        <f t="shared" si="48"/>
        <v>999</v>
      </c>
      <c r="H308" s="152" t="e">
        <f t="shared" si="49"/>
        <v>#REF!</v>
      </c>
      <c r="I308" s="153" t="str">
        <f t="shared" si="50"/>
        <v/>
      </c>
      <c r="J308" s="153" t="e">
        <f t="shared" si="56"/>
        <v>#REF!</v>
      </c>
      <c r="K308" s="153" t="e">
        <f t="shared" si="56"/>
        <v>#REF!</v>
      </c>
      <c r="L308" s="153" t="e">
        <f t="shared" si="56"/>
        <v>#REF!</v>
      </c>
      <c r="M308" s="153" t="e">
        <f t="shared" si="56"/>
        <v>#REF!</v>
      </c>
      <c r="N308" s="153" t="e">
        <f t="shared" si="56"/>
        <v>#REF!</v>
      </c>
      <c r="O308" s="153" t="e">
        <f t="shared" si="56"/>
        <v>#REF!</v>
      </c>
      <c r="P308" s="153" t="e">
        <f t="shared" si="55"/>
        <v>#REF!</v>
      </c>
      <c r="Q308" s="153" t="e">
        <f t="shared" si="55"/>
        <v>#REF!</v>
      </c>
      <c r="R308" s="153" t="e">
        <f t="shared" si="55"/>
        <v>#REF!</v>
      </c>
      <c r="S308" s="153" t="e">
        <f t="shared" si="52"/>
        <v>#REF!</v>
      </c>
      <c r="T308" s="152" t="str">
        <f t="shared" ca="1" si="53"/>
        <v/>
      </c>
      <c r="U308" s="149" t="str">
        <f t="shared" ca="1" si="51"/>
        <v/>
      </c>
    </row>
    <row r="309" spans="1:21">
      <c r="A309" s="149">
        <v>307</v>
      </c>
      <c r="B309" s="150">
        <f t="shared" si="54"/>
        <v>307</v>
      </c>
      <c r="C309" s="151" t="e">
        <f>IF(#REF!='Pareto Math'!Z$3,'Pareto Math'!B309,IF(HLOOKUP(X$15,#REF!,A310,FALSE)="","",HLOOKUP(X$15,#REF!,A310,FALSE)))</f>
        <v>#REF!</v>
      </c>
      <c r="D309" s="149" t="e">
        <f>HLOOKUP(V$15,#REF!,A310,FALSE)</f>
        <v>#REF!</v>
      </c>
      <c r="E309" s="152" t="e">
        <f>IF(C309="","",HLOOKUP(W$15,#REF!,A310,FALSE))</f>
        <v>#REF!</v>
      </c>
      <c r="F309" s="152">
        <f>(COUNTIF(D$3:D309,D309))</f>
        <v>307</v>
      </c>
      <c r="G309" s="152">
        <f t="shared" si="48"/>
        <v>999</v>
      </c>
      <c r="H309" s="152" t="e">
        <f t="shared" si="49"/>
        <v>#REF!</v>
      </c>
      <c r="I309" s="153" t="str">
        <f t="shared" si="50"/>
        <v/>
      </c>
      <c r="J309" s="153" t="e">
        <f t="shared" si="56"/>
        <v>#REF!</v>
      </c>
      <c r="K309" s="153" t="e">
        <f t="shared" si="56"/>
        <v>#REF!</v>
      </c>
      <c r="L309" s="153" t="e">
        <f t="shared" si="56"/>
        <v>#REF!</v>
      </c>
      <c r="M309" s="153" t="e">
        <f t="shared" si="56"/>
        <v>#REF!</v>
      </c>
      <c r="N309" s="153" t="e">
        <f t="shared" si="56"/>
        <v>#REF!</v>
      </c>
      <c r="O309" s="153" t="e">
        <f t="shared" si="56"/>
        <v>#REF!</v>
      </c>
      <c r="P309" s="153" t="e">
        <f t="shared" si="55"/>
        <v>#REF!</v>
      </c>
      <c r="Q309" s="153" t="e">
        <f t="shared" si="55"/>
        <v>#REF!</v>
      </c>
      <c r="R309" s="153" t="e">
        <f t="shared" si="55"/>
        <v>#REF!</v>
      </c>
      <c r="S309" s="153" t="e">
        <f t="shared" si="52"/>
        <v>#REF!</v>
      </c>
      <c r="T309" s="152" t="str">
        <f t="shared" ca="1" si="53"/>
        <v/>
      </c>
      <c r="U309" s="149" t="str">
        <f t="shared" ca="1" si="51"/>
        <v/>
      </c>
    </row>
    <row r="310" spans="1:21">
      <c r="A310" s="149">
        <v>308</v>
      </c>
      <c r="B310" s="150">
        <f t="shared" si="54"/>
        <v>308</v>
      </c>
      <c r="C310" s="151" t="e">
        <f>IF(#REF!='Pareto Math'!Z$3,'Pareto Math'!B310,IF(HLOOKUP(X$15,#REF!,A311,FALSE)="","",HLOOKUP(X$15,#REF!,A311,FALSE)))</f>
        <v>#REF!</v>
      </c>
      <c r="D310" s="149" t="e">
        <f>HLOOKUP(V$15,#REF!,A311,FALSE)</f>
        <v>#REF!</v>
      </c>
      <c r="E310" s="152" t="e">
        <f>IF(C310="","",HLOOKUP(W$15,#REF!,A311,FALSE))</f>
        <v>#REF!</v>
      </c>
      <c r="F310" s="152">
        <f>(COUNTIF(D$3:D310,D310))</f>
        <v>308</v>
      </c>
      <c r="G310" s="152">
        <f t="shared" si="48"/>
        <v>999</v>
      </c>
      <c r="H310" s="152" t="e">
        <f t="shared" si="49"/>
        <v>#REF!</v>
      </c>
      <c r="I310" s="153" t="str">
        <f t="shared" si="50"/>
        <v/>
      </c>
      <c r="J310" s="153" t="e">
        <f t="shared" si="56"/>
        <v>#REF!</v>
      </c>
      <c r="K310" s="153" t="e">
        <f t="shared" si="56"/>
        <v>#REF!</v>
      </c>
      <c r="L310" s="153" t="e">
        <f t="shared" si="56"/>
        <v>#REF!</v>
      </c>
      <c r="M310" s="153" t="e">
        <f t="shared" si="56"/>
        <v>#REF!</v>
      </c>
      <c r="N310" s="153" t="e">
        <f t="shared" si="56"/>
        <v>#REF!</v>
      </c>
      <c r="O310" s="153" t="e">
        <f t="shared" si="56"/>
        <v>#REF!</v>
      </c>
      <c r="P310" s="153" t="e">
        <f t="shared" si="55"/>
        <v>#REF!</v>
      </c>
      <c r="Q310" s="153" t="e">
        <f t="shared" si="55"/>
        <v>#REF!</v>
      </c>
      <c r="R310" s="153" t="e">
        <f t="shared" si="55"/>
        <v>#REF!</v>
      </c>
      <c r="S310" s="153" t="e">
        <f t="shared" si="52"/>
        <v>#REF!</v>
      </c>
      <c r="T310" s="152" t="str">
        <f t="shared" ca="1" si="53"/>
        <v/>
      </c>
      <c r="U310" s="149" t="str">
        <f t="shared" ca="1" si="51"/>
        <v/>
      </c>
    </row>
    <row r="311" spans="1:21">
      <c r="A311" s="149">
        <v>309</v>
      </c>
      <c r="B311" s="150">
        <f t="shared" si="54"/>
        <v>309</v>
      </c>
      <c r="C311" s="151" t="e">
        <f>IF(#REF!='Pareto Math'!Z$3,'Pareto Math'!B311,IF(HLOOKUP(X$15,#REF!,A312,FALSE)="","",HLOOKUP(X$15,#REF!,A312,FALSE)))</f>
        <v>#REF!</v>
      </c>
      <c r="D311" s="149" t="e">
        <f>HLOOKUP(V$15,#REF!,A312,FALSE)</f>
        <v>#REF!</v>
      </c>
      <c r="E311" s="152" t="e">
        <f>IF(C311="","",HLOOKUP(W$15,#REF!,A312,FALSE))</f>
        <v>#REF!</v>
      </c>
      <c r="F311" s="152">
        <f>(COUNTIF(D$3:D311,D311))</f>
        <v>309</v>
      </c>
      <c r="G311" s="152">
        <f t="shared" si="48"/>
        <v>999</v>
      </c>
      <c r="H311" s="152" t="e">
        <f t="shared" si="49"/>
        <v>#REF!</v>
      </c>
      <c r="I311" s="153" t="str">
        <f t="shared" si="50"/>
        <v/>
      </c>
      <c r="J311" s="153" t="e">
        <f t="shared" si="56"/>
        <v>#REF!</v>
      </c>
      <c r="K311" s="153" t="e">
        <f t="shared" si="56"/>
        <v>#REF!</v>
      </c>
      <c r="L311" s="153" t="e">
        <f t="shared" si="56"/>
        <v>#REF!</v>
      </c>
      <c r="M311" s="153" t="e">
        <f t="shared" si="56"/>
        <v>#REF!</v>
      </c>
      <c r="N311" s="153" t="e">
        <f t="shared" si="56"/>
        <v>#REF!</v>
      </c>
      <c r="O311" s="153" t="e">
        <f t="shared" si="56"/>
        <v>#REF!</v>
      </c>
      <c r="P311" s="153" t="e">
        <f t="shared" si="55"/>
        <v>#REF!</v>
      </c>
      <c r="Q311" s="153" t="e">
        <f t="shared" si="55"/>
        <v>#REF!</v>
      </c>
      <c r="R311" s="153" t="e">
        <f t="shared" si="55"/>
        <v>#REF!</v>
      </c>
      <c r="S311" s="153" t="e">
        <f t="shared" si="52"/>
        <v>#REF!</v>
      </c>
      <c r="T311" s="152" t="str">
        <f t="shared" ca="1" si="53"/>
        <v/>
      </c>
      <c r="U311" s="149" t="str">
        <f t="shared" ca="1" si="51"/>
        <v/>
      </c>
    </row>
    <row r="312" spans="1:21">
      <c r="A312" s="149">
        <v>310</v>
      </c>
      <c r="B312" s="150">
        <f t="shared" si="54"/>
        <v>310</v>
      </c>
      <c r="C312" s="151" t="e">
        <f>IF(#REF!='Pareto Math'!Z$3,'Pareto Math'!B312,IF(HLOOKUP(X$15,#REF!,A313,FALSE)="","",HLOOKUP(X$15,#REF!,A313,FALSE)))</f>
        <v>#REF!</v>
      </c>
      <c r="D312" s="149" t="e">
        <f>HLOOKUP(V$15,#REF!,A313,FALSE)</f>
        <v>#REF!</v>
      </c>
      <c r="E312" s="152" t="e">
        <f>IF(C312="","",HLOOKUP(W$15,#REF!,A313,FALSE))</f>
        <v>#REF!</v>
      </c>
      <c r="F312" s="152">
        <f>(COUNTIF(D$3:D312,D312))</f>
        <v>310</v>
      </c>
      <c r="G312" s="152">
        <f t="shared" si="48"/>
        <v>999</v>
      </c>
      <c r="H312" s="152" t="e">
        <f t="shared" si="49"/>
        <v>#REF!</v>
      </c>
      <c r="I312" s="153" t="str">
        <f t="shared" si="50"/>
        <v/>
      </c>
      <c r="J312" s="153" t="e">
        <f t="shared" si="56"/>
        <v>#REF!</v>
      </c>
      <c r="K312" s="153" t="e">
        <f t="shared" si="56"/>
        <v>#REF!</v>
      </c>
      <c r="L312" s="153" t="e">
        <f t="shared" si="56"/>
        <v>#REF!</v>
      </c>
      <c r="M312" s="153" t="e">
        <f t="shared" si="56"/>
        <v>#REF!</v>
      </c>
      <c r="N312" s="153" t="e">
        <f t="shared" si="56"/>
        <v>#REF!</v>
      </c>
      <c r="O312" s="153" t="e">
        <f t="shared" si="56"/>
        <v>#REF!</v>
      </c>
      <c r="P312" s="153" t="e">
        <f t="shared" si="55"/>
        <v>#REF!</v>
      </c>
      <c r="Q312" s="153" t="e">
        <f t="shared" si="55"/>
        <v>#REF!</v>
      </c>
      <c r="R312" s="153" t="e">
        <f t="shared" si="55"/>
        <v>#REF!</v>
      </c>
      <c r="S312" s="153" t="e">
        <f t="shared" si="52"/>
        <v>#REF!</v>
      </c>
      <c r="T312" s="152" t="str">
        <f t="shared" ca="1" si="53"/>
        <v/>
      </c>
      <c r="U312" s="149" t="str">
        <f t="shared" ca="1" si="51"/>
        <v/>
      </c>
    </row>
    <row r="313" spans="1:21">
      <c r="A313" s="149">
        <v>311</v>
      </c>
      <c r="B313" s="150">
        <f t="shared" si="54"/>
        <v>311</v>
      </c>
      <c r="C313" s="151" t="e">
        <f>IF(#REF!='Pareto Math'!Z$3,'Pareto Math'!B313,IF(HLOOKUP(X$15,#REF!,A314,FALSE)="","",HLOOKUP(X$15,#REF!,A314,FALSE)))</f>
        <v>#REF!</v>
      </c>
      <c r="D313" s="149" t="e">
        <f>HLOOKUP(V$15,#REF!,A314,FALSE)</f>
        <v>#REF!</v>
      </c>
      <c r="E313" s="152" t="e">
        <f>IF(C313="","",HLOOKUP(W$15,#REF!,A314,FALSE))</f>
        <v>#REF!</v>
      </c>
      <c r="F313" s="152">
        <f>(COUNTIF(D$3:D313,D313))</f>
        <v>311</v>
      </c>
      <c r="G313" s="152">
        <f t="shared" si="48"/>
        <v>999</v>
      </c>
      <c r="H313" s="152" t="e">
        <f t="shared" si="49"/>
        <v>#REF!</v>
      </c>
      <c r="I313" s="153" t="str">
        <f t="shared" si="50"/>
        <v/>
      </c>
      <c r="J313" s="153" t="e">
        <f t="shared" si="56"/>
        <v>#REF!</v>
      </c>
      <c r="K313" s="153" t="e">
        <f t="shared" si="56"/>
        <v>#REF!</v>
      </c>
      <c r="L313" s="153" t="e">
        <f t="shared" si="56"/>
        <v>#REF!</v>
      </c>
      <c r="M313" s="153" t="e">
        <f t="shared" si="56"/>
        <v>#REF!</v>
      </c>
      <c r="N313" s="153" t="e">
        <f t="shared" si="56"/>
        <v>#REF!</v>
      </c>
      <c r="O313" s="153" t="e">
        <f t="shared" si="56"/>
        <v>#REF!</v>
      </c>
      <c r="P313" s="153" t="e">
        <f t="shared" si="55"/>
        <v>#REF!</v>
      </c>
      <c r="Q313" s="153" t="e">
        <f t="shared" si="55"/>
        <v>#REF!</v>
      </c>
      <c r="R313" s="153" t="e">
        <f t="shared" si="55"/>
        <v>#REF!</v>
      </c>
      <c r="S313" s="153" t="e">
        <f t="shared" si="52"/>
        <v>#REF!</v>
      </c>
      <c r="T313" s="152" t="str">
        <f t="shared" ca="1" si="53"/>
        <v/>
      </c>
      <c r="U313" s="149" t="str">
        <f t="shared" ca="1" si="51"/>
        <v/>
      </c>
    </row>
    <row r="314" spans="1:21">
      <c r="A314" s="149">
        <v>312</v>
      </c>
      <c r="B314" s="150">
        <f t="shared" si="54"/>
        <v>312</v>
      </c>
      <c r="C314" s="151" t="e">
        <f>IF(#REF!='Pareto Math'!Z$3,'Pareto Math'!B314,IF(HLOOKUP(X$15,#REF!,A315,FALSE)="","",HLOOKUP(X$15,#REF!,A315,FALSE)))</f>
        <v>#REF!</v>
      </c>
      <c r="D314" s="149" t="e">
        <f>HLOOKUP(V$15,#REF!,A315,FALSE)</f>
        <v>#REF!</v>
      </c>
      <c r="E314" s="152" t="e">
        <f>IF(C314="","",HLOOKUP(W$15,#REF!,A315,FALSE))</f>
        <v>#REF!</v>
      </c>
      <c r="F314" s="152">
        <f>(COUNTIF(D$3:D314,D314))</f>
        <v>312</v>
      </c>
      <c r="G314" s="152">
        <f t="shared" si="48"/>
        <v>999</v>
      </c>
      <c r="H314" s="152" t="e">
        <f t="shared" si="49"/>
        <v>#REF!</v>
      </c>
      <c r="I314" s="153" t="str">
        <f t="shared" si="50"/>
        <v/>
      </c>
      <c r="J314" s="153" t="e">
        <f t="shared" si="56"/>
        <v>#REF!</v>
      </c>
      <c r="K314" s="153" t="e">
        <f t="shared" si="56"/>
        <v>#REF!</v>
      </c>
      <c r="L314" s="153" t="e">
        <f t="shared" si="56"/>
        <v>#REF!</v>
      </c>
      <c r="M314" s="153" t="e">
        <f t="shared" si="56"/>
        <v>#REF!</v>
      </c>
      <c r="N314" s="153" t="e">
        <f t="shared" si="56"/>
        <v>#REF!</v>
      </c>
      <c r="O314" s="153" t="e">
        <f t="shared" si="56"/>
        <v>#REF!</v>
      </c>
      <c r="P314" s="153" t="e">
        <f t="shared" si="55"/>
        <v>#REF!</v>
      </c>
      <c r="Q314" s="153" t="e">
        <f t="shared" si="55"/>
        <v>#REF!</v>
      </c>
      <c r="R314" s="153" t="e">
        <f t="shared" si="55"/>
        <v>#REF!</v>
      </c>
      <c r="S314" s="153" t="e">
        <f t="shared" si="52"/>
        <v>#REF!</v>
      </c>
      <c r="T314" s="152" t="str">
        <f t="shared" ca="1" si="53"/>
        <v/>
      </c>
      <c r="U314" s="149" t="str">
        <f t="shared" ca="1" si="51"/>
        <v/>
      </c>
    </row>
    <row r="315" spans="1:21">
      <c r="A315" s="149">
        <v>313</v>
      </c>
      <c r="B315" s="150">
        <f t="shared" si="54"/>
        <v>313</v>
      </c>
      <c r="C315" s="151" t="e">
        <f>IF(#REF!='Pareto Math'!Z$3,'Pareto Math'!B315,IF(HLOOKUP(X$15,#REF!,A316,FALSE)="","",HLOOKUP(X$15,#REF!,A316,FALSE)))</f>
        <v>#REF!</v>
      </c>
      <c r="D315" s="149" t="e">
        <f>HLOOKUP(V$15,#REF!,A316,FALSE)</f>
        <v>#REF!</v>
      </c>
      <c r="E315" s="152" t="e">
        <f>IF(C315="","",HLOOKUP(W$15,#REF!,A316,FALSE))</f>
        <v>#REF!</v>
      </c>
      <c r="F315" s="152">
        <f>(COUNTIF(D$3:D315,D315))</f>
        <v>313</v>
      </c>
      <c r="G315" s="152">
        <f t="shared" si="48"/>
        <v>999</v>
      </c>
      <c r="H315" s="152" t="e">
        <f t="shared" si="49"/>
        <v>#REF!</v>
      </c>
      <c r="I315" s="153" t="str">
        <f t="shared" si="50"/>
        <v/>
      </c>
      <c r="J315" s="153" t="e">
        <f t="shared" si="56"/>
        <v>#REF!</v>
      </c>
      <c r="K315" s="153" t="e">
        <f t="shared" si="56"/>
        <v>#REF!</v>
      </c>
      <c r="L315" s="153" t="e">
        <f t="shared" si="56"/>
        <v>#REF!</v>
      </c>
      <c r="M315" s="153" t="e">
        <f t="shared" si="56"/>
        <v>#REF!</v>
      </c>
      <c r="N315" s="153" t="e">
        <f t="shared" si="56"/>
        <v>#REF!</v>
      </c>
      <c r="O315" s="153" t="e">
        <f t="shared" si="56"/>
        <v>#REF!</v>
      </c>
      <c r="P315" s="153" t="e">
        <f t="shared" si="55"/>
        <v>#REF!</v>
      </c>
      <c r="Q315" s="153" t="e">
        <f t="shared" si="55"/>
        <v>#REF!</v>
      </c>
      <c r="R315" s="153" t="e">
        <f t="shared" si="55"/>
        <v>#REF!</v>
      </c>
      <c r="S315" s="153" t="e">
        <f t="shared" si="52"/>
        <v>#REF!</v>
      </c>
      <c r="T315" s="152" t="str">
        <f t="shared" ca="1" si="53"/>
        <v/>
      </c>
      <c r="U315" s="149" t="str">
        <f t="shared" ca="1" si="51"/>
        <v/>
      </c>
    </row>
    <row r="316" spans="1:21">
      <c r="A316" s="149">
        <v>314</v>
      </c>
      <c r="B316" s="150">
        <f t="shared" si="54"/>
        <v>314</v>
      </c>
      <c r="C316" s="151" t="e">
        <f>IF(#REF!='Pareto Math'!Z$3,'Pareto Math'!B316,IF(HLOOKUP(X$15,#REF!,A317,FALSE)="","",HLOOKUP(X$15,#REF!,A317,FALSE)))</f>
        <v>#REF!</v>
      </c>
      <c r="D316" s="149" t="e">
        <f>HLOOKUP(V$15,#REF!,A317,FALSE)</f>
        <v>#REF!</v>
      </c>
      <c r="E316" s="152" t="e">
        <f>IF(C316="","",HLOOKUP(W$15,#REF!,A317,FALSE))</f>
        <v>#REF!</v>
      </c>
      <c r="F316" s="152">
        <f>(COUNTIF(D$3:D316,D316))</f>
        <v>314</v>
      </c>
      <c r="G316" s="152">
        <f t="shared" si="48"/>
        <v>999</v>
      </c>
      <c r="H316" s="152" t="e">
        <f t="shared" si="49"/>
        <v>#REF!</v>
      </c>
      <c r="I316" s="153" t="str">
        <f t="shared" si="50"/>
        <v/>
      </c>
      <c r="J316" s="153" t="e">
        <f t="shared" si="56"/>
        <v>#REF!</v>
      </c>
      <c r="K316" s="153" t="e">
        <f t="shared" si="56"/>
        <v>#REF!</v>
      </c>
      <c r="L316" s="153" t="e">
        <f t="shared" si="56"/>
        <v>#REF!</v>
      </c>
      <c r="M316" s="153" t="e">
        <f t="shared" si="56"/>
        <v>#REF!</v>
      </c>
      <c r="N316" s="153" t="e">
        <f t="shared" si="56"/>
        <v>#REF!</v>
      </c>
      <c r="O316" s="153" t="e">
        <f t="shared" si="56"/>
        <v>#REF!</v>
      </c>
      <c r="P316" s="153" t="e">
        <f t="shared" si="55"/>
        <v>#REF!</v>
      </c>
      <c r="Q316" s="153" t="e">
        <f t="shared" si="55"/>
        <v>#REF!</v>
      </c>
      <c r="R316" s="153" t="e">
        <f t="shared" si="55"/>
        <v>#REF!</v>
      </c>
      <c r="S316" s="153" t="e">
        <f t="shared" si="52"/>
        <v>#REF!</v>
      </c>
      <c r="T316" s="152" t="str">
        <f t="shared" ca="1" si="53"/>
        <v/>
      </c>
      <c r="U316" s="149" t="str">
        <f t="shared" ca="1" si="51"/>
        <v/>
      </c>
    </row>
    <row r="317" spans="1:21">
      <c r="A317" s="149">
        <v>315</v>
      </c>
      <c r="B317" s="150">
        <f t="shared" si="54"/>
        <v>315</v>
      </c>
      <c r="C317" s="151" t="e">
        <f>IF(#REF!='Pareto Math'!Z$3,'Pareto Math'!B317,IF(HLOOKUP(X$15,#REF!,A318,FALSE)="","",HLOOKUP(X$15,#REF!,A318,FALSE)))</f>
        <v>#REF!</v>
      </c>
      <c r="D317" s="149" t="e">
        <f>HLOOKUP(V$15,#REF!,A318,FALSE)</f>
        <v>#REF!</v>
      </c>
      <c r="E317" s="152" t="e">
        <f>IF(C317="","",HLOOKUP(W$15,#REF!,A318,FALSE))</f>
        <v>#REF!</v>
      </c>
      <c r="F317" s="152">
        <f>(COUNTIF(D$3:D317,D317))</f>
        <v>315</v>
      </c>
      <c r="G317" s="152">
        <f t="shared" si="48"/>
        <v>999</v>
      </c>
      <c r="H317" s="152" t="e">
        <f t="shared" si="49"/>
        <v>#REF!</v>
      </c>
      <c r="I317" s="153" t="str">
        <f t="shared" si="50"/>
        <v/>
      </c>
      <c r="J317" s="153" t="e">
        <f t="shared" si="56"/>
        <v>#REF!</v>
      </c>
      <c r="K317" s="153" t="e">
        <f t="shared" si="56"/>
        <v>#REF!</v>
      </c>
      <c r="L317" s="153" t="e">
        <f t="shared" si="56"/>
        <v>#REF!</v>
      </c>
      <c r="M317" s="153" t="e">
        <f t="shared" si="56"/>
        <v>#REF!</v>
      </c>
      <c r="N317" s="153" t="e">
        <f t="shared" si="56"/>
        <v>#REF!</v>
      </c>
      <c r="O317" s="153" t="e">
        <f t="shared" si="56"/>
        <v>#REF!</v>
      </c>
      <c r="P317" s="153" t="e">
        <f t="shared" si="55"/>
        <v>#REF!</v>
      </c>
      <c r="Q317" s="153" t="e">
        <f t="shared" si="55"/>
        <v>#REF!</v>
      </c>
      <c r="R317" s="153" t="e">
        <f t="shared" si="55"/>
        <v>#REF!</v>
      </c>
      <c r="S317" s="153" t="e">
        <f t="shared" si="52"/>
        <v>#REF!</v>
      </c>
      <c r="T317" s="152" t="str">
        <f t="shared" ca="1" si="53"/>
        <v/>
      </c>
      <c r="U317" s="149" t="str">
        <f t="shared" ca="1" si="51"/>
        <v/>
      </c>
    </row>
    <row r="318" spans="1:21">
      <c r="A318" s="149">
        <v>316</v>
      </c>
      <c r="B318" s="150">
        <f t="shared" si="54"/>
        <v>316</v>
      </c>
      <c r="C318" s="151" t="e">
        <f>IF(#REF!='Pareto Math'!Z$3,'Pareto Math'!B318,IF(HLOOKUP(X$15,#REF!,A319,FALSE)="","",HLOOKUP(X$15,#REF!,A319,FALSE)))</f>
        <v>#REF!</v>
      </c>
      <c r="D318" s="149" t="e">
        <f>HLOOKUP(V$15,#REF!,A319,FALSE)</f>
        <v>#REF!</v>
      </c>
      <c r="E318" s="152" t="e">
        <f>IF(C318="","",HLOOKUP(W$15,#REF!,A319,FALSE))</f>
        <v>#REF!</v>
      </c>
      <c r="F318" s="152">
        <f>(COUNTIF(D$3:D318,D318))</f>
        <v>316</v>
      </c>
      <c r="G318" s="152">
        <f t="shared" si="48"/>
        <v>999</v>
      </c>
      <c r="H318" s="152" t="e">
        <f t="shared" si="49"/>
        <v>#REF!</v>
      </c>
      <c r="I318" s="153" t="str">
        <f t="shared" si="50"/>
        <v/>
      </c>
      <c r="J318" s="153" t="e">
        <f t="shared" si="56"/>
        <v>#REF!</v>
      </c>
      <c r="K318" s="153" t="e">
        <f t="shared" si="56"/>
        <v>#REF!</v>
      </c>
      <c r="L318" s="153" t="e">
        <f t="shared" si="56"/>
        <v>#REF!</v>
      </c>
      <c r="M318" s="153" t="e">
        <f t="shared" si="56"/>
        <v>#REF!</v>
      </c>
      <c r="N318" s="153" t="e">
        <f t="shared" si="56"/>
        <v>#REF!</v>
      </c>
      <c r="O318" s="153" t="e">
        <f t="shared" si="56"/>
        <v>#REF!</v>
      </c>
      <c r="P318" s="153" t="e">
        <f t="shared" si="55"/>
        <v>#REF!</v>
      </c>
      <c r="Q318" s="153" t="e">
        <f t="shared" si="55"/>
        <v>#REF!</v>
      </c>
      <c r="R318" s="153" t="e">
        <f t="shared" si="55"/>
        <v>#REF!</v>
      </c>
      <c r="S318" s="153" t="e">
        <f t="shared" si="52"/>
        <v>#REF!</v>
      </c>
      <c r="T318" s="152" t="str">
        <f t="shared" ca="1" si="53"/>
        <v/>
      </c>
      <c r="U318" s="149" t="str">
        <f t="shared" ca="1" si="51"/>
        <v/>
      </c>
    </row>
    <row r="319" spans="1:21">
      <c r="A319" s="149">
        <v>317</v>
      </c>
      <c r="B319" s="150">
        <f t="shared" si="54"/>
        <v>317</v>
      </c>
      <c r="C319" s="151" t="e">
        <f>IF(#REF!='Pareto Math'!Z$3,'Pareto Math'!B319,IF(HLOOKUP(X$15,#REF!,A320,FALSE)="","",HLOOKUP(X$15,#REF!,A320,FALSE)))</f>
        <v>#REF!</v>
      </c>
      <c r="D319" s="149" t="e">
        <f>HLOOKUP(V$15,#REF!,A320,FALSE)</f>
        <v>#REF!</v>
      </c>
      <c r="E319" s="152" t="e">
        <f>IF(C319="","",HLOOKUP(W$15,#REF!,A320,FALSE))</f>
        <v>#REF!</v>
      </c>
      <c r="F319" s="152">
        <f>(COUNTIF(D$3:D319,D319))</f>
        <v>317</v>
      </c>
      <c r="G319" s="152">
        <f t="shared" si="48"/>
        <v>999</v>
      </c>
      <c r="H319" s="152" t="e">
        <f t="shared" si="49"/>
        <v>#REF!</v>
      </c>
      <c r="I319" s="153" t="str">
        <f t="shared" si="50"/>
        <v/>
      </c>
      <c r="J319" s="153" t="e">
        <f t="shared" si="56"/>
        <v>#REF!</v>
      </c>
      <c r="K319" s="153" t="e">
        <f t="shared" si="56"/>
        <v>#REF!</v>
      </c>
      <c r="L319" s="153" t="e">
        <f t="shared" si="56"/>
        <v>#REF!</v>
      </c>
      <c r="M319" s="153" t="e">
        <f t="shared" si="56"/>
        <v>#REF!</v>
      </c>
      <c r="N319" s="153" t="e">
        <f t="shared" si="56"/>
        <v>#REF!</v>
      </c>
      <c r="O319" s="153" t="e">
        <f t="shared" si="56"/>
        <v>#REF!</v>
      </c>
      <c r="P319" s="153" t="e">
        <f t="shared" si="55"/>
        <v>#REF!</v>
      </c>
      <c r="Q319" s="153" t="e">
        <f t="shared" si="55"/>
        <v>#REF!</v>
      </c>
      <c r="R319" s="153" t="e">
        <f t="shared" si="55"/>
        <v>#REF!</v>
      </c>
      <c r="S319" s="153" t="e">
        <f t="shared" si="52"/>
        <v>#REF!</v>
      </c>
      <c r="T319" s="152" t="str">
        <f t="shared" ca="1" si="53"/>
        <v/>
      </c>
      <c r="U319" s="149" t="str">
        <f t="shared" ca="1" si="51"/>
        <v/>
      </c>
    </row>
    <row r="320" spans="1:21">
      <c r="A320" s="149">
        <v>318</v>
      </c>
      <c r="B320" s="150">
        <f t="shared" si="54"/>
        <v>318</v>
      </c>
      <c r="C320" s="151" t="e">
        <f>IF(#REF!='Pareto Math'!Z$3,'Pareto Math'!B320,IF(HLOOKUP(X$15,#REF!,A321,FALSE)="","",HLOOKUP(X$15,#REF!,A321,FALSE)))</f>
        <v>#REF!</v>
      </c>
      <c r="D320" s="149" t="e">
        <f>HLOOKUP(V$15,#REF!,A321,FALSE)</f>
        <v>#REF!</v>
      </c>
      <c r="E320" s="152" t="e">
        <f>IF(C320="","",HLOOKUP(W$15,#REF!,A321,FALSE))</f>
        <v>#REF!</v>
      </c>
      <c r="F320" s="152">
        <f>(COUNTIF(D$3:D320,D320))</f>
        <v>318</v>
      </c>
      <c r="G320" s="152">
        <f t="shared" si="48"/>
        <v>999</v>
      </c>
      <c r="H320" s="152" t="e">
        <f t="shared" si="49"/>
        <v>#REF!</v>
      </c>
      <c r="I320" s="153" t="str">
        <f t="shared" si="50"/>
        <v/>
      </c>
      <c r="J320" s="153" t="e">
        <f t="shared" si="56"/>
        <v>#REF!</v>
      </c>
      <c r="K320" s="153" t="e">
        <f t="shared" si="56"/>
        <v>#REF!</v>
      </c>
      <c r="L320" s="153" t="e">
        <f t="shared" si="56"/>
        <v>#REF!</v>
      </c>
      <c r="M320" s="153" t="e">
        <f t="shared" si="56"/>
        <v>#REF!</v>
      </c>
      <c r="N320" s="153" t="e">
        <f t="shared" si="56"/>
        <v>#REF!</v>
      </c>
      <c r="O320" s="153" t="e">
        <f t="shared" si="56"/>
        <v>#REF!</v>
      </c>
      <c r="P320" s="153" t="e">
        <f t="shared" si="55"/>
        <v>#REF!</v>
      </c>
      <c r="Q320" s="153" t="e">
        <f t="shared" si="55"/>
        <v>#REF!</v>
      </c>
      <c r="R320" s="153" t="e">
        <f t="shared" si="55"/>
        <v>#REF!</v>
      </c>
      <c r="S320" s="153" t="e">
        <f t="shared" si="52"/>
        <v>#REF!</v>
      </c>
      <c r="T320" s="152" t="str">
        <f t="shared" ca="1" si="53"/>
        <v/>
      </c>
      <c r="U320" s="149" t="str">
        <f t="shared" ca="1" si="51"/>
        <v/>
      </c>
    </row>
    <row r="321" spans="1:21">
      <c r="A321" s="149">
        <v>319</v>
      </c>
      <c r="B321" s="150">
        <f t="shared" si="54"/>
        <v>319</v>
      </c>
      <c r="C321" s="151" t="e">
        <f>IF(#REF!='Pareto Math'!Z$3,'Pareto Math'!B321,IF(HLOOKUP(X$15,#REF!,A322,FALSE)="","",HLOOKUP(X$15,#REF!,A322,FALSE)))</f>
        <v>#REF!</v>
      </c>
      <c r="D321" s="149" t="e">
        <f>HLOOKUP(V$15,#REF!,A322,FALSE)</f>
        <v>#REF!</v>
      </c>
      <c r="E321" s="152" t="e">
        <f>IF(C321="","",HLOOKUP(W$15,#REF!,A322,FALSE))</f>
        <v>#REF!</v>
      </c>
      <c r="F321" s="152">
        <f>(COUNTIF(D$3:D321,D321))</f>
        <v>319</v>
      </c>
      <c r="G321" s="152">
        <f t="shared" si="48"/>
        <v>999</v>
      </c>
      <c r="H321" s="152" t="e">
        <f t="shared" si="49"/>
        <v>#REF!</v>
      </c>
      <c r="I321" s="153" t="str">
        <f t="shared" si="50"/>
        <v/>
      </c>
      <c r="J321" s="153" t="e">
        <f t="shared" si="56"/>
        <v>#REF!</v>
      </c>
      <c r="K321" s="153" t="e">
        <f t="shared" si="56"/>
        <v>#REF!</v>
      </c>
      <c r="L321" s="153" t="e">
        <f t="shared" si="56"/>
        <v>#REF!</v>
      </c>
      <c r="M321" s="153" t="e">
        <f t="shared" si="56"/>
        <v>#REF!</v>
      </c>
      <c r="N321" s="153" t="e">
        <f t="shared" si="56"/>
        <v>#REF!</v>
      </c>
      <c r="O321" s="153" t="e">
        <f t="shared" si="56"/>
        <v>#REF!</v>
      </c>
      <c r="P321" s="153" t="e">
        <f t="shared" si="55"/>
        <v>#REF!</v>
      </c>
      <c r="Q321" s="153" t="e">
        <f t="shared" si="55"/>
        <v>#REF!</v>
      </c>
      <c r="R321" s="153" t="e">
        <f t="shared" si="55"/>
        <v>#REF!</v>
      </c>
      <c r="S321" s="153" t="e">
        <f t="shared" si="52"/>
        <v>#REF!</v>
      </c>
      <c r="T321" s="152" t="str">
        <f t="shared" ca="1" si="53"/>
        <v/>
      </c>
      <c r="U321" s="149" t="str">
        <f t="shared" ca="1" si="51"/>
        <v/>
      </c>
    </row>
    <row r="322" spans="1:21">
      <c r="A322" s="149">
        <v>320</v>
      </c>
      <c r="B322" s="150">
        <f t="shared" si="54"/>
        <v>320</v>
      </c>
      <c r="C322" s="151" t="e">
        <f>IF(#REF!='Pareto Math'!Z$3,'Pareto Math'!B322,IF(HLOOKUP(X$15,#REF!,A323,FALSE)="","",HLOOKUP(X$15,#REF!,A323,FALSE)))</f>
        <v>#REF!</v>
      </c>
      <c r="D322" s="149" t="e">
        <f>HLOOKUP(V$15,#REF!,A323,FALSE)</f>
        <v>#REF!</v>
      </c>
      <c r="E322" s="152" t="e">
        <f>IF(C322="","",HLOOKUP(W$15,#REF!,A323,FALSE))</f>
        <v>#REF!</v>
      </c>
      <c r="F322" s="152">
        <f>(COUNTIF(D$3:D322,D322))</f>
        <v>320</v>
      </c>
      <c r="G322" s="152">
        <f t="shared" si="48"/>
        <v>999</v>
      </c>
      <c r="H322" s="152" t="e">
        <f t="shared" si="49"/>
        <v>#REF!</v>
      </c>
      <c r="I322" s="153" t="str">
        <f t="shared" si="50"/>
        <v/>
      </c>
      <c r="J322" s="153" t="e">
        <f t="shared" si="56"/>
        <v>#REF!</v>
      </c>
      <c r="K322" s="153" t="e">
        <f t="shared" si="56"/>
        <v>#REF!</v>
      </c>
      <c r="L322" s="153" t="e">
        <f t="shared" si="56"/>
        <v>#REF!</v>
      </c>
      <c r="M322" s="153" t="e">
        <f t="shared" si="56"/>
        <v>#REF!</v>
      </c>
      <c r="N322" s="153" t="e">
        <f t="shared" si="56"/>
        <v>#REF!</v>
      </c>
      <c r="O322" s="153" t="e">
        <f t="shared" si="56"/>
        <v>#REF!</v>
      </c>
      <c r="P322" s="153" t="e">
        <f t="shared" si="55"/>
        <v>#REF!</v>
      </c>
      <c r="Q322" s="153" t="e">
        <f t="shared" si="55"/>
        <v>#REF!</v>
      </c>
      <c r="R322" s="153" t="e">
        <f t="shared" si="55"/>
        <v>#REF!</v>
      </c>
      <c r="S322" s="153" t="e">
        <f t="shared" si="52"/>
        <v>#REF!</v>
      </c>
      <c r="T322" s="152" t="str">
        <f t="shared" ca="1" si="53"/>
        <v/>
      </c>
      <c r="U322" s="149" t="str">
        <f t="shared" ca="1" si="51"/>
        <v/>
      </c>
    </row>
    <row r="323" spans="1:21">
      <c r="A323" s="149">
        <v>321</v>
      </c>
      <c r="B323" s="150">
        <f t="shared" si="54"/>
        <v>321</v>
      </c>
      <c r="C323" s="151" t="e">
        <f>IF(#REF!='Pareto Math'!Z$3,'Pareto Math'!B323,IF(HLOOKUP(X$15,#REF!,A324,FALSE)="","",HLOOKUP(X$15,#REF!,A324,FALSE)))</f>
        <v>#REF!</v>
      </c>
      <c r="D323" s="149" t="e">
        <f>HLOOKUP(V$15,#REF!,A324,FALSE)</f>
        <v>#REF!</v>
      </c>
      <c r="E323" s="152" t="e">
        <f>IF(C323="","",HLOOKUP(W$15,#REF!,A324,FALSE))</f>
        <v>#REF!</v>
      </c>
      <c r="F323" s="152">
        <f>(COUNTIF(D$3:D323,D323))</f>
        <v>321</v>
      </c>
      <c r="G323" s="152">
        <f t="shared" ref="G323:G386" si="57">(COUNTIF(D$3:D$1002,D323))</f>
        <v>999</v>
      </c>
      <c r="H323" s="152" t="e">
        <f t="shared" ref="H323:H386" si="58">(SUMIF(D$3:D$1002,D323,E$3:E$1002))</f>
        <v>#REF!</v>
      </c>
      <c r="I323" s="153" t="str">
        <f t="shared" ref="I323:I386" si="59">IF(F323=G323,IF(ISNA(H323),G323,H323),"")</f>
        <v/>
      </c>
      <c r="J323" s="153" t="e">
        <f t="shared" si="56"/>
        <v>#REF!</v>
      </c>
      <c r="K323" s="153" t="e">
        <f t="shared" si="56"/>
        <v>#REF!</v>
      </c>
      <c r="L323" s="153" t="e">
        <f t="shared" si="56"/>
        <v>#REF!</v>
      </c>
      <c r="M323" s="153" t="e">
        <f t="shared" si="56"/>
        <v>#REF!</v>
      </c>
      <c r="N323" s="153" t="e">
        <f t="shared" si="56"/>
        <v>#REF!</v>
      </c>
      <c r="O323" s="153" t="e">
        <f t="shared" si="56"/>
        <v>#REF!</v>
      </c>
      <c r="P323" s="153" t="e">
        <f t="shared" si="55"/>
        <v>#REF!</v>
      </c>
      <c r="Q323" s="153" t="e">
        <f t="shared" si="55"/>
        <v>#REF!</v>
      </c>
      <c r="R323" s="153" t="e">
        <f t="shared" si="55"/>
        <v>#REF!</v>
      </c>
      <c r="S323" s="153" t="e">
        <f t="shared" si="52"/>
        <v>#REF!</v>
      </c>
      <c r="T323" s="152" t="str">
        <f t="shared" ca="1" si="53"/>
        <v/>
      </c>
      <c r="U323" s="149" t="str">
        <f t="shared" ref="U323:U386" ca="1" si="60">IF(T323="","",D323)</f>
        <v/>
      </c>
    </row>
    <row r="324" spans="1:21">
      <c r="A324" s="149">
        <v>322</v>
      </c>
      <c r="B324" s="150">
        <f t="shared" si="54"/>
        <v>322</v>
      </c>
      <c r="C324" s="151" t="e">
        <f>IF(#REF!='Pareto Math'!Z$3,'Pareto Math'!B324,IF(HLOOKUP(X$15,#REF!,A325,FALSE)="","",HLOOKUP(X$15,#REF!,A325,FALSE)))</f>
        <v>#REF!</v>
      </c>
      <c r="D324" s="149" t="e">
        <f>HLOOKUP(V$15,#REF!,A325,FALSE)</f>
        <v>#REF!</v>
      </c>
      <c r="E324" s="152" t="e">
        <f>IF(C324="","",HLOOKUP(W$15,#REF!,A325,FALSE))</f>
        <v>#REF!</v>
      </c>
      <c r="F324" s="152">
        <f>(COUNTIF(D$3:D324,D324))</f>
        <v>322</v>
      </c>
      <c r="G324" s="152">
        <f t="shared" si="57"/>
        <v>999</v>
      </c>
      <c r="H324" s="152" t="e">
        <f t="shared" si="58"/>
        <v>#REF!</v>
      </c>
      <c r="I324" s="153" t="str">
        <f t="shared" si="59"/>
        <v/>
      </c>
      <c r="J324" s="153" t="e">
        <f t="shared" si="56"/>
        <v>#REF!</v>
      </c>
      <c r="K324" s="153" t="e">
        <f t="shared" si="56"/>
        <v>#REF!</v>
      </c>
      <c r="L324" s="153" t="e">
        <f t="shared" si="56"/>
        <v>#REF!</v>
      </c>
      <c r="M324" s="153" t="e">
        <f t="shared" si="56"/>
        <v>#REF!</v>
      </c>
      <c r="N324" s="153" t="e">
        <f t="shared" si="56"/>
        <v>#REF!</v>
      </c>
      <c r="O324" s="153" t="e">
        <f t="shared" si="56"/>
        <v>#REF!</v>
      </c>
      <c r="P324" s="153" t="e">
        <f t="shared" si="55"/>
        <v>#REF!</v>
      </c>
      <c r="Q324" s="153" t="e">
        <f t="shared" si="55"/>
        <v>#REF!</v>
      </c>
      <c r="R324" s="153" t="e">
        <f t="shared" si="55"/>
        <v>#REF!</v>
      </c>
      <c r="S324" s="153" t="e">
        <f t="shared" ref="S324:S387" si="61">IF(SUM(J324:R324)=0,$E324,"")</f>
        <v>#REF!</v>
      </c>
      <c r="T324" s="152" t="str">
        <f t="shared" ref="T324:T387" ca="1" si="62">IF(F324=G324,IF(ISNA(H324),G324+(RAND()*0.01),H324+(RAND()*0.0000000001)),"")</f>
        <v/>
      </c>
      <c r="U324" s="149" t="str">
        <f t="shared" ca="1" si="60"/>
        <v/>
      </c>
    </row>
    <row r="325" spans="1:21">
      <c r="A325" s="149">
        <v>323</v>
      </c>
      <c r="B325" s="150">
        <f t="shared" si="54"/>
        <v>323</v>
      </c>
      <c r="C325" s="151" t="e">
        <f>IF(#REF!='Pareto Math'!Z$3,'Pareto Math'!B325,IF(HLOOKUP(X$15,#REF!,A326,FALSE)="","",HLOOKUP(X$15,#REF!,A326,FALSE)))</f>
        <v>#REF!</v>
      </c>
      <c r="D325" s="149" t="e">
        <f>HLOOKUP(V$15,#REF!,A326,FALSE)</f>
        <v>#REF!</v>
      </c>
      <c r="E325" s="152" t="e">
        <f>IF(C325="","",HLOOKUP(W$15,#REF!,A326,FALSE))</f>
        <v>#REF!</v>
      </c>
      <c r="F325" s="152">
        <f>(COUNTIF(D$3:D325,D325))</f>
        <v>323</v>
      </c>
      <c r="G325" s="152">
        <f t="shared" si="57"/>
        <v>999</v>
      </c>
      <c r="H325" s="152" t="e">
        <f t="shared" si="58"/>
        <v>#REF!</v>
      </c>
      <c r="I325" s="153" t="str">
        <f t="shared" si="59"/>
        <v/>
      </c>
      <c r="J325" s="153" t="e">
        <f t="shared" si="56"/>
        <v>#REF!</v>
      </c>
      <c r="K325" s="153" t="e">
        <f t="shared" si="56"/>
        <v>#REF!</v>
      </c>
      <c r="L325" s="153" t="e">
        <f t="shared" si="56"/>
        <v>#REF!</v>
      </c>
      <c r="M325" s="153" t="e">
        <f t="shared" ref="M325:R371" si="63">IF(ISERROR(AA$43),"",IF($D325&lt;&gt;AA$43,"",$E325))</f>
        <v>#REF!</v>
      </c>
      <c r="N325" s="153" t="e">
        <f t="shared" si="63"/>
        <v>#REF!</v>
      </c>
      <c r="O325" s="153" t="e">
        <f t="shared" si="63"/>
        <v>#REF!</v>
      </c>
      <c r="P325" s="153" t="e">
        <f t="shared" si="55"/>
        <v>#REF!</v>
      </c>
      <c r="Q325" s="153" t="e">
        <f t="shared" si="55"/>
        <v>#REF!</v>
      </c>
      <c r="R325" s="153" t="e">
        <f t="shared" si="55"/>
        <v>#REF!</v>
      </c>
      <c r="S325" s="153" t="e">
        <f t="shared" si="61"/>
        <v>#REF!</v>
      </c>
      <c r="T325" s="152" t="str">
        <f t="shared" ca="1" si="62"/>
        <v/>
      </c>
      <c r="U325" s="149" t="str">
        <f t="shared" ca="1" si="60"/>
        <v/>
      </c>
    </row>
    <row r="326" spans="1:21">
      <c r="A326" s="149">
        <v>324</v>
      </c>
      <c r="B326" s="150">
        <f t="shared" si="54"/>
        <v>324</v>
      </c>
      <c r="C326" s="151" t="e">
        <f>IF(#REF!='Pareto Math'!Z$3,'Pareto Math'!B326,IF(HLOOKUP(X$15,#REF!,A327,FALSE)="","",HLOOKUP(X$15,#REF!,A327,FALSE)))</f>
        <v>#REF!</v>
      </c>
      <c r="D326" s="149" t="e">
        <f>HLOOKUP(V$15,#REF!,A327,FALSE)</f>
        <v>#REF!</v>
      </c>
      <c r="E326" s="152" t="e">
        <f>IF(C326="","",HLOOKUP(W$15,#REF!,A327,FALSE))</f>
        <v>#REF!</v>
      </c>
      <c r="F326" s="152">
        <f>(COUNTIF(D$3:D326,D326))</f>
        <v>324</v>
      </c>
      <c r="G326" s="152">
        <f t="shared" si="57"/>
        <v>999</v>
      </c>
      <c r="H326" s="152" t="e">
        <f t="shared" si="58"/>
        <v>#REF!</v>
      </c>
      <c r="I326" s="153" t="str">
        <f t="shared" si="59"/>
        <v/>
      </c>
      <c r="J326" s="153" t="e">
        <f t="shared" ref="J326:J357" si="64">IF(ISERROR(X$43),"",IF($D326&lt;&gt;X$43,"",$E326))</f>
        <v>#REF!</v>
      </c>
      <c r="K326" s="153" t="e">
        <f t="shared" ref="K326:K357" si="65">IF(ISERROR(Y$43),"",IF($D326&lt;&gt;Y$43,"",$E326))</f>
        <v>#REF!</v>
      </c>
      <c r="L326" s="153" t="e">
        <f t="shared" ref="L326:L357" si="66">IF(ISERROR(Z$43),"",IF($D326&lt;&gt;Z$43,"",$E326))</f>
        <v>#REF!</v>
      </c>
      <c r="M326" s="153" t="e">
        <f t="shared" si="63"/>
        <v>#REF!</v>
      </c>
      <c r="N326" s="153" t="e">
        <f t="shared" si="63"/>
        <v>#REF!</v>
      </c>
      <c r="O326" s="153" t="e">
        <f t="shared" si="63"/>
        <v>#REF!</v>
      </c>
      <c r="P326" s="153" t="e">
        <f t="shared" si="55"/>
        <v>#REF!</v>
      </c>
      <c r="Q326" s="153" t="e">
        <f t="shared" si="55"/>
        <v>#REF!</v>
      </c>
      <c r="R326" s="153" t="e">
        <f t="shared" si="55"/>
        <v>#REF!</v>
      </c>
      <c r="S326" s="153" t="e">
        <f t="shared" si="61"/>
        <v>#REF!</v>
      </c>
      <c r="T326" s="152" t="str">
        <f t="shared" ca="1" si="62"/>
        <v/>
      </c>
      <c r="U326" s="149" t="str">
        <f t="shared" ca="1" si="60"/>
        <v/>
      </c>
    </row>
    <row r="327" spans="1:21">
      <c r="A327" s="149">
        <v>325</v>
      </c>
      <c r="B327" s="150">
        <f t="shared" ref="B327:B390" si="67">IF(A327&gt;999-COUNTIF(D:D,0),"",A327)</f>
        <v>325</v>
      </c>
      <c r="C327" s="151" t="e">
        <f>IF(#REF!='Pareto Math'!Z$3,'Pareto Math'!B327,IF(HLOOKUP(X$15,#REF!,A328,FALSE)="","",HLOOKUP(X$15,#REF!,A328,FALSE)))</f>
        <v>#REF!</v>
      </c>
      <c r="D327" s="149" t="e">
        <f>HLOOKUP(V$15,#REF!,A328,FALSE)</f>
        <v>#REF!</v>
      </c>
      <c r="E327" s="152" t="e">
        <f>IF(C327="","",HLOOKUP(W$15,#REF!,A328,FALSE))</f>
        <v>#REF!</v>
      </c>
      <c r="F327" s="152">
        <f>(COUNTIF(D$3:D327,D327))</f>
        <v>325</v>
      </c>
      <c r="G327" s="152">
        <f t="shared" si="57"/>
        <v>999</v>
      </c>
      <c r="H327" s="152" t="e">
        <f t="shared" si="58"/>
        <v>#REF!</v>
      </c>
      <c r="I327" s="153" t="str">
        <f t="shared" si="59"/>
        <v/>
      </c>
      <c r="J327" s="153" t="e">
        <f t="shared" si="64"/>
        <v>#REF!</v>
      </c>
      <c r="K327" s="153" t="e">
        <f t="shared" si="65"/>
        <v>#REF!</v>
      </c>
      <c r="L327" s="153" t="e">
        <f t="shared" si="66"/>
        <v>#REF!</v>
      </c>
      <c r="M327" s="153" t="e">
        <f t="shared" si="63"/>
        <v>#REF!</v>
      </c>
      <c r="N327" s="153" t="e">
        <f t="shared" si="63"/>
        <v>#REF!</v>
      </c>
      <c r="O327" s="153" t="e">
        <f t="shared" si="63"/>
        <v>#REF!</v>
      </c>
      <c r="P327" s="153" t="e">
        <f t="shared" si="55"/>
        <v>#REF!</v>
      </c>
      <c r="Q327" s="153" t="e">
        <f t="shared" si="55"/>
        <v>#REF!</v>
      </c>
      <c r="R327" s="153" t="e">
        <f t="shared" si="55"/>
        <v>#REF!</v>
      </c>
      <c r="S327" s="153" t="e">
        <f t="shared" si="61"/>
        <v>#REF!</v>
      </c>
      <c r="T327" s="152" t="str">
        <f t="shared" ca="1" si="62"/>
        <v/>
      </c>
      <c r="U327" s="149" t="str">
        <f t="shared" ca="1" si="60"/>
        <v/>
      </c>
    </row>
    <row r="328" spans="1:21">
      <c r="A328" s="149">
        <v>326</v>
      </c>
      <c r="B328" s="150">
        <f t="shared" si="67"/>
        <v>326</v>
      </c>
      <c r="C328" s="151" t="e">
        <f>IF(#REF!='Pareto Math'!Z$3,'Pareto Math'!B328,IF(HLOOKUP(X$15,#REF!,A329,FALSE)="","",HLOOKUP(X$15,#REF!,A329,FALSE)))</f>
        <v>#REF!</v>
      </c>
      <c r="D328" s="149" t="e">
        <f>HLOOKUP(V$15,#REF!,A329,FALSE)</f>
        <v>#REF!</v>
      </c>
      <c r="E328" s="152" t="e">
        <f>IF(C328="","",HLOOKUP(W$15,#REF!,A329,FALSE))</f>
        <v>#REF!</v>
      </c>
      <c r="F328" s="152">
        <f>(COUNTIF(D$3:D328,D328))</f>
        <v>326</v>
      </c>
      <c r="G328" s="152">
        <f t="shared" si="57"/>
        <v>999</v>
      </c>
      <c r="H328" s="152" t="e">
        <f t="shared" si="58"/>
        <v>#REF!</v>
      </c>
      <c r="I328" s="153" t="str">
        <f t="shared" si="59"/>
        <v/>
      </c>
      <c r="J328" s="153" t="e">
        <f t="shared" si="64"/>
        <v>#REF!</v>
      </c>
      <c r="K328" s="153" t="e">
        <f t="shared" si="65"/>
        <v>#REF!</v>
      </c>
      <c r="L328" s="153" t="e">
        <f t="shared" si="66"/>
        <v>#REF!</v>
      </c>
      <c r="M328" s="153" t="e">
        <f t="shared" si="63"/>
        <v>#REF!</v>
      </c>
      <c r="N328" s="153" t="e">
        <f t="shared" si="63"/>
        <v>#REF!</v>
      </c>
      <c r="O328" s="153" t="e">
        <f t="shared" si="63"/>
        <v>#REF!</v>
      </c>
      <c r="P328" s="153" t="e">
        <f t="shared" si="55"/>
        <v>#REF!</v>
      </c>
      <c r="Q328" s="153" t="e">
        <f t="shared" si="55"/>
        <v>#REF!</v>
      </c>
      <c r="R328" s="153" t="e">
        <f t="shared" si="55"/>
        <v>#REF!</v>
      </c>
      <c r="S328" s="153" t="e">
        <f t="shared" si="61"/>
        <v>#REF!</v>
      </c>
      <c r="T328" s="152" t="str">
        <f t="shared" ca="1" si="62"/>
        <v/>
      </c>
      <c r="U328" s="149" t="str">
        <f t="shared" ca="1" si="60"/>
        <v/>
      </c>
    </row>
    <row r="329" spans="1:21">
      <c r="A329" s="149">
        <v>327</v>
      </c>
      <c r="B329" s="150">
        <f t="shared" si="67"/>
        <v>327</v>
      </c>
      <c r="C329" s="151" t="e">
        <f>IF(#REF!='Pareto Math'!Z$3,'Pareto Math'!B329,IF(HLOOKUP(X$15,#REF!,A330,FALSE)="","",HLOOKUP(X$15,#REF!,A330,FALSE)))</f>
        <v>#REF!</v>
      </c>
      <c r="D329" s="149" t="e">
        <f>HLOOKUP(V$15,#REF!,A330,FALSE)</f>
        <v>#REF!</v>
      </c>
      <c r="E329" s="152" t="e">
        <f>IF(C329="","",HLOOKUP(W$15,#REF!,A330,FALSE))</f>
        <v>#REF!</v>
      </c>
      <c r="F329" s="152">
        <f>(COUNTIF(D$3:D329,D329))</f>
        <v>327</v>
      </c>
      <c r="G329" s="152">
        <f t="shared" si="57"/>
        <v>999</v>
      </c>
      <c r="H329" s="152" t="e">
        <f t="shared" si="58"/>
        <v>#REF!</v>
      </c>
      <c r="I329" s="153" t="str">
        <f t="shared" si="59"/>
        <v/>
      </c>
      <c r="J329" s="153" t="e">
        <f t="shared" si="64"/>
        <v>#REF!</v>
      </c>
      <c r="K329" s="153" t="e">
        <f t="shared" si="65"/>
        <v>#REF!</v>
      </c>
      <c r="L329" s="153" t="e">
        <f t="shared" si="66"/>
        <v>#REF!</v>
      </c>
      <c r="M329" s="153" t="e">
        <f t="shared" si="63"/>
        <v>#REF!</v>
      </c>
      <c r="N329" s="153" t="e">
        <f t="shared" si="63"/>
        <v>#REF!</v>
      </c>
      <c r="O329" s="153" t="e">
        <f t="shared" si="63"/>
        <v>#REF!</v>
      </c>
      <c r="P329" s="153" t="e">
        <f t="shared" si="55"/>
        <v>#REF!</v>
      </c>
      <c r="Q329" s="153" t="e">
        <f t="shared" si="55"/>
        <v>#REF!</v>
      </c>
      <c r="R329" s="153" t="e">
        <f t="shared" si="55"/>
        <v>#REF!</v>
      </c>
      <c r="S329" s="153" t="e">
        <f t="shared" si="61"/>
        <v>#REF!</v>
      </c>
      <c r="T329" s="152" t="str">
        <f t="shared" ca="1" si="62"/>
        <v/>
      </c>
      <c r="U329" s="149" t="str">
        <f t="shared" ca="1" si="60"/>
        <v/>
      </c>
    </row>
    <row r="330" spans="1:21">
      <c r="A330" s="149">
        <v>328</v>
      </c>
      <c r="B330" s="150">
        <f t="shared" si="67"/>
        <v>328</v>
      </c>
      <c r="C330" s="151" t="e">
        <f>IF(#REF!='Pareto Math'!Z$3,'Pareto Math'!B330,IF(HLOOKUP(X$15,#REF!,A331,FALSE)="","",HLOOKUP(X$15,#REF!,A331,FALSE)))</f>
        <v>#REF!</v>
      </c>
      <c r="D330" s="149" t="e">
        <f>HLOOKUP(V$15,#REF!,A331,FALSE)</f>
        <v>#REF!</v>
      </c>
      <c r="E330" s="152" t="e">
        <f>IF(C330="","",HLOOKUP(W$15,#REF!,A331,FALSE))</f>
        <v>#REF!</v>
      </c>
      <c r="F330" s="152">
        <f>(COUNTIF(D$3:D330,D330))</f>
        <v>328</v>
      </c>
      <c r="G330" s="152">
        <f t="shared" si="57"/>
        <v>999</v>
      </c>
      <c r="H330" s="152" t="e">
        <f t="shared" si="58"/>
        <v>#REF!</v>
      </c>
      <c r="I330" s="153" t="str">
        <f t="shared" si="59"/>
        <v/>
      </c>
      <c r="J330" s="153" t="e">
        <f t="shared" si="64"/>
        <v>#REF!</v>
      </c>
      <c r="K330" s="153" t="e">
        <f t="shared" si="65"/>
        <v>#REF!</v>
      </c>
      <c r="L330" s="153" t="e">
        <f t="shared" si="66"/>
        <v>#REF!</v>
      </c>
      <c r="M330" s="153" t="e">
        <f t="shared" si="63"/>
        <v>#REF!</v>
      </c>
      <c r="N330" s="153" t="e">
        <f t="shared" si="63"/>
        <v>#REF!</v>
      </c>
      <c r="O330" s="153" t="e">
        <f t="shared" si="63"/>
        <v>#REF!</v>
      </c>
      <c r="P330" s="153" t="e">
        <f t="shared" si="55"/>
        <v>#REF!</v>
      </c>
      <c r="Q330" s="153" t="e">
        <f t="shared" si="55"/>
        <v>#REF!</v>
      </c>
      <c r="R330" s="153" t="e">
        <f t="shared" si="55"/>
        <v>#REF!</v>
      </c>
      <c r="S330" s="153" t="e">
        <f t="shared" si="61"/>
        <v>#REF!</v>
      </c>
      <c r="T330" s="152" t="str">
        <f t="shared" ca="1" si="62"/>
        <v/>
      </c>
      <c r="U330" s="149" t="str">
        <f t="shared" ca="1" si="60"/>
        <v/>
      </c>
    </row>
    <row r="331" spans="1:21">
      <c r="A331" s="149">
        <v>329</v>
      </c>
      <c r="B331" s="150">
        <f t="shared" si="67"/>
        <v>329</v>
      </c>
      <c r="C331" s="151" t="e">
        <f>IF(#REF!='Pareto Math'!Z$3,'Pareto Math'!B331,IF(HLOOKUP(X$15,#REF!,A332,FALSE)="","",HLOOKUP(X$15,#REF!,A332,FALSE)))</f>
        <v>#REF!</v>
      </c>
      <c r="D331" s="149" t="e">
        <f>HLOOKUP(V$15,#REF!,A332,FALSE)</f>
        <v>#REF!</v>
      </c>
      <c r="E331" s="152" t="e">
        <f>IF(C331="","",HLOOKUP(W$15,#REF!,A332,FALSE))</f>
        <v>#REF!</v>
      </c>
      <c r="F331" s="152">
        <f>(COUNTIF(D$3:D331,D331))</f>
        <v>329</v>
      </c>
      <c r="G331" s="152">
        <f t="shared" si="57"/>
        <v>999</v>
      </c>
      <c r="H331" s="152" t="e">
        <f t="shared" si="58"/>
        <v>#REF!</v>
      </c>
      <c r="I331" s="153" t="str">
        <f t="shared" si="59"/>
        <v/>
      </c>
      <c r="J331" s="153" t="e">
        <f t="shared" si="64"/>
        <v>#REF!</v>
      </c>
      <c r="K331" s="153" t="e">
        <f t="shared" si="65"/>
        <v>#REF!</v>
      </c>
      <c r="L331" s="153" t="e">
        <f t="shared" si="66"/>
        <v>#REF!</v>
      </c>
      <c r="M331" s="153" t="e">
        <f t="shared" si="63"/>
        <v>#REF!</v>
      </c>
      <c r="N331" s="153" t="e">
        <f t="shared" si="63"/>
        <v>#REF!</v>
      </c>
      <c r="O331" s="153" t="e">
        <f t="shared" si="63"/>
        <v>#REF!</v>
      </c>
      <c r="P331" s="153" t="e">
        <f t="shared" si="55"/>
        <v>#REF!</v>
      </c>
      <c r="Q331" s="153" t="e">
        <f t="shared" si="55"/>
        <v>#REF!</v>
      </c>
      <c r="R331" s="153" t="e">
        <f t="shared" si="55"/>
        <v>#REF!</v>
      </c>
      <c r="S331" s="153" t="e">
        <f t="shared" si="61"/>
        <v>#REF!</v>
      </c>
      <c r="T331" s="152" t="str">
        <f t="shared" ca="1" si="62"/>
        <v/>
      </c>
      <c r="U331" s="149" t="str">
        <f t="shared" ca="1" si="60"/>
        <v/>
      </c>
    </row>
    <row r="332" spans="1:21">
      <c r="A332" s="149">
        <v>330</v>
      </c>
      <c r="B332" s="150">
        <f t="shared" si="67"/>
        <v>330</v>
      </c>
      <c r="C332" s="151" t="e">
        <f>IF(#REF!='Pareto Math'!Z$3,'Pareto Math'!B332,IF(HLOOKUP(X$15,#REF!,A333,FALSE)="","",HLOOKUP(X$15,#REF!,A333,FALSE)))</f>
        <v>#REF!</v>
      </c>
      <c r="D332" s="149" t="e">
        <f>HLOOKUP(V$15,#REF!,A333,FALSE)</f>
        <v>#REF!</v>
      </c>
      <c r="E332" s="152" t="e">
        <f>IF(C332="","",HLOOKUP(W$15,#REF!,A333,FALSE))</f>
        <v>#REF!</v>
      </c>
      <c r="F332" s="152">
        <f>(COUNTIF(D$3:D332,D332))</f>
        <v>330</v>
      </c>
      <c r="G332" s="152">
        <f t="shared" si="57"/>
        <v>999</v>
      </c>
      <c r="H332" s="152" t="e">
        <f t="shared" si="58"/>
        <v>#REF!</v>
      </c>
      <c r="I332" s="153" t="str">
        <f t="shared" si="59"/>
        <v/>
      </c>
      <c r="J332" s="153" t="e">
        <f t="shared" si="64"/>
        <v>#REF!</v>
      </c>
      <c r="K332" s="153" t="e">
        <f t="shared" si="65"/>
        <v>#REF!</v>
      </c>
      <c r="L332" s="153" t="e">
        <f t="shared" si="66"/>
        <v>#REF!</v>
      </c>
      <c r="M332" s="153" t="e">
        <f t="shared" si="63"/>
        <v>#REF!</v>
      </c>
      <c r="N332" s="153" t="e">
        <f t="shared" si="63"/>
        <v>#REF!</v>
      </c>
      <c r="O332" s="153" t="e">
        <f t="shared" si="63"/>
        <v>#REF!</v>
      </c>
      <c r="P332" s="153" t="e">
        <f t="shared" si="55"/>
        <v>#REF!</v>
      </c>
      <c r="Q332" s="153" t="e">
        <f t="shared" si="55"/>
        <v>#REF!</v>
      </c>
      <c r="R332" s="153" t="e">
        <f t="shared" si="55"/>
        <v>#REF!</v>
      </c>
      <c r="S332" s="153" t="e">
        <f t="shared" si="61"/>
        <v>#REF!</v>
      </c>
      <c r="T332" s="152" t="str">
        <f t="shared" ca="1" si="62"/>
        <v/>
      </c>
      <c r="U332" s="149" t="str">
        <f t="shared" ca="1" si="60"/>
        <v/>
      </c>
    </row>
    <row r="333" spans="1:21">
      <c r="A333" s="149">
        <v>331</v>
      </c>
      <c r="B333" s="150">
        <f t="shared" si="67"/>
        <v>331</v>
      </c>
      <c r="C333" s="151" t="e">
        <f>IF(#REF!='Pareto Math'!Z$3,'Pareto Math'!B333,IF(HLOOKUP(X$15,#REF!,A334,FALSE)="","",HLOOKUP(X$15,#REF!,A334,FALSE)))</f>
        <v>#REF!</v>
      </c>
      <c r="D333" s="149" t="e">
        <f>HLOOKUP(V$15,#REF!,A334,FALSE)</f>
        <v>#REF!</v>
      </c>
      <c r="E333" s="152" t="e">
        <f>IF(C333="","",HLOOKUP(W$15,#REF!,A334,FALSE))</f>
        <v>#REF!</v>
      </c>
      <c r="F333" s="152">
        <f>(COUNTIF(D$3:D333,D333))</f>
        <v>331</v>
      </c>
      <c r="G333" s="152">
        <f t="shared" si="57"/>
        <v>999</v>
      </c>
      <c r="H333" s="152" t="e">
        <f t="shared" si="58"/>
        <v>#REF!</v>
      </c>
      <c r="I333" s="153" t="str">
        <f t="shared" si="59"/>
        <v/>
      </c>
      <c r="J333" s="153" t="e">
        <f t="shared" si="64"/>
        <v>#REF!</v>
      </c>
      <c r="K333" s="153" t="e">
        <f t="shared" si="65"/>
        <v>#REF!</v>
      </c>
      <c r="L333" s="153" t="e">
        <f t="shared" si="66"/>
        <v>#REF!</v>
      </c>
      <c r="M333" s="153" t="e">
        <f t="shared" si="63"/>
        <v>#REF!</v>
      </c>
      <c r="N333" s="153" t="e">
        <f t="shared" si="63"/>
        <v>#REF!</v>
      </c>
      <c r="O333" s="153" t="e">
        <f t="shared" si="63"/>
        <v>#REF!</v>
      </c>
      <c r="P333" s="153" t="e">
        <f t="shared" si="55"/>
        <v>#REF!</v>
      </c>
      <c r="Q333" s="153" t="e">
        <f t="shared" si="55"/>
        <v>#REF!</v>
      </c>
      <c r="R333" s="153" t="e">
        <f t="shared" si="55"/>
        <v>#REF!</v>
      </c>
      <c r="S333" s="153" t="e">
        <f t="shared" si="61"/>
        <v>#REF!</v>
      </c>
      <c r="T333" s="152" t="str">
        <f t="shared" ca="1" si="62"/>
        <v/>
      </c>
      <c r="U333" s="149" t="str">
        <f t="shared" ca="1" si="60"/>
        <v/>
      </c>
    </row>
    <row r="334" spans="1:21">
      <c r="A334" s="149">
        <v>332</v>
      </c>
      <c r="B334" s="150">
        <f t="shared" si="67"/>
        <v>332</v>
      </c>
      <c r="C334" s="151" t="e">
        <f>IF(#REF!='Pareto Math'!Z$3,'Pareto Math'!B334,IF(HLOOKUP(X$15,#REF!,A335,FALSE)="","",HLOOKUP(X$15,#REF!,A335,FALSE)))</f>
        <v>#REF!</v>
      </c>
      <c r="D334" s="149" t="e">
        <f>HLOOKUP(V$15,#REF!,A335,FALSE)</f>
        <v>#REF!</v>
      </c>
      <c r="E334" s="152" t="e">
        <f>IF(C334="","",HLOOKUP(W$15,#REF!,A335,FALSE))</f>
        <v>#REF!</v>
      </c>
      <c r="F334" s="152">
        <f>(COUNTIF(D$3:D334,D334))</f>
        <v>332</v>
      </c>
      <c r="G334" s="152">
        <f t="shared" si="57"/>
        <v>999</v>
      </c>
      <c r="H334" s="152" t="e">
        <f t="shared" si="58"/>
        <v>#REF!</v>
      </c>
      <c r="I334" s="153" t="str">
        <f t="shared" si="59"/>
        <v/>
      </c>
      <c r="J334" s="153" t="e">
        <f t="shared" si="64"/>
        <v>#REF!</v>
      </c>
      <c r="K334" s="153" t="e">
        <f t="shared" si="65"/>
        <v>#REF!</v>
      </c>
      <c r="L334" s="153" t="e">
        <f t="shared" si="66"/>
        <v>#REF!</v>
      </c>
      <c r="M334" s="153" t="e">
        <f t="shared" si="63"/>
        <v>#REF!</v>
      </c>
      <c r="N334" s="153" t="e">
        <f t="shared" si="63"/>
        <v>#REF!</v>
      </c>
      <c r="O334" s="153" t="e">
        <f t="shared" si="63"/>
        <v>#REF!</v>
      </c>
      <c r="P334" s="153" t="e">
        <f t="shared" si="63"/>
        <v>#REF!</v>
      </c>
      <c r="Q334" s="153" t="e">
        <f t="shared" si="63"/>
        <v>#REF!</v>
      </c>
      <c r="R334" s="153" t="e">
        <f t="shared" si="63"/>
        <v>#REF!</v>
      </c>
      <c r="S334" s="153" t="e">
        <f t="shared" si="61"/>
        <v>#REF!</v>
      </c>
      <c r="T334" s="152" t="str">
        <f t="shared" ca="1" si="62"/>
        <v/>
      </c>
      <c r="U334" s="149" t="str">
        <f t="shared" ca="1" si="60"/>
        <v/>
      </c>
    </row>
    <row r="335" spans="1:21">
      <c r="A335" s="149">
        <v>333</v>
      </c>
      <c r="B335" s="150">
        <f t="shared" si="67"/>
        <v>333</v>
      </c>
      <c r="C335" s="151" t="e">
        <f>IF(#REF!='Pareto Math'!Z$3,'Pareto Math'!B335,IF(HLOOKUP(X$15,#REF!,A336,FALSE)="","",HLOOKUP(X$15,#REF!,A336,FALSE)))</f>
        <v>#REF!</v>
      </c>
      <c r="D335" s="149" t="e">
        <f>HLOOKUP(V$15,#REF!,A336,FALSE)</f>
        <v>#REF!</v>
      </c>
      <c r="E335" s="152" t="e">
        <f>IF(C335="","",HLOOKUP(W$15,#REF!,A336,FALSE))</f>
        <v>#REF!</v>
      </c>
      <c r="F335" s="152">
        <f>(COUNTIF(D$3:D335,D335))</f>
        <v>333</v>
      </c>
      <c r="G335" s="152">
        <f t="shared" si="57"/>
        <v>999</v>
      </c>
      <c r="H335" s="152" t="e">
        <f t="shared" si="58"/>
        <v>#REF!</v>
      </c>
      <c r="I335" s="153" t="str">
        <f t="shared" si="59"/>
        <v/>
      </c>
      <c r="J335" s="153" t="e">
        <f t="shared" si="64"/>
        <v>#REF!</v>
      </c>
      <c r="K335" s="153" t="e">
        <f t="shared" si="65"/>
        <v>#REF!</v>
      </c>
      <c r="L335" s="153" t="e">
        <f t="shared" si="66"/>
        <v>#REF!</v>
      </c>
      <c r="M335" s="153" t="e">
        <f t="shared" si="63"/>
        <v>#REF!</v>
      </c>
      <c r="N335" s="153" t="e">
        <f t="shared" si="63"/>
        <v>#REF!</v>
      </c>
      <c r="O335" s="153" t="e">
        <f t="shared" si="63"/>
        <v>#REF!</v>
      </c>
      <c r="P335" s="153" t="e">
        <f t="shared" si="63"/>
        <v>#REF!</v>
      </c>
      <c r="Q335" s="153" t="e">
        <f t="shared" si="63"/>
        <v>#REF!</v>
      </c>
      <c r="R335" s="153" t="e">
        <f t="shared" si="63"/>
        <v>#REF!</v>
      </c>
      <c r="S335" s="153" t="e">
        <f t="shared" si="61"/>
        <v>#REF!</v>
      </c>
      <c r="T335" s="152" t="str">
        <f t="shared" ca="1" si="62"/>
        <v/>
      </c>
      <c r="U335" s="149" t="str">
        <f t="shared" ca="1" si="60"/>
        <v/>
      </c>
    </row>
    <row r="336" spans="1:21">
      <c r="A336" s="149">
        <v>334</v>
      </c>
      <c r="B336" s="150">
        <f t="shared" si="67"/>
        <v>334</v>
      </c>
      <c r="C336" s="151" t="e">
        <f>IF(#REF!='Pareto Math'!Z$3,'Pareto Math'!B336,IF(HLOOKUP(X$15,#REF!,A337,FALSE)="","",HLOOKUP(X$15,#REF!,A337,FALSE)))</f>
        <v>#REF!</v>
      </c>
      <c r="D336" s="149" t="e">
        <f>HLOOKUP(V$15,#REF!,A337,FALSE)</f>
        <v>#REF!</v>
      </c>
      <c r="E336" s="152" t="e">
        <f>IF(C336="","",HLOOKUP(W$15,#REF!,A337,FALSE))</f>
        <v>#REF!</v>
      </c>
      <c r="F336" s="152">
        <f>(COUNTIF(D$3:D336,D336))</f>
        <v>334</v>
      </c>
      <c r="G336" s="152">
        <f t="shared" si="57"/>
        <v>999</v>
      </c>
      <c r="H336" s="152" t="e">
        <f t="shared" si="58"/>
        <v>#REF!</v>
      </c>
      <c r="I336" s="153" t="str">
        <f t="shared" si="59"/>
        <v/>
      </c>
      <c r="J336" s="153" t="e">
        <f t="shared" si="64"/>
        <v>#REF!</v>
      </c>
      <c r="K336" s="153" t="e">
        <f t="shared" si="65"/>
        <v>#REF!</v>
      </c>
      <c r="L336" s="153" t="e">
        <f t="shared" si="66"/>
        <v>#REF!</v>
      </c>
      <c r="M336" s="153" t="e">
        <f t="shared" si="63"/>
        <v>#REF!</v>
      </c>
      <c r="N336" s="153" t="e">
        <f t="shared" si="63"/>
        <v>#REF!</v>
      </c>
      <c r="O336" s="153" t="e">
        <f t="shared" si="63"/>
        <v>#REF!</v>
      </c>
      <c r="P336" s="153" t="e">
        <f t="shared" si="63"/>
        <v>#REF!</v>
      </c>
      <c r="Q336" s="153" t="e">
        <f t="shared" si="63"/>
        <v>#REF!</v>
      </c>
      <c r="R336" s="153" t="e">
        <f t="shared" si="63"/>
        <v>#REF!</v>
      </c>
      <c r="S336" s="153" t="e">
        <f t="shared" si="61"/>
        <v>#REF!</v>
      </c>
      <c r="T336" s="152" t="str">
        <f t="shared" ca="1" si="62"/>
        <v/>
      </c>
      <c r="U336" s="149" t="str">
        <f t="shared" ca="1" si="60"/>
        <v/>
      </c>
    </row>
    <row r="337" spans="1:21">
      <c r="A337" s="149">
        <v>335</v>
      </c>
      <c r="B337" s="150">
        <f t="shared" si="67"/>
        <v>335</v>
      </c>
      <c r="C337" s="151" t="e">
        <f>IF(#REF!='Pareto Math'!Z$3,'Pareto Math'!B337,IF(HLOOKUP(X$15,#REF!,A338,FALSE)="","",HLOOKUP(X$15,#REF!,A338,FALSE)))</f>
        <v>#REF!</v>
      </c>
      <c r="D337" s="149" t="e">
        <f>HLOOKUP(V$15,#REF!,A338,FALSE)</f>
        <v>#REF!</v>
      </c>
      <c r="E337" s="152" t="e">
        <f>IF(C337="","",HLOOKUP(W$15,#REF!,A338,FALSE))</f>
        <v>#REF!</v>
      </c>
      <c r="F337" s="152">
        <f>(COUNTIF(D$3:D337,D337))</f>
        <v>335</v>
      </c>
      <c r="G337" s="152">
        <f t="shared" si="57"/>
        <v>999</v>
      </c>
      <c r="H337" s="152" t="e">
        <f t="shared" si="58"/>
        <v>#REF!</v>
      </c>
      <c r="I337" s="153" t="str">
        <f t="shared" si="59"/>
        <v/>
      </c>
      <c r="J337" s="153" t="e">
        <f t="shared" si="64"/>
        <v>#REF!</v>
      </c>
      <c r="K337" s="153" t="e">
        <f t="shared" si="65"/>
        <v>#REF!</v>
      </c>
      <c r="L337" s="153" t="e">
        <f t="shared" si="66"/>
        <v>#REF!</v>
      </c>
      <c r="M337" s="153" t="e">
        <f t="shared" si="63"/>
        <v>#REF!</v>
      </c>
      <c r="N337" s="153" t="e">
        <f t="shared" si="63"/>
        <v>#REF!</v>
      </c>
      <c r="O337" s="153" t="e">
        <f t="shared" si="63"/>
        <v>#REF!</v>
      </c>
      <c r="P337" s="153" t="e">
        <f t="shared" si="63"/>
        <v>#REF!</v>
      </c>
      <c r="Q337" s="153" t="e">
        <f t="shared" si="63"/>
        <v>#REF!</v>
      </c>
      <c r="R337" s="153" t="e">
        <f t="shared" si="63"/>
        <v>#REF!</v>
      </c>
      <c r="S337" s="153" t="e">
        <f t="shared" si="61"/>
        <v>#REF!</v>
      </c>
      <c r="T337" s="152" t="str">
        <f t="shared" ca="1" si="62"/>
        <v/>
      </c>
      <c r="U337" s="149" t="str">
        <f t="shared" ca="1" si="60"/>
        <v/>
      </c>
    </row>
    <row r="338" spans="1:21">
      <c r="A338" s="149">
        <v>336</v>
      </c>
      <c r="B338" s="150">
        <f t="shared" si="67"/>
        <v>336</v>
      </c>
      <c r="C338" s="151" t="e">
        <f>IF(#REF!='Pareto Math'!Z$3,'Pareto Math'!B338,IF(HLOOKUP(X$15,#REF!,A339,FALSE)="","",HLOOKUP(X$15,#REF!,A339,FALSE)))</f>
        <v>#REF!</v>
      </c>
      <c r="D338" s="149" t="e">
        <f>HLOOKUP(V$15,#REF!,A339,FALSE)</f>
        <v>#REF!</v>
      </c>
      <c r="E338" s="152" t="e">
        <f>IF(C338="","",HLOOKUP(W$15,#REF!,A339,FALSE))</f>
        <v>#REF!</v>
      </c>
      <c r="F338" s="152">
        <f>(COUNTIF(D$3:D338,D338))</f>
        <v>336</v>
      </c>
      <c r="G338" s="152">
        <f t="shared" si="57"/>
        <v>999</v>
      </c>
      <c r="H338" s="152" t="e">
        <f t="shared" si="58"/>
        <v>#REF!</v>
      </c>
      <c r="I338" s="153" t="str">
        <f t="shared" si="59"/>
        <v/>
      </c>
      <c r="J338" s="153" t="e">
        <f t="shared" si="64"/>
        <v>#REF!</v>
      </c>
      <c r="K338" s="153" t="e">
        <f t="shared" si="65"/>
        <v>#REF!</v>
      </c>
      <c r="L338" s="153" t="e">
        <f t="shared" si="66"/>
        <v>#REF!</v>
      </c>
      <c r="M338" s="153" t="e">
        <f t="shared" si="63"/>
        <v>#REF!</v>
      </c>
      <c r="N338" s="153" t="e">
        <f t="shared" si="63"/>
        <v>#REF!</v>
      </c>
      <c r="O338" s="153" t="e">
        <f t="shared" si="63"/>
        <v>#REF!</v>
      </c>
      <c r="P338" s="153" t="e">
        <f t="shared" si="63"/>
        <v>#REF!</v>
      </c>
      <c r="Q338" s="153" t="e">
        <f t="shared" si="63"/>
        <v>#REF!</v>
      </c>
      <c r="R338" s="153" t="e">
        <f t="shared" si="63"/>
        <v>#REF!</v>
      </c>
      <c r="S338" s="153" t="e">
        <f t="shared" si="61"/>
        <v>#REF!</v>
      </c>
      <c r="T338" s="152" t="str">
        <f t="shared" ca="1" si="62"/>
        <v/>
      </c>
      <c r="U338" s="149" t="str">
        <f t="shared" ca="1" si="60"/>
        <v/>
      </c>
    </row>
    <row r="339" spans="1:21">
      <c r="A339" s="149">
        <v>337</v>
      </c>
      <c r="B339" s="150">
        <f t="shared" si="67"/>
        <v>337</v>
      </c>
      <c r="C339" s="151" t="e">
        <f>IF(#REF!='Pareto Math'!Z$3,'Pareto Math'!B339,IF(HLOOKUP(X$15,#REF!,A340,FALSE)="","",HLOOKUP(X$15,#REF!,A340,FALSE)))</f>
        <v>#REF!</v>
      </c>
      <c r="D339" s="149" t="e">
        <f>HLOOKUP(V$15,#REF!,A340,FALSE)</f>
        <v>#REF!</v>
      </c>
      <c r="E339" s="152" t="e">
        <f>IF(C339="","",HLOOKUP(W$15,#REF!,A340,FALSE))</f>
        <v>#REF!</v>
      </c>
      <c r="F339" s="152">
        <f>(COUNTIF(D$3:D339,D339))</f>
        <v>337</v>
      </c>
      <c r="G339" s="152">
        <f t="shared" si="57"/>
        <v>999</v>
      </c>
      <c r="H339" s="152" t="e">
        <f t="shared" si="58"/>
        <v>#REF!</v>
      </c>
      <c r="I339" s="153" t="str">
        <f t="shared" si="59"/>
        <v/>
      </c>
      <c r="J339" s="153" t="e">
        <f t="shared" si="64"/>
        <v>#REF!</v>
      </c>
      <c r="K339" s="153" t="e">
        <f t="shared" si="65"/>
        <v>#REF!</v>
      </c>
      <c r="L339" s="153" t="e">
        <f t="shared" si="66"/>
        <v>#REF!</v>
      </c>
      <c r="M339" s="153" t="e">
        <f t="shared" si="63"/>
        <v>#REF!</v>
      </c>
      <c r="N339" s="153" t="e">
        <f t="shared" si="63"/>
        <v>#REF!</v>
      </c>
      <c r="O339" s="153" t="e">
        <f t="shared" si="63"/>
        <v>#REF!</v>
      </c>
      <c r="P339" s="153" t="e">
        <f t="shared" si="63"/>
        <v>#REF!</v>
      </c>
      <c r="Q339" s="153" t="e">
        <f t="shared" si="63"/>
        <v>#REF!</v>
      </c>
      <c r="R339" s="153" t="e">
        <f t="shared" si="63"/>
        <v>#REF!</v>
      </c>
      <c r="S339" s="153" t="e">
        <f t="shared" si="61"/>
        <v>#REF!</v>
      </c>
      <c r="T339" s="152" t="str">
        <f t="shared" ca="1" si="62"/>
        <v/>
      </c>
      <c r="U339" s="149" t="str">
        <f t="shared" ca="1" si="60"/>
        <v/>
      </c>
    </row>
    <row r="340" spans="1:21">
      <c r="A340" s="149">
        <v>338</v>
      </c>
      <c r="B340" s="150">
        <f t="shared" si="67"/>
        <v>338</v>
      </c>
      <c r="C340" s="151" t="e">
        <f>IF(#REF!='Pareto Math'!Z$3,'Pareto Math'!B340,IF(HLOOKUP(X$15,#REF!,A341,FALSE)="","",HLOOKUP(X$15,#REF!,A341,FALSE)))</f>
        <v>#REF!</v>
      </c>
      <c r="D340" s="149" t="e">
        <f>HLOOKUP(V$15,#REF!,A341,FALSE)</f>
        <v>#REF!</v>
      </c>
      <c r="E340" s="152" t="e">
        <f>IF(C340="","",HLOOKUP(W$15,#REF!,A341,FALSE))</f>
        <v>#REF!</v>
      </c>
      <c r="F340" s="152">
        <f>(COUNTIF(D$3:D340,D340))</f>
        <v>338</v>
      </c>
      <c r="G340" s="152">
        <f t="shared" si="57"/>
        <v>999</v>
      </c>
      <c r="H340" s="152" t="e">
        <f t="shared" si="58"/>
        <v>#REF!</v>
      </c>
      <c r="I340" s="153" t="str">
        <f t="shared" si="59"/>
        <v/>
      </c>
      <c r="J340" s="153" t="e">
        <f t="shared" si="64"/>
        <v>#REF!</v>
      </c>
      <c r="K340" s="153" t="e">
        <f t="shared" si="65"/>
        <v>#REF!</v>
      </c>
      <c r="L340" s="153" t="e">
        <f t="shared" si="66"/>
        <v>#REF!</v>
      </c>
      <c r="M340" s="153" t="e">
        <f t="shared" si="63"/>
        <v>#REF!</v>
      </c>
      <c r="N340" s="153" t="e">
        <f t="shared" si="63"/>
        <v>#REF!</v>
      </c>
      <c r="O340" s="153" t="e">
        <f t="shared" si="63"/>
        <v>#REF!</v>
      </c>
      <c r="P340" s="153" t="e">
        <f t="shared" si="63"/>
        <v>#REF!</v>
      </c>
      <c r="Q340" s="153" t="e">
        <f t="shared" si="63"/>
        <v>#REF!</v>
      </c>
      <c r="R340" s="153" t="e">
        <f t="shared" si="63"/>
        <v>#REF!</v>
      </c>
      <c r="S340" s="153" t="e">
        <f t="shared" si="61"/>
        <v>#REF!</v>
      </c>
      <c r="T340" s="152" t="str">
        <f t="shared" ca="1" si="62"/>
        <v/>
      </c>
      <c r="U340" s="149" t="str">
        <f t="shared" ca="1" si="60"/>
        <v/>
      </c>
    </row>
    <row r="341" spans="1:21">
      <c r="A341" s="149">
        <v>339</v>
      </c>
      <c r="B341" s="150">
        <f t="shared" si="67"/>
        <v>339</v>
      </c>
      <c r="C341" s="151" t="e">
        <f>IF(#REF!='Pareto Math'!Z$3,'Pareto Math'!B341,IF(HLOOKUP(X$15,#REF!,A342,FALSE)="","",HLOOKUP(X$15,#REF!,A342,FALSE)))</f>
        <v>#REF!</v>
      </c>
      <c r="D341" s="149" t="e">
        <f>HLOOKUP(V$15,#REF!,A342,FALSE)</f>
        <v>#REF!</v>
      </c>
      <c r="E341" s="152" t="e">
        <f>IF(C341="","",HLOOKUP(W$15,#REF!,A342,FALSE))</f>
        <v>#REF!</v>
      </c>
      <c r="F341" s="152">
        <f>(COUNTIF(D$3:D341,D341))</f>
        <v>339</v>
      </c>
      <c r="G341" s="152">
        <f t="shared" si="57"/>
        <v>999</v>
      </c>
      <c r="H341" s="152" t="e">
        <f t="shared" si="58"/>
        <v>#REF!</v>
      </c>
      <c r="I341" s="153" t="str">
        <f t="shared" si="59"/>
        <v/>
      </c>
      <c r="J341" s="153" t="e">
        <f t="shared" si="64"/>
        <v>#REF!</v>
      </c>
      <c r="K341" s="153" t="e">
        <f t="shared" si="65"/>
        <v>#REF!</v>
      </c>
      <c r="L341" s="153" t="e">
        <f t="shared" si="66"/>
        <v>#REF!</v>
      </c>
      <c r="M341" s="153" t="e">
        <f t="shared" si="63"/>
        <v>#REF!</v>
      </c>
      <c r="N341" s="153" t="e">
        <f t="shared" si="63"/>
        <v>#REF!</v>
      </c>
      <c r="O341" s="153" t="e">
        <f t="shared" si="63"/>
        <v>#REF!</v>
      </c>
      <c r="P341" s="153" t="e">
        <f t="shared" si="63"/>
        <v>#REF!</v>
      </c>
      <c r="Q341" s="153" t="e">
        <f t="shared" si="63"/>
        <v>#REF!</v>
      </c>
      <c r="R341" s="153" t="e">
        <f t="shared" si="63"/>
        <v>#REF!</v>
      </c>
      <c r="S341" s="153" t="e">
        <f t="shared" si="61"/>
        <v>#REF!</v>
      </c>
      <c r="T341" s="152" t="str">
        <f t="shared" ca="1" si="62"/>
        <v/>
      </c>
      <c r="U341" s="149" t="str">
        <f t="shared" ca="1" si="60"/>
        <v/>
      </c>
    </row>
    <row r="342" spans="1:21">
      <c r="A342" s="149">
        <v>340</v>
      </c>
      <c r="B342" s="150">
        <f t="shared" si="67"/>
        <v>340</v>
      </c>
      <c r="C342" s="151" t="e">
        <f>IF(#REF!='Pareto Math'!Z$3,'Pareto Math'!B342,IF(HLOOKUP(X$15,#REF!,A343,FALSE)="","",HLOOKUP(X$15,#REF!,A343,FALSE)))</f>
        <v>#REF!</v>
      </c>
      <c r="D342" s="149" t="e">
        <f>HLOOKUP(V$15,#REF!,A343,FALSE)</f>
        <v>#REF!</v>
      </c>
      <c r="E342" s="152" t="e">
        <f>IF(C342="","",HLOOKUP(W$15,#REF!,A343,FALSE))</f>
        <v>#REF!</v>
      </c>
      <c r="F342" s="152">
        <f>(COUNTIF(D$3:D342,D342))</f>
        <v>340</v>
      </c>
      <c r="G342" s="152">
        <f t="shared" si="57"/>
        <v>999</v>
      </c>
      <c r="H342" s="152" t="e">
        <f t="shared" si="58"/>
        <v>#REF!</v>
      </c>
      <c r="I342" s="153" t="str">
        <f t="shared" si="59"/>
        <v/>
      </c>
      <c r="J342" s="153" t="e">
        <f t="shared" si="64"/>
        <v>#REF!</v>
      </c>
      <c r="K342" s="153" t="e">
        <f t="shared" si="65"/>
        <v>#REF!</v>
      </c>
      <c r="L342" s="153" t="e">
        <f t="shared" si="66"/>
        <v>#REF!</v>
      </c>
      <c r="M342" s="153" t="e">
        <f t="shared" si="63"/>
        <v>#REF!</v>
      </c>
      <c r="N342" s="153" t="e">
        <f t="shared" si="63"/>
        <v>#REF!</v>
      </c>
      <c r="O342" s="153" t="e">
        <f t="shared" si="63"/>
        <v>#REF!</v>
      </c>
      <c r="P342" s="153" t="e">
        <f t="shared" si="63"/>
        <v>#REF!</v>
      </c>
      <c r="Q342" s="153" t="e">
        <f t="shared" si="63"/>
        <v>#REF!</v>
      </c>
      <c r="R342" s="153" t="e">
        <f t="shared" si="63"/>
        <v>#REF!</v>
      </c>
      <c r="S342" s="153" t="e">
        <f t="shared" si="61"/>
        <v>#REF!</v>
      </c>
      <c r="T342" s="152" t="str">
        <f t="shared" ca="1" si="62"/>
        <v/>
      </c>
      <c r="U342" s="149" t="str">
        <f t="shared" ca="1" si="60"/>
        <v/>
      </c>
    </row>
    <row r="343" spans="1:21">
      <c r="A343" s="149">
        <v>341</v>
      </c>
      <c r="B343" s="150">
        <f t="shared" si="67"/>
        <v>341</v>
      </c>
      <c r="C343" s="151" t="e">
        <f>IF(#REF!='Pareto Math'!Z$3,'Pareto Math'!B343,IF(HLOOKUP(X$15,#REF!,A344,FALSE)="","",HLOOKUP(X$15,#REF!,A344,FALSE)))</f>
        <v>#REF!</v>
      </c>
      <c r="D343" s="149" t="e">
        <f>HLOOKUP(V$15,#REF!,A344,FALSE)</f>
        <v>#REF!</v>
      </c>
      <c r="E343" s="152" t="e">
        <f>IF(C343="","",HLOOKUP(W$15,#REF!,A344,FALSE))</f>
        <v>#REF!</v>
      </c>
      <c r="F343" s="152">
        <f>(COUNTIF(D$3:D343,D343))</f>
        <v>341</v>
      </c>
      <c r="G343" s="152">
        <f t="shared" si="57"/>
        <v>999</v>
      </c>
      <c r="H343" s="152" t="e">
        <f t="shared" si="58"/>
        <v>#REF!</v>
      </c>
      <c r="I343" s="153" t="str">
        <f t="shared" si="59"/>
        <v/>
      </c>
      <c r="J343" s="153" t="e">
        <f t="shared" si="64"/>
        <v>#REF!</v>
      </c>
      <c r="K343" s="153" t="e">
        <f t="shared" si="65"/>
        <v>#REF!</v>
      </c>
      <c r="L343" s="153" t="e">
        <f t="shared" si="66"/>
        <v>#REF!</v>
      </c>
      <c r="M343" s="153" t="e">
        <f t="shared" si="63"/>
        <v>#REF!</v>
      </c>
      <c r="N343" s="153" t="e">
        <f t="shared" si="63"/>
        <v>#REF!</v>
      </c>
      <c r="O343" s="153" t="e">
        <f t="shared" si="63"/>
        <v>#REF!</v>
      </c>
      <c r="P343" s="153" t="e">
        <f t="shared" si="63"/>
        <v>#REF!</v>
      </c>
      <c r="Q343" s="153" t="e">
        <f t="shared" si="63"/>
        <v>#REF!</v>
      </c>
      <c r="R343" s="153" t="e">
        <f t="shared" si="63"/>
        <v>#REF!</v>
      </c>
      <c r="S343" s="153" t="e">
        <f t="shared" si="61"/>
        <v>#REF!</v>
      </c>
      <c r="T343" s="152" t="str">
        <f t="shared" ca="1" si="62"/>
        <v/>
      </c>
      <c r="U343" s="149" t="str">
        <f t="shared" ca="1" si="60"/>
        <v/>
      </c>
    </row>
    <row r="344" spans="1:21">
      <c r="A344" s="149">
        <v>342</v>
      </c>
      <c r="B344" s="150">
        <f t="shared" si="67"/>
        <v>342</v>
      </c>
      <c r="C344" s="151" t="e">
        <f>IF(#REF!='Pareto Math'!Z$3,'Pareto Math'!B344,IF(HLOOKUP(X$15,#REF!,A345,FALSE)="","",HLOOKUP(X$15,#REF!,A345,FALSE)))</f>
        <v>#REF!</v>
      </c>
      <c r="D344" s="149" t="e">
        <f>HLOOKUP(V$15,#REF!,A345,FALSE)</f>
        <v>#REF!</v>
      </c>
      <c r="E344" s="152" t="e">
        <f>IF(C344="","",HLOOKUP(W$15,#REF!,A345,FALSE))</f>
        <v>#REF!</v>
      </c>
      <c r="F344" s="152">
        <f>(COUNTIF(D$3:D344,D344))</f>
        <v>342</v>
      </c>
      <c r="G344" s="152">
        <f t="shared" si="57"/>
        <v>999</v>
      </c>
      <c r="H344" s="152" t="e">
        <f t="shared" si="58"/>
        <v>#REF!</v>
      </c>
      <c r="I344" s="153" t="str">
        <f t="shared" si="59"/>
        <v/>
      </c>
      <c r="J344" s="153" t="e">
        <f t="shared" si="64"/>
        <v>#REF!</v>
      </c>
      <c r="K344" s="153" t="e">
        <f t="shared" si="65"/>
        <v>#REF!</v>
      </c>
      <c r="L344" s="153" t="e">
        <f t="shared" si="66"/>
        <v>#REF!</v>
      </c>
      <c r="M344" s="153" t="e">
        <f t="shared" si="63"/>
        <v>#REF!</v>
      </c>
      <c r="N344" s="153" t="e">
        <f t="shared" si="63"/>
        <v>#REF!</v>
      </c>
      <c r="O344" s="153" t="e">
        <f t="shared" si="63"/>
        <v>#REF!</v>
      </c>
      <c r="P344" s="153" t="e">
        <f t="shared" si="63"/>
        <v>#REF!</v>
      </c>
      <c r="Q344" s="153" t="e">
        <f t="shared" si="63"/>
        <v>#REF!</v>
      </c>
      <c r="R344" s="153" t="e">
        <f t="shared" si="63"/>
        <v>#REF!</v>
      </c>
      <c r="S344" s="153" t="e">
        <f t="shared" si="61"/>
        <v>#REF!</v>
      </c>
      <c r="T344" s="152" t="str">
        <f t="shared" ca="1" si="62"/>
        <v/>
      </c>
      <c r="U344" s="149" t="str">
        <f t="shared" ca="1" si="60"/>
        <v/>
      </c>
    </row>
    <row r="345" spans="1:21">
      <c r="A345" s="149">
        <v>343</v>
      </c>
      <c r="B345" s="150">
        <f t="shared" si="67"/>
        <v>343</v>
      </c>
      <c r="C345" s="151" t="e">
        <f>IF(#REF!='Pareto Math'!Z$3,'Pareto Math'!B345,IF(HLOOKUP(X$15,#REF!,A346,FALSE)="","",HLOOKUP(X$15,#REF!,A346,FALSE)))</f>
        <v>#REF!</v>
      </c>
      <c r="D345" s="149" t="e">
        <f>HLOOKUP(V$15,#REF!,A346,FALSE)</f>
        <v>#REF!</v>
      </c>
      <c r="E345" s="152" t="e">
        <f>IF(C345="","",HLOOKUP(W$15,#REF!,A346,FALSE))</f>
        <v>#REF!</v>
      </c>
      <c r="F345" s="152">
        <f>(COUNTIF(D$3:D345,D345))</f>
        <v>343</v>
      </c>
      <c r="G345" s="152">
        <f t="shared" si="57"/>
        <v>999</v>
      </c>
      <c r="H345" s="152" t="e">
        <f t="shared" si="58"/>
        <v>#REF!</v>
      </c>
      <c r="I345" s="153" t="str">
        <f t="shared" si="59"/>
        <v/>
      </c>
      <c r="J345" s="153" t="e">
        <f t="shared" si="64"/>
        <v>#REF!</v>
      </c>
      <c r="K345" s="153" t="e">
        <f t="shared" si="65"/>
        <v>#REF!</v>
      </c>
      <c r="L345" s="153" t="e">
        <f t="shared" si="66"/>
        <v>#REF!</v>
      </c>
      <c r="M345" s="153" t="e">
        <f t="shared" si="63"/>
        <v>#REF!</v>
      </c>
      <c r="N345" s="153" t="e">
        <f t="shared" si="63"/>
        <v>#REF!</v>
      </c>
      <c r="O345" s="153" t="e">
        <f t="shared" si="63"/>
        <v>#REF!</v>
      </c>
      <c r="P345" s="153" t="e">
        <f t="shared" si="63"/>
        <v>#REF!</v>
      </c>
      <c r="Q345" s="153" t="e">
        <f t="shared" si="63"/>
        <v>#REF!</v>
      </c>
      <c r="R345" s="153" t="e">
        <f t="shared" si="63"/>
        <v>#REF!</v>
      </c>
      <c r="S345" s="153" t="e">
        <f t="shared" si="61"/>
        <v>#REF!</v>
      </c>
      <c r="T345" s="152" t="str">
        <f t="shared" ca="1" si="62"/>
        <v/>
      </c>
      <c r="U345" s="149" t="str">
        <f t="shared" ca="1" si="60"/>
        <v/>
      </c>
    </row>
    <row r="346" spans="1:21">
      <c r="A346" s="149">
        <v>344</v>
      </c>
      <c r="B346" s="150">
        <f t="shared" si="67"/>
        <v>344</v>
      </c>
      <c r="C346" s="151" t="e">
        <f>IF(#REF!='Pareto Math'!Z$3,'Pareto Math'!B346,IF(HLOOKUP(X$15,#REF!,A347,FALSE)="","",HLOOKUP(X$15,#REF!,A347,FALSE)))</f>
        <v>#REF!</v>
      </c>
      <c r="D346" s="149" t="e">
        <f>HLOOKUP(V$15,#REF!,A347,FALSE)</f>
        <v>#REF!</v>
      </c>
      <c r="E346" s="152" t="e">
        <f>IF(C346="","",HLOOKUP(W$15,#REF!,A347,FALSE))</f>
        <v>#REF!</v>
      </c>
      <c r="F346" s="152">
        <f>(COUNTIF(D$3:D346,D346))</f>
        <v>344</v>
      </c>
      <c r="G346" s="152">
        <f t="shared" si="57"/>
        <v>999</v>
      </c>
      <c r="H346" s="152" t="e">
        <f t="shared" si="58"/>
        <v>#REF!</v>
      </c>
      <c r="I346" s="153" t="str">
        <f t="shared" si="59"/>
        <v/>
      </c>
      <c r="J346" s="153" t="e">
        <f t="shared" si="64"/>
        <v>#REF!</v>
      </c>
      <c r="K346" s="153" t="e">
        <f t="shared" si="65"/>
        <v>#REF!</v>
      </c>
      <c r="L346" s="153" t="e">
        <f t="shared" si="66"/>
        <v>#REF!</v>
      </c>
      <c r="M346" s="153" t="e">
        <f t="shared" si="63"/>
        <v>#REF!</v>
      </c>
      <c r="N346" s="153" t="e">
        <f t="shared" si="63"/>
        <v>#REF!</v>
      </c>
      <c r="O346" s="153" t="e">
        <f t="shared" si="63"/>
        <v>#REF!</v>
      </c>
      <c r="P346" s="153" t="e">
        <f t="shared" si="63"/>
        <v>#REF!</v>
      </c>
      <c r="Q346" s="153" t="e">
        <f t="shared" si="63"/>
        <v>#REF!</v>
      </c>
      <c r="R346" s="153" t="e">
        <f t="shared" si="63"/>
        <v>#REF!</v>
      </c>
      <c r="S346" s="153" t="e">
        <f t="shared" si="61"/>
        <v>#REF!</v>
      </c>
      <c r="T346" s="152" t="str">
        <f t="shared" ca="1" si="62"/>
        <v/>
      </c>
      <c r="U346" s="149" t="str">
        <f t="shared" ca="1" si="60"/>
        <v/>
      </c>
    </row>
    <row r="347" spans="1:21">
      <c r="A347" s="149">
        <v>345</v>
      </c>
      <c r="B347" s="150">
        <f t="shared" si="67"/>
        <v>345</v>
      </c>
      <c r="C347" s="151" t="e">
        <f>IF(#REF!='Pareto Math'!Z$3,'Pareto Math'!B347,IF(HLOOKUP(X$15,#REF!,A348,FALSE)="","",HLOOKUP(X$15,#REF!,A348,FALSE)))</f>
        <v>#REF!</v>
      </c>
      <c r="D347" s="149" t="e">
        <f>HLOOKUP(V$15,#REF!,A348,FALSE)</f>
        <v>#REF!</v>
      </c>
      <c r="E347" s="152" t="e">
        <f>IF(C347="","",HLOOKUP(W$15,#REF!,A348,FALSE))</f>
        <v>#REF!</v>
      </c>
      <c r="F347" s="152">
        <f>(COUNTIF(D$3:D347,D347))</f>
        <v>345</v>
      </c>
      <c r="G347" s="152">
        <f t="shared" si="57"/>
        <v>999</v>
      </c>
      <c r="H347" s="152" t="e">
        <f t="shared" si="58"/>
        <v>#REF!</v>
      </c>
      <c r="I347" s="153" t="str">
        <f t="shared" si="59"/>
        <v/>
      </c>
      <c r="J347" s="153" t="e">
        <f t="shared" si="64"/>
        <v>#REF!</v>
      </c>
      <c r="K347" s="153" t="e">
        <f t="shared" si="65"/>
        <v>#REF!</v>
      </c>
      <c r="L347" s="153" t="e">
        <f t="shared" si="66"/>
        <v>#REF!</v>
      </c>
      <c r="M347" s="153" t="e">
        <f t="shared" si="63"/>
        <v>#REF!</v>
      </c>
      <c r="N347" s="153" t="e">
        <f t="shared" si="63"/>
        <v>#REF!</v>
      </c>
      <c r="O347" s="153" t="e">
        <f t="shared" si="63"/>
        <v>#REF!</v>
      </c>
      <c r="P347" s="153" t="e">
        <f t="shared" si="63"/>
        <v>#REF!</v>
      </c>
      <c r="Q347" s="153" t="e">
        <f t="shared" si="63"/>
        <v>#REF!</v>
      </c>
      <c r="R347" s="153" t="e">
        <f t="shared" si="63"/>
        <v>#REF!</v>
      </c>
      <c r="S347" s="153" t="e">
        <f t="shared" si="61"/>
        <v>#REF!</v>
      </c>
      <c r="T347" s="152" t="str">
        <f t="shared" ca="1" si="62"/>
        <v/>
      </c>
      <c r="U347" s="149" t="str">
        <f t="shared" ca="1" si="60"/>
        <v/>
      </c>
    </row>
    <row r="348" spans="1:21">
      <c r="A348" s="149">
        <v>346</v>
      </c>
      <c r="B348" s="150">
        <f t="shared" si="67"/>
        <v>346</v>
      </c>
      <c r="C348" s="151" t="e">
        <f>IF(#REF!='Pareto Math'!Z$3,'Pareto Math'!B348,IF(HLOOKUP(X$15,#REF!,A349,FALSE)="","",HLOOKUP(X$15,#REF!,A349,FALSE)))</f>
        <v>#REF!</v>
      </c>
      <c r="D348" s="149" t="e">
        <f>HLOOKUP(V$15,#REF!,A349,FALSE)</f>
        <v>#REF!</v>
      </c>
      <c r="E348" s="152" t="e">
        <f>IF(C348="","",HLOOKUP(W$15,#REF!,A349,FALSE))</f>
        <v>#REF!</v>
      </c>
      <c r="F348" s="152">
        <f>(COUNTIF(D$3:D348,D348))</f>
        <v>346</v>
      </c>
      <c r="G348" s="152">
        <f t="shared" si="57"/>
        <v>999</v>
      </c>
      <c r="H348" s="152" t="e">
        <f t="shared" si="58"/>
        <v>#REF!</v>
      </c>
      <c r="I348" s="153" t="str">
        <f t="shared" si="59"/>
        <v/>
      </c>
      <c r="J348" s="153" t="e">
        <f t="shared" si="64"/>
        <v>#REF!</v>
      </c>
      <c r="K348" s="153" t="e">
        <f t="shared" si="65"/>
        <v>#REF!</v>
      </c>
      <c r="L348" s="153" t="e">
        <f t="shared" si="66"/>
        <v>#REF!</v>
      </c>
      <c r="M348" s="153" t="e">
        <f t="shared" si="63"/>
        <v>#REF!</v>
      </c>
      <c r="N348" s="153" t="e">
        <f t="shared" si="63"/>
        <v>#REF!</v>
      </c>
      <c r="O348" s="153" t="e">
        <f t="shared" si="63"/>
        <v>#REF!</v>
      </c>
      <c r="P348" s="153" t="e">
        <f t="shared" si="63"/>
        <v>#REF!</v>
      </c>
      <c r="Q348" s="153" t="e">
        <f t="shared" si="63"/>
        <v>#REF!</v>
      </c>
      <c r="R348" s="153" t="e">
        <f t="shared" si="63"/>
        <v>#REF!</v>
      </c>
      <c r="S348" s="153" t="e">
        <f t="shared" si="61"/>
        <v>#REF!</v>
      </c>
      <c r="T348" s="152" t="str">
        <f t="shared" ca="1" si="62"/>
        <v/>
      </c>
      <c r="U348" s="149" t="str">
        <f t="shared" ca="1" si="60"/>
        <v/>
      </c>
    </row>
    <row r="349" spans="1:21">
      <c r="A349" s="149">
        <v>347</v>
      </c>
      <c r="B349" s="150">
        <f t="shared" si="67"/>
        <v>347</v>
      </c>
      <c r="C349" s="151" t="e">
        <f>IF(#REF!='Pareto Math'!Z$3,'Pareto Math'!B349,IF(HLOOKUP(X$15,#REF!,A350,FALSE)="","",HLOOKUP(X$15,#REF!,A350,FALSE)))</f>
        <v>#REF!</v>
      </c>
      <c r="D349" s="149" t="e">
        <f>HLOOKUP(V$15,#REF!,A350,FALSE)</f>
        <v>#REF!</v>
      </c>
      <c r="E349" s="152" t="e">
        <f>IF(C349="","",HLOOKUP(W$15,#REF!,A350,FALSE))</f>
        <v>#REF!</v>
      </c>
      <c r="F349" s="152">
        <f>(COUNTIF(D$3:D349,D349))</f>
        <v>347</v>
      </c>
      <c r="G349" s="152">
        <f t="shared" si="57"/>
        <v>999</v>
      </c>
      <c r="H349" s="152" t="e">
        <f t="shared" si="58"/>
        <v>#REF!</v>
      </c>
      <c r="I349" s="153" t="str">
        <f t="shared" si="59"/>
        <v/>
      </c>
      <c r="J349" s="153" t="e">
        <f t="shared" si="64"/>
        <v>#REF!</v>
      </c>
      <c r="K349" s="153" t="e">
        <f t="shared" si="65"/>
        <v>#REF!</v>
      </c>
      <c r="L349" s="153" t="e">
        <f t="shared" si="66"/>
        <v>#REF!</v>
      </c>
      <c r="M349" s="153" t="e">
        <f t="shared" si="63"/>
        <v>#REF!</v>
      </c>
      <c r="N349" s="153" t="e">
        <f t="shared" si="63"/>
        <v>#REF!</v>
      </c>
      <c r="O349" s="153" t="e">
        <f t="shared" si="63"/>
        <v>#REF!</v>
      </c>
      <c r="P349" s="153" t="e">
        <f t="shared" si="63"/>
        <v>#REF!</v>
      </c>
      <c r="Q349" s="153" t="e">
        <f t="shared" si="63"/>
        <v>#REF!</v>
      </c>
      <c r="R349" s="153" t="e">
        <f t="shared" si="63"/>
        <v>#REF!</v>
      </c>
      <c r="S349" s="153" t="e">
        <f t="shared" si="61"/>
        <v>#REF!</v>
      </c>
      <c r="T349" s="152" t="str">
        <f t="shared" ca="1" si="62"/>
        <v/>
      </c>
      <c r="U349" s="149" t="str">
        <f t="shared" ca="1" si="60"/>
        <v/>
      </c>
    </row>
    <row r="350" spans="1:21">
      <c r="A350" s="149">
        <v>348</v>
      </c>
      <c r="B350" s="150">
        <f t="shared" si="67"/>
        <v>348</v>
      </c>
      <c r="C350" s="151" t="e">
        <f>IF(#REF!='Pareto Math'!Z$3,'Pareto Math'!B350,IF(HLOOKUP(X$15,#REF!,A351,FALSE)="","",HLOOKUP(X$15,#REF!,A351,FALSE)))</f>
        <v>#REF!</v>
      </c>
      <c r="D350" s="149" t="e">
        <f>HLOOKUP(V$15,#REF!,A351,FALSE)</f>
        <v>#REF!</v>
      </c>
      <c r="E350" s="152" t="e">
        <f>IF(C350="","",HLOOKUP(W$15,#REF!,A351,FALSE))</f>
        <v>#REF!</v>
      </c>
      <c r="F350" s="152">
        <f>(COUNTIF(D$3:D350,D350))</f>
        <v>348</v>
      </c>
      <c r="G350" s="152">
        <f t="shared" si="57"/>
        <v>999</v>
      </c>
      <c r="H350" s="152" t="e">
        <f t="shared" si="58"/>
        <v>#REF!</v>
      </c>
      <c r="I350" s="153" t="str">
        <f t="shared" si="59"/>
        <v/>
      </c>
      <c r="J350" s="153" t="e">
        <f t="shared" si="64"/>
        <v>#REF!</v>
      </c>
      <c r="K350" s="153" t="e">
        <f t="shared" si="65"/>
        <v>#REF!</v>
      </c>
      <c r="L350" s="153" t="e">
        <f t="shared" si="66"/>
        <v>#REF!</v>
      </c>
      <c r="M350" s="153" t="e">
        <f t="shared" si="63"/>
        <v>#REF!</v>
      </c>
      <c r="N350" s="153" t="e">
        <f t="shared" si="63"/>
        <v>#REF!</v>
      </c>
      <c r="O350" s="153" t="e">
        <f t="shared" si="63"/>
        <v>#REF!</v>
      </c>
      <c r="P350" s="153" t="e">
        <f t="shared" si="63"/>
        <v>#REF!</v>
      </c>
      <c r="Q350" s="153" t="e">
        <f t="shared" si="63"/>
        <v>#REF!</v>
      </c>
      <c r="R350" s="153" t="e">
        <f t="shared" si="63"/>
        <v>#REF!</v>
      </c>
      <c r="S350" s="153" t="e">
        <f t="shared" si="61"/>
        <v>#REF!</v>
      </c>
      <c r="T350" s="152" t="str">
        <f t="shared" ca="1" si="62"/>
        <v/>
      </c>
      <c r="U350" s="149" t="str">
        <f t="shared" ca="1" si="60"/>
        <v/>
      </c>
    </row>
    <row r="351" spans="1:21">
      <c r="A351" s="149">
        <v>349</v>
      </c>
      <c r="B351" s="150">
        <f t="shared" si="67"/>
        <v>349</v>
      </c>
      <c r="C351" s="151" t="e">
        <f>IF(#REF!='Pareto Math'!Z$3,'Pareto Math'!B351,IF(HLOOKUP(X$15,#REF!,A352,FALSE)="","",HLOOKUP(X$15,#REF!,A352,FALSE)))</f>
        <v>#REF!</v>
      </c>
      <c r="D351" s="149" t="e">
        <f>HLOOKUP(V$15,#REF!,A352,FALSE)</f>
        <v>#REF!</v>
      </c>
      <c r="E351" s="152" t="e">
        <f>IF(C351="","",HLOOKUP(W$15,#REF!,A352,FALSE))</f>
        <v>#REF!</v>
      </c>
      <c r="F351" s="152">
        <f>(COUNTIF(D$3:D351,D351))</f>
        <v>349</v>
      </c>
      <c r="G351" s="152">
        <f t="shared" si="57"/>
        <v>999</v>
      </c>
      <c r="H351" s="152" t="e">
        <f t="shared" si="58"/>
        <v>#REF!</v>
      </c>
      <c r="I351" s="153" t="str">
        <f t="shared" si="59"/>
        <v/>
      </c>
      <c r="J351" s="153" t="e">
        <f t="shared" si="64"/>
        <v>#REF!</v>
      </c>
      <c r="K351" s="153" t="e">
        <f t="shared" si="65"/>
        <v>#REF!</v>
      </c>
      <c r="L351" s="153" t="e">
        <f t="shared" si="66"/>
        <v>#REF!</v>
      </c>
      <c r="M351" s="153" t="e">
        <f t="shared" si="63"/>
        <v>#REF!</v>
      </c>
      <c r="N351" s="153" t="e">
        <f t="shared" si="63"/>
        <v>#REF!</v>
      </c>
      <c r="O351" s="153" t="e">
        <f t="shared" si="63"/>
        <v>#REF!</v>
      </c>
      <c r="P351" s="153" t="e">
        <f t="shared" si="63"/>
        <v>#REF!</v>
      </c>
      <c r="Q351" s="153" t="e">
        <f t="shared" si="63"/>
        <v>#REF!</v>
      </c>
      <c r="R351" s="153" t="e">
        <f t="shared" si="63"/>
        <v>#REF!</v>
      </c>
      <c r="S351" s="153" t="e">
        <f t="shared" si="61"/>
        <v>#REF!</v>
      </c>
      <c r="T351" s="152" t="str">
        <f t="shared" ca="1" si="62"/>
        <v/>
      </c>
      <c r="U351" s="149" t="str">
        <f t="shared" ca="1" si="60"/>
        <v/>
      </c>
    </row>
    <row r="352" spans="1:21">
      <c r="A352" s="149">
        <v>350</v>
      </c>
      <c r="B352" s="150">
        <f t="shared" si="67"/>
        <v>350</v>
      </c>
      <c r="C352" s="151" t="e">
        <f>IF(#REF!='Pareto Math'!Z$3,'Pareto Math'!B352,IF(HLOOKUP(X$15,#REF!,A353,FALSE)="","",HLOOKUP(X$15,#REF!,A353,FALSE)))</f>
        <v>#REF!</v>
      </c>
      <c r="D352" s="149" t="e">
        <f>HLOOKUP(V$15,#REF!,A353,FALSE)</f>
        <v>#REF!</v>
      </c>
      <c r="E352" s="152" t="e">
        <f>IF(C352="","",HLOOKUP(W$15,#REF!,A353,FALSE))</f>
        <v>#REF!</v>
      </c>
      <c r="F352" s="152">
        <f>(COUNTIF(D$3:D352,D352))</f>
        <v>350</v>
      </c>
      <c r="G352" s="152">
        <f t="shared" si="57"/>
        <v>999</v>
      </c>
      <c r="H352" s="152" t="e">
        <f t="shared" si="58"/>
        <v>#REF!</v>
      </c>
      <c r="I352" s="153" t="str">
        <f t="shared" si="59"/>
        <v/>
      </c>
      <c r="J352" s="153" t="e">
        <f t="shared" si="64"/>
        <v>#REF!</v>
      </c>
      <c r="K352" s="153" t="e">
        <f t="shared" si="65"/>
        <v>#REF!</v>
      </c>
      <c r="L352" s="153" t="e">
        <f t="shared" si="66"/>
        <v>#REF!</v>
      </c>
      <c r="M352" s="153" t="e">
        <f t="shared" si="63"/>
        <v>#REF!</v>
      </c>
      <c r="N352" s="153" t="e">
        <f t="shared" si="63"/>
        <v>#REF!</v>
      </c>
      <c r="O352" s="153" t="e">
        <f t="shared" si="63"/>
        <v>#REF!</v>
      </c>
      <c r="P352" s="153" t="e">
        <f t="shared" si="63"/>
        <v>#REF!</v>
      </c>
      <c r="Q352" s="153" t="e">
        <f t="shared" si="63"/>
        <v>#REF!</v>
      </c>
      <c r="R352" s="153" t="e">
        <f t="shared" si="63"/>
        <v>#REF!</v>
      </c>
      <c r="S352" s="153" t="e">
        <f t="shared" si="61"/>
        <v>#REF!</v>
      </c>
      <c r="T352" s="152" t="str">
        <f t="shared" ca="1" si="62"/>
        <v/>
      </c>
      <c r="U352" s="149" t="str">
        <f t="shared" ca="1" si="60"/>
        <v/>
      </c>
    </row>
    <row r="353" spans="1:21">
      <c r="A353" s="149">
        <v>351</v>
      </c>
      <c r="B353" s="150">
        <f t="shared" si="67"/>
        <v>351</v>
      </c>
      <c r="C353" s="151" t="e">
        <f>IF(#REF!='Pareto Math'!Z$3,'Pareto Math'!B353,IF(HLOOKUP(X$15,#REF!,A354,FALSE)="","",HLOOKUP(X$15,#REF!,A354,FALSE)))</f>
        <v>#REF!</v>
      </c>
      <c r="D353" s="149" t="e">
        <f>HLOOKUP(V$15,#REF!,A354,FALSE)</f>
        <v>#REF!</v>
      </c>
      <c r="E353" s="152" t="e">
        <f>IF(C353="","",HLOOKUP(W$15,#REF!,A354,FALSE))</f>
        <v>#REF!</v>
      </c>
      <c r="F353" s="152">
        <f>(COUNTIF(D$3:D353,D353))</f>
        <v>351</v>
      </c>
      <c r="G353" s="152">
        <f t="shared" si="57"/>
        <v>999</v>
      </c>
      <c r="H353" s="152" t="e">
        <f t="shared" si="58"/>
        <v>#REF!</v>
      </c>
      <c r="I353" s="153" t="str">
        <f t="shared" si="59"/>
        <v/>
      </c>
      <c r="J353" s="153" t="e">
        <f t="shared" si="64"/>
        <v>#REF!</v>
      </c>
      <c r="K353" s="153" t="e">
        <f t="shared" si="65"/>
        <v>#REF!</v>
      </c>
      <c r="L353" s="153" t="e">
        <f t="shared" si="66"/>
        <v>#REF!</v>
      </c>
      <c r="M353" s="153" t="e">
        <f t="shared" si="63"/>
        <v>#REF!</v>
      </c>
      <c r="N353" s="153" t="e">
        <f t="shared" si="63"/>
        <v>#REF!</v>
      </c>
      <c r="O353" s="153" t="e">
        <f t="shared" si="63"/>
        <v>#REF!</v>
      </c>
      <c r="P353" s="153" t="e">
        <f t="shared" si="63"/>
        <v>#REF!</v>
      </c>
      <c r="Q353" s="153" t="e">
        <f t="shared" si="63"/>
        <v>#REF!</v>
      </c>
      <c r="R353" s="153" t="e">
        <f t="shared" si="63"/>
        <v>#REF!</v>
      </c>
      <c r="S353" s="153" t="e">
        <f t="shared" si="61"/>
        <v>#REF!</v>
      </c>
      <c r="T353" s="152" t="str">
        <f t="shared" ca="1" si="62"/>
        <v/>
      </c>
      <c r="U353" s="149" t="str">
        <f t="shared" ca="1" si="60"/>
        <v/>
      </c>
    </row>
    <row r="354" spans="1:21">
      <c r="A354" s="149">
        <v>352</v>
      </c>
      <c r="B354" s="150">
        <f t="shared" si="67"/>
        <v>352</v>
      </c>
      <c r="C354" s="151" t="e">
        <f>IF(#REF!='Pareto Math'!Z$3,'Pareto Math'!B354,IF(HLOOKUP(X$15,#REF!,A355,FALSE)="","",HLOOKUP(X$15,#REF!,A355,FALSE)))</f>
        <v>#REF!</v>
      </c>
      <c r="D354" s="149" t="e">
        <f>HLOOKUP(V$15,#REF!,A355,FALSE)</f>
        <v>#REF!</v>
      </c>
      <c r="E354" s="152" t="e">
        <f>IF(C354="","",HLOOKUP(W$15,#REF!,A355,FALSE))</f>
        <v>#REF!</v>
      </c>
      <c r="F354" s="152">
        <f>(COUNTIF(D$3:D354,D354))</f>
        <v>352</v>
      </c>
      <c r="G354" s="152">
        <f t="shared" si="57"/>
        <v>999</v>
      </c>
      <c r="H354" s="152" t="e">
        <f t="shared" si="58"/>
        <v>#REF!</v>
      </c>
      <c r="I354" s="153" t="str">
        <f t="shared" si="59"/>
        <v/>
      </c>
      <c r="J354" s="153" t="e">
        <f t="shared" si="64"/>
        <v>#REF!</v>
      </c>
      <c r="K354" s="153" t="e">
        <f t="shared" si="65"/>
        <v>#REF!</v>
      </c>
      <c r="L354" s="153" t="e">
        <f t="shared" si="66"/>
        <v>#REF!</v>
      </c>
      <c r="M354" s="153" t="e">
        <f t="shared" si="63"/>
        <v>#REF!</v>
      </c>
      <c r="N354" s="153" t="e">
        <f t="shared" si="63"/>
        <v>#REF!</v>
      </c>
      <c r="O354" s="153" t="e">
        <f t="shared" si="63"/>
        <v>#REF!</v>
      </c>
      <c r="P354" s="153" t="e">
        <f t="shared" si="63"/>
        <v>#REF!</v>
      </c>
      <c r="Q354" s="153" t="e">
        <f t="shared" si="63"/>
        <v>#REF!</v>
      </c>
      <c r="R354" s="153" t="e">
        <f t="shared" si="63"/>
        <v>#REF!</v>
      </c>
      <c r="S354" s="153" t="e">
        <f t="shared" si="61"/>
        <v>#REF!</v>
      </c>
      <c r="T354" s="152" t="str">
        <f t="shared" ca="1" si="62"/>
        <v/>
      </c>
      <c r="U354" s="149" t="str">
        <f t="shared" ca="1" si="60"/>
        <v/>
      </c>
    </row>
    <row r="355" spans="1:21">
      <c r="A355" s="149">
        <v>353</v>
      </c>
      <c r="B355" s="150">
        <f t="shared" si="67"/>
        <v>353</v>
      </c>
      <c r="C355" s="151" t="e">
        <f>IF(#REF!='Pareto Math'!Z$3,'Pareto Math'!B355,IF(HLOOKUP(X$15,#REF!,A356,FALSE)="","",HLOOKUP(X$15,#REF!,A356,FALSE)))</f>
        <v>#REF!</v>
      </c>
      <c r="D355" s="149" t="e">
        <f>HLOOKUP(V$15,#REF!,A356,FALSE)</f>
        <v>#REF!</v>
      </c>
      <c r="E355" s="152" t="e">
        <f>IF(C355="","",HLOOKUP(W$15,#REF!,A356,FALSE))</f>
        <v>#REF!</v>
      </c>
      <c r="F355" s="152">
        <f>(COUNTIF(D$3:D355,D355))</f>
        <v>353</v>
      </c>
      <c r="G355" s="152">
        <f t="shared" si="57"/>
        <v>999</v>
      </c>
      <c r="H355" s="152" t="e">
        <f t="shared" si="58"/>
        <v>#REF!</v>
      </c>
      <c r="I355" s="153" t="str">
        <f t="shared" si="59"/>
        <v/>
      </c>
      <c r="J355" s="153" t="e">
        <f t="shared" si="64"/>
        <v>#REF!</v>
      </c>
      <c r="K355" s="153" t="e">
        <f t="shared" si="65"/>
        <v>#REF!</v>
      </c>
      <c r="L355" s="153" t="e">
        <f t="shared" si="66"/>
        <v>#REF!</v>
      </c>
      <c r="M355" s="153" t="e">
        <f t="shared" si="63"/>
        <v>#REF!</v>
      </c>
      <c r="N355" s="153" t="e">
        <f t="shared" si="63"/>
        <v>#REF!</v>
      </c>
      <c r="O355" s="153" t="e">
        <f t="shared" si="63"/>
        <v>#REF!</v>
      </c>
      <c r="P355" s="153" t="e">
        <f t="shared" si="63"/>
        <v>#REF!</v>
      </c>
      <c r="Q355" s="153" t="e">
        <f t="shared" si="63"/>
        <v>#REF!</v>
      </c>
      <c r="R355" s="153" t="e">
        <f t="shared" si="63"/>
        <v>#REF!</v>
      </c>
      <c r="S355" s="153" t="e">
        <f t="shared" si="61"/>
        <v>#REF!</v>
      </c>
      <c r="T355" s="152" t="str">
        <f t="shared" ca="1" si="62"/>
        <v/>
      </c>
      <c r="U355" s="149" t="str">
        <f t="shared" ca="1" si="60"/>
        <v/>
      </c>
    </row>
    <row r="356" spans="1:21">
      <c r="A356" s="149">
        <v>354</v>
      </c>
      <c r="B356" s="150">
        <f t="shared" si="67"/>
        <v>354</v>
      </c>
      <c r="C356" s="151" t="e">
        <f>IF(#REF!='Pareto Math'!Z$3,'Pareto Math'!B356,IF(HLOOKUP(X$15,#REF!,A357,FALSE)="","",HLOOKUP(X$15,#REF!,A357,FALSE)))</f>
        <v>#REF!</v>
      </c>
      <c r="D356" s="149" t="e">
        <f>HLOOKUP(V$15,#REF!,A357,FALSE)</f>
        <v>#REF!</v>
      </c>
      <c r="E356" s="152" t="e">
        <f>IF(C356="","",HLOOKUP(W$15,#REF!,A357,FALSE))</f>
        <v>#REF!</v>
      </c>
      <c r="F356" s="152">
        <f>(COUNTIF(D$3:D356,D356))</f>
        <v>354</v>
      </c>
      <c r="G356" s="152">
        <f t="shared" si="57"/>
        <v>999</v>
      </c>
      <c r="H356" s="152" t="e">
        <f t="shared" si="58"/>
        <v>#REF!</v>
      </c>
      <c r="I356" s="153" t="str">
        <f t="shared" si="59"/>
        <v/>
      </c>
      <c r="J356" s="153" t="e">
        <f t="shared" si="64"/>
        <v>#REF!</v>
      </c>
      <c r="K356" s="153" t="e">
        <f t="shared" si="65"/>
        <v>#REF!</v>
      </c>
      <c r="L356" s="153" t="e">
        <f t="shared" si="66"/>
        <v>#REF!</v>
      </c>
      <c r="M356" s="153" t="e">
        <f t="shared" si="63"/>
        <v>#REF!</v>
      </c>
      <c r="N356" s="153" t="e">
        <f t="shared" si="63"/>
        <v>#REF!</v>
      </c>
      <c r="O356" s="153" t="e">
        <f t="shared" si="63"/>
        <v>#REF!</v>
      </c>
      <c r="P356" s="153" t="e">
        <f t="shared" si="63"/>
        <v>#REF!</v>
      </c>
      <c r="Q356" s="153" t="e">
        <f t="shared" si="63"/>
        <v>#REF!</v>
      </c>
      <c r="R356" s="153" t="e">
        <f t="shared" si="63"/>
        <v>#REF!</v>
      </c>
      <c r="S356" s="153" t="e">
        <f t="shared" si="61"/>
        <v>#REF!</v>
      </c>
      <c r="T356" s="152" t="str">
        <f t="shared" ca="1" si="62"/>
        <v/>
      </c>
      <c r="U356" s="149" t="str">
        <f t="shared" ca="1" si="60"/>
        <v/>
      </c>
    </row>
    <row r="357" spans="1:21">
      <c r="A357" s="149">
        <v>355</v>
      </c>
      <c r="B357" s="150">
        <f t="shared" si="67"/>
        <v>355</v>
      </c>
      <c r="C357" s="151" t="e">
        <f>IF(#REF!='Pareto Math'!Z$3,'Pareto Math'!B357,IF(HLOOKUP(X$15,#REF!,A358,FALSE)="","",HLOOKUP(X$15,#REF!,A358,FALSE)))</f>
        <v>#REF!</v>
      </c>
      <c r="D357" s="149" t="e">
        <f>HLOOKUP(V$15,#REF!,A358,FALSE)</f>
        <v>#REF!</v>
      </c>
      <c r="E357" s="152" t="e">
        <f>IF(C357="","",HLOOKUP(W$15,#REF!,A358,FALSE))</f>
        <v>#REF!</v>
      </c>
      <c r="F357" s="152">
        <f>(COUNTIF(D$3:D357,D357))</f>
        <v>355</v>
      </c>
      <c r="G357" s="152">
        <f t="shared" si="57"/>
        <v>999</v>
      </c>
      <c r="H357" s="152" t="e">
        <f t="shared" si="58"/>
        <v>#REF!</v>
      </c>
      <c r="I357" s="153" t="str">
        <f t="shared" si="59"/>
        <v/>
      </c>
      <c r="J357" s="153" t="e">
        <f t="shared" si="64"/>
        <v>#REF!</v>
      </c>
      <c r="K357" s="153" t="e">
        <f t="shared" si="65"/>
        <v>#REF!</v>
      </c>
      <c r="L357" s="153" t="e">
        <f t="shared" si="66"/>
        <v>#REF!</v>
      </c>
      <c r="M357" s="153" t="e">
        <f t="shared" si="63"/>
        <v>#REF!</v>
      </c>
      <c r="N357" s="153" t="e">
        <f t="shared" si="63"/>
        <v>#REF!</v>
      </c>
      <c r="O357" s="153" t="e">
        <f t="shared" si="63"/>
        <v>#REF!</v>
      </c>
      <c r="P357" s="153" t="e">
        <f t="shared" si="63"/>
        <v>#REF!</v>
      </c>
      <c r="Q357" s="153" t="e">
        <f t="shared" si="63"/>
        <v>#REF!</v>
      </c>
      <c r="R357" s="153" t="e">
        <f t="shared" si="63"/>
        <v>#REF!</v>
      </c>
      <c r="S357" s="153" t="e">
        <f t="shared" si="61"/>
        <v>#REF!</v>
      </c>
      <c r="T357" s="152" t="str">
        <f t="shared" ca="1" si="62"/>
        <v/>
      </c>
      <c r="U357" s="149" t="str">
        <f t="shared" ca="1" si="60"/>
        <v/>
      </c>
    </row>
    <row r="358" spans="1:21">
      <c r="A358" s="149">
        <v>356</v>
      </c>
      <c r="B358" s="150">
        <f t="shared" si="67"/>
        <v>356</v>
      </c>
      <c r="C358" s="151" t="e">
        <f>IF(#REF!='Pareto Math'!Z$3,'Pareto Math'!B358,IF(HLOOKUP(X$15,#REF!,A359,FALSE)="","",HLOOKUP(X$15,#REF!,A359,FALSE)))</f>
        <v>#REF!</v>
      </c>
      <c r="D358" s="149" t="e">
        <f>HLOOKUP(V$15,#REF!,A359,FALSE)</f>
        <v>#REF!</v>
      </c>
      <c r="E358" s="152" t="e">
        <f>IF(C358="","",HLOOKUP(W$15,#REF!,A359,FALSE))</f>
        <v>#REF!</v>
      </c>
      <c r="F358" s="152">
        <f>(COUNTIF(D$3:D358,D358))</f>
        <v>356</v>
      </c>
      <c r="G358" s="152">
        <f t="shared" si="57"/>
        <v>999</v>
      </c>
      <c r="H358" s="152" t="e">
        <f t="shared" si="58"/>
        <v>#REF!</v>
      </c>
      <c r="I358" s="153" t="str">
        <f t="shared" si="59"/>
        <v/>
      </c>
      <c r="J358" s="153" t="e">
        <f t="shared" ref="J358:J384" si="68">IF(ISERROR(X$43),"",IF($D358&lt;&gt;X$43,"",$E358))</f>
        <v>#REF!</v>
      </c>
      <c r="K358" s="153" t="e">
        <f t="shared" ref="K358:K384" si="69">IF(ISERROR(Y$43),"",IF($D358&lt;&gt;Y$43,"",$E358))</f>
        <v>#REF!</v>
      </c>
      <c r="L358" s="153" t="e">
        <f t="shared" ref="L358:L384" si="70">IF(ISERROR(Z$43),"",IF($D358&lt;&gt;Z$43,"",$E358))</f>
        <v>#REF!</v>
      </c>
      <c r="M358" s="153" t="e">
        <f t="shared" si="63"/>
        <v>#REF!</v>
      </c>
      <c r="N358" s="153" t="e">
        <f t="shared" si="63"/>
        <v>#REF!</v>
      </c>
      <c r="O358" s="153" t="e">
        <f t="shared" si="63"/>
        <v>#REF!</v>
      </c>
      <c r="P358" s="153" t="e">
        <f t="shared" si="63"/>
        <v>#REF!</v>
      </c>
      <c r="Q358" s="153" t="e">
        <f t="shared" si="63"/>
        <v>#REF!</v>
      </c>
      <c r="R358" s="153" t="e">
        <f t="shared" si="63"/>
        <v>#REF!</v>
      </c>
      <c r="S358" s="153" t="e">
        <f t="shared" si="61"/>
        <v>#REF!</v>
      </c>
      <c r="T358" s="152" t="str">
        <f t="shared" ca="1" si="62"/>
        <v/>
      </c>
      <c r="U358" s="149" t="str">
        <f t="shared" ca="1" si="60"/>
        <v/>
      </c>
    </row>
    <row r="359" spans="1:21">
      <c r="A359" s="149">
        <v>357</v>
      </c>
      <c r="B359" s="150">
        <f t="shared" si="67"/>
        <v>357</v>
      </c>
      <c r="C359" s="151" t="e">
        <f>IF(#REF!='Pareto Math'!Z$3,'Pareto Math'!B359,IF(HLOOKUP(X$15,#REF!,A360,FALSE)="","",HLOOKUP(X$15,#REF!,A360,FALSE)))</f>
        <v>#REF!</v>
      </c>
      <c r="D359" s="149" t="e">
        <f>HLOOKUP(V$15,#REF!,A360,FALSE)</f>
        <v>#REF!</v>
      </c>
      <c r="E359" s="152" t="e">
        <f>IF(C359="","",HLOOKUP(W$15,#REF!,A360,FALSE))</f>
        <v>#REF!</v>
      </c>
      <c r="F359" s="152">
        <f>(COUNTIF(D$3:D359,D359))</f>
        <v>357</v>
      </c>
      <c r="G359" s="152">
        <f t="shared" si="57"/>
        <v>999</v>
      </c>
      <c r="H359" s="152" t="e">
        <f t="shared" si="58"/>
        <v>#REF!</v>
      </c>
      <c r="I359" s="153" t="str">
        <f t="shared" si="59"/>
        <v/>
      </c>
      <c r="J359" s="153" t="e">
        <f t="shared" si="68"/>
        <v>#REF!</v>
      </c>
      <c r="K359" s="153" t="e">
        <f t="shared" si="69"/>
        <v>#REF!</v>
      </c>
      <c r="L359" s="153" t="e">
        <f t="shared" si="70"/>
        <v>#REF!</v>
      </c>
      <c r="M359" s="153" t="e">
        <f t="shared" si="63"/>
        <v>#REF!</v>
      </c>
      <c r="N359" s="153" t="e">
        <f t="shared" si="63"/>
        <v>#REF!</v>
      </c>
      <c r="O359" s="153" t="e">
        <f t="shared" si="63"/>
        <v>#REF!</v>
      </c>
      <c r="P359" s="153" t="e">
        <f t="shared" si="63"/>
        <v>#REF!</v>
      </c>
      <c r="Q359" s="153" t="e">
        <f t="shared" si="63"/>
        <v>#REF!</v>
      </c>
      <c r="R359" s="153" t="e">
        <f t="shared" si="63"/>
        <v>#REF!</v>
      </c>
      <c r="S359" s="153" t="e">
        <f t="shared" si="61"/>
        <v>#REF!</v>
      </c>
      <c r="T359" s="152" t="str">
        <f t="shared" ca="1" si="62"/>
        <v/>
      </c>
      <c r="U359" s="149" t="str">
        <f t="shared" ca="1" si="60"/>
        <v/>
      </c>
    </row>
    <row r="360" spans="1:21">
      <c r="A360" s="149">
        <v>358</v>
      </c>
      <c r="B360" s="150">
        <f t="shared" si="67"/>
        <v>358</v>
      </c>
      <c r="C360" s="151" t="e">
        <f>IF(#REF!='Pareto Math'!Z$3,'Pareto Math'!B360,IF(HLOOKUP(X$15,#REF!,A361,FALSE)="","",HLOOKUP(X$15,#REF!,A361,FALSE)))</f>
        <v>#REF!</v>
      </c>
      <c r="D360" s="149" t="e">
        <f>HLOOKUP(V$15,#REF!,A361,FALSE)</f>
        <v>#REF!</v>
      </c>
      <c r="E360" s="152" t="e">
        <f>IF(C360="","",HLOOKUP(W$15,#REF!,A361,FALSE))</f>
        <v>#REF!</v>
      </c>
      <c r="F360" s="152">
        <f>(COUNTIF(D$3:D360,D360))</f>
        <v>358</v>
      </c>
      <c r="G360" s="152">
        <f t="shared" si="57"/>
        <v>999</v>
      </c>
      <c r="H360" s="152" t="e">
        <f t="shared" si="58"/>
        <v>#REF!</v>
      </c>
      <c r="I360" s="153" t="str">
        <f t="shared" si="59"/>
        <v/>
      </c>
      <c r="J360" s="153" t="e">
        <f t="shared" si="68"/>
        <v>#REF!</v>
      </c>
      <c r="K360" s="153" t="e">
        <f t="shared" si="69"/>
        <v>#REF!</v>
      </c>
      <c r="L360" s="153" t="e">
        <f t="shared" si="70"/>
        <v>#REF!</v>
      </c>
      <c r="M360" s="153" t="e">
        <f t="shared" si="63"/>
        <v>#REF!</v>
      </c>
      <c r="N360" s="153" t="e">
        <f t="shared" si="63"/>
        <v>#REF!</v>
      </c>
      <c r="O360" s="153" t="e">
        <f t="shared" si="63"/>
        <v>#REF!</v>
      </c>
      <c r="P360" s="153" t="e">
        <f t="shared" si="63"/>
        <v>#REF!</v>
      </c>
      <c r="Q360" s="153" t="e">
        <f t="shared" si="63"/>
        <v>#REF!</v>
      </c>
      <c r="R360" s="153" t="e">
        <f t="shared" si="63"/>
        <v>#REF!</v>
      </c>
      <c r="S360" s="153" t="e">
        <f t="shared" si="61"/>
        <v>#REF!</v>
      </c>
      <c r="T360" s="152" t="str">
        <f t="shared" ca="1" si="62"/>
        <v/>
      </c>
      <c r="U360" s="149" t="str">
        <f t="shared" ca="1" si="60"/>
        <v/>
      </c>
    </row>
    <row r="361" spans="1:21">
      <c r="A361" s="149">
        <v>359</v>
      </c>
      <c r="B361" s="150">
        <f t="shared" si="67"/>
        <v>359</v>
      </c>
      <c r="C361" s="151" t="e">
        <f>IF(#REF!='Pareto Math'!Z$3,'Pareto Math'!B361,IF(HLOOKUP(X$15,#REF!,A362,FALSE)="","",HLOOKUP(X$15,#REF!,A362,FALSE)))</f>
        <v>#REF!</v>
      </c>
      <c r="D361" s="149" t="e">
        <f>HLOOKUP(V$15,#REF!,A362,FALSE)</f>
        <v>#REF!</v>
      </c>
      <c r="E361" s="152" t="e">
        <f>IF(C361="","",HLOOKUP(W$15,#REF!,A362,FALSE))</f>
        <v>#REF!</v>
      </c>
      <c r="F361" s="152">
        <f>(COUNTIF(D$3:D361,D361))</f>
        <v>359</v>
      </c>
      <c r="G361" s="152">
        <f t="shared" si="57"/>
        <v>999</v>
      </c>
      <c r="H361" s="152" t="e">
        <f t="shared" si="58"/>
        <v>#REF!</v>
      </c>
      <c r="I361" s="153" t="str">
        <f t="shared" si="59"/>
        <v/>
      </c>
      <c r="J361" s="153" t="e">
        <f t="shared" si="68"/>
        <v>#REF!</v>
      </c>
      <c r="K361" s="153" t="e">
        <f t="shared" si="69"/>
        <v>#REF!</v>
      </c>
      <c r="L361" s="153" t="e">
        <f t="shared" si="70"/>
        <v>#REF!</v>
      </c>
      <c r="M361" s="153" t="e">
        <f t="shared" si="63"/>
        <v>#REF!</v>
      </c>
      <c r="N361" s="153" t="e">
        <f t="shared" si="63"/>
        <v>#REF!</v>
      </c>
      <c r="O361" s="153" t="e">
        <f t="shared" si="63"/>
        <v>#REF!</v>
      </c>
      <c r="P361" s="153" t="e">
        <f t="shared" si="63"/>
        <v>#REF!</v>
      </c>
      <c r="Q361" s="153" t="e">
        <f t="shared" si="63"/>
        <v>#REF!</v>
      </c>
      <c r="R361" s="153" t="e">
        <f t="shared" si="63"/>
        <v>#REF!</v>
      </c>
      <c r="S361" s="153" t="e">
        <f t="shared" si="61"/>
        <v>#REF!</v>
      </c>
      <c r="T361" s="152" t="str">
        <f t="shared" ca="1" si="62"/>
        <v/>
      </c>
      <c r="U361" s="149" t="str">
        <f t="shared" ca="1" si="60"/>
        <v/>
      </c>
    </row>
    <row r="362" spans="1:21">
      <c r="A362" s="149">
        <v>360</v>
      </c>
      <c r="B362" s="150">
        <f t="shared" si="67"/>
        <v>360</v>
      </c>
      <c r="C362" s="151" t="e">
        <f>IF(#REF!='Pareto Math'!Z$3,'Pareto Math'!B362,IF(HLOOKUP(X$15,#REF!,A363,FALSE)="","",HLOOKUP(X$15,#REF!,A363,FALSE)))</f>
        <v>#REF!</v>
      </c>
      <c r="D362" s="149" t="e">
        <f>HLOOKUP(V$15,#REF!,A363,FALSE)</f>
        <v>#REF!</v>
      </c>
      <c r="E362" s="152" t="e">
        <f>IF(C362="","",HLOOKUP(W$15,#REF!,A363,FALSE))</f>
        <v>#REF!</v>
      </c>
      <c r="F362" s="152">
        <f>(COUNTIF(D$3:D362,D362))</f>
        <v>360</v>
      </c>
      <c r="G362" s="152">
        <f t="shared" si="57"/>
        <v>999</v>
      </c>
      <c r="H362" s="152" t="e">
        <f t="shared" si="58"/>
        <v>#REF!</v>
      </c>
      <c r="I362" s="153" t="str">
        <f t="shared" si="59"/>
        <v/>
      </c>
      <c r="J362" s="153" t="e">
        <f t="shared" si="68"/>
        <v>#REF!</v>
      </c>
      <c r="K362" s="153" t="e">
        <f t="shared" si="69"/>
        <v>#REF!</v>
      </c>
      <c r="L362" s="153" t="e">
        <f t="shared" si="70"/>
        <v>#REF!</v>
      </c>
      <c r="M362" s="153" t="e">
        <f t="shared" si="63"/>
        <v>#REF!</v>
      </c>
      <c r="N362" s="153" t="e">
        <f t="shared" si="63"/>
        <v>#REF!</v>
      </c>
      <c r="O362" s="153" t="e">
        <f t="shared" si="63"/>
        <v>#REF!</v>
      </c>
      <c r="P362" s="153" t="e">
        <f t="shared" si="63"/>
        <v>#REF!</v>
      </c>
      <c r="Q362" s="153" t="e">
        <f t="shared" si="63"/>
        <v>#REF!</v>
      </c>
      <c r="R362" s="153" t="e">
        <f t="shared" si="63"/>
        <v>#REF!</v>
      </c>
      <c r="S362" s="153" t="e">
        <f t="shared" si="61"/>
        <v>#REF!</v>
      </c>
      <c r="T362" s="152" t="str">
        <f t="shared" ca="1" si="62"/>
        <v/>
      </c>
      <c r="U362" s="149" t="str">
        <f t="shared" ca="1" si="60"/>
        <v/>
      </c>
    </row>
    <row r="363" spans="1:21">
      <c r="A363" s="149">
        <v>361</v>
      </c>
      <c r="B363" s="150">
        <f t="shared" si="67"/>
        <v>361</v>
      </c>
      <c r="C363" s="151" t="e">
        <f>IF(#REF!='Pareto Math'!Z$3,'Pareto Math'!B363,IF(HLOOKUP(X$15,#REF!,A364,FALSE)="","",HLOOKUP(X$15,#REF!,A364,FALSE)))</f>
        <v>#REF!</v>
      </c>
      <c r="D363" s="149" t="e">
        <f>HLOOKUP(V$15,#REF!,A364,FALSE)</f>
        <v>#REF!</v>
      </c>
      <c r="E363" s="152" t="e">
        <f>IF(C363="","",HLOOKUP(W$15,#REF!,A364,FALSE))</f>
        <v>#REF!</v>
      </c>
      <c r="F363" s="152">
        <f>(COUNTIF(D$3:D363,D363))</f>
        <v>361</v>
      </c>
      <c r="G363" s="152">
        <f t="shared" si="57"/>
        <v>999</v>
      </c>
      <c r="H363" s="152" t="e">
        <f t="shared" si="58"/>
        <v>#REF!</v>
      </c>
      <c r="I363" s="153" t="str">
        <f t="shared" si="59"/>
        <v/>
      </c>
      <c r="J363" s="153" t="e">
        <f t="shared" si="68"/>
        <v>#REF!</v>
      </c>
      <c r="K363" s="153" t="e">
        <f t="shared" si="69"/>
        <v>#REF!</v>
      </c>
      <c r="L363" s="153" t="e">
        <f t="shared" si="70"/>
        <v>#REF!</v>
      </c>
      <c r="M363" s="153" t="e">
        <f t="shared" si="63"/>
        <v>#REF!</v>
      </c>
      <c r="N363" s="153" t="e">
        <f t="shared" si="63"/>
        <v>#REF!</v>
      </c>
      <c r="O363" s="153" t="e">
        <f t="shared" si="63"/>
        <v>#REF!</v>
      </c>
      <c r="P363" s="153" t="e">
        <f t="shared" si="63"/>
        <v>#REF!</v>
      </c>
      <c r="Q363" s="153" t="e">
        <f t="shared" si="63"/>
        <v>#REF!</v>
      </c>
      <c r="R363" s="153" t="e">
        <f t="shared" si="63"/>
        <v>#REF!</v>
      </c>
      <c r="S363" s="153" t="e">
        <f t="shared" si="61"/>
        <v>#REF!</v>
      </c>
      <c r="T363" s="152" t="str">
        <f t="shared" ca="1" si="62"/>
        <v/>
      </c>
      <c r="U363" s="149" t="str">
        <f t="shared" ca="1" si="60"/>
        <v/>
      </c>
    </row>
    <row r="364" spans="1:21">
      <c r="A364" s="149">
        <v>362</v>
      </c>
      <c r="B364" s="150">
        <f t="shared" si="67"/>
        <v>362</v>
      </c>
      <c r="C364" s="151" t="e">
        <f>IF(#REF!='Pareto Math'!Z$3,'Pareto Math'!B364,IF(HLOOKUP(X$15,#REF!,A365,FALSE)="","",HLOOKUP(X$15,#REF!,A365,FALSE)))</f>
        <v>#REF!</v>
      </c>
      <c r="D364" s="149" t="e">
        <f>HLOOKUP(V$15,#REF!,A365,FALSE)</f>
        <v>#REF!</v>
      </c>
      <c r="E364" s="152" t="e">
        <f>IF(C364="","",HLOOKUP(W$15,#REF!,A365,FALSE))</f>
        <v>#REF!</v>
      </c>
      <c r="F364" s="152">
        <f>(COUNTIF(D$3:D364,D364))</f>
        <v>362</v>
      </c>
      <c r="G364" s="152">
        <f t="shared" si="57"/>
        <v>999</v>
      </c>
      <c r="H364" s="152" t="e">
        <f t="shared" si="58"/>
        <v>#REF!</v>
      </c>
      <c r="I364" s="153" t="str">
        <f t="shared" si="59"/>
        <v/>
      </c>
      <c r="J364" s="153" t="e">
        <f t="shared" si="68"/>
        <v>#REF!</v>
      </c>
      <c r="K364" s="153" t="e">
        <f t="shared" si="69"/>
        <v>#REF!</v>
      </c>
      <c r="L364" s="153" t="e">
        <f t="shared" si="70"/>
        <v>#REF!</v>
      </c>
      <c r="M364" s="153" t="e">
        <f t="shared" si="63"/>
        <v>#REF!</v>
      </c>
      <c r="N364" s="153" t="e">
        <f t="shared" si="63"/>
        <v>#REF!</v>
      </c>
      <c r="O364" s="153" t="e">
        <f t="shared" si="63"/>
        <v>#REF!</v>
      </c>
      <c r="P364" s="153" t="e">
        <f t="shared" si="63"/>
        <v>#REF!</v>
      </c>
      <c r="Q364" s="153" t="e">
        <f t="shared" si="63"/>
        <v>#REF!</v>
      </c>
      <c r="R364" s="153" t="e">
        <f t="shared" si="63"/>
        <v>#REF!</v>
      </c>
      <c r="S364" s="153" t="e">
        <f t="shared" si="61"/>
        <v>#REF!</v>
      </c>
      <c r="T364" s="152" t="str">
        <f t="shared" ca="1" si="62"/>
        <v/>
      </c>
      <c r="U364" s="149" t="str">
        <f t="shared" ca="1" si="60"/>
        <v/>
      </c>
    </row>
    <row r="365" spans="1:21">
      <c r="A365" s="149">
        <v>363</v>
      </c>
      <c r="B365" s="150">
        <f t="shared" si="67"/>
        <v>363</v>
      </c>
      <c r="C365" s="151" t="e">
        <f>IF(#REF!='Pareto Math'!Z$3,'Pareto Math'!B365,IF(HLOOKUP(X$15,#REF!,A366,FALSE)="","",HLOOKUP(X$15,#REF!,A366,FALSE)))</f>
        <v>#REF!</v>
      </c>
      <c r="D365" s="149" t="e">
        <f>HLOOKUP(V$15,#REF!,A366,FALSE)</f>
        <v>#REF!</v>
      </c>
      <c r="E365" s="152" t="e">
        <f>IF(C365="","",HLOOKUP(W$15,#REF!,A366,FALSE))</f>
        <v>#REF!</v>
      </c>
      <c r="F365" s="152">
        <f>(COUNTIF(D$3:D365,D365))</f>
        <v>363</v>
      </c>
      <c r="G365" s="152">
        <f t="shared" si="57"/>
        <v>999</v>
      </c>
      <c r="H365" s="152" t="e">
        <f t="shared" si="58"/>
        <v>#REF!</v>
      </c>
      <c r="I365" s="153" t="str">
        <f t="shared" si="59"/>
        <v/>
      </c>
      <c r="J365" s="153" t="e">
        <f t="shared" si="68"/>
        <v>#REF!</v>
      </c>
      <c r="K365" s="153" t="e">
        <f t="shared" si="69"/>
        <v>#REF!</v>
      </c>
      <c r="L365" s="153" t="e">
        <f t="shared" si="70"/>
        <v>#REF!</v>
      </c>
      <c r="M365" s="153" t="e">
        <f t="shared" si="63"/>
        <v>#REF!</v>
      </c>
      <c r="N365" s="153" t="e">
        <f t="shared" si="63"/>
        <v>#REF!</v>
      </c>
      <c r="O365" s="153" t="e">
        <f t="shared" si="63"/>
        <v>#REF!</v>
      </c>
      <c r="P365" s="153" t="e">
        <f t="shared" si="63"/>
        <v>#REF!</v>
      </c>
      <c r="Q365" s="153" t="e">
        <f t="shared" si="63"/>
        <v>#REF!</v>
      </c>
      <c r="R365" s="153" t="e">
        <f t="shared" si="63"/>
        <v>#REF!</v>
      </c>
      <c r="S365" s="153" t="e">
        <f t="shared" si="61"/>
        <v>#REF!</v>
      </c>
      <c r="T365" s="152" t="str">
        <f t="shared" ca="1" si="62"/>
        <v/>
      </c>
      <c r="U365" s="149" t="str">
        <f t="shared" ca="1" si="60"/>
        <v/>
      </c>
    </row>
    <row r="366" spans="1:21">
      <c r="A366" s="149">
        <v>364</v>
      </c>
      <c r="B366" s="150">
        <f t="shared" si="67"/>
        <v>364</v>
      </c>
      <c r="C366" s="151" t="e">
        <f>IF(#REF!='Pareto Math'!Z$3,'Pareto Math'!B366,IF(HLOOKUP(X$15,#REF!,A367,FALSE)="","",HLOOKUP(X$15,#REF!,A367,FALSE)))</f>
        <v>#REF!</v>
      </c>
      <c r="D366" s="149" t="e">
        <f>HLOOKUP(V$15,#REF!,A367,FALSE)</f>
        <v>#REF!</v>
      </c>
      <c r="E366" s="152" t="e">
        <f>IF(C366="","",HLOOKUP(W$15,#REF!,A367,FALSE))</f>
        <v>#REF!</v>
      </c>
      <c r="F366" s="152">
        <f>(COUNTIF(D$3:D366,D366))</f>
        <v>364</v>
      </c>
      <c r="G366" s="152">
        <f t="shared" si="57"/>
        <v>999</v>
      </c>
      <c r="H366" s="152" t="e">
        <f t="shared" si="58"/>
        <v>#REF!</v>
      </c>
      <c r="I366" s="153" t="str">
        <f t="shared" si="59"/>
        <v/>
      </c>
      <c r="J366" s="153" t="e">
        <f t="shared" si="68"/>
        <v>#REF!</v>
      </c>
      <c r="K366" s="153" t="e">
        <f t="shared" si="69"/>
        <v>#REF!</v>
      </c>
      <c r="L366" s="153" t="e">
        <f t="shared" si="70"/>
        <v>#REF!</v>
      </c>
      <c r="M366" s="153" t="e">
        <f t="shared" si="63"/>
        <v>#REF!</v>
      </c>
      <c r="N366" s="153" t="e">
        <f t="shared" si="63"/>
        <v>#REF!</v>
      </c>
      <c r="O366" s="153" t="e">
        <f t="shared" si="63"/>
        <v>#REF!</v>
      </c>
      <c r="P366" s="153" t="e">
        <f t="shared" si="63"/>
        <v>#REF!</v>
      </c>
      <c r="Q366" s="153" t="e">
        <f t="shared" si="63"/>
        <v>#REF!</v>
      </c>
      <c r="R366" s="153" t="e">
        <f t="shared" si="63"/>
        <v>#REF!</v>
      </c>
      <c r="S366" s="153" t="e">
        <f t="shared" si="61"/>
        <v>#REF!</v>
      </c>
      <c r="T366" s="152" t="str">
        <f t="shared" ca="1" si="62"/>
        <v/>
      </c>
      <c r="U366" s="149" t="str">
        <f t="shared" ca="1" si="60"/>
        <v/>
      </c>
    </row>
    <row r="367" spans="1:21">
      <c r="A367" s="149">
        <v>365</v>
      </c>
      <c r="B367" s="150">
        <f t="shared" si="67"/>
        <v>365</v>
      </c>
      <c r="C367" s="151" t="e">
        <f>IF(#REF!='Pareto Math'!Z$3,'Pareto Math'!B367,IF(HLOOKUP(X$15,#REF!,A368,FALSE)="","",HLOOKUP(X$15,#REF!,A368,FALSE)))</f>
        <v>#REF!</v>
      </c>
      <c r="D367" s="149" t="e">
        <f>HLOOKUP(V$15,#REF!,A368,FALSE)</f>
        <v>#REF!</v>
      </c>
      <c r="E367" s="152" t="e">
        <f>IF(C367="","",HLOOKUP(W$15,#REF!,A368,FALSE))</f>
        <v>#REF!</v>
      </c>
      <c r="F367" s="152">
        <f>(COUNTIF(D$3:D367,D367))</f>
        <v>365</v>
      </c>
      <c r="G367" s="152">
        <f t="shared" si="57"/>
        <v>999</v>
      </c>
      <c r="H367" s="152" t="e">
        <f t="shared" si="58"/>
        <v>#REF!</v>
      </c>
      <c r="I367" s="153" t="str">
        <f t="shared" si="59"/>
        <v/>
      </c>
      <c r="J367" s="153" t="e">
        <f t="shared" si="68"/>
        <v>#REF!</v>
      </c>
      <c r="K367" s="153" t="e">
        <f t="shared" si="69"/>
        <v>#REF!</v>
      </c>
      <c r="L367" s="153" t="e">
        <f t="shared" si="70"/>
        <v>#REF!</v>
      </c>
      <c r="M367" s="153" t="e">
        <f t="shared" si="63"/>
        <v>#REF!</v>
      </c>
      <c r="N367" s="153" t="e">
        <f t="shared" si="63"/>
        <v>#REF!</v>
      </c>
      <c r="O367" s="153" t="e">
        <f t="shared" si="63"/>
        <v>#REF!</v>
      </c>
      <c r="P367" s="153" t="e">
        <f t="shared" si="63"/>
        <v>#REF!</v>
      </c>
      <c r="Q367" s="153" t="e">
        <f t="shared" si="63"/>
        <v>#REF!</v>
      </c>
      <c r="R367" s="153" t="e">
        <f t="shared" si="63"/>
        <v>#REF!</v>
      </c>
      <c r="S367" s="153" t="e">
        <f t="shared" si="61"/>
        <v>#REF!</v>
      </c>
      <c r="T367" s="152" t="str">
        <f t="shared" ca="1" si="62"/>
        <v/>
      </c>
      <c r="U367" s="149" t="str">
        <f t="shared" ca="1" si="60"/>
        <v/>
      </c>
    </row>
    <row r="368" spans="1:21">
      <c r="A368" s="149">
        <v>366</v>
      </c>
      <c r="B368" s="150">
        <f t="shared" si="67"/>
        <v>366</v>
      </c>
      <c r="C368" s="151" t="e">
        <f>IF(#REF!='Pareto Math'!Z$3,'Pareto Math'!B368,IF(HLOOKUP(X$15,#REF!,A369,FALSE)="","",HLOOKUP(X$15,#REF!,A369,FALSE)))</f>
        <v>#REF!</v>
      </c>
      <c r="D368" s="149" t="e">
        <f>HLOOKUP(V$15,#REF!,A369,FALSE)</f>
        <v>#REF!</v>
      </c>
      <c r="E368" s="152" t="e">
        <f>IF(C368="","",HLOOKUP(W$15,#REF!,A369,FALSE))</f>
        <v>#REF!</v>
      </c>
      <c r="F368" s="152">
        <f>(COUNTIF(D$3:D368,D368))</f>
        <v>366</v>
      </c>
      <c r="G368" s="152">
        <f t="shared" si="57"/>
        <v>999</v>
      </c>
      <c r="H368" s="152" t="e">
        <f t="shared" si="58"/>
        <v>#REF!</v>
      </c>
      <c r="I368" s="153" t="str">
        <f t="shared" si="59"/>
        <v/>
      </c>
      <c r="J368" s="153" t="e">
        <f t="shared" si="68"/>
        <v>#REF!</v>
      </c>
      <c r="K368" s="153" t="e">
        <f t="shared" si="69"/>
        <v>#REF!</v>
      </c>
      <c r="L368" s="153" t="e">
        <f t="shared" si="70"/>
        <v>#REF!</v>
      </c>
      <c r="M368" s="153" t="e">
        <f t="shared" si="63"/>
        <v>#REF!</v>
      </c>
      <c r="N368" s="153" t="e">
        <f t="shared" si="63"/>
        <v>#REF!</v>
      </c>
      <c r="O368" s="153" t="e">
        <f t="shared" si="63"/>
        <v>#REF!</v>
      </c>
      <c r="P368" s="153" t="e">
        <f t="shared" si="63"/>
        <v>#REF!</v>
      </c>
      <c r="Q368" s="153" t="e">
        <f t="shared" si="63"/>
        <v>#REF!</v>
      </c>
      <c r="R368" s="153" t="e">
        <f t="shared" si="63"/>
        <v>#REF!</v>
      </c>
      <c r="S368" s="153" t="e">
        <f t="shared" si="61"/>
        <v>#REF!</v>
      </c>
      <c r="T368" s="152" t="str">
        <f t="shared" ca="1" si="62"/>
        <v/>
      </c>
      <c r="U368" s="149" t="str">
        <f t="shared" ca="1" si="60"/>
        <v/>
      </c>
    </row>
    <row r="369" spans="1:21">
      <c r="A369" s="149">
        <v>367</v>
      </c>
      <c r="B369" s="150">
        <f t="shared" si="67"/>
        <v>367</v>
      </c>
      <c r="C369" s="151" t="e">
        <f>IF(#REF!='Pareto Math'!Z$3,'Pareto Math'!B369,IF(HLOOKUP(X$15,#REF!,A370,FALSE)="","",HLOOKUP(X$15,#REF!,A370,FALSE)))</f>
        <v>#REF!</v>
      </c>
      <c r="D369" s="149" t="e">
        <f>HLOOKUP(V$15,#REF!,A370,FALSE)</f>
        <v>#REF!</v>
      </c>
      <c r="E369" s="152" t="e">
        <f>IF(C369="","",HLOOKUP(W$15,#REF!,A370,FALSE))</f>
        <v>#REF!</v>
      </c>
      <c r="F369" s="152">
        <f>(COUNTIF(D$3:D369,D369))</f>
        <v>367</v>
      </c>
      <c r="G369" s="152">
        <f t="shared" si="57"/>
        <v>999</v>
      </c>
      <c r="H369" s="152" t="e">
        <f t="shared" si="58"/>
        <v>#REF!</v>
      </c>
      <c r="I369" s="153" t="str">
        <f t="shared" si="59"/>
        <v/>
      </c>
      <c r="J369" s="153" t="e">
        <f t="shared" si="68"/>
        <v>#REF!</v>
      </c>
      <c r="K369" s="153" t="e">
        <f t="shared" si="69"/>
        <v>#REF!</v>
      </c>
      <c r="L369" s="153" t="e">
        <f t="shared" si="70"/>
        <v>#REF!</v>
      </c>
      <c r="M369" s="153" t="e">
        <f t="shared" si="63"/>
        <v>#REF!</v>
      </c>
      <c r="N369" s="153" t="e">
        <f t="shared" si="63"/>
        <v>#REF!</v>
      </c>
      <c r="O369" s="153" t="e">
        <f t="shared" si="63"/>
        <v>#REF!</v>
      </c>
      <c r="P369" s="153" t="e">
        <f t="shared" si="63"/>
        <v>#REF!</v>
      </c>
      <c r="Q369" s="153" t="e">
        <f t="shared" si="63"/>
        <v>#REF!</v>
      </c>
      <c r="R369" s="153" t="e">
        <f t="shared" si="63"/>
        <v>#REF!</v>
      </c>
      <c r="S369" s="153" t="e">
        <f t="shared" si="61"/>
        <v>#REF!</v>
      </c>
      <c r="T369" s="152" t="str">
        <f t="shared" ca="1" si="62"/>
        <v/>
      </c>
      <c r="U369" s="149" t="str">
        <f t="shared" ca="1" si="60"/>
        <v/>
      </c>
    </row>
    <row r="370" spans="1:21">
      <c r="A370" s="149">
        <v>368</v>
      </c>
      <c r="B370" s="150">
        <f t="shared" si="67"/>
        <v>368</v>
      </c>
      <c r="C370" s="151" t="e">
        <f>IF(#REF!='Pareto Math'!Z$3,'Pareto Math'!B370,IF(HLOOKUP(X$15,#REF!,A371,FALSE)="","",HLOOKUP(X$15,#REF!,A371,FALSE)))</f>
        <v>#REF!</v>
      </c>
      <c r="D370" s="149" t="e">
        <f>HLOOKUP(V$15,#REF!,A371,FALSE)</f>
        <v>#REF!</v>
      </c>
      <c r="E370" s="152" t="e">
        <f>IF(C370="","",HLOOKUP(W$15,#REF!,A371,FALSE))</f>
        <v>#REF!</v>
      </c>
      <c r="F370" s="152">
        <f>(COUNTIF(D$3:D370,D370))</f>
        <v>368</v>
      </c>
      <c r="G370" s="152">
        <f t="shared" si="57"/>
        <v>999</v>
      </c>
      <c r="H370" s="152" t="e">
        <f t="shared" si="58"/>
        <v>#REF!</v>
      </c>
      <c r="I370" s="153" t="str">
        <f t="shared" si="59"/>
        <v/>
      </c>
      <c r="J370" s="153" t="e">
        <f t="shared" si="68"/>
        <v>#REF!</v>
      </c>
      <c r="K370" s="153" t="e">
        <f t="shared" si="69"/>
        <v>#REF!</v>
      </c>
      <c r="L370" s="153" t="e">
        <f t="shared" si="70"/>
        <v>#REF!</v>
      </c>
      <c r="M370" s="153" t="e">
        <f t="shared" si="63"/>
        <v>#REF!</v>
      </c>
      <c r="N370" s="153" t="e">
        <f t="shared" si="63"/>
        <v>#REF!</v>
      </c>
      <c r="O370" s="153" t="e">
        <f t="shared" si="63"/>
        <v>#REF!</v>
      </c>
      <c r="P370" s="153" t="e">
        <f t="shared" si="63"/>
        <v>#REF!</v>
      </c>
      <c r="Q370" s="153" t="e">
        <f t="shared" si="63"/>
        <v>#REF!</v>
      </c>
      <c r="R370" s="153" t="e">
        <f t="shared" si="63"/>
        <v>#REF!</v>
      </c>
      <c r="S370" s="153" t="e">
        <f t="shared" si="61"/>
        <v>#REF!</v>
      </c>
      <c r="T370" s="152" t="str">
        <f t="shared" ca="1" si="62"/>
        <v/>
      </c>
      <c r="U370" s="149" t="str">
        <f t="shared" ca="1" si="60"/>
        <v/>
      </c>
    </row>
    <row r="371" spans="1:21">
      <c r="A371" s="149">
        <v>369</v>
      </c>
      <c r="B371" s="150">
        <f t="shared" si="67"/>
        <v>369</v>
      </c>
      <c r="C371" s="151" t="e">
        <f>IF(#REF!='Pareto Math'!Z$3,'Pareto Math'!B371,IF(HLOOKUP(X$15,#REF!,A372,FALSE)="","",HLOOKUP(X$15,#REF!,A372,FALSE)))</f>
        <v>#REF!</v>
      </c>
      <c r="D371" s="149" t="e">
        <f>HLOOKUP(V$15,#REF!,A372,FALSE)</f>
        <v>#REF!</v>
      </c>
      <c r="E371" s="152" t="e">
        <f>IF(C371="","",HLOOKUP(W$15,#REF!,A372,FALSE))</f>
        <v>#REF!</v>
      </c>
      <c r="F371" s="152">
        <f>(COUNTIF(D$3:D371,D371))</f>
        <v>369</v>
      </c>
      <c r="G371" s="152">
        <f t="shared" si="57"/>
        <v>999</v>
      </c>
      <c r="H371" s="152" t="e">
        <f t="shared" si="58"/>
        <v>#REF!</v>
      </c>
      <c r="I371" s="153" t="str">
        <f t="shared" si="59"/>
        <v/>
      </c>
      <c r="J371" s="153" t="e">
        <f t="shared" si="68"/>
        <v>#REF!</v>
      </c>
      <c r="K371" s="153" t="e">
        <f t="shared" si="69"/>
        <v>#REF!</v>
      </c>
      <c r="L371" s="153" t="e">
        <f t="shared" si="70"/>
        <v>#REF!</v>
      </c>
      <c r="M371" s="153" t="e">
        <f t="shared" si="63"/>
        <v>#REF!</v>
      </c>
      <c r="N371" s="153" t="e">
        <f t="shared" si="63"/>
        <v>#REF!</v>
      </c>
      <c r="O371" s="153" t="e">
        <f t="shared" si="63"/>
        <v>#REF!</v>
      </c>
      <c r="P371" s="153" t="e">
        <f t="shared" si="63"/>
        <v>#REF!</v>
      </c>
      <c r="Q371" s="153" t="e">
        <f t="shared" si="63"/>
        <v>#REF!</v>
      </c>
      <c r="R371" s="153" t="e">
        <f t="shared" si="63"/>
        <v>#REF!</v>
      </c>
      <c r="S371" s="153" t="e">
        <f t="shared" si="61"/>
        <v>#REF!</v>
      </c>
      <c r="T371" s="152" t="str">
        <f t="shared" ca="1" si="62"/>
        <v/>
      </c>
      <c r="U371" s="149" t="str">
        <f t="shared" ca="1" si="60"/>
        <v/>
      </c>
    </row>
    <row r="372" spans="1:21">
      <c r="A372" s="149">
        <v>370</v>
      </c>
      <c r="B372" s="150">
        <f t="shared" si="67"/>
        <v>370</v>
      </c>
      <c r="C372" s="151" t="e">
        <f>IF(#REF!='Pareto Math'!Z$3,'Pareto Math'!B372,IF(HLOOKUP(X$15,#REF!,A373,FALSE)="","",HLOOKUP(X$15,#REF!,A373,FALSE)))</f>
        <v>#REF!</v>
      </c>
      <c r="D372" s="149" t="e">
        <f>HLOOKUP(V$15,#REF!,A373,FALSE)</f>
        <v>#REF!</v>
      </c>
      <c r="E372" s="152" t="e">
        <f>IF(C372="","",HLOOKUP(W$15,#REF!,A373,FALSE))</f>
        <v>#REF!</v>
      </c>
      <c r="F372" s="152">
        <f>(COUNTIF(D$3:D372,D372))</f>
        <v>370</v>
      </c>
      <c r="G372" s="152">
        <f t="shared" si="57"/>
        <v>999</v>
      </c>
      <c r="H372" s="152" t="e">
        <f t="shared" si="58"/>
        <v>#REF!</v>
      </c>
      <c r="I372" s="153" t="str">
        <f t="shared" si="59"/>
        <v/>
      </c>
      <c r="J372" s="153" t="e">
        <f t="shared" si="68"/>
        <v>#REF!</v>
      </c>
      <c r="K372" s="153" t="e">
        <f t="shared" si="69"/>
        <v>#REF!</v>
      </c>
      <c r="L372" s="153" t="e">
        <f t="shared" si="70"/>
        <v>#REF!</v>
      </c>
      <c r="M372" s="153" t="e">
        <f t="shared" ref="M372:M384" si="71">IF(ISERROR(AA$43),"",IF($D372&lt;&gt;AA$43,"",$E372))</f>
        <v>#REF!</v>
      </c>
      <c r="N372" s="153" t="e">
        <f t="shared" ref="N372:N384" si="72">IF(ISERROR(AB$43),"",IF($D372&lt;&gt;AB$43,"",$E372))</f>
        <v>#REF!</v>
      </c>
      <c r="O372" s="153" t="e">
        <f t="shared" ref="O372:O384" si="73">IF(ISERROR(AC$43),"",IF($D372&lt;&gt;AC$43,"",$E372))</f>
        <v>#REF!</v>
      </c>
      <c r="P372" s="153" t="e">
        <f t="shared" ref="P372:P384" si="74">IF(ISERROR(AD$43),"",IF($D372&lt;&gt;AD$43,"",$E372))</f>
        <v>#REF!</v>
      </c>
      <c r="Q372" s="153" t="e">
        <f t="shared" ref="Q372:Q384" si="75">IF(ISERROR(AE$43),"",IF($D372&lt;&gt;AE$43,"",$E372))</f>
        <v>#REF!</v>
      </c>
      <c r="R372" s="153" t="e">
        <f t="shared" ref="R372:R384" si="76">IF(ISERROR(AF$43),"",IF($D372&lt;&gt;AF$43,"",$E372))</f>
        <v>#REF!</v>
      </c>
      <c r="S372" s="153" t="e">
        <f t="shared" si="61"/>
        <v>#REF!</v>
      </c>
      <c r="T372" s="152" t="str">
        <f t="shared" ca="1" si="62"/>
        <v/>
      </c>
      <c r="U372" s="149" t="str">
        <f t="shared" ca="1" si="60"/>
        <v/>
      </c>
    </row>
    <row r="373" spans="1:21">
      <c r="A373" s="149">
        <v>371</v>
      </c>
      <c r="B373" s="150">
        <f t="shared" si="67"/>
        <v>371</v>
      </c>
      <c r="C373" s="151" t="e">
        <f>IF(#REF!='Pareto Math'!Z$3,'Pareto Math'!B373,IF(HLOOKUP(X$15,#REF!,A374,FALSE)="","",HLOOKUP(X$15,#REF!,A374,FALSE)))</f>
        <v>#REF!</v>
      </c>
      <c r="D373" s="149" t="e">
        <f>HLOOKUP(V$15,#REF!,A374,FALSE)</f>
        <v>#REF!</v>
      </c>
      <c r="E373" s="152" t="e">
        <f>IF(C373="","",HLOOKUP(W$15,#REF!,A374,FALSE))</f>
        <v>#REF!</v>
      </c>
      <c r="F373" s="152">
        <f>(COUNTIF(D$3:D373,D373))</f>
        <v>371</v>
      </c>
      <c r="G373" s="152">
        <f t="shared" si="57"/>
        <v>999</v>
      </c>
      <c r="H373" s="152" t="e">
        <f t="shared" si="58"/>
        <v>#REF!</v>
      </c>
      <c r="I373" s="153" t="str">
        <f t="shared" si="59"/>
        <v/>
      </c>
      <c r="J373" s="153" t="e">
        <f t="shared" si="68"/>
        <v>#REF!</v>
      </c>
      <c r="K373" s="153" t="e">
        <f t="shared" si="69"/>
        <v>#REF!</v>
      </c>
      <c r="L373" s="153" t="e">
        <f t="shared" si="70"/>
        <v>#REF!</v>
      </c>
      <c r="M373" s="153" t="e">
        <f t="shared" si="71"/>
        <v>#REF!</v>
      </c>
      <c r="N373" s="153" t="e">
        <f t="shared" si="72"/>
        <v>#REF!</v>
      </c>
      <c r="O373" s="153" t="e">
        <f t="shared" si="73"/>
        <v>#REF!</v>
      </c>
      <c r="P373" s="153" t="e">
        <f t="shared" si="74"/>
        <v>#REF!</v>
      </c>
      <c r="Q373" s="153" t="e">
        <f t="shared" si="75"/>
        <v>#REF!</v>
      </c>
      <c r="R373" s="153" t="e">
        <f t="shared" si="76"/>
        <v>#REF!</v>
      </c>
      <c r="S373" s="153" t="e">
        <f t="shared" si="61"/>
        <v>#REF!</v>
      </c>
      <c r="T373" s="152" t="str">
        <f t="shared" ca="1" si="62"/>
        <v/>
      </c>
      <c r="U373" s="149" t="str">
        <f t="shared" ca="1" si="60"/>
        <v/>
      </c>
    </row>
    <row r="374" spans="1:21">
      <c r="A374" s="149">
        <v>372</v>
      </c>
      <c r="B374" s="150">
        <f t="shared" si="67"/>
        <v>372</v>
      </c>
      <c r="C374" s="151" t="e">
        <f>IF(#REF!='Pareto Math'!Z$3,'Pareto Math'!B374,IF(HLOOKUP(X$15,#REF!,A375,FALSE)="","",HLOOKUP(X$15,#REF!,A375,FALSE)))</f>
        <v>#REF!</v>
      </c>
      <c r="D374" s="149" t="e">
        <f>HLOOKUP(V$15,#REF!,A375,FALSE)</f>
        <v>#REF!</v>
      </c>
      <c r="E374" s="152" t="e">
        <f>IF(C374="","",HLOOKUP(W$15,#REF!,A375,FALSE))</f>
        <v>#REF!</v>
      </c>
      <c r="F374" s="152">
        <f>(COUNTIF(D$3:D374,D374))</f>
        <v>372</v>
      </c>
      <c r="G374" s="152">
        <f t="shared" si="57"/>
        <v>999</v>
      </c>
      <c r="H374" s="152" t="e">
        <f t="shared" si="58"/>
        <v>#REF!</v>
      </c>
      <c r="I374" s="153" t="str">
        <f t="shared" si="59"/>
        <v/>
      </c>
      <c r="J374" s="153" t="e">
        <f t="shared" si="68"/>
        <v>#REF!</v>
      </c>
      <c r="K374" s="153" t="e">
        <f t="shared" si="69"/>
        <v>#REF!</v>
      </c>
      <c r="L374" s="153" t="e">
        <f t="shared" si="70"/>
        <v>#REF!</v>
      </c>
      <c r="M374" s="153" t="e">
        <f t="shared" si="71"/>
        <v>#REF!</v>
      </c>
      <c r="N374" s="153" t="e">
        <f t="shared" si="72"/>
        <v>#REF!</v>
      </c>
      <c r="O374" s="153" t="e">
        <f t="shared" si="73"/>
        <v>#REF!</v>
      </c>
      <c r="P374" s="153" t="e">
        <f t="shared" si="74"/>
        <v>#REF!</v>
      </c>
      <c r="Q374" s="153" t="e">
        <f t="shared" si="75"/>
        <v>#REF!</v>
      </c>
      <c r="R374" s="153" t="e">
        <f t="shared" si="76"/>
        <v>#REF!</v>
      </c>
      <c r="S374" s="153" t="e">
        <f t="shared" si="61"/>
        <v>#REF!</v>
      </c>
      <c r="T374" s="152" t="str">
        <f t="shared" ca="1" si="62"/>
        <v/>
      </c>
      <c r="U374" s="149" t="str">
        <f t="shared" ca="1" si="60"/>
        <v/>
      </c>
    </row>
    <row r="375" spans="1:21">
      <c r="A375" s="149">
        <v>373</v>
      </c>
      <c r="B375" s="150">
        <f t="shared" si="67"/>
        <v>373</v>
      </c>
      <c r="C375" s="151" t="e">
        <f>IF(#REF!='Pareto Math'!Z$3,'Pareto Math'!B375,IF(HLOOKUP(X$15,#REF!,A376,FALSE)="","",HLOOKUP(X$15,#REF!,A376,FALSE)))</f>
        <v>#REF!</v>
      </c>
      <c r="D375" s="149" t="e">
        <f>HLOOKUP(V$15,#REF!,A376,FALSE)</f>
        <v>#REF!</v>
      </c>
      <c r="E375" s="152" t="e">
        <f>IF(C375="","",HLOOKUP(W$15,#REF!,A376,FALSE))</f>
        <v>#REF!</v>
      </c>
      <c r="F375" s="152">
        <f>(COUNTIF(D$3:D375,D375))</f>
        <v>373</v>
      </c>
      <c r="G375" s="152">
        <f t="shared" si="57"/>
        <v>999</v>
      </c>
      <c r="H375" s="152" t="e">
        <f t="shared" si="58"/>
        <v>#REF!</v>
      </c>
      <c r="I375" s="153" t="str">
        <f t="shared" si="59"/>
        <v/>
      </c>
      <c r="J375" s="153" t="e">
        <f t="shared" si="68"/>
        <v>#REF!</v>
      </c>
      <c r="K375" s="153" t="e">
        <f t="shared" si="69"/>
        <v>#REF!</v>
      </c>
      <c r="L375" s="153" t="e">
        <f t="shared" si="70"/>
        <v>#REF!</v>
      </c>
      <c r="M375" s="153" t="e">
        <f t="shared" si="71"/>
        <v>#REF!</v>
      </c>
      <c r="N375" s="153" t="e">
        <f t="shared" si="72"/>
        <v>#REF!</v>
      </c>
      <c r="O375" s="153" t="e">
        <f t="shared" si="73"/>
        <v>#REF!</v>
      </c>
      <c r="P375" s="153" t="e">
        <f t="shared" si="74"/>
        <v>#REF!</v>
      </c>
      <c r="Q375" s="153" t="e">
        <f t="shared" si="75"/>
        <v>#REF!</v>
      </c>
      <c r="R375" s="153" t="e">
        <f t="shared" si="76"/>
        <v>#REF!</v>
      </c>
      <c r="S375" s="153" t="e">
        <f t="shared" si="61"/>
        <v>#REF!</v>
      </c>
      <c r="T375" s="152" t="str">
        <f t="shared" ca="1" si="62"/>
        <v/>
      </c>
      <c r="U375" s="149" t="str">
        <f t="shared" ca="1" si="60"/>
        <v/>
      </c>
    </row>
    <row r="376" spans="1:21">
      <c r="A376" s="149">
        <v>374</v>
      </c>
      <c r="B376" s="150">
        <f t="shared" si="67"/>
        <v>374</v>
      </c>
      <c r="C376" s="151" t="e">
        <f>IF(#REF!='Pareto Math'!Z$3,'Pareto Math'!B376,IF(HLOOKUP(X$15,#REF!,A377,FALSE)="","",HLOOKUP(X$15,#REF!,A377,FALSE)))</f>
        <v>#REF!</v>
      </c>
      <c r="D376" s="149" t="e">
        <f>HLOOKUP(V$15,#REF!,A377,FALSE)</f>
        <v>#REF!</v>
      </c>
      <c r="E376" s="152" t="e">
        <f>IF(C376="","",HLOOKUP(W$15,#REF!,A377,FALSE))</f>
        <v>#REF!</v>
      </c>
      <c r="F376" s="152">
        <f>(COUNTIF(D$3:D376,D376))</f>
        <v>374</v>
      </c>
      <c r="G376" s="152">
        <f t="shared" si="57"/>
        <v>999</v>
      </c>
      <c r="H376" s="152" t="e">
        <f t="shared" si="58"/>
        <v>#REF!</v>
      </c>
      <c r="I376" s="153" t="str">
        <f t="shared" si="59"/>
        <v/>
      </c>
      <c r="J376" s="153" t="e">
        <f t="shared" si="68"/>
        <v>#REF!</v>
      </c>
      <c r="K376" s="153" t="e">
        <f t="shared" si="69"/>
        <v>#REF!</v>
      </c>
      <c r="L376" s="153" t="e">
        <f t="shared" si="70"/>
        <v>#REF!</v>
      </c>
      <c r="M376" s="153" t="e">
        <f t="shared" si="71"/>
        <v>#REF!</v>
      </c>
      <c r="N376" s="153" t="e">
        <f t="shared" si="72"/>
        <v>#REF!</v>
      </c>
      <c r="O376" s="153" t="e">
        <f t="shared" si="73"/>
        <v>#REF!</v>
      </c>
      <c r="P376" s="153" t="e">
        <f t="shared" si="74"/>
        <v>#REF!</v>
      </c>
      <c r="Q376" s="153" t="e">
        <f t="shared" si="75"/>
        <v>#REF!</v>
      </c>
      <c r="R376" s="153" t="e">
        <f t="shared" si="76"/>
        <v>#REF!</v>
      </c>
      <c r="S376" s="153" t="e">
        <f t="shared" si="61"/>
        <v>#REF!</v>
      </c>
      <c r="T376" s="152" t="str">
        <f t="shared" ca="1" si="62"/>
        <v/>
      </c>
      <c r="U376" s="149" t="str">
        <f t="shared" ca="1" si="60"/>
        <v/>
      </c>
    </row>
    <row r="377" spans="1:21">
      <c r="A377" s="149">
        <v>375</v>
      </c>
      <c r="B377" s="150">
        <f t="shared" si="67"/>
        <v>375</v>
      </c>
      <c r="C377" s="151" t="e">
        <f>IF(#REF!='Pareto Math'!Z$3,'Pareto Math'!B377,IF(HLOOKUP(X$15,#REF!,A378,FALSE)="","",HLOOKUP(X$15,#REF!,A378,FALSE)))</f>
        <v>#REF!</v>
      </c>
      <c r="D377" s="149" t="e">
        <f>HLOOKUP(V$15,#REF!,A378,FALSE)</f>
        <v>#REF!</v>
      </c>
      <c r="E377" s="152" t="e">
        <f>IF(C377="","",HLOOKUP(W$15,#REF!,A378,FALSE))</f>
        <v>#REF!</v>
      </c>
      <c r="F377" s="152">
        <f>(COUNTIF(D$3:D377,D377))</f>
        <v>375</v>
      </c>
      <c r="G377" s="152">
        <f t="shared" si="57"/>
        <v>999</v>
      </c>
      <c r="H377" s="152" t="e">
        <f t="shared" si="58"/>
        <v>#REF!</v>
      </c>
      <c r="I377" s="153" t="str">
        <f t="shared" si="59"/>
        <v/>
      </c>
      <c r="J377" s="153" t="e">
        <f t="shared" si="68"/>
        <v>#REF!</v>
      </c>
      <c r="K377" s="153" t="e">
        <f t="shared" si="69"/>
        <v>#REF!</v>
      </c>
      <c r="L377" s="153" t="e">
        <f t="shared" si="70"/>
        <v>#REF!</v>
      </c>
      <c r="M377" s="153" t="e">
        <f t="shared" si="71"/>
        <v>#REF!</v>
      </c>
      <c r="N377" s="153" t="e">
        <f t="shared" si="72"/>
        <v>#REF!</v>
      </c>
      <c r="O377" s="153" t="e">
        <f t="shared" si="73"/>
        <v>#REF!</v>
      </c>
      <c r="P377" s="153" t="e">
        <f t="shared" si="74"/>
        <v>#REF!</v>
      </c>
      <c r="Q377" s="153" t="e">
        <f t="shared" si="75"/>
        <v>#REF!</v>
      </c>
      <c r="R377" s="153" t="e">
        <f t="shared" si="76"/>
        <v>#REF!</v>
      </c>
      <c r="S377" s="153" t="e">
        <f t="shared" si="61"/>
        <v>#REF!</v>
      </c>
      <c r="T377" s="152" t="str">
        <f t="shared" ca="1" si="62"/>
        <v/>
      </c>
      <c r="U377" s="149" t="str">
        <f t="shared" ca="1" si="60"/>
        <v/>
      </c>
    </row>
    <row r="378" spans="1:21">
      <c r="A378" s="149">
        <v>376</v>
      </c>
      <c r="B378" s="150">
        <f t="shared" si="67"/>
        <v>376</v>
      </c>
      <c r="C378" s="151" t="e">
        <f>IF(#REF!='Pareto Math'!Z$3,'Pareto Math'!B378,IF(HLOOKUP(X$15,#REF!,A379,FALSE)="","",HLOOKUP(X$15,#REF!,A379,FALSE)))</f>
        <v>#REF!</v>
      </c>
      <c r="D378" s="149" t="e">
        <f>HLOOKUP(V$15,#REF!,A379,FALSE)</f>
        <v>#REF!</v>
      </c>
      <c r="E378" s="152" t="e">
        <f>IF(C378="","",HLOOKUP(W$15,#REF!,A379,FALSE))</f>
        <v>#REF!</v>
      </c>
      <c r="F378" s="152">
        <f>(COUNTIF(D$3:D378,D378))</f>
        <v>376</v>
      </c>
      <c r="G378" s="152">
        <f t="shared" si="57"/>
        <v>999</v>
      </c>
      <c r="H378" s="152" t="e">
        <f t="shared" si="58"/>
        <v>#REF!</v>
      </c>
      <c r="I378" s="153" t="str">
        <f t="shared" si="59"/>
        <v/>
      </c>
      <c r="J378" s="153" t="e">
        <f t="shared" si="68"/>
        <v>#REF!</v>
      </c>
      <c r="K378" s="153" t="e">
        <f t="shared" si="69"/>
        <v>#REF!</v>
      </c>
      <c r="L378" s="153" t="e">
        <f t="shared" si="70"/>
        <v>#REF!</v>
      </c>
      <c r="M378" s="153" t="e">
        <f t="shared" si="71"/>
        <v>#REF!</v>
      </c>
      <c r="N378" s="153" t="e">
        <f t="shared" si="72"/>
        <v>#REF!</v>
      </c>
      <c r="O378" s="153" t="e">
        <f t="shared" si="73"/>
        <v>#REF!</v>
      </c>
      <c r="P378" s="153" t="e">
        <f t="shared" si="74"/>
        <v>#REF!</v>
      </c>
      <c r="Q378" s="153" t="e">
        <f t="shared" si="75"/>
        <v>#REF!</v>
      </c>
      <c r="R378" s="153" t="e">
        <f t="shared" si="76"/>
        <v>#REF!</v>
      </c>
      <c r="S378" s="153" t="e">
        <f t="shared" si="61"/>
        <v>#REF!</v>
      </c>
      <c r="T378" s="152" t="str">
        <f t="shared" ca="1" si="62"/>
        <v/>
      </c>
      <c r="U378" s="149" t="str">
        <f t="shared" ca="1" si="60"/>
        <v/>
      </c>
    </row>
    <row r="379" spans="1:21">
      <c r="A379" s="149">
        <v>377</v>
      </c>
      <c r="B379" s="150">
        <f t="shared" si="67"/>
        <v>377</v>
      </c>
      <c r="C379" s="151" t="e">
        <f>IF(#REF!='Pareto Math'!Z$3,'Pareto Math'!B379,IF(HLOOKUP(X$15,#REF!,A380,FALSE)="","",HLOOKUP(X$15,#REF!,A380,FALSE)))</f>
        <v>#REF!</v>
      </c>
      <c r="D379" s="149" t="e">
        <f>HLOOKUP(V$15,#REF!,A380,FALSE)</f>
        <v>#REF!</v>
      </c>
      <c r="E379" s="152" t="e">
        <f>IF(C379="","",HLOOKUP(W$15,#REF!,A380,FALSE))</f>
        <v>#REF!</v>
      </c>
      <c r="F379" s="152">
        <f>(COUNTIF(D$3:D379,D379))</f>
        <v>377</v>
      </c>
      <c r="G379" s="152">
        <f t="shared" si="57"/>
        <v>999</v>
      </c>
      <c r="H379" s="152" t="e">
        <f t="shared" si="58"/>
        <v>#REF!</v>
      </c>
      <c r="I379" s="153" t="str">
        <f t="shared" si="59"/>
        <v/>
      </c>
      <c r="J379" s="153" t="e">
        <f t="shared" si="68"/>
        <v>#REF!</v>
      </c>
      <c r="K379" s="153" t="e">
        <f t="shared" si="69"/>
        <v>#REF!</v>
      </c>
      <c r="L379" s="153" t="e">
        <f t="shared" si="70"/>
        <v>#REF!</v>
      </c>
      <c r="M379" s="153" t="e">
        <f t="shared" si="71"/>
        <v>#REF!</v>
      </c>
      <c r="N379" s="153" t="e">
        <f t="shared" si="72"/>
        <v>#REF!</v>
      </c>
      <c r="O379" s="153" t="e">
        <f t="shared" si="73"/>
        <v>#REF!</v>
      </c>
      <c r="P379" s="153" t="e">
        <f t="shared" si="74"/>
        <v>#REF!</v>
      </c>
      <c r="Q379" s="153" t="e">
        <f t="shared" si="75"/>
        <v>#REF!</v>
      </c>
      <c r="R379" s="153" t="e">
        <f t="shared" si="76"/>
        <v>#REF!</v>
      </c>
      <c r="S379" s="153" t="e">
        <f t="shared" si="61"/>
        <v>#REF!</v>
      </c>
      <c r="T379" s="152" t="str">
        <f t="shared" ca="1" si="62"/>
        <v/>
      </c>
      <c r="U379" s="149" t="str">
        <f t="shared" ca="1" si="60"/>
        <v/>
      </c>
    </row>
    <row r="380" spans="1:21">
      <c r="A380" s="149">
        <v>378</v>
      </c>
      <c r="B380" s="150">
        <f t="shared" si="67"/>
        <v>378</v>
      </c>
      <c r="C380" s="151" t="e">
        <f>IF(#REF!='Pareto Math'!Z$3,'Pareto Math'!B380,IF(HLOOKUP(X$15,#REF!,A381,FALSE)="","",HLOOKUP(X$15,#REF!,A381,FALSE)))</f>
        <v>#REF!</v>
      </c>
      <c r="D380" s="149" t="e">
        <f>HLOOKUP(V$15,#REF!,A381,FALSE)</f>
        <v>#REF!</v>
      </c>
      <c r="E380" s="152" t="e">
        <f>IF(C380="","",HLOOKUP(W$15,#REF!,A381,FALSE))</f>
        <v>#REF!</v>
      </c>
      <c r="F380" s="152">
        <f>(COUNTIF(D$3:D380,D380))</f>
        <v>378</v>
      </c>
      <c r="G380" s="152">
        <f t="shared" si="57"/>
        <v>999</v>
      </c>
      <c r="H380" s="152" t="e">
        <f t="shared" si="58"/>
        <v>#REF!</v>
      </c>
      <c r="I380" s="153" t="str">
        <f t="shared" si="59"/>
        <v/>
      </c>
      <c r="J380" s="153" t="e">
        <f t="shared" si="68"/>
        <v>#REF!</v>
      </c>
      <c r="K380" s="153" t="e">
        <f t="shared" si="69"/>
        <v>#REF!</v>
      </c>
      <c r="L380" s="153" t="e">
        <f t="shared" si="70"/>
        <v>#REF!</v>
      </c>
      <c r="M380" s="153" t="e">
        <f t="shared" si="71"/>
        <v>#REF!</v>
      </c>
      <c r="N380" s="153" t="e">
        <f t="shared" si="72"/>
        <v>#REF!</v>
      </c>
      <c r="O380" s="153" t="e">
        <f t="shared" si="73"/>
        <v>#REF!</v>
      </c>
      <c r="P380" s="153" t="e">
        <f t="shared" si="74"/>
        <v>#REF!</v>
      </c>
      <c r="Q380" s="153" t="e">
        <f t="shared" si="75"/>
        <v>#REF!</v>
      </c>
      <c r="R380" s="153" t="e">
        <f t="shared" si="76"/>
        <v>#REF!</v>
      </c>
      <c r="S380" s="153" t="e">
        <f t="shared" si="61"/>
        <v>#REF!</v>
      </c>
      <c r="T380" s="152" t="str">
        <f t="shared" ca="1" si="62"/>
        <v/>
      </c>
      <c r="U380" s="149" t="str">
        <f t="shared" ca="1" si="60"/>
        <v/>
      </c>
    </row>
    <row r="381" spans="1:21">
      <c r="A381" s="149">
        <v>379</v>
      </c>
      <c r="B381" s="150">
        <f t="shared" si="67"/>
        <v>379</v>
      </c>
      <c r="C381" s="151" t="e">
        <f>IF(#REF!='Pareto Math'!Z$3,'Pareto Math'!B381,IF(HLOOKUP(X$15,#REF!,A382,FALSE)="","",HLOOKUP(X$15,#REF!,A382,FALSE)))</f>
        <v>#REF!</v>
      </c>
      <c r="D381" s="149" t="e">
        <f>HLOOKUP(V$15,#REF!,A382,FALSE)</f>
        <v>#REF!</v>
      </c>
      <c r="E381" s="152" t="e">
        <f>IF(C381="","",HLOOKUP(W$15,#REF!,A382,FALSE))</f>
        <v>#REF!</v>
      </c>
      <c r="F381" s="152">
        <f>(COUNTIF(D$3:D381,D381))</f>
        <v>379</v>
      </c>
      <c r="G381" s="152">
        <f t="shared" si="57"/>
        <v>999</v>
      </c>
      <c r="H381" s="152" t="e">
        <f t="shared" si="58"/>
        <v>#REF!</v>
      </c>
      <c r="I381" s="153" t="str">
        <f t="shared" si="59"/>
        <v/>
      </c>
      <c r="J381" s="153" t="e">
        <f t="shared" si="68"/>
        <v>#REF!</v>
      </c>
      <c r="K381" s="153" t="e">
        <f t="shared" si="69"/>
        <v>#REF!</v>
      </c>
      <c r="L381" s="153" t="e">
        <f t="shared" si="70"/>
        <v>#REF!</v>
      </c>
      <c r="M381" s="153" t="e">
        <f t="shared" si="71"/>
        <v>#REF!</v>
      </c>
      <c r="N381" s="153" t="e">
        <f t="shared" si="72"/>
        <v>#REF!</v>
      </c>
      <c r="O381" s="153" t="e">
        <f t="shared" si="73"/>
        <v>#REF!</v>
      </c>
      <c r="P381" s="153" t="e">
        <f t="shared" si="74"/>
        <v>#REF!</v>
      </c>
      <c r="Q381" s="153" t="e">
        <f t="shared" si="75"/>
        <v>#REF!</v>
      </c>
      <c r="R381" s="153" t="e">
        <f t="shared" si="76"/>
        <v>#REF!</v>
      </c>
      <c r="S381" s="153" t="e">
        <f t="shared" si="61"/>
        <v>#REF!</v>
      </c>
      <c r="T381" s="152" t="str">
        <f t="shared" ca="1" si="62"/>
        <v/>
      </c>
      <c r="U381" s="149" t="str">
        <f t="shared" ca="1" si="60"/>
        <v/>
      </c>
    </row>
    <row r="382" spans="1:21">
      <c r="A382" s="149">
        <v>380</v>
      </c>
      <c r="B382" s="150">
        <f t="shared" si="67"/>
        <v>380</v>
      </c>
      <c r="C382" s="151" t="e">
        <f>IF(#REF!='Pareto Math'!Z$3,'Pareto Math'!B382,IF(HLOOKUP(X$15,#REF!,A383,FALSE)="","",HLOOKUP(X$15,#REF!,A383,FALSE)))</f>
        <v>#REF!</v>
      </c>
      <c r="D382" s="149" t="e">
        <f>HLOOKUP(V$15,#REF!,A383,FALSE)</f>
        <v>#REF!</v>
      </c>
      <c r="E382" s="152" t="e">
        <f>IF(C382="","",HLOOKUP(W$15,#REF!,A383,FALSE))</f>
        <v>#REF!</v>
      </c>
      <c r="F382" s="152">
        <f>(COUNTIF(D$3:D382,D382))</f>
        <v>380</v>
      </c>
      <c r="G382" s="152">
        <f t="shared" si="57"/>
        <v>999</v>
      </c>
      <c r="H382" s="152" t="e">
        <f t="shared" si="58"/>
        <v>#REF!</v>
      </c>
      <c r="I382" s="153" t="str">
        <f t="shared" si="59"/>
        <v/>
      </c>
      <c r="J382" s="153" t="e">
        <f t="shared" si="68"/>
        <v>#REF!</v>
      </c>
      <c r="K382" s="153" t="e">
        <f t="shared" si="69"/>
        <v>#REF!</v>
      </c>
      <c r="L382" s="153" t="e">
        <f t="shared" si="70"/>
        <v>#REF!</v>
      </c>
      <c r="M382" s="153" t="e">
        <f t="shared" si="71"/>
        <v>#REF!</v>
      </c>
      <c r="N382" s="153" t="e">
        <f t="shared" si="72"/>
        <v>#REF!</v>
      </c>
      <c r="O382" s="153" t="e">
        <f t="shared" si="73"/>
        <v>#REF!</v>
      </c>
      <c r="P382" s="153" t="e">
        <f t="shared" si="74"/>
        <v>#REF!</v>
      </c>
      <c r="Q382" s="153" t="e">
        <f t="shared" si="75"/>
        <v>#REF!</v>
      </c>
      <c r="R382" s="153" t="e">
        <f t="shared" si="76"/>
        <v>#REF!</v>
      </c>
      <c r="S382" s="153" t="e">
        <f t="shared" si="61"/>
        <v>#REF!</v>
      </c>
      <c r="T382" s="152" t="str">
        <f t="shared" ca="1" si="62"/>
        <v/>
      </c>
      <c r="U382" s="149" t="str">
        <f t="shared" ca="1" si="60"/>
        <v/>
      </c>
    </row>
    <row r="383" spans="1:21">
      <c r="A383" s="149">
        <v>381</v>
      </c>
      <c r="B383" s="150">
        <f t="shared" si="67"/>
        <v>381</v>
      </c>
      <c r="C383" s="151" t="e">
        <f>IF(#REF!='Pareto Math'!Z$3,'Pareto Math'!B383,IF(HLOOKUP(X$15,#REF!,A384,FALSE)="","",HLOOKUP(X$15,#REF!,A384,FALSE)))</f>
        <v>#REF!</v>
      </c>
      <c r="D383" s="149" t="e">
        <f>HLOOKUP(V$15,#REF!,A384,FALSE)</f>
        <v>#REF!</v>
      </c>
      <c r="E383" s="152" t="e">
        <f>IF(C383="","",HLOOKUP(W$15,#REF!,A384,FALSE))</f>
        <v>#REF!</v>
      </c>
      <c r="F383" s="152">
        <f>(COUNTIF(D$3:D383,D383))</f>
        <v>381</v>
      </c>
      <c r="G383" s="152">
        <f t="shared" si="57"/>
        <v>999</v>
      </c>
      <c r="H383" s="152" t="e">
        <f t="shared" si="58"/>
        <v>#REF!</v>
      </c>
      <c r="I383" s="153" t="str">
        <f t="shared" si="59"/>
        <v/>
      </c>
      <c r="J383" s="153" t="e">
        <f t="shared" si="68"/>
        <v>#REF!</v>
      </c>
      <c r="K383" s="153" t="e">
        <f t="shared" si="69"/>
        <v>#REF!</v>
      </c>
      <c r="L383" s="153" t="e">
        <f t="shared" si="70"/>
        <v>#REF!</v>
      </c>
      <c r="M383" s="153" t="e">
        <f t="shared" si="71"/>
        <v>#REF!</v>
      </c>
      <c r="N383" s="153" t="e">
        <f t="shared" si="72"/>
        <v>#REF!</v>
      </c>
      <c r="O383" s="153" t="e">
        <f t="shared" si="73"/>
        <v>#REF!</v>
      </c>
      <c r="P383" s="153" t="e">
        <f t="shared" si="74"/>
        <v>#REF!</v>
      </c>
      <c r="Q383" s="153" t="e">
        <f t="shared" si="75"/>
        <v>#REF!</v>
      </c>
      <c r="R383" s="153" t="e">
        <f t="shared" si="76"/>
        <v>#REF!</v>
      </c>
      <c r="S383" s="153" t="e">
        <f t="shared" si="61"/>
        <v>#REF!</v>
      </c>
      <c r="T383" s="152" t="str">
        <f t="shared" ca="1" si="62"/>
        <v/>
      </c>
      <c r="U383" s="149" t="str">
        <f t="shared" ca="1" si="60"/>
        <v/>
      </c>
    </row>
    <row r="384" spans="1:21">
      <c r="A384" s="149">
        <v>382</v>
      </c>
      <c r="B384" s="150">
        <f t="shared" si="67"/>
        <v>382</v>
      </c>
      <c r="C384" s="151" t="e">
        <f>IF(#REF!='Pareto Math'!Z$3,'Pareto Math'!B384,IF(HLOOKUP(X$15,#REF!,A385,FALSE)="","",HLOOKUP(X$15,#REF!,A385,FALSE)))</f>
        <v>#REF!</v>
      </c>
      <c r="D384" s="149" t="e">
        <f>HLOOKUP(V$15,#REF!,A385,FALSE)</f>
        <v>#REF!</v>
      </c>
      <c r="E384" s="152" t="e">
        <f>IF(C384="","",HLOOKUP(W$15,#REF!,A385,FALSE))</f>
        <v>#REF!</v>
      </c>
      <c r="F384" s="152">
        <f>(COUNTIF(D$3:D384,D384))</f>
        <v>382</v>
      </c>
      <c r="G384" s="152">
        <f t="shared" si="57"/>
        <v>999</v>
      </c>
      <c r="H384" s="152" t="e">
        <f t="shared" si="58"/>
        <v>#REF!</v>
      </c>
      <c r="I384" s="153" t="str">
        <f t="shared" si="59"/>
        <v/>
      </c>
      <c r="J384" s="153" t="e">
        <f t="shared" si="68"/>
        <v>#REF!</v>
      </c>
      <c r="K384" s="153" t="e">
        <f t="shared" si="69"/>
        <v>#REF!</v>
      </c>
      <c r="L384" s="153" t="e">
        <f t="shared" si="70"/>
        <v>#REF!</v>
      </c>
      <c r="M384" s="153" t="e">
        <f t="shared" si="71"/>
        <v>#REF!</v>
      </c>
      <c r="N384" s="153" t="e">
        <f t="shared" si="72"/>
        <v>#REF!</v>
      </c>
      <c r="O384" s="153" t="e">
        <f t="shared" si="73"/>
        <v>#REF!</v>
      </c>
      <c r="P384" s="153" t="e">
        <f t="shared" si="74"/>
        <v>#REF!</v>
      </c>
      <c r="Q384" s="153" t="e">
        <f t="shared" si="75"/>
        <v>#REF!</v>
      </c>
      <c r="R384" s="153" t="e">
        <f t="shared" si="76"/>
        <v>#REF!</v>
      </c>
      <c r="S384" s="153" t="e">
        <f t="shared" si="61"/>
        <v>#REF!</v>
      </c>
      <c r="T384" s="152" t="str">
        <f t="shared" ca="1" si="62"/>
        <v/>
      </c>
      <c r="U384" s="149" t="str">
        <f t="shared" ca="1" si="60"/>
        <v/>
      </c>
    </row>
    <row r="385" spans="1:21">
      <c r="A385" s="149">
        <v>383</v>
      </c>
      <c r="B385" s="150">
        <f t="shared" si="67"/>
        <v>383</v>
      </c>
      <c r="C385" s="151" t="e">
        <f>IF(#REF!='Pareto Math'!Z$3,'Pareto Math'!B385,IF(HLOOKUP(X$15,#REF!,A386,FALSE)="","",HLOOKUP(X$15,#REF!,A386,FALSE)))</f>
        <v>#REF!</v>
      </c>
      <c r="D385" s="149" t="e">
        <f>HLOOKUP(V$15,#REF!,A386,FALSE)</f>
        <v>#REF!</v>
      </c>
      <c r="E385" s="152" t="e">
        <f>IF(C385="","",HLOOKUP(W$15,#REF!,A386,FALSE))</f>
        <v>#REF!</v>
      </c>
      <c r="F385" s="152">
        <f>(COUNTIF(D$3:D385,D385))</f>
        <v>383</v>
      </c>
      <c r="G385" s="152">
        <f t="shared" si="57"/>
        <v>999</v>
      </c>
      <c r="H385" s="152" t="e">
        <f t="shared" si="58"/>
        <v>#REF!</v>
      </c>
      <c r="I385" s="153" t="str">
        <f t="shared" si="59"/>
        <v/>
      </c>
      <c r="J385" s="153" t="e">
        <f t="shared" ref="J385:R413" si="77">IF(ISERROR(X$43),"",IF($D385&lt;&gt;X$43,"",$E385))</f>
        <v>#REF!</v>
      </c>
      <c r="K385" s="153" t="e">
        <f t="shared" si="77"/>
        <v>#REF!</v>
      </c>
      <c r="L385" s="153" t="e">
        <f t="shared" si="77"/>
        <v>#REF!</v>
      </c>
      <c r="M385" s="153" t="e">
        <f t="shared" si="77"/>
        <v>#REF!</v>
      </c>
      <c r="N385" s="153" t="e">
        <f t="shared" si="77"/>
        <v>#REF!</v>
      </c>
      <c r="O385" s="153" t="e">
        <f t="shared" si="77"/>
        <v>#REF!</v>
      </c>
      <c r="P385" s="153" t="e">
        <f t="shared" si="77"/>
        <v>#REF!</v>
      </c>
      <c r="Q385" s="153" t="e">
        <f t="shared" si="77"/>
        <v>#REF!</v>
      </c>
      <c r="R385" s="153" t="e">
        <f t="shared" si="77"/>
        <v>#REF!</v>
      </c>
      <c r="S385" s="153" t="e">
        <f t="shared" si="61"/>
        <v>#REF!</v>
      </c>
      <c r="T385" s="152" t="str">
        <f t="shared" ca="1" si="62"/>
        <v/>
      </c>
      <c r="U385" s="149" t="str">
        <f t="shared" ca="1" si="60"/>
        <v/>
      </c>
    </row>
    <row r="386" spans="1:21">
      <c r="A386" s="149">
        <v>384</v>
      </c>
      <c r="B386" s="150">
        <f t="shared" si="67"/>
        <v>384</v>
      </c>
      <c r="C386" s="151" t="e">
        <f>IF(#REF!='Pareto Math'!Z$3,'Pareto Math'!B386,IF(HLOOKUP(X$15,#REF!,A387,FALSE)="","",HLOOKUP(X$15,#REF!,A387,FALSE)))</f>
        <v>#REF!</v>
      </c>
      <c r="D386" s="149" t="e">
        <f>HLOOKUP(V$15,#REF!,A387,FALSE)</f>
        <v>#REF!</v>
      </c>
      <c r="E386" s="152" t="e">
        <f>IF(C386="","",HLOOKUP(W$15,#REF!,A387,FALSE))</f>
        <v>#REF!</v>
      </c>
      <c r="F386" s="152">
        <f>(COUNTIF(D$3:D386,D386))</f>
        <v>384</v>
      </c>
      <c r="G386" s="152">
        <f t="shared" si="57"/>
        <v>999</v>
      </c>
      <c r="H386" s="152" t="e">
        <f t="shared" si="58"/>
        <v>#REF!</v>
      </c>
      <c r="I386" s="153" t="str">
        <f t="shared" si="59"/>
        <v/>
      </c>
      <c r="J386" s="153" t="e">
        <f t="shared" si="77"/>
        <v>#REF!</v>
      </c>
      <c r="K386" s="153" t="e">
        <f t="shared" si="77"/>
        <v>#REF!</v>
      </c>
      <c r="L386" s="153" t="e">
        <f t="shared" si="77"/>
        <v>#REF!</v>
      </c>
      <c r="M386" s="153" t="e">
        <f t="shared" si="77"/>
        <v>#REF!</v>
      </c>
      <c r="N386" s="153" t="e">
        <f t="shared" si="77"/>
        <v>#REF!</v>
      </c>
      <c r="O386" s="153" t="e">
        <f t="shared" si="77"/>
        <v>#REF!</v>
      </c>
      <c r="P386" s="153" t="e">
        <f t="shared" si="77"/>
        <v>#REF!</v>
      </c>
      <c r="Q386" s="153" t="e">
        <f t="shared" si="77"/>
        <v>#REF!</v>
      </c>
      <c r="R386" s="153" t="e">
        <f t="shared" si="77"/>
        <v>#REF!</v>
      </c>
      <c r="S386" s="153" t="e">
        <f t="shared" si="61"/>
        <v>#REF!</v>
      </c>
      <c r="T386" s="152" t="str">
        <f t="shared" ca="1" si="62"/>
        <v/>
      </c>
      <c r="U386" s="149" t="str">
        <f t="shared" ca="1" si="60"/>
        <v/>
      </c>
    </row>
    <row r="387" spans="1:21">
      <c r="A387" s="149">
        <v>385</v>
      </c>
      <c r="B387" s="150">
        <f t="shared" si="67"/>
        <v>385</v>
      </c>
      <c r="C387" s="151" t="e">
        <f>IF(#REF!='Pareto Math'!Z$3,'Pareto Math'!B387,IF(HLOOKUP(X$15,#REF!,A388,FALSE)="","",HLOOKUP(X$15,#REF!,A388,FALSE)))</f>
        <v>#REF!</v>
      </c>
      <c r="D387" s="149" t="e">
        <f>HLOOKUP(V$15,#REF!,A388,FALSE)</f>
        <v>#REF!</v>
      </c>
      <c r="E387" s="152" t="e">
        <f>IF(C387="","",HLOOKUP(W$15,#REF!,A388,FALSE))</f>
        <v>#REF!</v>
      </c>
      <c r="F387" s="152">
        <f>(COUNTIF(D$3:D387,D387))</f>
        <v>385</v>
      </c>
      <c r="G387" s="152">
        <f t="shared" ref="G387:G450" si="78">(COUNTIF(D$3:D$1002,D387))</f>
        <v>999</v>
      </c>
      <c r="H387" s="152" t="e">
        <f t="shared" ref="H387:H450" si="79">(SUMIF(D$3:D$1002,D387,E$3:E$1002))</f>
        <v>#REF!</v>
      </c>
      <c r="I387" s="153" t="str">
        <f t="shared" ref="I387:I450" si="80">IF(F387=G387,IF(ISNA(H387),G387,H387),"")</f>
        <v/>
      </c>
      <c r="J387" s="153" t="e">
        <f t="shared" si="77"/>
        <v>#REF!</v>
      </c>
      <c r="K387" s="153" t="e">
        <f t="shared" si="77"/>
        <v>#REF!</v>
      </c>
      <c r="L387" s="153" t="e">
        <f t="shared" si="77"/>
        <v>#REF!</v>
      </c>
      <c r="M387" s="153" t="e">
        <f t="shared" si="77"/>
        <v>#REF!</v>
      </c>
      <c r="N387" s="153" t="e">
        <f t="shared" si="77"/>
        <v>#REF!</v>
      </c>
      <c r="O387" s="153" t="e">
        <f t="shared" si="77"/>
        <v>#REF!</v>
      </c>
      <c r="P387" s="153" t="e">
        <f t="shared" si="77"/>
        <v>#REF!</v>
      </c>
      <c r="Q387" s="153" t="e">
        <f t="shared" si="77"/>
        <v>#REF!</v>
      </c>
      <c r="R387" s="153" t="e">
        <f t="shared" si="77"/>
        <v>#REF!</v>
      </c>
      <c r="S387" s="153" t="e">
        <f t="shared" si="61"/>
        <v>#REF!</v>
      </c>
      <c r="T387" s="152" t="str">
        <f t="shared" ca="1" si="62"/>
        <v/>
      </c>
      <c r="U387" s="149" t="str">
        <f t="shared" ref="U387:U450" ca="1" si="81">IF(T387="","",D387)</f>
        <v/>
      </c>
    </row>
    <row r="388" spans="1:21">
      <c r="A388" s="149">
        <v>386</v>
      </c>
      <c r="B388" s="150">
        <f t="shared" si="67"/>
        <v>386</v>
      </c>
      <c r="C388" s="151" t="e">
        <f>IF(#REF!='Pareto Math'!Z$3,'Pareto Math'!B388,IF(HLOOKUP(X$15,#REF!,A389,FALSE)="","",HLOOKUP(X$15,#REF!,A389,FALSE)))</f>
        <v>#REF!</v>
      </c>
      <c r="D388" s="149" t="e">
        <f>HLOOKUP(V$15,#REF!,A389,FALSE)</f>
        <v>#REF!</v>
      </c>
      <c r="E388" s="152" t="e">
        <f>IF(C388="","",HLOOKUP(W$15,#REF!,A389,FALSE))</f>
        <v>#REF!</v>
      </c>
      <c r="F388" s="152">
        <f>(COUNTIF(D$3:D388,D388))</f>
        <v>386</v>
      </c>
      <c r="G388" s="152">
        <f t="shared" si="78"/>
        <v>999</v>
      </c>
      <c r="H388" s="152" t="e">
        <f t="shared" si="79"/>
        <v>#REF!</v>
      </c>
      <c r="I388" s="153" t="str">
        <f t="shared" si="80"/>
        <v/>
      </c>
      <c r="J388" s="153" t="e">
        <f t="shared" si="77"/>
        <v>#REF!</v>
      </c>
      <c r="K388" s="153" t="e">
        <f t="shared" si="77"/>
        <v>#REF!</v>
      </c>
      <c r="L388" s="153" t="e">
        <f t="shared" si="77"/>
        <v>#REF!</v>
      </c>
      <c r="M388" s="153" t="e">
        <f t="shared" si="77"/>
        <v>#REF!</v>
      </c>
      <c r="N388" s="153" t="e">
        <f t="shared" si="77"/>
        <v>#REF!</v>
      </c>
      <c r="O388" s="153" t="e">
        <f t="shared" si="77"/>
        <v>#REF!</v>
      </c>
      <c r="P388" s="153" t="e">
        <f t="shared" si="77"/>
        <v>#REF!</v>
      </c>
      <c r="Q388" s="153" t="e">
        <f t="shared" si="77"/>
        <v>#REF!</v>
      </c>
      <c r="R388" s="153" t="e">
        <f t="shared" si="77"/>
        <v>#REF!</v>
      </c>
      <c r="S388" s="153" t="e">
        <f t="shared" ref="S388:S451" si="82">IF(SUM(J388:R388)=0,$E388,"")</f>
        <v>#REF!</v>
      </c>
      <c r="T388" s="152" t="str">
        <f t="shared" ref="T388:T451" ca="1" si="83">IF(F388=G388,IF(ISNA(H388),G388+(RAND()*0.01),H388+(RAND()*0.0000000001)),"")</f>
        <v/>
      </c>
      <c r="U388" s="149" t="str">
        <f t="shared" ca="1" si="81"/>
        <v/>
      </c>
    </row>
    <row r="389" spans="1:21">
      <c r="A389" s="149">
        <v>387</v>
      </c>
      <c r="B389" s="150">
        <f t="shared" si="67"/>
        <v>387</v>
      </c>
      <c r="C389" s="151" t="e">
        <f>IF(#REF!='Pareto Math'!Z$3,'Pareto Math'!B389,IF(HLOOKUP(X$15,#REF!,A390,FALSE)="","",HLOOKUP(X$15,#REF!,A390,FALSE)))</f>
        <v>#REF!</v>
      </c>
      <c r="D389" s="149" t="e">
        <f>HLOOKUP(V$15,#REF!,A390,FALSE)</f>
        <v>#REF!</v>
      </c>
      <c r="E389" s="152" t="e">
        <f>IF(C389="","",HLOOKUP(W$15,#REF!,A390,FALSE))</f>
        <v>#REF!</v>
      </c>
      <c r="F389" s="152">
        <f>(COUNTIF(D$3:D389,D389))</f>
        <v>387</v>
      </c>
      <c r="G389" s="152">
        <f t="shared" si="78"/>
        <v>999</v>
      </c>
      <c r="H389" s="152" t="e">
        <f t="shared" si="79"/>
        <v>#REF!</v>
      </c>
      <c r="I389" s="153" t="str">
        <f t="shared" si="80"/>
        <v/>
      </c>
      <c r="J389" s="153" t="e">
        <f t="shared" si="77"/>
        <v>#REF!</v>
      </c>
      <c r="K389" s="153" t="e">
        <f t="shared" si="77"/>
        <v>#REF!</v>
      </c>
      <c r="L389" s="153" t="e">
        <f t="shared" si="77"/>
        <v>#REF!</v>
      </c>
      <c r="M389" s="153" t="e">
        <f t="shared" si="77"/>
        <v>#REF!</v>
      </c>
      <c r="N389" s="153" t="e">
        <f t="shared" si="77"/>
        <v>#REF!</v>
      </c>
      <c r="O389" s="153" t="e">
        <f t="shared" si="77"/>
        <v>#REF!</v>
      </c>
      <c r="P389" s="153" t="e">
        <f t="shared" si="77"/>
        <v>#REF!</v>
      </c>
      <c r="Q389" s="153" t="e">
        <f t="shared" si="77"/>
        <v>#REF!</v>
      </c>
      <c r="R389" s="153" t="e">
        <f t="shared" si="77"/>
        <v>#REF!</v>
      </c>
      <c r="S389" s="153" t="e">
        <f t="shared" si="82"/>
        <v>#REF!</v>
      </c>
      <c r="T389" s="152" t="str">
        <f t="shared" ca="1" si="83"/>
        <v/>
      </c>
      <c r="U389" s="149" t="str">
        <f t="shared" ca="1" si="81"/>
        <v/>
      </c>
    </row>
    <row r="390" spans="1:21">
      <c r="A390" s="149">
        <v>388</v>
      </c>
      <c r="B390" s="150">
        <f t="shared" si="67"/>
        <v>388</v>
      </c>
      <c r="C390" s="151" t="e">
        <f>IF(#REF!='Pareto Math'!Z$3,'Pareto Math'!B390,IF(HLOOKUP(X$15,#REF!,A391,FALSE)="","",HLOOKUP(X$15,#REF!,A391,FALSE)))</f>
        <v>#REF!</v>
      </c>
      <c r="D390" s="149" t="e">
        <f>HLOOKUP(V$15,#REF!,A391,FALSE)</f>
        <v>#REF!</v>
      </c>
      <c r="E390" s="152" t="e">
        <f>IF(C390="","",HLOOKUP(W$15,#REF!,A391,FALSE))</f>
        <v>#REF!</v>
      </c>
      <c r="F390" s="152">
        <f>(COUNTIF(D$3:D390,D390))</f>
        <v>388</v>
      </c>
      <c r="G390" s="152">
        <f t="shared" si="78"/>
        <v>999</v>
      </c>
      <c r="H390" s="152" t="e">
        <f t="shared" si="79"/>
        <v>#REF!</v>
      </c>
      <c r="I390" s="153" t="str">
        <f t="shared" si="80"/>
        <v/>
      </c>
      <c r="J390" s="153" t="e">
        <f t="shared" si="77"/>
        <v>#REF!</v>
      </c>
      <c r="K390" s="153" t="e">
        <f t="shared" si="77"/>
        <v>#REF!</v>
      </c>
      <c r="L390" s="153" t="e">
        <f t="shared" si="77"/>
        <v>#REF!</v>
      </c>
      <c r="M390" s="153" t="e">
        <f t="shared" si="77"/>
        <v>#REF!</v>
      </c>
      <c r="N390" s="153" t="e">
        <f t="shared" si="77"/>
        <v>#REF!</v>
      </c>
      <c r="O390" s="153" t="e">
        <f t="shared" si="77"/>
        <v>#REF!</v>
      </c>
      <c r="P390" s="153" t="e">
        <f t="shared" si="77"/>
        <v>#REF!</v>
      </c>
      <c r="Q390" s="153" t="e">
        <f t="shared" si="77"/>
        <v>#REF!</v>
      </c>
      <c r="R390" s="153" t="e">
        <f t="shared" si="77"/>
        <v>#REF!</v>
      </c>
      <c r="S390" s="153" t="e">
        <f t="shared" si="82"/>
        <v>#REF!</v>
      </c>
      <c r="T390" s="152" t="str">
        <f t="shared" ca="1" si="83"/>
        <v/>
      </c>
      <c r="U390" s="149" t="str">
        <f t="shared" ca="1" si="81"/>
        <v/>
      </c>
    </row>
    <row r="391" spans="1:21">
      <c r="A391" s="149">
        <v>389</v>
      </c>
      <c r="B391" s="150">
        <f t="shared" ref="B391:B454" si="84">IF(A391&gt;999-COUNTIF(D:D,0),"",A391)</f>
        <v>389</v>
      </c>
      <c r="C391" s="151" t="e">
        <f>IF(#REF!='Pareto Math'!Z$3,'Pareto Math'!B391,IF(HLOOKUP(X$15,#REF!,A392,FALSE)="","",HLOOKUP(X$15,#REF!,A392,FALSE)))</f>
        <v>#REF!</v>
      </c>
      <c r="D391" s="149" t="e">
        <f>HLOOKUP(V$15,#REF!,A392,FALSE)</f>
        <v>#REF!</v>
      </c>
      <c r="E391" s="152" t="e">
        <f>IF(C391="","",HLOOKUP(W$15,#REF!,A392,FALSE))</f>
        <v>#REF!</v>
      </c>
      <c r="F391" s="152">
        <f>(COUNTIF(D$3:D391,D391))</f>
        <v>389</v>
      </c>
      <c r="G391" s="152">
        <f t="shared" si="78"/>
        <v>999</v>
      </c>
      <c r="H391" s="152" t="e">
        <f t="shared" si="79"/>
        <v>#REF!</v>
      </c>
      <c r="I391" s="153" t="str">
        <f t="shared" si="80"/>
        <v/>
      </c>
      <c r="J391" s="153" t="e">
        <f t="shared" si="77"/>
        <v>#REF!</v>
      </c>
      <c r="K391" s="153" t="e">
        <f t="shared" si="77"/>
        <v>#REF!</v>
      </c>
      <c r="L391" s="153" t="e">
        <f t="shared" si="77"/>
        <v>#REF!</v>
      </c>
      <c r="M391" s="153" t="e">
        <f t="shared" si="77"/>
        <v>#REF!</v>
      </c>
      <c r="N391" s="153" t="e">
        <f t="shared" si="77"/>
        <v>#REF!</v>
      </c>
      <c r="O391" s="153" t="e">
        <f t="shared" si="77"/>
        <v>#REF!</v>
      </c>
      <c r="P391" s="153" t="e">
        <f t="shared" si="77"/>
        <v>#REF!</v>
      </c>
      <c r="Q391" s="153" t="e">
        <f t="shared" si="77"/>
        <v>#REF!</v>
      </c>
      <c r="R391" s="153" t="e">
        <f t="shared" si="77"/>
        <v>#REF!</v>
      </c>
      <c r="S391" s="153" t="e">
        <f t="shared" si="82"/>
        <v>#REF!</v>
      </c>
      <c r="T391" s="152" t="str">
        <f t="shared" ca="1" si="83"/>
        <v/>
      </c>
      <c r="U391" s="149" t="str">
        <f t="shared" ca="1" si="81"/>
        <v/>
      </c>
    </row>
    <row r="392" spans="1:21">
      <c r="A392" s="149">
        <v>390</v>
      </c>
      <c r="B392" s="150">
        <f t="shared" si="84"/>
        <v>390</v>
      </c>
      <c r="C392" s="151" t="e">
        <f>IF(#REF!='Pareto Math'!Z$3,'Pareto Math'!B392,IF(HLOOKUP(X$15,#REF!,A393,FALSE)="","",HLOOKUP(X$15,#REF!,A393,FALSE)))</f>
        <v>#REF!</v>
      </c>
      <c r="D392" s="149" t="e">
        <f>HLOOKUP(V$15,#REF!,A393,FALSE)</f>
        <v>#REF!</v>
      </c>
      <c r="E392" s="152" t="e">
        <f>IF(C392="","",HLOOKUP(W$15,#REF!,A393,FALSE))</f>
        <v>#REF!</v>
      </c>
      <c r="F392" s="152">
        <f>(COUNTIF(D$3:D392,D392))</f>
        <v>390</v>
      </c>
      <c r="G392" s="152">
        <f t="shared" si="78"/>
        <v>999</v>
      </c>
      <c r="H392" s="152" t="e">
        <f t="shared" si="79"/>
        <v>#REF!</v>
      </c>
      <c r="I392" s="153" t="str">
        <f t="shared" si="80"/>
        <v/>
      </c>
      <c r="J392" s="153" t="e">
        <f t="shared" si="77"/>
        <v>#REF!</v>
      </c>
      <c r="K392" s="153" t="e">
        <f t="shared" si="77"/>
        <v>#REF!</v>
      </c>
      <c r="L392" s="153" t="e">
        <f t="shared" si="77"/>
        <v>#REF!</v>
      </c>
      <c r="M392" s="153" t="e">
        <f t="shared" si="77"/>
        <v>#REF!</v>
      </c>
      <c r="N392" s="153" t="e">
        <f t="shared" si="77"/>
        <v>#REF!</v>
      </c>
      <c r="O392" s="153" t="e">
        <f t="shared" si="77"/>
        <v>#REF!</v>
      </c>
      <c r="P392" s="153" t="e">
        <f t="shared" si="77"/>
        <v>#REF!</v>
      </c>
      <c r="Q392" s="153" t="e">
        <f t="shared" si="77"/>
        <v>#REF!</v>
      </c>
      <c r="R392" s="153" t="e">
        <f t="shared" si="77"/>
        <v>#REF!</v>
      </c>
      <c r="S392" s="153" t="e">
        <f t="shared" si="82"/>
        <v>#REF!</v>
      </c>
      <c r="T392" s="152" t="str">
        <f t="shared" ca="1" si="83"/>
        <v/>
      </c>
      <c r="U392" s="149" t="str">
        <f t="shared" ca="1" si="81"/>
        <v/>
      </c>
    </row>
    <row r="393" spans="1:21">
      <c r="A393" s="149">
        <v>391</v>
      </c>
      <c r="B393" s="150">
        <f t="shared" si="84"/>
        <v>391</v>
      </c>
      <c r="C393" s="151" t="e">
        <f>IF(#REF!='Pareto Math'!Z$3,'Pareto Math'!B393,IF(HLOOKUP(X$15,#REF!,A394,FALSE)="","",HLOOKUP(X$15,#REF!,A394,FALSE)))</f>
        <v>#REF!</v>
      </c>
      <c r="D393" s="149" t="e">
        <f>HLOOKUP(V$15,#REF!,A394,FALSE)</f>
        <v>#REF!</v>
      </c>
      <c r="E393" s="152" t="e">
        <f>IF(C393="","",HLOOKUP(W$15,#REF!,A394,FALSE))</f>
        <v>#REF!</v>
      </c>
      <c r="F393" s="152">
        <f>(COUNTIF(D$3:D393,D393))</f>
        <v>391</v>
      </c>
      <c r="G393" s="152">
        <f t="shared" si="78"/>
        <v>999</v>
      </c>
      <c r="H393" s="152" t="e">
        <f t="shared" si="79"/>
        <v>#REF!</v>
      </c>
      <c r="I393" s="153" t="str">
        <f t="shared" si="80"/>
        <v/>
      </c>
      <c r="J393" s="153" t="e">
        <f t="shared" si="77"/>
        <v>#REF!</v>
      </c>
      <c r="K393" s="153" t="e">
        <f t="shared" si="77"/>
        <v>#REF!</v>
      </c>
      <c r="L393" s="153" t="e">
        <f t="shared" si="77"/>
        <v>#REF!</v>
      </c>
      <c r="M393" s="153" t="e">
        <f t="shared" si="77"/>
        <v>#REF!</v>
      </c>
      <c r="N393" s="153" t="e">
        <f t="shared" si="77"/>
        <v>#REF!</v>
      </c>
      <c r="O393" s="153" t="e">
        <f t="shared" si="77"/>
        <v>#REF!</v>
      </c>
      <c r="P393" s="153" t="e">
        <f t="shared" si="77"/>
        <v>#REF!</v>
      </c>
      <c r="Q393" s="153" t="e">
        <f t="shared" si="77"/>
        <v>#REF!</v>
      </c>
      <c r="R393" s="153" t="e">
        <f t="shared" si="77"/>
        <v>#REF!</v>
      </c>
      <c r="S393" s="153" t="e">
        <f t="shared" si="82"/>
        <v>#REF!</v>
      </c>
      <c r="T393" s="152" t="str">
        <f t="shared" ca="1" si="83"/>
        <v/>
      </c>
      <c r="U393" s="149" t="str">
        <f t="shared" ca="1" si="81"/>
        <v/>
      </c>
    </row>
    <row r="394" spans="1:21">
      <c r="A394" s="149">
        <v>392</v>
      </c>
      <c r="B394" s="150">
        <f t="shared" si="84"/>
        <v>392</v>
      </c>
      <c r="C394" s="151" t="e">
        <f>IF(#REF!='Pareto Math'!Z$3,'Pareto Math'!B394,IF(HLOOKUP(X$15,#REF!,A395,FALSE)="","",HLOOKUP(X$15,#REF!,A395,FALSE)))</f>
        <v>#REF!</v>
      </c>
      <c r="D394" s="149" t="e">
        <f>HLOOKUP(V$15,#REF!,A395,FALSE)</f>
        <v>#REF!</v>
      </c>
      <c r="E394" s="152" t="e">
        <f>IF(C394="","",HLOOKUP(W$15,#REF!,A395,FALSE))</f>
        <v>#REF!</v>
      </c>
      <c r="F394" s="152">
        <f>(COUNTIF(D$3:D394,D394))</f>
        <v>392</v>
      </c>
      <c r="G394" s="152">
        <f t="shared" si="78"/>
        <v>999</v>
      </c>
      <c r="H394" s="152" t="e">
        <f t="shared" si="79"/>
        <v>#REF!</v>
      </c>
      <c r="I394" s="153" t="str">
        <f t="shared" si="80"/>
        <v/>
      </c>
      <c r="J394" s="153" t="e">
        <f t="shared" si="77"/>
        <v>#REF!</v>
      </c>
      <c r="K394" s="153" t="e">
        <f t="shared" si="77"/>
        <v>#REF!</v>
      </c>
      <c r="L394" s="153" t="e">
        <f t="shared" si="77"/>
        <v>#REF!</v>
      </c>
      <c r="M394" s="153" t="e">
        <f t="shared" si="77"/>
        <v>#REF!</v>
      </c>
      <c r="N394" s="153" t="e">
        <f t="shared" si="77"/>
        <v>#REF!</v>
      </c>
      <c r="O394" s="153" t="e">
        <f t="shared" si="77"/>
        <v>#REF!</v>
      </c>
      <c r="P394" s="153" t="e">
        <f t="shared" si="77"/>
        <v>#REF!</v>
      </c>
      <c r="Q394" s="153" t="e">
        <f t="shared" si="77"/>
        <v>#REF!</v>
      </c>
      <c r="R394" s="153" t="e">
        <f t="shared" si="77"/>
        <v>#REF!</v>
      </c>
      <c r="S394" s="153" t="e">
        <f t="shared" si="82"/>
        <v>#REF!</v>
      </c>
      <c r="T394" s="152" t="str">
        <f t="shared" ca="1" si="83"/>
        <v/>
      </c>
      <c r="U394" s="149" t="str">
        <f t="shared" ca="1" si="81"/>
        <v/>
      </c>
    </row>
    <row r="395" spans="1:21">
      <c r="A395" s="149">
        <v>393</v>
      </c>
      <c r="B395" s="150">
        <f t="shared" si="84"/>
        <v>393</v>
      </c>
      <c r="C395" s="151" t="e">
        <f>IF(#REF!='Pareto Math'!Z$3,'Pareto Math'!B395,IF(HLOOKUP(X$15,#REF!,A396,FALSE)="","",HLOOKUP(X$15,#REF!,A396,FALSE)))</f>
        <v>#REF!</v>
      </c>
      <c r="D395" s="149" t="e">
        <f>HLOOKUP(V$15,#REF!,A396,FALSE)</f>
        <v>#REF!</v>
      </c>
      <c r="E395" s="152" t="e">
        <f>IF(C395="","",HLOOKUP(W$15,#REF!,A396,FALSE))</f>
        <v>#REF!</v>
      </c>
      <c r="F395" s="152">
        <f>(COUNTIF(D$3:D395,D395))</f>
        <v>393</v>
      </c>
      <c r="G395" s="152">
        <f t="shared" si="78"/>
        <v>999</v>
      </c>
      <c r="H395" s="152" t="e">
        <f t="shared" si="79"/>
        <v>#REF!</v>
      </c>
      <c r="I395" s="153" t="str">
        <f t="shared" si="80"/>
        <v/>
      </c>
      <c r="J395" s="153" t="e">
        <f t="shared" si="77"/>
        <v>#REF!</v>
      </c>
      <c r="K395" s="153" t="e">
        <f t="shared" si="77"/>
        <v>#REF!</v>
      </c>
      <c r="L395" s="153" t="e">
        <f t="shared" si="77"/>
        <v>#REF!</v>
      </c>
      <c r="M395" s="153" t="e">
        <f t="shared" si="77"/>
        <v>#REF!</v>
      </c>
      <c r="N395" s="153" t="e">
        <f t="shared" si="77"/>
        <v>#REF!</v>
      </c>
      <c r="O395" s="153" t="e">
        <f t="shared" si="77"/>
        <v>#REF!</v>
      </c>
      <c r="P395" s="153" t="e">
        <f t="shared" si="77"/>
        <v>#REF!</v>
      </c>
      <c r="Q395" s="153" t="e">
        <f t="shared" si="77"/>
        <v>#REF!</v>
      </c>
      <c r="R395" s="153" t="e">
        <f t="shared" si="77"/>
        <v>#REF!</v>
      </c>
      <c r="S395" s="153" t="e">
        <f t="shared" si="82"/>
        <v>#REF!</v>
      </c>
      <c r="T395" s="152" t="str">
        <f t="shared" ca="1" si="83"/>
        <v/>
      </c>
      <c r="U395" s="149" t="str">
        <f t="shared" ca="1" si="81"/>
        <v/>
      </c>
    </row>
    <row r="396" spans="1:21">
      <c r="A396" s="149">
        <v>394</v>
      </c>
      <c r="B396" s="150">
        <f t="shared" si="84"/>
        <v>394</v>
      </c>
      <c r="C396" s="151" t="e">
        <f>IF(#REF!='Pareto Math'!Z$3,'Pareto Math'!B396,IF(HLOOKUP(X$15,#REF!,A397,FALSE)="","",HLOOKUP(X$15,#REF!,A397,FALSE)))</f>
        <v>#REF!</v>
      </c>
      <c r="D396" s="149" t="e">
        <f>HLOOKUP(V$15,#REF!,A397,FALSE)</f>
        <v>#REF!</v>
      </c>
      <c r="E396" s="152" t="e">
        <f>IF(C396="","",HLOOKUP(W$15,#REF!,A397,FALSE))</f>
        <v>#REF!</v>
      </c>
      <c r="F396" s="152">
        <f>(COUNTIF(D$3:D396,D396))</f>
        <v>394</v>
      </c>
      <c r="G396" s="152">
        <f t="shared" si="78"/>
        <v>999</v>
      </c>
      <c r="H396" s="152" t="e">
        <f t="shared" si="79"/>
        <v>#REF!</v>
      </c>
      <c r="I396" s="153" t="str">
        <f t="shared" si="80"/>
        <v/>
      </c>
      <c r="J396" s="153" t="e">
        <f t="shared" si="77"/>
        <v>#REF!</v>
      </c>
      <c r="K396" s="153" t="e">
        <f t="shared" si="77"/>
        <v>#REF!</v>
      </c>
      <c r="L396" s="153" t="e">
        <f t="shared" si="77"/>
        <v>#REF!</v>
      </c>
      <c r="M396" s="153" t="e">
        <f t="shared" si="77"/>
        <v>#REF!</v>
      </c>
      <c r="N396" s="153" t="e">
        <f t="shared" si="77"/>
        <v>#REF!</v>
      </c>
      <c r="O396" s="153" t="e">
        <f t="shared" si="77"/>
        <v>#REF!</v>
      </c>
      <c r="P396" s="153" t="e">
        <f t="shared" si="77"/>
        <v>#REF!</v>
      </c>
      <c r="Q396" s="153" t="e">
        <f t="shared" si="77"/>
        <v>#REF!</v>
      </c>
      <c r="R396" s="153" t="e">
        <f t="shared" si="77"/>
        <v>#REF!</v>
      </c>
      <c r="S396" s="153" t="e">
        <f t="shared" si="82"/>
        <v>#REF!</v>
      </c>
      <c r="T396" s="152" t="str">
        <f t="shared" ca="1" si="83"/>
        <v/>
      </c>
      <c r="U396" s="149" t="str">
        <f t="shared" ca="1" si="81"/>
        <v/>
      </c>
    </row>
    <row r="397" spans="1:21">
      <c r="A397" s="149">
        <v>395</v>
      </c>
      <c r="B397" s="150">
        <f t="shared" si="84"/>
        <v>395</v>
      </c>
      <c r="C397" s="151" t="e">
        <f>IF(#REF!='Pareto Math'!Z$3,'Pareto Math'!B397,IF(HLOOKUP(X$15,#REF!,A398,FALSE)="","",HLOOKUP(X$15,#REF!,A398,FALSE)))</f>
        <v>#REF!</v>
      </c>
      <c r="D397" s="149" t="e">
        <f>HLOOKUP(V$15,#REF!,A398,FALSE)</f>
        <v>#REF!</v>
      </c>
      <c r="E397" s="152" t="e">
        <f>IF(C397="","",HLOOKUP(W$15,#REF!,A398,FALSE))</f>
        <v>#REF!</v>
      </c>
      <c r="F397" s="152">
        <f>(COUNTIF(D$3:D397,D397))</f>
        <v>395</v>
      </c>
      <c r="G397" s="152">
        <f t="shared" si="78"/>
        <v>999</v>
      </c>
      <c r="H397" s="152" t="e">
        <f t="shared" si="79"/>
        <v>#REF!</v>
      </c>
      <c r="I397" s="153" t="str">
        <f t="shared" si="80"/>
        <v/>
      </c>
      <c r="J397" s="153" t="e">
        <f t="shared" si="77"/>
        <v>#REF!</v>
      </c>
      <c r="K397" s="153" t="e">
        <f t="shared" si="77"/>
        <v>#REF!</v>
      </c>
      <c r="L397" s="153" t="e">
        <f t="shared" si="77"/>
        <v>#REF!</v>
      </c>
      <c r="M397" s="153" t="e">
        <f t="shared" si="77"/>
        <v>#REF!</v>
      </c>
      <c r="N397" s="153" t="e">
        <f t="shared" si="77"/>
        <v>#REF!</v>
      </c>
      <c r="O397" s="153" t="e">
        <f t="shared" si="77"/>
        <v>#REF!</v>
      </c>
      <c r="P397" s="153" t="e">
        <f t="shared" si="77"/>
        <v>#REF!</v>
      </c>
      <c r="Q397" s="153" t="e">
        <f t="shared" si="77"/>
        <v>#REF!</v>
      </c>
      <c r="R397" s="153" t="e">
        <f t="shared" si="77"/>
        <v>#REF!</v>
      </c>
      <c r="S397" s="153" t="e">
        <f t="shared" si="82"/>
        <v>#REF!</v>
      </c>
      <c r="T397" s="152" t="str">
        <f t="shared" ca="1" si="83"/>
        <v/>
      </c>
      <c r="U397" s="149" t="str">
        <f t="shared" ca="1" si="81"/>
        <v/>
      </c>
    </row>
    <row r="398" spans="1:21">
      <c r="A398" s="149">
        <v>396</v>
      </c>
      <c r="B398" s="150">
        <f t="shared" si="84"/>
        <v>396</v>
      </c>
      <c r="C398" s="151" t="e">
        <f>IF(#REF!='Pareto Math'!Z$3,'Pareto Math'!B398,IF(HLOOKUP(X$15,#REF!,A399,FALSE)="","",HLOOKUP(X$15,#REF!,A399,FALSE)))</f>
        <v>#REF!</v>
      </c>
      <c r="D398" s="149" t="e">
        <f>HLOOKUP(V$15,#REF!,A399,FALSE)</f>
        <v>#REF!</v>
      </c>
      <c r="E398" s="152" t="e">
        <f>IF(C398="","",HLOOKUP(W$15,#REF!,A399,FALSE))</f>
        <v>#REF!</v>
      </c>
      <c r="F398" s="152">
        <f>(COUNTIF(D$3:D398,D398))</f>
        <v>396</v>
      </c>
      <c r="G398" s="152">
        <f t="shared" si="78"/>
        <v>999</v>
      </c>
      <c r="H398" s="152" t="e">
        <f t="shared" si="79"/>
        <v>#REF!</v>
      </c>
      <c r="I398" s="153" t="str">
        <f t="shared" si="80"/>
        <v/>
      </c>
      <c r="J398" s="153" t="e">
        <f t="shared" si="77"/>
        <v>#REF!</v>
      </c>
      <c r="K398" s="153" t="e">
        <f t="shared" si="77"/>
        <v>#REF!</v>
      </c>
      <c r="L398" s="153" t="e">
        <f t="shared" si="77"/>
        <v>#REF!</v>
      </c>
      <c r="M398" s="153" t="e">
        <f t="shared" si="77"/>
        <v>#REF!</v>
      </c>
      <c r="N398" s="153" t="e">
        <f t="shared" si="77"/>
        <v>#REF!</v>
      </c>
      <c r="O398" s="153" t="e">
        <f t="shared" si="77"/>
        <v>#REF!</v>
      </c>
      <c r="P398" s="153" t="e">
        <f t="shared" si="77"/>
        <v>#REF!</v>
      </c>
      <c r="Q398" s="153" t="e">
        <f t="shared" si="77"/>
        <v>#REF!</v>
      </c>
      <c r="R398" s="153" t="e">
        <f t="shared" si="77"/>
        <v>#REF!</v>
      </c>
      <c r="S398" s="153" t="e">
        <f t="shared" si="82"/>
        <v>#REF!</v>
      </c>
      <c r="T398" s="152" t="str">
        <f t="shared" ca="1" si="83"/>
        <v/>
      </c>
      <c r="U398" s="149" t="str">
        <f t="shared" ca="1" si="81"/>
        <v/>
      </c>
    </row>
    <row r="399" spans="1:21">
      <c r="A399" s="149">
        <v>397</v>
      </c>
      <c r="B399" s="150">
        <f t="shared" si="84"/>
        <v>397</v>
      </c>
      <c r="C399" s="151" t="e">
        <f>IF(#REF!='Pareto Math'!Z$3,'Pareto Math'!B399,IF(HLOOKUP(X$15,#REF!,A400,FALSE)="","",HLOOKUP(X$15,#REF!,A400,FALSE)))</f>
        <v>#REF!</v>
      </c>
      <c r="D399" s="149" t="e">
        <f>HLOOKUP(V$15,#REF!,A400,FALSE)</f>
        <v>#REF!</v>
      </c>
      <c r="E399" s="152" t="e">
        <f>IF(C399="","",HLOOKUP(W$15,#REF!,A400,FALSE))</f>
        <v>#REF!</v>
      </c>
      <c r="F399" s="152">
        <f>(COUNTIF(D$3:D399,D399))</f>
        <v>397</v>
      </c>
      <c r="G399" s="152">
        <f t="shared" si="78"/>
        <v>999</v>
      </c>
      <c r="H399" s="152" t="e">
        <f t="shared" si="79"/>
        <v>#REF!</v>
      </c>
      <c r="I399" s="153" t="str">
        <f t="shared" si="80"/>
        <v/>
      </c>
      <c r="J399" s="153" t="e">
        <f t="shared" si="77"/>
        <v>#REF!</v>
      </c>
      <c r="K399" s="153" t="e">
        <f t="shared" si="77"/>
        <v>#REF!</v>
      </c>
      <c r="L399" s="153" t="e">
        <f t="shared" si="77"/>
        <v>#REF!</v>
      </c>
      <c r="M399" s="153" t="e">
        <f t="shared" si="77"/>
        <v>#REF!</v>
      </c>
      <c r="N399" s="153" t="e">
        <f t="shared" si="77"/>
        <v>#REF!</v>
      </c>
      <c r="O399" s="153" t="e">
        <f t="shared" si="77"/>
        <v>#REF!</v>
      </c>
      <c r="P399" s="153" t="e">
        <f t="shared" si="77"/>
        <v>#REF!</v>
      </c>
      <c r="Q399" s="153" t="e">
        <f t="shared" si="77"/>
        <v>#REF!</v>
      </c>
      <c r="R399" s="153" t="e">
        <f t="shared" si="77"/>
        <v>#REF!</v>
      </c>
      <c r="S399" s="153" t="e">
        <f t="shared" si="82"/>
        <v>#REF!</v>
      </c>
      <c r="T399" s="152" t="str">
        <f t="shared" ca="1" si="83"/>
        <v/>
      </c>
      <c r="U399" s="149" t="str">
        <f t="shared" ca="1" si="81"/>
        <v/>
      </c>
    </row>
    <row r="400" spans="1:21">
      <c r="A400" s="149">
        <v>398</v>
      </c>
      <c r="B400" s="150">
        <f t="shared" si="84"/>
        <v>398</v>
      </c>
      <c r="C400" s="151" t="e">
        <f>IF(#REF!='Pareto Math'!Z$3,'Pareto Math'!B400,IF(HLOOKUP(X$15,#REF!,A401,FALSE)="","",HLOOKUP(X$15,#REF!,A401,FALSE)))</f>
        <v>#REF!</v>
      </c>
      <c r="D400" s="149" t="e">
        <f>HLOOKUP(V$15,#REF!,A401,FALSE)</f>
        <v>#REF!</v>
      </c>
      <c r="E400" s="152" t="e">
        <f>IF(C400="","",HLOOKUP(W$15,#REF!,A401,FALSE))</f>
        <v>#REF!</v>
      </c>
      <c r="F400" s="152">
        <f>(COUNTIF(D$3:D400,D400))</f>
        <v>398</v>
      </c>
      <c r="G400" s="152">
        <f t="shared" si="78"/>
        <v>999</v>
      </c>
      <c r="H400" s="152" t="e">
        <f t="shared" si="79"/>
        <v>#REF!</v>
      </c>
      <c r="I400" s="153" t="str">
        <f t="shared" si="80"/>
        <v/>
      </c>
      <c r="J400" s="153" t="e">
        <f t="shared" si="77"/>
        <v>#REF!</v>
      </c>
      <c r="K400" s="153" t="e">
        <f t="shared" si="77"/>
        <v>#REF!</v>
      </c>
      <c r="L400" s="153" t="e">
        <f t="shared" si="77"/>
        <v>#REF!</v>
      </c>
      <c r="M400" s="153" t="e">
        <f t="shared" si="77"/>
        <v>#REF!</v>
      </c>
      <c r="N400" s="153" t="e">
        <f t="shared" si="77"/>
        <v>#REF!</v>
      </c>
      <c r="O400" s="153" t="e">
        <f t="shared" si="77"/>
        <v>#REF!</v>
      </c>
      <c r="P400" s="153" t="e">
        <f t="shared" si="77"/>
        <v>#REF!</v>
      </c>
      <c r="Q400" s="153" t="e">
        <f t="shared" si="77"/>
        <v>#REF!</v>
      </c>
      <c r="R400" s="153" t="e">
        <f t="shared" si="77"/>
        <v>#REF!</v>
      </c>
      <c r="S400" s="153" t="e">
        <f t="shared" si="82"/>
        <v>#REF!</v>
      </c>
      <c r="T400" s="152" t="str">
        <f t="shared" ca="1" si="83"/>
        <v/>
      </c>
      <c r="U400" s="149" t="str">
        <f t="shared" ca="1" si="81"/>
        <v/>
      </c>
    </row>
    <row r="401" spans="1:21">
      <c r="A401" s="149">
        <v>399</v>
      </c>
      <c r="B401" s="150">
        <f t="shared" si="84"/>
        <v>399</v>
      </c>
      <c r="C401" s="151" t="e">
        <f>IF(#REF!='Pareto Math'!Z$3,'Pareto Math'!B401,IF(HLOOKUP(X$15,#REF!,A402,FALSE)="","",HLOOKUP(X$15,#REF!,A402,FALSE)))</f>
        <v>#REF!</v>
      </c>
      <c r="D401" s="149" t="e">
        <f>HLOOKUP(V$15,#REF!,A402,FALSE)</f>
        <v>#REF!</v>
      </c>
      <c r="E401" s="152" t="e">
        <f>IF(C401="","",HLOOKUP(W$15,#REF!,A402,FALSE))</f>
        <v>#REF!</v>
      </c>
      <c r="F401" s="152">
        <f>(COUNTIF(D$3:D401,D401))</f>
        <v>399</v>
      </c>
      <c r="G401" s="152">
        <f t="shared" si="78"/>
        <v>999</v>
      </c>
      <c r="H401" s="152" t="e">
        <f t="shared" si="79"/>
        <v>#REF!</v>
      </c>
      <c r="I401" s="153" t="str">
        <f t="shared" si="80"/>
        <v/>
      </c>
      <c r="J401" s="153" t="e">
        <f t="shared" si="77"/>
        <v>#REF!</v>
      </c>
      <c r="K401" s="153" t="e">
        <f t="shared" si="77"/>
        <v>#REF!</v>
      </c>
      <c r="L401" s="153" t="e">
        <f t="shared" si="77"/>
        <v>#REF!</v>
      </c>
      <c r="M401" s="153" t="e">
        <f t="shared" si="77"/>
        <v>#REF!</v>
      </c>
      <c r="N401" s="153" t="e">
        <f t="shared" si="77"/>
        <v>#REF!</v>
      </c>
      <c r="O401" s="153" t="e">
        <f t="shared" si="77"/>
        <v>#REF!</v>
      </c>
      <c r="P401" s="153" t="e">
        <f t="shared" si="77"/>
        <v>#REF!</v>
      </c>
      <c r="Q401" s="153" t="e">
        <f t="shared" si="77"/>
        <v>#REF!</v>
      </c>
      <c r="R401" s="153" t="e">
        <f t="shared" si="77"/>
        <v>#REF!</v>
      </c>
      <c r="S401" s="153" t="e">
        <f t="shared" si="82"/>
        <v>#REF!</v>
      </c>
      <c r="T401" s="152" t="str">
        <f t="shared" ca="1" si="83"/>
        <v/>
      </c>
      <c r="U401" s="149" t="str">
        <f t="shared" ca="1" si="81"/>
        <v/>
      </c>
    </row>
    <row r="402" spans="1:21">
      <c r="A402" s="149">
        <v>400</v>
      </c>
      <c r="B402" s="150">
        <f t="shared" si="84"/>
        <v>400</v>
      </c>
      <c r="C402" s="151" t="e">
        <f>IF(#REF!='Pareto Math'!Z$3,'Pareto Math'!B402,IF(HLOOKUP(X$15,#REF!,A403,FALSE)="","",HLOOKUP(X$15,#REF!,A403,FALSE)))</f>
        <v>#REF!</v>
      </c>
      <c r="D402" s="149" t="e">
        <f>HLOOKUP(V$15,#REF!,A403,FALSE)</f>
        <v>#REF!</v>
      </c>
      <c r="E402" s="152" t="e">
        <f>IF(C402="","",HLOOKUP(W$15,#REF!,A403,FALSE))</f>
        <v>#REF!</v>
      </c>
      <c r="F402" s="152">
        <f>(COUNTIF(D$3:D402,D402))</f>
        <v>400</v>
      </c>
      <c r="G402" s="152">
        <f t="shared" si="78"/>
        <v>999</v>
      </c>
      <c r="H402" s="152" t="e">
        <f t="shared" si="79"/>
        <v>#REF!</v>
      </c>
      <c r="I402" s="153" t="str">
        <f t="shared" si="80"/>
        <v/>
      </c>
      <c r="J402" s="153" t="e">
        <f t="shared" si="77"/>
        <v>#REF!</v>
      </c>
      <c r="K402" s="153" t="e">
        <f t="shared" si="77"/>
        <v>#REF!</v>
      </c>
      <c r="L402" s="153" t="e">
        <f t="shared" si="77"/>
        <v>#REF!</v>
      </c>
      <c r="M402" s="153" t="e">
        <f t="shared" si="77"/>
        <v>#REF!</v>
      </c>
      <c r="N402" s="153" t="e">
        <f t="shared" si="77"/>
        <v>#REF!</v>
      </c>
      <c r="O402" s="153" t="e">
        <f t="shared" si="77"/>
        <v>#REF!</v>
      </c>
      <c r="P402" s="153" t="e">
        <f t="shared" si="77"/>
        <v>#REF!</v>
      </c>
      <c r="Q402" s="153" t="e">
        <f t="shared" si="77"/>
        <v>#REF!</v>
      </c>
      <c r="R402" s="153" t="e">
        <f t="shared" si="77"/>
        <v>#REF!</v>
      </c>
      <c r="S402" s="153" t="e">
        <f t="shared" si="82"/>
        <v>#REF!</v>
      </c>
      <c r="T402" s="152" t="str">
        <f t="shared" ca="1" si="83"/>
        <v/>
      </c>
      <c r="U402" s="149" t="str">
        <f t="shared" ca="1" si="81"/>
        <v/>
      </c>
    </row>
    <row r="403" spans="1:21">
      <c r="A403" s="149">
        <v>401</v>
      </c>
      <c r="B403" s="150">
        <f t="shared" si="84"/>
        <v>401</v>
      </c>
      <c r="C403" s="151" t="e">
        <f>IF(#REF!='Pareto Math'!Z$3,'Pareto Math'!B403,IF(HLOOKUP(X$15,#REF!,A404,FALSE)="","",HLOOKUP(X$15,#REF!,A404,FALSE)))</f>
        <v>#REF!</v>
      </c>
      <c r="D403" s="149" t="e">
        <f>HLOOKUP(V$15,#REF!,A404,FALSE)</f>
        <v>#REF!</v>
      </c>
      <c r="E403" s="152" t="e">
        <f>IF(C403="","",HLOOKUP(W$15,#REF!,A404,FALSE))</f>
        <v>#REF!</v>
      </c>
      <c r="F403" s="152">
        <f>(COUNTIF(D$3:D403,D403))</f>
        <v>401</v>
      </c>
      <c r="G403" s="152">
        <f t="shared" si="78"/>
        <v>999</v>
      </c>
      <c r="H403" s="152" t="e">
        <f t="shared" si="79"/>
        <v>#REF!</v>
      </c>
      <c r="I403" s="153" t="str">
        <f t="shared" si="80"/>
        <v/>
      </c>
      <c r="J403" s="153" t="e">
        <f t="shared" si="77"/>
        <v>#REF!</v>
      </c>
      <c r="K403" s="153" t="e">
        <f t="shared" si="77"/>
        <v>#REF!</v>
      </c>
      <c r="L403" s="153" t="e">
        <f t="shared" si="77"/>
        <v>#REF!</v>
      </c>
      <c r="M403" s="153" t="e">
        <f t="shared" si="77"/>
        <v>#REF!</v>
      </c>
      <c r="N403" s="153" t="e">
        <f t="shared" si="77"/>
        <v>#REF!</v>
      </c>
      <c r="O403" s="153" t="e">
        <f t="shared" si="77"/>
        <v>#REF!</v>
      </c>
      <c r="P403" s="153" t="e">
        <f t="shared" si="77"/>
        <v>#REF!</v>
      </c>
      <c r="Q403" s="153" t="e">
        <f t="shared" si="77"/>
        <v>#REF!</v>
      </c>
      <c r="R403" s="153" t="e">
        <f t="shared" si="77"/>
        <v>#REF!</v>
      </c>
      <c r="S403" s="153" t="e">
        <f t="shared" si="82"/>
        <v>#REF!</v>
      </c>
      <c r="T403" s="152" t="str">
        <f t="shared" ca="1" si="83"/>
        <v/>
      </c>
      <c r="U403" s="149" t="str">
        <f t="shared" ca="1" si="81"/>
        <v/>
      </c>
    </row>
    <row r="404" spans="1:21">
      <c r="A404" s="149">
        <v>402</v>
      </c>
      <c r="B404" s="150">
        <f t="shared" si="84"/>
        <v>402</v>
      </c>
      <c r="C404" s="151" t="e">
        <f>IF(#REF!='Pareto Math'!Z$3,'Pareto Math'!B404,IF(HLOOKUP(X$15,#REF!,A405,FALSE)="","",HLOOKUP(X$15,#REF!,A405,FALSE)))</f>
        <v>#REF!</v>
      </c>
      <c r="D404" s="149" t="e">
        <f>HLOOKUP(V$15,#REF!,A405,FALSE)</f>
        <v>#REF!</v>
      </c>
      <c r="E404" s="152" t="e">
        <f>IF(C404="","",HLOOKUP(W$15,#REF!,A405,FALSE))</f>
        <v>#REF!</v>
      </c>
      <c r="F404" s="152">
        <f>(COUNTIF(D$3:D404,D404))</f>
        <v>402</v>
      </c>
      <c r="G404" s="152">
        <f t="shared" si="78"/>
        <v>999</v>
      </c>
      <c r="H404" s="152" t="e">
        <f t="shared" si="79"/>
        <v>#REF!</v>
      </c>
      <c r="I404" s="153" t="str">
        <f t="shared" si="80"/>
        <v/>
      </c>
      <c r="J404" s="153" t="e">
        <f t="shared" si="77"/>
        <v>#REF!</v>
      </c>
      <c r="K404" s="153" t="e">
        <f t="shared" si="77"/>
        <v>#REF!</v>
      </c>
      <c r="L404" s="153" t="e">
        <f t="shared" si="77"/>
        <v>#REF!</v>
      </c>
      <c r="M404" s="153" t="e">
        <f t="shared" si="77"/>
        <v>#REF!</v>
      </c>
      <c r="N404" s="153" t="e">
        <f t="shared" si="77"/>
        <v>#REF!</v>
      </c>
      <c r="O404" s="153" t="e">
        <f t="shared" si="77"/>
        <v>#REF!</v>
      </c>
      <c r="P404" s="153" t="e">
        <f t="shared" si="77"/>
        <v>#REF!</v>
      </c>
      <c r="Q404" s="153" t="e">
        <f t="shared" si="77"/>
        <v>#REF!</v>
      </c>
      <c r="R404" s="153" t="e">
        <f t="shared" si="77"/>
        <v>#REF!</v>
      </c>
      <c r="S404" s="153" t="e">
        <f t="shared" si="82"/>
        <v>#REF!</v>
      </c>
      <c r="T404" s="152" t="str">
        <f t="shared" ca="1" si="83"/>
        <v/>
      </c>
      <c r="U404" s="149" t="str">
        <f t="shared" ca="1" si="81"/>
        <v/>
      </c>
    </row>
    <row r="405" spans="1:21">
      <c r="A405" s="149">
        <v>403</v>
      </c>
      <c r="B405" s="150">
        <f t="shared" si="84"/>
        <v>403</v>
      </c>
      <c r="C405" s="151" t="e">
        <f>IF(#REF!='Pareto Math'!Z$3,'Pareto Math'!B405,IF(HLOOKUP(X$15,#REF!,A406,FALSE)="","",HLOOKUP(X$15,#REF!,A406,FALSE)))</f>
        <v>#REF!</v>
      </c>
      <c r="D405" s="149" t="e">
        <f>HLOOKUP(V$15,#REF!,A406,FALSE)</f>
        <v>#REF!</v>
      </c>
      <c r="E405" s="152" t="e">
        <f>IF(C405="","",HLOOKUP(W$15,#REF!,A406,FALSE))</f>
        <v>#REF!</v>
      </c>
      <c r="F405" s="152">
        <f>(COUNTIF(D$3:D405,D405))</f>
        <v>403</v>
      </c>
      <c r="G405" s="152">
        <f t="shared" si="78"/>
        <v>999</v>
      </c>
      <c r="H405" s="152" t="e">
        <f t="shared" si="79"/>
        <v>#REF!</v>
      </c>
      <c r="I405" s="153" t="str">
        <f t="shared" si="80"/>
        <v/>
      </c>
      <c r="J405" s="153" t="e">
        <f t="shared" si="77"/>
        <v>#REF!</v>
      </c>
      <c r="K405" s="153" t="e">
        <f t="shared" si="77"/>
        <v>#REF!</v>
      </c>
      <c r="L405" s="153" t="e">
        <f t="shared" si="77"/>
        <v>#REF!</v>
      </c>
      <c r="M405" s="153" t="e">
        <f t="shared" si="77"/>
        <v>#REF!</v>
      </c>
      <c r="N405" s="153" t="e">
        <f t="shared" si="77"/>
        <v>#REF!</v>
      </c>
      <c r="O405" s="153" t="e">
        <f t="shared" si="77"/>
        <v>#REF!</v>
      </c>
      <c r="P405" s="153" t="e">
        <f t="shared" si="77"/>
        <v>#REF!</v>
      </c>
      <c r="Q405" s="153" t="e">
        <f t="shared" si="77"/>
        <v>#REF!</v>
      </c>
      <c r="R405" s="153" t="e">
        <f t="shared" si="77"/>
        <v>#REF!</v>
      </c>
      <c r="S405" s="153" t="e">
        <f t="shared" si="82"/>
        <v>#REF!</v>
      </c>
      <c r="T405" s="152" t="str">
        <f t="shared" ca="1" si="83"/>
        <v/>
      </c>
      <c r="U405" s="149" t="str">
        <f t="shared" ca="1" si="81"/>
        <v/>
      </c>
    </row>
    <row r="406" spans="1:21">
      <c r="A406" s="149">
        <v>404</v>
      </c>
      <c r="B406" s="150">
        <f t="shared" si="84"/>
        <v>404</v>
      </c>
      <c r="C406" s="151" t="e">
        <f>IF(#REF!='Pareto Math'!Z$3,'Pareto Math'!B406,IF(HLOOKUP(X$15,#REF!,A407,FALSE)="","",HLOOKUP(X$15,#REF!,A407,FALSE)))</f>
        <v>#REF!</v>
      </c>
      <c r="D406" s="149" t="e">
        <f>HLOOKUP(V$15,#REF!,A407,FALSE)</f>
        <v>#REF!</v>
      </c>
      <c r="E406" s="152" t="e">
        <f>IF(C406="","",HLOOKUP(W$15,#REF!,A407,FALSE))</f>
        <v>#REF!</v>
      </c>
      <c r="F406" s="152">
        <f>(COUNTIF(D$3:D406,D406))</f>
        <v>404</v>
      </c>
      <c r="G406" s="152">
        <f t="shared" si="78"/>
        <v>999</v>
      </c>
      <c r="H406" s="152" t="e">
        <f t="shared" si="79"/>
        <v>#REF!</v>
      </c>
      <c r="I406" s="153" t="str">
        <f t="shared" si="80"/>
        <v/>
      </c>
      <c r="J406" s="153" t="e">
        <f t="shared" si="77"/>
        <v>#REF!</v>
      </c>
      <c r="K406" s="153" t="e">
        <f t="shared" si="77"/>
        <v>#REF!</v>
      </c>
      <c r="L406" s="153" t="e">
        <f t="shared" si="77"/>
        <v>#REF!</v>
      </c>
      <c r="M406" s="153" t="e">
        <f t="shared" si="77"/>
        <v>#REF!</v>
      </c>
      <c r="N406" s="153" t="e">
        <f t="shared" si="77"/>
        <v>#REF!</v>
      </c>
      <c r="O406" s="153" t="e">
        <f t="shared" si="77"/>
        <v>#REF!</v>
      </c>
      <c r="P406" s="153" t="e">
        <f t="shared" si="77"/>
        <v>#REF!</v>
      </c>
      <c r="Q406" s="153" t="e">
        <f t="shared" si="77"/>
        <v>#REF!</v>
      </c>
      <c r="R406" s="153" t="e">
        <f t="shared" si="77"/>
        <v>#REF!</v>
      </c>
      <c r="S406" s="153" t="e">
        <f t="shared" si="82"/>
        <v>#REF!</v>
      </c>
      <c r="T406" s="152" t="str">
        <f t="shared" ca="1" si="83"/>
        <v/>
      </c>
      <c r="U406" s="149" t="str">
        <f t="shared" ca="1" si="81"/>
        <v/>
      </c>
    </row>
    <row r="407" spans="1:21">
      <c r="A407" s="149">
        <v>405</v>
      </c>
      <c r="B407" s="150">
        <f t="shared" si="84"/>
        <v>405</v>
      </c>
      <c r="C407" s="151" t="e">
        <f>IF(#REF!='Pareto Math'!Z$3,'Pareto Math'!B407,IF(HLOOKUP(X$15,#REF!,A408,FALSE)="","",HLOOKUP(X$15,#REF!,A408,FALSE)))</f>
        <v>#REF!</v>
      </c>
      <c r="D407" s="149" t="e">
        <f>HLOOKUP(V$15,#REF!,A408,FALSE)</f>
        <v>#REF!</v>
      </c>
      <c r="E407" s="152" t="e">
        <f>IF(C407="","",HLOOKUP(W$15,#REF!,A408,FALSE))</f>
        <v>#REF!</v>
      </c>
      <c r="F407" s="152">
        <f>(COUNTIF(D$3:D407,D407))</f>
        <v>405</v>
      </c>
      <c r="G407" s="152">
        <f t="shared" si="78"/>
        <v>999</v>
      </c>
      <c r="H407" s="152" t="e">
        <f t="shared" si="79"/>
        <v>#REF!</v>
      </c>
      <c r="I407" s="153" t="str">
        <f t="shared" si="80"/>
        <v/>
      </c>
      <c r="J407" s="153" t="e">
        <f t="shared" si="77"/>
        <v>#REF!</v>
      </c>
      <c r="K407" s="153" t="e">
        <f t="shared" si="77"/>
        <v>#REF!</v>
      </c>
      <c r="L407" s="153" t="e">
        <f t="shared" si="77"/>
        <v>#REF!</v>
      </c>
      <c r="M407" s="153" t="e">
        <f t="shared" si="77"/>
        <v>#REF!</v>
      </c>
      <c r="N407" s="153" t="e">
        <f t="shared" si="77"/>
        <v>#REF!</v>
      </c>
      <c r="O407" s="153" t="e">
        <f t="shared" si="77"/>
        <v>#REF!</v>
      </c>
      <c r="P407" s="153" t="e">
        <f t="shared" si="77"/>
        <v>#REF!</v>
      </c>
      <c r="Q407" s="153" t="e">
        <f t="shared" si="77"/>
        <v>#REF!</v>
      </c>
      <c r="R407" s="153" t="e">
        <f t="shared" si="77"/>
        <v>#REF!</v>
      </c>
      <c r="S407" s="153" t="e">
        <f t="shared" si="82"/>
        <v>#REF!</v>
      </c>
      <c r="T407" s="152" t="str">
        <f t="shared" ca="1" si="83"/>
        <v/>
      </c>
      <c r="U407" s="149" t="str">
        <f t="shared" ca="1" si="81"/>
        <v/>
      </c>
    </row>
    <row r="408" spans="1:21">
      <c r="A408" s="149">
        <v>406</v>
      </c>
      <c r="B408" s="150">
        <f t="shared" si="84"/>
        <v>406</v>
      </c>
      <c r="C408" s="151" t="e">
        <f>IF(#REF!='Pareto Math'!Z$3,'Pareto Math'!B408,IF(HLOOKUP(X$15,#REF!,A409,FALSE)="","",HLOOKUP(X$15,#REF!,A409,FALSE)))</f>
        <v>#REF!</v>
      </c>
      <c r="D408" s="149" t="e">
        <f>HLOOKUP(V$15,#REF!,A409,FALSE)</f>
        <v>#REF!</v>
      </c>
      <c r="E408" s="152" t="e">
        <f>IF(C408="","",HLOOKUP(W$15,#REF!,A409,FALSE))</f>
        <v>#REF!</v>
      </c>
      <c r="F408" s="152">
        <f>(COUNTIF(D$3:D408,D408))</f>
        <v>406</v>
      </c>
      <c r="G408" s="152">
        <f t="shared" si="78"/>
        <v>999</v>
      </c>
      <c r="H408" s="152" t="e">
        <f t="shared" si="79"/>
        <v>#REF!</v>
      </c>
      <c r="I408" s="153" t="str">
        <f t="shared" si="80"/>
        <v/>
      </c>
      <c r="J408" s="153" t="e">
        <f t="shared" si="77"/>
        <v>#REF!</v>
      </c>
      <c r="K408" s="153" t="e">
        <f t="shared" si="77"/>
        <v>#REF!</v>
      </c>
      <c r="L408" s="153" t="e">
        <f t="shared" si="77"/>
        <v>#REF!</v>
      </c>
      <c r="M408" s="153" t="e">
        <f t="shared" si="77"/>
        <v>#REF!</v>
      </c>
      <c r="N408" s="153" t="e">
        <f t="shared" si="77"/>
        <v>#REF!</v>
      </c>
      <c r="O408" s="153" t="e">
        <f t="shared" si="77"/>
        <v>#REF!</v>
      </c>
      <c r="P408" s="153" t="e">
        <f t="shared" si="77"/>
        <v>#REF!</v>
      </c>
      <c r="Q408" s="153" t="e">
        <f t="shared" si="77"/>
        <v>#REF!</v>
      </c>
      <c r="R408" s="153" t="e">
        <f t="shared" si="77"/>
        <v>#REF!</v>
      </c>
      <c r="S408" s="153" t="e">
        <f t="shared" si="82"/>
        <v>#REF!</v>
      </c>
      <c r="T408" s="152" t="str">
        <f t="shared" ca="1" si="83"/>
        <v/>
      </c>
      <c r="U408" s="149" t="str">
        <f t="shared" ca="1" si="81"/>
        <v/>
      </c>
    </row>
    <row r="409" spans="1:21">
      <c r="A409" s="149">
        <v>407</v>
      </c>
      <c r="B409" s="150">
        <f t="shared" si="84"/>
        <v>407</v>
      </c>
      <c r="C409" s="151" t="e">
        <f>IF(#REF!='Pareto Math'!Z$3,'Pareto Math'!B409,IF(HLOOKUP(X$15,#REF!,A410,FALSE)="","",HLOOKUP(X$15,#REF!,A410,FALSE)))</f>
        <v>#REF!</v>
      </c>
      <c r="D409" s="149" t="e">
        <f>HLOOKUP(V$15,#REF!,A410,FALSE)</f>
        <v>#REF!</v>
      </c>
      <c r="E409" s="152" t="e">
        <f>IF(C409="","",HLOOKUP(W$15,#REF!,A410,FALSE))</f>
        <v>#REF!</v>
      </c>
      <c r="F409" s="152">
        <f>(COUNTIF(D$3:D409,D409))</f>
        <v>407</v>
      </c>
      <c r="G409" s="152">
        <f t="shared" si="78"/>
        <v>999</v>
      </c>
      <c r="H409" s="152" t="e">
        <f t="shared" si="79"/>
        <v>#REF!</v>
      </c>
      <c r="I409" s="153" t="str">
        <f t="shared" si="80"/>
        <v/>
      </c>
      <c r="J409" s="153" t="e">
        <f t="shared" si="77"/>
        <v>#REF!</v>
      </c>
      <c r="K409" s="153" t="e">
        <f t="shared" si="77"/>
        <v>#REF!</v>
      </c>
      <c r="L409" s="153" t="e">
        <f t="shared" si="77"/>
        <v>#REF!</v>
      </c>
      <c r="M409" s="153" t="e">
        <f t="shared" si="77"/>
        <v>#REF!</v>
      </c>
      <c r="N409" s="153" t="e">
        <f t="shared" si="77"/>
        <v>#REF!</v>
      </c>
      <c r="O409" s="153" t="e">
        <f t="shared" si="77"/>
        <v>#REF!</v>
      </c>
      <c r="P409" s="153" t="e">
        <f t="shared" si="77"/>
        <v>#REF!</v>
      </c>
      <c r="Q409" s="153" t="e">
        <f t="shared" si="77"/>
        <v>#REF!</v>
      </c>
      <c r="R409" s="153" t="e">
        <f t="shared" si="77"/>
        <v>#REF!</v>
      </c>
      <c r="S409" s="153" t="e">
        <f t="shared" si="82"/>
        <v>#REF!</v>
      </c>
      <c r="T409" s="152" t="str">
        <f t="shared" ca="1" si="83"/>
        <v/>
      </c>
      <c r="U409" s="149" t="str">
        <f t="shared" ca="1" si="81"/>
        <v/>
      </c>
    </row>
    <row r="410" spans="1:21">
      <c r="A410" s="149">
        <v>408</v>
      </c>
      <c r="B410" s="150">
        <f t="shared" si="84"/>
        <v>408</v>
      </c>
      <c r="C410" s="151" t="e">
        <f>IF(#REF!='Pareto Math'!Z$3,'Pareto Math'!B410,IF(HLOOKUP(X$15,#REF!,A411,FALSE)="","",HLOOKUP(X$15,#REF!,A411,FALSE)))</f>
        <v>#REF!</v>
      </c>
      <c r="D410" s="149" t="e">
        <f>HLOOKUP(V$15,#REF!,A411,FALSE)</f>
        <v>#REF!</v>
      </c>
      <c r="E410" s="152" t="e">
        <f>IF(C410="","",HLOOKUP(W$15,#REF!,A411,FALSE))</f>
        <v>#REF!</v>
      </c>
      <c r="F410" s="152">
        <f>(COUNTIF(D$3:D410,D410))</f>
        <v>408</v>
      </c>
      <c r="G410" s="152">
        <f t="shared" si="78"/>
        <v>999</v>
      </c>
      <c r="H410" s="152" t="e">
        <f t="shared" si="79"/>
        <v>#REF!</v>
      </c>
      <c r="I410" s="153" t="str">
        <f t="shared" si="80"/>
        <v/>
      </c>
      <c r="J410" s="153" t="e">
        <f t="shared" si="77"/>
        <v>#REF!</v>
      </c>
      <c r="K410" s="153" t="e">
        <f t="shared" si="77"/>
        <v>#REF!</v>
      </c>
      <c r="L410" s="153" t="e">
        <f t="shared" si="77"/>
        <v>#REF!</v>
      </c>
      <c r="M410" s="153" t="e">
        <f t="shared" si="77"/>
        <v>#REF!</v>
      </c>
      <c r="N410" s="153" t="e">
        <f t="shared" si="77"/>
        <v>#REF!</v>
      </c>
      <c r="O410" s="153" t="e">
        <f t="shared" si="77"/>
        <v>#REF!</v>
      </c>
      <c r="P410" s="153" t="e">
        <f t="shared" si="77"/>
        <v>#REF!</v>
      </c>
      <c r="Q410" s="153" t="e">
        <f t="shared" si="77"/>
        <v>#REF!</v>
      </c>
      <c r="R410" s="153" t="e">
        <f t="shared" si="77"/>
        <v>#REF!</v>
      </c>
      <c r="S410" s="153" t="e">
        <f t="shared" si="82"/>
        <v>#REF!</v>
      </c>
      <c r="T410" s="152" t="str">
        <f t="shared" ca="1" si="83"/>
        <v/>
      </c>
      <c r="U410" s="149" t="str">
        <f t="shared" ca="1" si="81"/>
        <v/>
      </c>
    </row>
    <row r="411" spans="1:21">
      <c r="A411" s="149">
        <v>409</v>
      </c>
      <c r="B411" s="150">
        <f t="shared" si="84"/>
        <v>409</v>
      </c>
      <c r="C411" s="151" t="e">
        <f>IF(#REF!='Pareto Math'!Z$3,'Pareto Math'!B411,IF(HLOOKUP(X$15,#REF!,A412,FALSE)="","",HLOOKUP(X$15,#REF!,A412,FALSE)))</f>
        <v>#REF!</v>
      </c>
      <c r="D411" s="149" t="e">
        <f>HLOOKUP(V$15,#REF!,A412,FALSE)</f>
        <v>#REF!</v>
      </c>
      <c r="E411" s="152" t="e">
        <f>IF(C411="","",HLOOKUP(W$15,#REF!,A412,FALSE))</f>
        <v>#REF!</v>
      </c>
      <c r="F411" s="152">
        <f>(COUNTIF(D$3:D411,D411))</f>
        <v>409</v>
      </c>
      <c r="G411" s="152">
        <f t="shared" si="78"/>
        <v>999</v>
      </c>
      <c r="H411" s="152" t="e">
        <f t="shared" si="79"/>
        <v>#REF!</v>
      </c>
      <c r="I411" s="153" t="str">
        <f t="shared" si="80"/>
        <v/>
      </c>
      <c r="J411" s="153" t="e">
        <f t="shared" si="77"/>
        <v>#REF!</v>
      </c>
      <c r="K411" s="153" t="e">
        <f t="shared" si="77"/>
        <v>#REF!</v>
      </c>
      <c r="L411" s="153" t="e">
        <f t="shared" si="77"/>
        <v>#REF!</v>
      </c>
      <c r="M411" s="153" t="e">
        <f t="shared" si="77"/>
        <v>#REF!</v>
      </c>
      <c r="N411" s="153" t="e">
        <f t="shared" si="77"/>
        <v>#REF!</v>
      </c>
      <c r="O411" s="153" t="e">
        <f t="shared" si="77"/>
        <v>#REF!</v>
      </c>
      <c r="P411" s="153" t="e">
        <f t="shared" si="77"/>
        <v>#REF!</v>
      </c>
      <c r="Q411" s="153" t="e">
        <f t="shared" si="77"/>
        <v>#REF!</v>
      </c>
      <c r="R411" s="153" t="e">
        <f t="shared" si="77"/>
        <v>#REF!</v>
      </c>
      <c r="S411" s="153" t="e">
        <f t="shared" si="82"/>
        <v>#REF!</v>
      </c>
      <c r="T411" s="152" t="str">
        <f t="shared" ca="1" si="83"/>
        <v/>
      </c>
      <c r="U411" s="149" t="str">
        <f t="shared" ca="1" si="81"/>
        <v/>
      </c>
    </row>
    <row r="412" spans="1:21">
      <c r="A412" s="149">
        <v>410</v>
      </c>
      <c r="B412" s="150">
        <f t="shared" si="84"/>
        <v>410</v>
      </c>
      <c r="C412" s="151" t="e">
        <f>IF(#REF!='Pareto Math'!Z$3,'Pareto Math'!B412,IF(HLOOKUP(X$15,#REF!,A413,FALSE)="","",HLOOKUP(X$15,#REF!,A413,FALSE)))</f>
        <v>#REF!</v>
      </c>
      <c r="D412" s="149" t="e">
        <f>HLOOKUP(V$15,#REF!,A413,FALSE)</f>
        <v>#REF!</v>
      </c>
      <c r="E412" s="152" t="e">
        <f>IF(C412="","",HLOOKUP(W$15,#REF!,A413,FALSE))</f>
        <v>#REF!</v>
      </c>
      <c r="F412" s="152">
        <f>(COUNTIF(D$3:D412,D412))</f>
        <v>410</v>
      </c>
      <c r="G412" s="152">
        <f t="shared" si="78"/>
        <v>999</v>
      </c>
      <c r="H412" s="152" t="e">
        <f t="shared" si="79"/>
        <v>#REF!</v>
      </c>
      <c r="I412" s="153" t="str">
        <f t="shared" si="80"/>
        <v/>
      </c>
      <c r="J412" s="153" t="e">
        <f t="shared" si="77"/>
        <v>#REF!</v>
      </c>
      <c r="K412" s="153" t="e">
        <f t="shared" si="77"/>
        <v>#REF!</v>
      </c>
      <c r="L412" s="153" t="e">
        <f t="shared" si="77"/>
        <v>#REF!</v>
      </c>
      <c r="M412" s="153" t="e">
        <f t="shared" si="77"/>
        <v>#REF!</v>
      </c>
      <c r="N412" s="153" t="e">
        <f t="shared" si="77"/>
        <v>#REF!</v>
      </c>
      <c r="O412" s="153" t="e">
        <f t="shared" si="77"/>
        <v>#REF!</v>
      </c>
      <c r="P412" s="153" t="e">
        <f t="shared" si="77"/>
        <v>#REF!</v>
      </c>
      <c r="Q412" s="153" t="e">
        <f t="shared" si="77"/>
        <v>#REF!</v>
      </c>
      <c r="R412" s="153" t="e">
        <f t="shared" si="77"/>
        <v>#REF!</v>
      </c>
      <c r="S412" s="153" t="e">
        <f t="shared" si="82"/>
        <v>#REF!</v>
      </c>
      <c r="T412" s="152" t="str">
        <f t="shared" ca="1" si="83"/>
        <v/>
      </c>
      <c r="U412" s="149" t="str">
        <f t="shared" ca="1" si="81"/>
        <v/>
      </c>
    </row>
    <row r="413" spans="1:21">
      <c r="A413" s="149">
        <v>411</v>
      </c>
      <c r="B413" s="150">
        <f t="shared" si="84"/>
        <v>411</v>
      </c>
      <c r="C413" s="151" t="e">
        <f>IF(#REF!='Pareto Math'!Z$3,'Pareto Math'!B413,IF(HLOOKUP(X$15,#REF!,A414,FALSE)="","",HLOOKUP(X$15,#REF!,A414,FALSE)))</f>
        <v>#REF!</v>
      </c>
      <c r="D413" s="149" t="e">
        <f>HLOOKUP(V$15,#REF!,A414,FALSE)</f>
        <v>#REF!</v>
      </c>
      <c r="E413" s="152" t="e">
        <f>IF(C413="","",HLOOKUP(W$15,#REF!,A414,FALSE))</f>
        <v>#REF!</v>
      </c>
      <c r="F413" s="152">
        <f>(COUNTIF(D$3:D413,D413))</f>
        <v>411</v>
      </c>
      <c r="G413" s="152">
        <f t="shared" si="78"/>
        <v>999</v>
      </c>
      <c r="H413" s="152" t="e">
        <f t="shared" si="79"/>
        <v>#REF!</v>
      </c>
      <c r="I413" s="153" t="str">
        <f t="shared" si="80"/>
        <v/>
      </c>
      <c r="J413" s="153" t="e">
        <f t="shared" si="77"/>
        <v>#REF!</v>
      </c>
      <c r="K413" s="153" t="e">
        <f t="shared" si="77"/>
        <v>#REF!</v>
      </c>
      <c r="L413" s="153" t="e">
        <f t="shared" si="77"/>
        <v>#REF!</v>
      </c>
      <c r="M413" s="153" t="e">
        <f t="shared" ref="M413:R455" si="85">IF(ISERROR(AA$43),"",IF($D413&lt;&gt;AA$43,"",$E413))</f>
        <v>#REF!</v>
      </c>
      <c r="N413" s="153" t="e">
        <f t="shared" si="85"/>
        <v>#REF!</v>
      </c>
      <c r="O413" s="153" t="e">
        <f t="shared" si="85"/>
        <v>#REF!</v>
      </c>
      <c r="P413" s="153" t="e">
        <f t="shared" si="85"/>
        <v>#REF!</v>
      </c>
      <c r="Q413" s="153" t="e">
        <f t="shared" si="85"/>
        <v>#REF!</v>
      </c>
      <c r="R413" s="153" t="e">
        <f t="shared" si="85"/>
        <v>#REF!</v>
      </c>
      <c r="S413" s="153" t="e">
        <f t="shared" si="82"/>
        <v>#REF!</v>
      </c>
      <c r="T413" s="152" t="str">
        <f t="shared" ca="1" si="83"/>
        <v/>
      </c>
      <c r="U413" s="149" t="str">
        <f t="shared" ca="1" si="81"/>
        <v/>
      </c>
    </row>
    <row r="414" spans="1:21">
      <c r="A414" s="149">
        <v>412</v>
      </c>
      <c r="B414" s="150">
        <f t="shared" si="84"/>
        <v>412</v>
      </c>
      <c r="C414" s="151" t="e">
        <f>IF(#REF!='Pareto Math'!Z$3,'Pareto Math'!B414,IF(HLOOKUP(X$15,#REF!,A415,FALSE)="","",HLOOKUP(X$15,#REF!,A415,FALSE)))</f>
        <v>#REF!</v>
      </c>
      <c r="D414" s="149" t="e">
        <f>HLOOKUP(V$15,#REF!,A415,FALSE)</f>
        <v>#REF!</v>
      </c>
      <c r="E414" s="152" t="e">
        <f>IF(C414="","",HLOOKUP(W$15,#REF!,A415,FALSE))</f>
        <v>#REF!</v>
      </c>
      <c r="F414" s="152">
        <f>(COUNTIF(D$3:D414,D414))</f>
        <v>412</v>
      </c>
      <c r="G414" s="152">
        <f t="shared" si="78"/>
        <v>999</v>
      </c>
      <c r="H414" s="152" t="e">
        <f t="shared" si="79"/>
        <v>#REF!</v>
      </c>
      <c r="I414" s="153" t="str">
        <f t="shared" si="80"/>
        <v/>
      </c>
      <c r="J414" s="153" t="e">
        <f t="shared" ref="J414:O477" si="86">IF(ISERROR(X$43),"",IF($D414&lt;&gt;X$43,"",$E414))</f>
        <v>#REF!</v>
      </c>
      <c r="K414" s="153" t="e">
        <f t="shared" si="86"/>
        <v>#REF!</v>
      </c>
      <c r="L414" s="153" t="e">
        <f t="shared" si="86"/>
        <v>#REF!</v>
      </c>
      <c r="M414" s="153" t="e">
        <f t="shared" si="85"/>
        <v>#REF!</v>
      </c>
      <c r="N414" s="153" t="e">
        <f t="shared" si="85"/>
        <v>#REF!</v>
      </c>
      <c r="O414" s="153" t="e">
        <f t="shared" si="85"/>
        <v>#REF!</v>
      </c>
      <c r="P414" s="153" t="e">
        <f t="shared" si="85"/>
        <v>#REF!</v>
      </c>
      <c r="Q414" s="153" t="e">
        <f t="shared" si="85"/>
        <v>#REF!</v>
      </c>
      <c r="R414" s="153" t="e">
        <f t="shared" si="85"/>
        <v>#REF!</v>
      </c>
      <c r="S414" s="153" t="e">
        <f t="shared" si="82"/>
        <v>#REF!</v>
      </c>
      <c r="T414" s="152" t="str">
        <f t="shared" ca="1" si="83"/>
        <v/>
      </c>
      <c r="U414" s="149" t="str">
        <f t="shared" ca="1" si="81"/>
        <v/>
      </c>
    </row>
    <row r="415" spans="1:21">
      <c r="A415" s="149">
        <v>413</v>
      </c>
      <c r="B415" s="150">
        <f t="shared" si="84"/>
        <v>413</v>
      </c>
      <c r="C415" s="151" t="e">
        <f>IF(#REF!='Pareto Math'!Z$3,'Pareto Math'!B415,IF(HLOOKUP(X$15,#REF!,A416,FALSE)="","",HLOOKUP(X$15,#REF!,A416,FALSE)))</f>
        <v>#REF!</v>
      </c>
      <c r="D415" s="149" t="e">
        <f>HLOOKUP(V$15,#REF!,A416,FALSE)</f>
        <v>#REF!</v>
      </c>
      <c r="E415" s="152" t="e">
        <f>IF(C415="","",HLOOKUP(W$15,#REF!,A416,FALSE))</f>
        <v>#REF!</v>
      </c>
      <c r="F415" s="152">
        <f>(COUNTIF(D$3:D415,D415))</f>
        <v>413</v>
      </c>
      <c r="G415" s="152">
        <f t="shared" si="78"/>
        <v>999</v>
      </c>
      <c r="H415" s="152" t="e">
        <f t="shared" si="79"/>
        <v>#REF!</v>
      </c>
      <c r="I415" s="153" t="str">
        <f t="shared" si="80"/>
        <v/>
      </c>
      <c r="J415" s="153" t="e">
        <f t="shared" si="86"/>
        <v>#REF!</v>
      </c>
      <c r="K415" s="153" t="e">
        <f t="shared" si="86"/>
        <v>#REF!</v>
      </c>
      <c r="L415" s="153" t="e">
        <f t="shared" si="86"/>
        <v>#REF!</v>
      </c>
      <c r="M415" s="153" t="e">
        <f t="shared" si="85"/>
        <v>#REF!</v>
      </c>
      <c r="N415" s="153" t="e">
        <f t="shared" si="85"/>
        <v>#REF!</v>
      </c>
      <c r="O415" s="153" t="e">
        <f t="shared" si="85"/>
        <v>#REF!</v>
      </c>
      <c r="P415" s="153" t="e">
        <f t="shared" si="85"/>
        <v>#REF!</v>
      </c>
      <c r="Q415" s="153" t="e">
        <f t="shared" si="85"/>
        <v>#REF!</v>
      </c>
      <c r="R415" s="153" t="e">
        <f t="shared" si="85"/>
        <v>#REF!</v>
      </c>
      <c r="S415" s="153" t="e">
        <f t="shared" si="82"/>
        <v>#REF!</v>
      </c>
      <c r="T415" s="152" t="str">
        <f t="shared" ca="1" si="83"/>
        <v/>
      </c>
      <c r="U415" s="149" t="str">
        <f t="shared" ca="1" si="81"/>
        <v/>
      </c>
    </row>
    <row r="416" spans="1:21">
      <c r="A416" s="149">
        <v>414</v>
      </c>
      <c r="B416" s="150">
        <f t="shared" si="84"/>
        <v>414</v>
      </c>
      <c r="C416" s="151" t="e">
        <f>IF(#REF!='Pareto Math'!Z$3,'Pareto Math'!B416,IF(HLOOKUP(X$15,#REF!,A417,FALSE)="","",HLOOKUP(X$15,#REF!,A417,FALSE)))</f>
        <v>#REF!</v>
      </c>
      <c r="D416" s="149" t="e">
        <f>HLOOKUP(V$15,#REF!,A417,FALSE)</f>
        <v>#REF!</v>
      </c>
      <c r="E416" s="152" t="e">
        <f>IF(C416="","",HLOOKUP(W$15,#REF!,A417,FALSE))</f>
        <v>#REF!</v>
      </c>
      <c r="F416" s="152">
        <f>(COUNTIF(D$3:D416,D416))</f>
        <v>414</v>
      </c>
      <c r="G416" s="152">
        <f t="shared" si="78"/>
        <v>999</v>
      </c>
      <c r="H416" s="152" t="e">
        <f t="shared" si="79"/>
        <v>#REF!</v>
      </c>
      <c r="I416" s="153" t="str">
        <f t="shared" si="80"/>
        <v/>
      </c>
      <c r="J416" s="153" t="e">
        <f t="shared" si="86"/>
        <v>#REF!</v>
      </c>
      <c r="K416" s="153" t="e">
        <f t="shared" si="86"/>
        <v>#REF!</v>
      </c>
      <c r="L416" s="153" t="e">
        <f t="shared" si="86"/>
        <v>#REF!</v>
      </c>
      <c r="M416" s="153" t="e">
        <f t="shared" si="85"/>
        <v>#REF!</v>
      </c>
      <c r="N416" s="153" t="e">
        <f t="shared" si="85"/>
        <v>#REF!</v>
      </c>
      <c r="O416" s="153" t="e">
        <f t="shared" si="85"/>
        <v>#REF!</v>
      </c>
      <c r="P416" s="153" t="e">
        <f t="shared" si="85"/>
        <v>#REF!</v>
      </c>
      <c r="Q416" s="153" t="e">
        <f t="shared" si="85"/>
        <v>#REF!</v>
      </c>
      <c r="R416" s="153" t="e">
        <f t="shared" si="85"/>
        <v>#REF!</v>
      </c>
      <c r="S416" s="153" t="e">
        <f t="shared" si="82"/>
        <v>#REF!</v>
      </c>
      <c r="T416" s="152" t="str">
        <f t="shared" ca="1" si="83"/>
        <v/>
      </c>
      <c r="U416" s="149" t="str">
        <f t="shared" ca="1" si="81"/>
        <v/>
      </c>
    </row>
    <row r="417" spans="1:21">
      <c r="A417" s="149">
        <v>415</v>
      </c>
      <c r="B417" s="150">
        <f t="shared" si="84"/>
        <v>415</v>
      </c>
      <c r="C417" s="151" t="e">
        <f>IF(#REF!='Pareto Math'!Z$3,'Pareto Math'!B417,IF(HLOOKUP(X$15,#REF!,A418,FALSE)="","",HLOOKUP(X$15,#REF!,A418,FALSE)))</f>
        <v>#REF!</v>
      </c>
      <c r="D417" s="149" t="e">
        <f>HLOOKUP(V$15,#REF!,A418,FALSE)</f>
        <v>#REF!</v>
      </c>
      <c r="E417" s="152" t="e">
        <f>IF(C417="","",HLOOKUP(W$15,#REF!,A418,FALSE))</f>
        <v>#REF!</v>
      </c>
      <c r="F417" s="152">
        <f>(COUNTIF(D$3:D417,D417))</f>
        <v>415</v>
      </c>
      <c r="G417" s="152">
        <f t="shared" si="78"/>
        <v>999</v>
      </c>
      <c r="H417" s="152" t="e">
        <f t="shared" si="79"/>
        <v>#REF!</v>
      </c>
      <c r="I417" s="153" t="str">
        <f t="shared" si="80"/>
        <v/>
      </c>
      <c r="J417" s="153" t="e">
        <f t="shared" si="86"/>
        <v>#REF!</v>
      </c>
      <c r="K417" s="153" t="e">
        <f t="shared" si="86"/>
        <v>#REF!</v>
      </c>
      <c r="L417" s="153" t="e">
        <f t="shared" si="86"/>
        <v>#REF!</v>
      </c>
      <c r="M417" s="153" t="e">
        <f t="shared" si="85"/>
        <v>#REF!</v>
      </c>
      <c r="N417" s="153" t="e">
        <f t="shared" si="85"/>
        <v>#REF!</v>
      </c>
      <c r="O417" s="153" t="e">
        <f t="shared" si="85"/>
        <v>#REF!</v>
      </c>
      <c r="P417" s="153" t="e">
        <f t="shared" si="85"/>
        <v>#REF!</v>
      </c>
      <c r="Q417" s="153" t="e">
        <f t="shared" si="85"/>
        <v>#REF!</v>
      </c>
      <c r="R417" s="153" t="e">
        <f t="shared" si="85"/>
        <v>#REF!</v>
      </c>
      <c r="S417" s="153" t="e">
        <f t="shared" si="82"/>
        <v>#REF!</v>
      </c>
      <c r="T417" s="152" t="str">
        <f t="shared" ca="1" si="83"/>
        <v/>
      </c>
      <c r="U417" s="149" t="str">
        <f t="shared" ca="1" si="81"/>
        <v/>
      </c>
    </row>
    <row r="418" spans="1:21">
      <c r="A418" s="149">
        <v>416</v>
      </c>
      <c r="B418" s="150">
        <f t="shared" si="84"/>
        <v>416</v>
      </c>
      <c r="C418" s="151" t="e">
        <f>IF(#REF!='Pareto Math'!Z$3,'Pareto Math'!B418,IF(HLOOKUP(X$15,#REF!,A419,FALSE)="","",HLOOKUP(X$15,#REF!,A419,FALSE)))</f>
        <v>#REF!</v>
      </c>
      <c r="D418" s="149" t="e">
        <f>HLOOKUP(V$15,#REF!,A419,FALSE)</f>
        <v>#REF!</v>
      </c>
      <c r="E418" s="152" t="e">
        <f>IF(C418="","",HLOOKUP(W$15,#REF!,A419,FALSE))</f>
        <v>#REF!</v>
      </c>
      <c r="F418" s="152">
        <f>(COUNTIF(D$3:D418,D418))</f>
        <v>416</v>
      </c>
      <c r="G418" s="152">
        <f t="shared" si="78"/>
        <v>999</v>
      </c>
      <c r="H418" s="152" t="e">
        <f t="shared" si="79"/>
        <v>#REF!</v>
      </c>
      <c r="I418" s="153" t="str">
        <f t="shared" si="80"/>
        <v/>
      </c>
      <c r="J418" s="153" t="e">
        <f t="shared" si="86"/>
        <v>#REF!</v>
      </c>
      <c r="K418" s="153" t="e">
        <f t="shared" si="86"/>
        <v>#REF!</v>
      </c>
      <c r="L418" s="153" t="e">
        <f t="shared" si="86"/>
        <v>#REF!</v>
      </c>
      <c r="M418" s="153" t="e">
        <f t="shared" si="85"/>
        <v>#REF!</v>
      </c>
      <c r="N418" s="153" t="e">
        <f t="shared" si="85"/>
        <v>#REF!</v>
      </c>
      <c r="O418" s="153" t="e">
        <f t="shared" si="85"/>
        <v>#REF!</v>
      </c>
      <c r="P418" s="153" t="e">
        <f t="shared" si="85"/>
        <v>#REF!</v>
      </c>
      <c r="Q418" s="153" t="e">
        <f t="shared" si="85"/>
        <v>#REF!</v>
      </c>
      <c r="R418" s="153" t="e">
        <f t="shared" si="85"/>
        <v>#REF!</v>
      </c>
      <c r="S418" s="153" t="e">
        <f t="shared" si="82"/>
        <v>#REF!</v>
      </c>
      <c r="T418" s="152" t="str">
        <f t="shared" ca="1" si="83"/>
        <v/>
      </c>
      <c r="U418" s="149" t="str">
        <f t="shared" ca="1" si="81"/>
        <v/>
      </c>
    </row>
    <row r="419" spans="1:21">
      <c r="A419" s="149">
        <v>417</v>
      </c>
      <c r="B419" s="150">
        <f t="shared" si="84"/>
        <v>417</v>
      </c>
      <c r="C419" s="151" t="e">
        <f>IF(#REF!='Pareto Math'!Z$3,'Pareto Math'!B419,IF(HLOOKUP(X$15,#REF!,A420,FALSE)="","",HLOOKUP(X$15,#REF!,A420,FALSE)))</f>
        <v>#REF!</v>
      </c>
      <c r="D419" s="149" t="e">
        <f>HLOOKUP(V$15,#REF!,A420,FALSE)</f>
        <v>#REF!</v>
      </c>
      <c r="E419" s="152" t="e">
        <f>IF(C419="","",HLOOKUP(W$15,#REF!,A420,FALSE))</f>
        <v>#REF!</v>
      </c>
      <c r="F419" s="152">
        <f>(COUNTIF(D$3:D419,D419))</f>
        <v>417</v>
      </c>
      <c r="G419" s="152">
        <f t="shared" si="78"/>
        <v>999</v>
      </c>
      <c r="H419" s="152" t="e">
        <f t="shared" si="79"/>
        <v>#REF!</v>
      </c>
      <c r="I419" s="153" t="str">
        <f t="shared" si="80"/>
        <v/>
      </c>
      <c r="J419" s="153" t="e">
        <f t="shared" si="86"/>
        <v>#REF!</v>
      </c>
      <c r="K419" s="153" t="e">
        <f t="shared" si="86"/>
        <v>#REF!</v>
      </c>
      <c r="L419" s="153" t="e">
        <f t="shared" si="86"/>
        <v>#REF!</v>
      </c>
      <c r="M419" s="153" t="e">
        <f t="shared" si="85"/>
        <v>#REF!</v>
      </c>
      <c r="N419" s="153" t="e">
        <f t="shared" si="85"/>
        <v>#REF!</v>
      </c>
      <c r="O419" s="153" t="e">
        <f t="shared" si="85"/>
        <v>#REF!</v>
      </c>
      <c r="P419" s="153" t="e">
        <f t="shared" si="85"/>
        <v>#REF!</v>
      </c>
      <c r="Q419" s="153" t="e">
        <f t="shared" si="85"/>
        <v>#REF!</v>
      </c>
      <c r="R419" s="153" t="e">
        <f t="shared" si="85"/>
        <v>#REF!</v>
      </c>
      <c r="S419" s="153" t="e">
        <f t="shared" si="82"/>
        <v>#REF!</v>
      </c>
      <c r="T419" s="152" t="str">
        <f t="shared" ca="1" si="83"/>
        <v/>
      </c>
      <c r="U419" s="149" t="str">
        <f t="shared" ca="1" si="81"/>
        <v/>
      </c>
    </row>
    <row r="420" spans="1:21">
      <c r="A420" s="149">
        <v>418</v>
      </c>
      <c r="B420" s="150">
        <f t="shared" si="84"/>
        <v>418</v>
      </c>
      <c r="C420" s="151" t="e">
        <f>IF(#REF!='Pareto Math'!Z$3,'Pareto Math'!B420,IF(HLOOKUP(X$15,#REF!,A421,FALSE)="","",HLOOKUP(X$15,#REF!,A421,FALSE)))</f>
        <v>#REF!</v>
      </c>
      <c r="D420" s="149" t="e">
        <f>HLOOKUP(V$15,#REF!,A421,FALSE)</f>
        <v>#REF!</v>
      </c>
      <c r="E420" s="152" t="e">
        <f>IF(C420="","",HLOOKUP(W$15,#REF!,A421,FALSE))</f>
        <v>#REF!</v>
      </c>
      <c r="F420" s="152">
        <f>(COUNTIF(D$3:D420,D420))</f>
        <v>418</v>
      </c>
      <c r="G420" s="152">
        <f t="shared" si="78"/>
        <v>999</v>
      </c>
      <c r="H420" s="152" t="e">
        <f t="shared" si="79"/>
        <v>#REF!</v>
      </c>
      <c r="I420" s="153" t="str">
        <f t="shared" si="80"/>
        <v/>
      </c>
      <c r="J420" s="153" t="e">
        <f t="shared" si="86"/>
        <v>#REF!</v>
      </c>
      <c r="K420" s="153" t="e">
        <f t="shared" si="86"/>
        <v>#REF!</v>
      </c>
      <c r="L420" s="153" t="e">
        <f t="shared" si="86"/>
        <v>#REF!</v>
      </c>
      <c r="M420" s="153" t="e">
        <f t="shared" si="85"/>
        <v>#REF!</v>
      </c>
      <c r="N420" s="153" t="e">
        <f t="shared" si="85"/>
        <v>#REF!</v>
      </c>
      <c r="O420" s="153" t="e">
        <f t="shared" si="85"/>
        <v>#REF!</v>
      </c>
      <c r="P420" s="153" t="e">
        <f t="shared" si="85"/>
        <v>#REF!</v>
      </c>
      <c r="Q420" s="153" t="e">
        <f t="shared" si="85"/>
        <v>#REF!</v>
      </c>
      <c r="R420" s="153" t="e">
        <f t="shared" si="85"/>
        <v>#REF!</v>
      </c>
      <c r="S420" s="153" t="e">
        <f t="shared" si="82"/>
        <v>#REF!</v>
      </c>
      <c r="T420" s="152" t="str">
        <f t="shared" ca="1" si="83"/>
        <v/>
      </c>
      <c r="U420" s="149" t="str">
        <f t="shared" ca="1" si="81"/>
        <v/>
      </c>
    </row>
    <row r="421" spans="1:21">
      <c r="A421" s="149">
        <v>419</v>
      </c>
      <c r="B421" s="150">
        <f t="shared" si="84"/>
        <v>419</v>
      </c>
      <c r="C421" s="151" t="e">
        <f>IF(#REF!='Pareto Math'!Z$3,'Pareto Math'!B421,IF(HLOOKUP(X$15,#REF!,A422,FALSE)="","",HLOOKUP(X$15,#REF!,A422,FALSE)))</f>
        <v>#REF!</v>
      </c>
      <c r="D421" s="149" t="e">
        <f>HLOOKUP(V$15,#REF!,A422,FALSE)</f>
        <v>#REF!</v>
      </c>
      <c r="E421" s="152" t="e">
        <f>IF(C421="","",HLOOKUP(W$15,#REF!,A422,FALSE))</f>
        <v>#REF!</v>
      </c>
      <c r="F421" s="152">
        <f>(COUNTIF(D$3:D421,D421))</f>
        <v>419</v>
      </c>
      <c r="G421" s="152">
        <f t="shared" si="78"/>
        <v>999</v>
      </c>
      <c r="H421" s="152" t="e">
        <f t="shared" si="79"/>
        <v>#REF!</v>
      </c>
      <c r="I421" s="153" t="str">
        <f t="shared" si="80"/>
        <v/>
      </c>
      <c r="J421" s="153" t="e">
        <f t="shared" si="86"/>
        <v>#REF!</v>
      </c>
      <c r="K421" s="153" t="e">
        <f t="shared" si="86"/>
        <v>#REF!</v>
      </c>
      <c r="L421" s="153" t="e">
        <f t="shared" si="86"/>
        <v>#REF!</v>
      </c>
      <c r="M421" s="153" t="e">
        <f t="shared" si="85"/>
        <v>#REF!</v>
      </c>
      <c r="N421" s="153" t="e">
        <f t="shared" si="85"/>
        <v>#REF!</v>
      </c>
      <c r="O421" s="153" t="e">
        <f t="shared" si="85"/>
        <v>#REF!</v>
      </c>
      <c r="P421" s="153" t="e">
        <f t="shared" si="85"/>
        <v>#REF!</v>
      </c>
      <c r="Q421" s="153" t="e">
        <f t="shared" si="85"/>
        <v>#REF!</v>
      </c>
      <c r="R421" s="153" t="e">
        <f t="shared" si="85"/>
        <v>#REF!</v>
      </c>
      <c r="S421" s="153" t="e">
        <f t="shared" si="82"/>
        <v>#REF!</v>
      </c>
      <c r="T421" s="152" t="str">
        <f t="shared" ca="1" si="83"/>
        <v/>
      </c>
      <c r="U421" s="149" t="str">
        <f t="shared" ca="1" si="81"/>
        <v/>
      </c>
    </row>
    <row r="422" spans="1:21">
      <c r="A422" s="149">
        <v>420</v>
      </c>
      <c r="B422" s="150">
        <f t="shared" si="84"/>
        <v>420</v>
      </c>
      <c r="C422" s="151" t="e">
        <f>IF(#REF!='Pareto Math'!Z$3,'Pareto Math'!B422,IF(HLOOKUP(X$15,#REF!,A423,FALSE)="","",HLOOKUP(X$15,#REF!,A423,FALSE)))</f>
        <v>#REF!</v>
      </c>
      <c r="D422" s="149" t="e">
        <f>HLOOKUP(V$15,#REF!,A423,FALSE)</f>
        <v>#REF!</v>
      </c>
      <c r="E422" s="152" t="e">
        <f>IF(C422="","",HLOOKUP(W$15,#REF!,A423,FALSE))</f>
        <v>#REF!</v>
      </c>
      <c r="F422" s="152">
        <f>(COUNTIF(D$3:D422,D422))</f>
        <v>420</v>
      </c>
      <c r="G422" s="152">
        <f t="shared" si="78"/>
        <v>999</v>
      </c>
      <c r="H422" s="152" t="e">
        <f t="shared" si="79"/>
        <v>#REF!</v>
      </c>
      <c r="I422" s="153" t="str">
        <f t="shared" si="80"/>
        <v/>
      </c>
      <c r="J422" s="153" t="e">
        <f t="shared" si="86"/>
        <v>#REF!</v>
      </c>
      <c r="K422" s="153" t="e">
        <f t="shared" si="86"/>
        <v>#REF!</v>
      </c>
      <c r="L422" s="153" t="e">
        <f t="shared" si="86"/>
        <v>#REF!</v>
      </c>
      <c r="M422" s="153" t="e">
        <f t="shared" si="85"/>
        <v>#REF!</v>
      </c>
      <c r="N422" s="153" t="e">
        <f t="shared" si="85"/>
        <v>#REF!</v>
      </c>
      <c r="O422" s="153" t="e">
        <f t="shared" si="85"/>
        <v>#REF!</v>
      </c>
      <c r="P422" s="153" t="e">
        <f t="shared" si="85"/>
        <v>#REF!</v>
      </c>
      <c r="Q422" s="153" t="e">
        <f t="shared" si="85"/>
        <v>#REF!</v>
      </c>
      <c r="R422" s="153" t="e">
        <f t="shared" si="85"/>
        <v>#REF!</v>
      </c>
      <c r="S422" s="153" t="e">
        <f t="shared" si="82"/>
        <v>#REF!</v>
      </c>
      <c r="T422" s="152" t="str">
        <f t="shared" ca="1" si="83"/>
        <v/>
      </c>
      <c r="U422" s="149" t="str">
        <f t="shared" ca="1" si="81"/>
        <v/>
      </c>
    </row>
    <row r="423" spans="1:21">
      <c r="A423" s="149">
        <v>421</v>
      </c>
      <c r="B423" s="150">
        <f t="shared" si="84"/>
        <v>421</v>
      </c>
      <c r="C423" s="151" t="e">
        <f>IF(#REF!='Pareto Math'!Z$3,'Pareto Math'!B423,IF(HLOOKUP(X$15,#REF!,A424,FALSE)="","",HLOOKUP(X$15,#REF!,A424,FALSE)))</f>
        <v>#REF!</v>
      </c>
      <c r="D423" s="149" t="e">
        <f>HLOOKUP(V$15,#REF!,A424,FALSE)</f>
        <v>#REF!</v>
      </c>
      <c r="E423" s="152" t="e">
        <f>IF(C423="","",HLOOKUP(W$15,#REF!,A424,FALSE))</f>
        <v>#REF!</v>
      </c>
      <c r="F423" s="152">
        <f>(COUNTIF(D$3:D423,D423))</f>
        <v>421</v>
      </c>
      <c r="G423" s="152">
        <f t="shared" si="78"/>
        <v>999</v>
      </c>
      <c r="H423" s="152" t="e">
        <f t="shared" si="79"/>
        <v>#REF!</v>
      </c>
      <c r="I423" s="153" t="str">
        <f t="shared" si="80"/>
        <v/>
      </c>
      <c r="J423" s="153" t="e">
        <f t="shared" si="86"/>
        <v>#REF!</v>
      </c>
      <c r="K423" s="153" t="e">
        <f t="shared" si="86"/>
        <v>#REF!</v>
      </c>
      <c r="L423" s="153" t="e">
        <f t="shared" si="86"/>
        <v>#REF!</v>
      </c>
      <c r="M423" s="153" t="e">
        <f t="shared" si="85"/>
        <v>#REF!</v>
      </c>
      <c r="N423" s="153" t="e">
        <f t="shared" si="85"/>
        <v>#REF!</v>
      </c>
      <c r="O423" s="153" t="e">
        <f t="shared" si="85"/>
        <v>#REF!</v>
      </c>
      <c r="P423" s="153" t="e">
        <f t="shared" si="85"/>
        <v>#REF!</v>
      </c>
      <c r="Q423" s="153" t="e">
        <f t="shared" si="85"/>
        <v>#REF!</v>
      </c>
      <c r="R423" s="153" t="e">
        <f t="shared" si="85"/>
        <v>#REF!</v>
      </c>
      <c r="S423" s="153" t="e">
        <f t="shared" si="82"/>
        <v>#REF!</v>
      </c>
      <c r="T423" s="152" t="str">
        <f t="shared" ca="1" si="83"/>
        <v/>
      </c>
      <c r="U423" s="149" t="str">
        <f t="shared" ca="1" si="81"/>
        <v/>
      </c>
    </row>
    <row r="424" spans="1:21">
      <c r="A424" s="149">
        <v>422</v>
      </c>
      <c r="B424" s="150">
        <f t="shared" si="84"/>
        <v>422</v>
      </c>
      <c r="C424" s="151" t="e">
        <f>IF(#REF!='Pareto Math'!Z$3,'Pareto Math'!B424,IF(HLOOKUP(X$15,#REF!,A425,FALSE)="","",HLOOKUP(X$15,#REF!,A425,FALSE)))</f>
        <v>#REF!</v>
      </c>
      <c r="D424" s="149" t="e">
        <f>HLOOKUP(V$15,#REF!,A425,FALSE)</f>
        <v>#REF!</v>
      </c>
      <c r="E424" s="152" t="e">
        <f>IF(C424="","",HLOOKUP(W$15,#REF!,A425,FALSE))</f>
        <v>#REF!</v>
      </c>
      <c r="F424" s="152">
        <f>(COUNTIF(D$3:D424,D424))</f>
        <v>422</v>
      </c>
      <c r="G424" s="152">
        <f t="shared" si="78"/>
        <v>999</v>
      </c>
      <c r="H424" s="152" t="e">
        <f t="shared" si="79"/>
        <v>#REF!</v>
      </c>
      <c r="I424" s="153" t="str">
        <f t="shared" si="80"/>
        <v/>
      </c>
      <c r="J424" s="153" t="e">
        <f t="shared" si="86"/>
        <v>#REF!</v>
      </c>
      <c r="K424" s="153" t="e">
        <f t="shared" si="86"/>
        <v>#REF!</v>
      </c>
      <c r="L424" s="153" t="e">
        <f t="shared" si="86"/>
        <v>#REF!</v>
      </c>
      <c r="M424" s="153" t="e">
        <f t="shared" si="85"/>
        <v>#REF!</v>
      </c>
      <c r="N424" s="153" t="e">
        <f t="shared" si="85"/>
        <v>#REF!</v>
      </c>
      <c r="O424" s="153" t="e">
        <f t="shared" si="85"/>
        <v>#REF!</v>
      </c>
      <c r="P424" s="153" t="e">
        <f t="shared" si="85"/>
        <v>#REF!</v>
      </c>
      <c r="Q424" s="153" t="e">
        <f t="shared" si="85"/>
        <v>#REF!</v>
      </c>
      <c r="R424" s="153" t="e">
        <f t="shared" si="85"/>
        <v>#REF!</v>
      </c>
      <c r="S424" s="153" t="e">
        <f t="shared" si="82"/>
        <v>#REF!</v>
      </c>
      <c r="T424" s="152" t="str">
        <f t="shared" ca="1" si="83"/>
        <v/>
      </c>
      <c r="U424" s="149" t="str">
        <f t="shared" ca="1" si="81"/>
        <v/>
      </c>
    </row>
    <row r="425" spans="1:21">
      <c r="A425" s="149">
        <v>423</v>
      </c>
      <c r="B425" s="150">
        <f t="shared" si="84"/>
        <v>423</v>
      </c>
      <c r="C425" s="151" t="e">
        <f>IF(#REF!='Pareto Math'!Z$3,'Pareto Math'!B425,IF(HLOOKUP(X$15,#REF!,A426,FALSE)="","",HLOOKUP(X$15,#REF!,A426,FALSE)))</f>
        <v>#REF!</v>
      </c>
      <c r="D425" s="149" t="e">
        <f>HLOOKUP(V$15,#REF!,A426,FALSE)</f>
        <v>#REF!</v>
      </c>
      <c r="E425" s="152" t="e">
        <f>IF(C425="","",HLOOKUP(W$15,#REF!,A426,FALSE))</f>
        <v>#REF!</v>
      </c>
      <c r="F425" s="152">
        <f>(COUNTIF(D$3:D425,D425))</f>
        <v>423</v>
      </c>
      <c r="G425" s="152">
        <f t="shared" si="78"/>
        <v>999</v>
      </c>
      <c r="H425" s="152" t="e">
        <f t="shared" si="79"/>
        <v>#REF!</v>
      </c>
      <c r="I425" s="153" t="str">
        <f t="shared" si="80"/>
        <v/>
      </c>
      <c r="J425" s="153" t="e">
        <f t="shared" si="86"/>
        <v>#REF!</v>
      </c>
      <c r="K425" s="153" t="e">
        <f t="shared" si="86"/>
        <v>#REF!</v>
      </c>
      <c r="L425" s="153" t="e">
        <f t="shared" si="86"/>
        <v>#REF!</v>
      </c>
      <c r="M425" s="153" t="e">
        <f t="shared" si="85"/>
        <v>#REF!</v>
      </c>
      <c r="N425" s="153" t="e">
        <f t="shared" si="85"/>
        <v>#REF!</v>
      </c>
      <c r="O425" s="153" t="e">
        <f t="shared" si="85"/>
        <v>#REF!</v>
      </c>
      <c r="P425" s="153" t="e">
        <f t="shared" si="85"/>
        <v>#REF!</v>
      </c>
      <c r="Q425" s="153" t="e">
        <f t="shared" si="85"/>
        <v>#REF!</v>
      </c>
      <c r="R425" s="153" t="e">
        <f t="shared" si="85"/>
        <v>#REF!</v>
      </c>
      <c r="S425" s="153" t="e">
        <f t="shared" si="82"/>
        <v>#REF!</v>
      </c>
      <c r="T425" s="152" t="str">
        <f t="shared" ca="1" si="83"/>
        <v/>
      </c>
      <c r="U425" s="149" t="str">
        <f t="shared" ca="1" si="81"/>
        <v/>
      </c>
    </row>
    <row r="426" spans="1:21">
      <c r="A426" s="149">
        <v>424</v>
      </c>
      <c r="B426" s="150">
        <f t="shared" si="84"/>
        <v>424</v>
      </c>
      <c r="C426" s="151" t="e">
        <f>IF(#REF!='Pareto Math'!Z$3,'Pareto Math'!B426,IF(HLOOKUP(X$15,#REF!,A427,FALSE)="","",HLOOKUP(X$15,#REF!,A427,FALSE)))</f>
        <v>#REF!</v>
      </c>
      <c r="D426" s="149" t="e">
        <f>HLOOKUP(V$15,#REF!,A427,FALSE)</f>
        <v>#REF!</v>
      </c>
      <c r="E426" s="152" t="e">
        <f>IF(C426="","",HLOOKUP(W$15,#REF!,A427,FALSE))</f>
        <v>#REF!</v>
      </c>
      <c r="F426" s="152">
        <f>(COUNTIF(D$3:D426,D426))</f>
        <v>424</v>
      </c>
      <c r="G426" s="152">
        <f t="shared" si="78"/>
        <v>999</v>
      </c>
      <c r="H426" s="152" t="e">
        <f t="shared" si="79"/>
        <v>#REF!</v>
      </c>
      <c r="I426" s="153" t="str">
        <f t="shared" si="80"/>
        <v/>
      </c>
      <c r="J426" s="153" t="e">
        <f t="shared" si="86"/>
        <v>#REF!</v>
      </c>
      <c r="K426" s="153" t="e">
        <f t="shared" si="86"/>
        <v>#REF!</v>
      </c>
      <c r="L426" s="153" t="e">
        <f t="shared" si="86"/>
        <v>#REF!</v>
      </c>
      <c r="M426" s="153" t="e">
        <f t="shared" si="85"/>
        <v>#REF!</v>
      </c>
      <c r="N426" s="153" t="e">
        <f t="shared" si="85"/>
        <v>#REF!</v>
      </c>
      <c r="O426" s="153" t="e">
        <f t="shared" si="85"/>
        <v>#REF!</v>
      </c>
      <c r="P426" s="153" t="e">
        <f t="shared" si="85"/>
        <v>#REF!</v>
      </c>
      <c r="Q426" s="153" t="e">
        <f t="shared" si="85"/>
        <v>#REF!</v>
      </c>
      <c r="R426" s="153" t="e">
        <f t="shared" si="85"/>
        <v>#REF!</v>
      </c>
      <c r="S426" s="153" t="e">
        <f t="shared" si="82"/>
        <v>#REF!</v>
      </c>
      <c r="T426" s="152" t="str">
        <f t="shared" ca="1" si="83"/>
        <v/>
      </c>
      <c r="U426" s="149" t="str">
        <f t="shared" ca="1" si="81"/>
        <v/>
      </c>
    </row>
    <row r="427" spans="1:21">
      <c r="A427" s="149">
        <v>425</v>
      </c>
      <c r="B427" s="150">
        <f t="shared" si="84"/>
        <v>425</v>
      </c>
      <c r="C427" s="151" t="e">
        <f>IF(#REF!='Pareto Math'!Z$3,'Pareto Math'!B427,IF(HLOOKUP(X$15,#REF!,A428,FALSE)="","",HLOOKUP(X$15,#REF!,A428,FALSE)))</f>
        <v>#REF!</v>
      </c>
      <c r="D427" s="149" t="e">
        <f>HLOOKUP(V$15,#REF!,A428,FALSE)</f>
        <v>#REF!</v>
      </c>
      <c r="E427" s="152" t="e">
        <f>IF(C427="","",HLOOKUP(W$15,#REF!,A428,FALSE))</f>
        <v>#REF!</v>
      </c>
      <c r="F427" s="152">
        <f>(COUNTIF(D$3:D427,D427))</f>
        <v>425</v>
      </c>
      <c r="G427" s="152">
        <f t="shared" si="78"/>
        <v>999</v>
      </c>
      <c r="H427" s="152" t="e">
        <f t="shared" si="79"/>
        <v>#REF!</v>
      </c>
      <c r="I427" s="153" t="str">
        <f t="shared" si="80"/>
        <v/>
      </c>
      <c r="J427" s="153" t="e">
        <f t="shared" si="86"/>
        <v>#REF!</v>
      </c>
      <c r="K427" s="153" t="e">
        <f t="shared" si="86"/>
        <v>#REF!</v>
      </c>
      <c r="L427" s="153" t="e">
        <f t="shared" si="86"/>
        <v>#REF!</v>
      </c>
      <c r="M427" s="153" t="e">
        <f t="shared" si="85"/>
        <v>#REF!</v>
      </c>
      <c r="N427" s="153" t="e">
        <f t="shared" si="85"/>
        <v>#REF!</v>
      </c>
      <c r="O427" s="153" t="e">
        <f t="shared" si="85"/>
        <v>#REF!</v>
      </c>
      <c r="P427" s="153" t="e">
        <f t="shared" si="85"/>
        <v>#REF!</v>
      </c>
      <c r="Q427" s="153" t="e">
        <f t="shared" si="85"/>
        <v>#REF!</v>
      </c>
      <c r="R427" s="153" t="e">
        <f t="shared" si="85"/>
        <v>#REF!</v>
      </c>
      <c r="S427" s="153" t="e">
        <f t="shared" si="82"/>
        <v>#REF!</v>
      </c>
      <c r="T427" s="152" t="str">
        <f t="shared" ca="1" si="83"/>
        <v/>
      </c>
      <c r="U427" s="149" t="str">
        <f t="shared" ca="1" si="81"/>
        <v/>
      </c>
    </row>
    <row r="428" spans="1:21">
      <c r="A428" s="149">
        <v>426</v>
      </c>
      <c r="B428" s="150">
        <f t="shared" si="84"/>
        <v>426</v>
      </c>
      <c r="C428" s="151" t="e">
        <f>IF(#REF!='Pareto Math'!Z$3,'Pareto Math'!B428,IF(HLOOKUP(X$15,#REF!,A429,FALSE)="","",HLOOKUP(X$15,#REF!,A429,FALSE)))</f>
        <v>#REF!</v>
      </c>
      <c r="D428" s="149" t="e">
        <f>HLOOKUP(V$15,#REF!,A429,FALSE)</f>
        <v>#REF!</v>
      </c>
      <c r="E428" s="152" t="e">
        <f>IF(C428="","",HLOOKUP(W$15,#REF!,A429,FALSE))</f>
        <v>#REF!</v>
      </c>
      <c r="F428" s="152">
        <f>(COUNTIF(D$3:D428,D428))</f>
        <v>426</v>
      </c>
      <c r="G428" s="152">
        <f t="shared" si="78"/>
        <v>999</v>
      </c>
      <c r="H428" s="152" t="e">
        <f t="shared" si="79"/>
        <v>#REF!</v>
      </c>
      <c r="I428" s="153" t="str">
        <f t="shared" si="80"/>
        <v/>
      </c>
      <c r="J428" s="153" t="e">
        <f t="shared" si="86"/>
        <v>#REF!</v>
      </c>
      <c r="K428" s="153" t="e">
        <f t="shared" si="86"/>
        <v>#REF!</v>
      </c>
      <c r="L428" s="153" t="e">
        <f t="shared" si="86"/>
        <v>#REF!</v>
      </c>
      <c r="M428" s="153" t="e">
        <f t="shared" si="85"/>
        <v>#REF!</v>
      </c>
      <c r="N428" s="153" t="e">
        <f t="shared" si="85"/>
        <v>#REF!</v>
      </c>
      <c r="O428" s="153" t="e">
        <f t="shared" si="85"/>
        <v>#REF!</v>
      </c>
      <c r="P428" s="153" t="e">
        <f t="shared" si="85"/>
        <v>#REF!</v>
      </c>
      <c r="Q428" s="153" t="e">
        <f t="shared" si="85"/>
        <v>#REF!</v>
      </c>
      <c r="R428" s="153" t="e">
        <f t="shared" si="85"/>
        <v>#REF!</v>
      </c>
      <c r="S428" s="153" t="e">
        <f t="shared" si="82"/>
        <v>#REF!</v>
      </c>
      <c r="T428" s="152" t="str">
        <f t="shared" ca="1" si="83"/>
        <v/>
      </c>
      <c r="U428" s="149" t="str">
        <f t="shared" ca="1" si="81"/>
        <v/>
      </c>
    </row>
    <row r="429" spans="1:21">
      <c r="A429" s="149">
        <v>427</v>
      </c>
      <c r="B429" s="150">
        <f t="shared" si="84"/>
        <v>427</v>
      </c>
      <c r="C429" s="151" t="e">
        <f>IF(#REF!='Pareto Math'!Z$3,'Pareto Math'!B429,IF(HLOOKUP(X$15,#REF!,A430,FALSE)="","",HLOOKUP(X$15,#REF!,A430,FALSE)))</f>
        <v>#REF!</v>
      </c>
      <c r="D429" s="149" t="e">
        <f>HLOOKUP(V$15,#REF!,A430,FALSE)</f>
        <v>#REF!</v>
      </c>
      <c r="E429" s="152" t="e">
        <f>IF(C429="","",HLOOKUP(W$15,#REF!,A430,FALSE))</f>
        <v>#REF!</v>
      </c>
      <c r="F429" s="152">
        <f>(COUNTIF(D$3:D429,D429))</f>
        <v>427</v>
      </c>
      <c r="G429" s="152">
        <f t="shared" si="78"/>
        <v>999</v>
      </c>
      <c r="H429" s="152" t="e">
        <f t="shared" si="79"/>
        <v>#REF!</v>
      </c>
      <c r="I429" s="153" t="str">
        <f t="shared" si="80"/>
        <v/>
      </c>
      <c r="J429" s="153" t="e">
        <f t="shared" si="86"/>
        <v>#REF!</v>
      </c>
      <c r="K429" s="153" t="e">
        <f t="shared" si="86"/>
        <v>#REF!</v>
      </c>
      <c r="L429" s="153" t="e">
        <f t="shared" si="86"/>
        <v>#REF!</v>
      </c>
      <c r="M429" s="153" t="e">
        <f t="shared" si="85"/>
        <v>#REF!</v>
      </c>
      <c r="N429" s="153" t="e">
        <f t="shared" si="85"/>
        <v>#REF!</v>
      </c>
      <c r="O429" s="153" t="e">
        <f t="shared" si="85"/>
        <v>#REF!</v>
      </c>
      <c r="P429" s="153" t="e">
        <f t="shared" si="85"/>
        <v>#REF!</v>
      </c>
      <c r="Q429" s="153" t="e">
        <f t="shared" si="85"/>
        <v>#REF!</v>
      </c>
      <c r="R429" s="153" t="e">
        <f t="shared" si="85"/>
        <v>#REF!</v>
      </c>
      <c r="S429" s="153" t="e">
        <f t="shared" si="82"/>
        <v>#REF!</v>
      </c>
      <c r="T429" s="152" t="str">
        <f t="shared" ca="1" si="83"/>
        <v/>
      </c>
      <c r="U429" s="149" t="str">
        <f t="shared" ca="1" si="81"/>
        <v/>
      </c>
    </row>
    <row r="430" spans="1:21">
      <c r="A430" s="149">
        <v>428</v>
      </c>
      <c r="B430" s="150">
        <f t="shared" si="84"/>
        <v>428</v>
      </c>
      <c r="C430" s="151" t="e">
        <f>IF(#REF!='Pareto Math'!Z$3,'Pareto Math'!B430,IF(HLOOKUP(X$15,#REF!,A431,FALSE)="","",HLOOKUP(X$15,#REF!,A431,FALSE)))</f>
        <v>#REF!</v>
      </c>
      <c r="D430" s="149" t="e">
        <f>HLOOKUP(V$15,#REF!,A431,FALSE)</f>
        <v>#REF!</v>
      </c>
      <c r="E430" s="152" t="e">
        <f>IF(C430="","",HLOOKUP(W$15,#REF!,A431,FALSE))</f>
        <v>#REF!</v>
      </c>
      <c r="F430" s="152">
        <f>(COUNTIF(D$3:D430,D430))</f>
        <v>428</v>
      </c>
      <c r="G430" s="152">
        <f t="shared" si="78"/>
        <v>999</v>
      </c>
      <c r="H430" s="152" t="e">
        <f t="shared" si="79"/>
        <v>#REF!</v>
      </c>
      <c r="I430" s="153" t="str">
        <f t="shared" si="80"/>
        <v/>
      </c>
      <c r="J430" s="153" t="e">
        <f t="shared" si="86"/>
        <v>#REF!</v>
      </c>
      <c r="K430" s="153" t="e">
        <f t="shared" si="86"/>
        <v>#REF!</v>
      </c>
      <c r="L430" s="153" t="e">
        <f t="shared" si="86"/>
        <v>#REF!</v>
      </c>
      <c r="M430" s="153" t="e">
        <f t="shared" si="85"/>
        <v>#REF!</v>
      </c>
      <c r="N430" s="153" t="e">
        <f t="shared" si="85"/>
        <v>#REF!</v>
      </c>
      <c r="O430" s="153" t="e">
        <f t="shared" si="85"/>
        <v>#REF!</v>
      </c>
      <c r="P430" s="153" t="e">
        <f t="shared" si="85"/>
        <v>#REF!</v>
      </c>
      <c r="Q430" s="153" t="e">
        <f t="shared" si="85"/>
        <v>#REF!</v>
      </c>
      <c r="R430" s="153" t="e">
        <f t="shared" si="85"/>
        <v>#REF!</v>
      </c>
      <c r="S430" s="153" t="e">
        <f t="shared" si="82"/>
        <v>#REF!</v>
      </c>
      <c r="T430" s="152" t="str">
        <f t="shared" ca="1" si="83"/>
        <v/>
      </c>
      <c r="U430" s="149" t="str">
        <f t="shared" ca="1" si="81"/>
        <v/>
      </c>
    </row>
    <row r="431" spans="1:21">
      <c r="A431" s="149">
        <v>429</v>
      </c>
      <c r="B431" s="150">
        <f t="shared" si="84"/>
        <v>429</v>
      </c>
      <c r="C431" s="151" t="e">
        <f>IF(#REF!='Pareto Math'!Z$3,'Pareto Math'!B431,IF(HLOOKUP(X$15,#REF!,A432,FALSE)="","",HLOOKUP(X$15,#REF!,A432,FALSE)))</f>
        <v>#REF!</v>
      </c>
      <c r="D431" s="149" t="e">
        <f>HLOOKUP(V$15,#REF!,A432,FALSE)</f>
        <v>#REF!</v>
      </c>
      <c r="E431" s="152" t="e">
        <f>IF(C431="","",HLOOKUP(W$15,#REF!,A432,FALSE))</f>
        <v>#REF!</v>
      </c>
      <c r="F431" s="152">
        <f>(COUNTIF(D$3:D431,D431))</f>
        <v>429</v>
      </c>
      <c r="G431" s="152">
        <f t="shared" si="78"/>
        <v>999</v>
      </c>
      <c r="H431" s="152" t="e">
        <f t="shared" si="79"/>
        <v>#REF!</v>
      </c>
      <c r="I431" s="153" t="str">
        <f t="shared" si="80"/>
        <v/>
      </c>
      <c r="J431" s="153" t="e">
        <f t="shared" si="86"/>
        <v>#REF!</v>
      </c>
      <c r="K431" s="153" t="e">
        <f t="shared" si="86"/>
        <v>#REF!</v>
      </c>
      <c r="L431" s="153" t="e">
        <f t="shared" si="86"/>
        <v>#REF!</v>
      </c>
      <c r="M431" s="153" t="e">
        <f t="shared" si="85"/>
        <v>#REF!</v>
      </c>
      <c r="N431" s="153" t="e">
        <f t="shared" si="85"/>
        <v>#REF!</v>
      </c>
      <c r="O431" s="153" t="e">
        <f t="shared" si="85"/>
        <v>#REF!</v>
      </c>
      <c r="P431" s="153" t="e">
        <f t="shared" si="85"/>
        <v>#REF!</v>
      </c>
      <c r="Q431" s="153" t="e">
        <f t="shared" si="85"/>
        <v>#REF!</v>
      </c>
      <c r="R431" s="153" t="e">
        <f t="shared" si="85"/>
        <v>#REF!</v>
      </c>
      <c r="S431" s="153" t="e">
        <f t="shared" si="82"/>
        <v>#REF!</v>
      </c>
      <c r="T431" s="152" t="str">
        <f t="shared" ca="1" si="83"/>
        <v/>
      </c>
      <c r="U431" s="149" t="str">
        <f t="shared" ca="1" si="81"/>
        <v/>
      </c>
    </row>
    <row r="432" spans="1:21">
      <c r="A432" s="149">
        <v>430</v>
      </c>
      <c r="B432" s="150">
        <f t="shared" si="84"/>
        <v>430</v>
      </c>
      <c r="C432" s="151" t="e">
        <f>IF(#REF!='Pareto Math'!Z$3,'Pareto Math'!B432,IF(HLOOKUP(X$15,#REF!,A433,FALSE)="","",HLOOKUP(X$15,#REF!,A433,FALSE)))</f>
        <v>#REF!</v>
      </c>
      <c r="D432" s="149" t="e">
        <f>HLOOKUP(V$15,#REF!,A433,FALSE)</f>
        <v>#REF!</v>
      </c>
      <c r="E432" s="152" t="e">
        <f>IF(C432="","",HLOOKUP(W$15,#REF!,A433,FALSE))</f>
        <v>#REF!</v>
      </c>
      <c r="F432" s="152">
        <f>(COUNTIF(D$3:D432,D432))</f>
        <v>430</v>
      </c>
      <c r="G432" s="152">
        <f t="shared" si="78"/>
        <v>999</v>
      </c>
      <c r="H432" s="152" t="e">
        <f t="shared" si="79"/>
        <v>#REF!</v>
      </c>
      <c r="I432" s="153" t="str">
        <f t="shared" si="80"/>
        <v/>
      </c>
      <c r="J432" s="153" t="e">
        <f t="shared" si="86"/>
        <v>#REF!</v>
      </c>
      <c r="K432" s="153" t="e">
        <f t="shared" si="86"/>
        <v>#REF!</v>
      </c>
      <c r="L432" s="153" t="e">
        <f t="shared" si="86"/>
        <v>#REF!</v>
      </c>
      <c r="M432" s="153" t="e">
        <f t="shared" si="85"/>
        <v>#REF!</v>
      </c>
      <c r="N432" s="153" t="e">
        <f t="shared" si="85"/>
        <v>#REF!</v>
      </c>
      <c r="O432" s="153" t="e">
        <f t="shared" si="85"/>
        <v>#REF!</v>
      </c>
      <c r="P432" s="153" t="e">
        <f t="shared" si="85"/>
        <v>#REF!</v>
      </c>
      <c r="Q432" s="153" t="e">
        <f t="shared" si="85"/>
        <v>#REF!</v>
      </c>
      <c r="R432" s="153" t="e">
        <f t="shared" si="85"/>
        <v>#REF!</v>
      </c>
      <c r="S432" s="153" t="e">
        <f t="shared" si="82"/>
        <v>#REF!</v>
      </c>
      <c r="T432" s="152" t="str">
        <f t="shared" ca="1" si="83"/>
        <v/>
      </c>
      <c r="U432" s="149" t="str">
        <f t="shared" ca="1" si="81"/>
        <v/>
      </c>
    </row>
    <row r="433" spans="1:21">
      <c r="A433" s="149">
        <v>431</v>
      </c>
      <c r="B433" s="150">
        <f t="shared" si="84"/>
        <v>431</v>
      </c>
      <c r="C433" s="151" t="e">
        <f>IF(#REF!='Pareto Math'!Z$3,'Pareto Math'!B433,IF(HLOOKUP(X$15,#REF!,A434,FALSE)="","",HLOOKUP(X$15,#REF!,A434,FALSE)))</f>
        <v>#REF!</v>
      </c>
      <c r="D433" s="149" t="e">
        <f>HLOOKUP(V$15,#REF!,A434,FALSE)</f>
        <v>#REF!</v>
      </c>
      <c r="E433" s="152" t="e">
        <f>IF(C433="","",HLOOKUP(W$15,#REF!,A434,FALSE))</f>
        <v>#REF!</v>
      </c>
      <c r="F433" s="152">
        <f>(COUNTIF(D$3:D433,D433))</f>
        <v>431</v>
      </c>
      <c r="G433" s="152">
        <f t="shared" si="78"/>
        <v>999</v>
      </c>
      <c r="H433" s="152" t="e">
        <f t="shared" si="79"/>
        <v>#REF!</v>
      </c>
      <c r="I433" s="153" t="str">
        <f t="shared" si="80"/>
        <v/>
      </c>
      <c r="J433" s="153" t="e">
        <f t="shared" si="86"/>
        <v>#REF!</v>
      </c>
      <c r="K433" s="153" t="e">
        <f t="shared" si="86"/>
        <v>#REF!</v>
      </c>
      <c r="L433" s="153" t="e">
        <f t="shared" si="86"/>
        <v>#REF!</v>
      </c>
      <c r="M433" s="153" t="e">
        <f t="shared" si="85"/>
        <v>#REF!</v>
      </c>
      <c r="N433" s="153" t="e">
        <f t="shared" si="85"/>
        <v>#REF!</v>
      </c>
      <c r="O433" s="153" t="e">
        <f t="shared" si="85"/>
        <v>#REF!</v>
      </c>
      <c r="P433" s="153" t="e">
        <f t="shared" si="85"/>
        <v>#REF!</v>
      </c>
      <c r="Q433" s="153" t="e">
        <f t="shared" si="85"/>
        <v>#REF!</v>
      </c>
      <c r="R433" s="153" t="e">
        <f t="shared" si="85"/>
        <v>#REF!</v>
      </c>
      <c r="S433" s="153" t="e">
        <f t="shared" si="82"/>
        <v>#REF!</v>
      </c>
      <c r="T433" s="152" t="str">
        <f t="shared" ca="1" si="83"/>
        <v/>
      </c>
      <c r="U433" s="149" t="str">
        <f t="shared" ca="1" si="81"/>
        <v/>
      </c>
    </row>
    <row r="434" spans="1:21">
      <c r="A434" s="149">
        <v>432</v>
      </c>
      <c r="B434" s="150">
        <f t="shared" si="84"/>
        <v>432</v>
      </c>
      <c r="C434" s="151" t="e">
        <f>IF(#REF!='Pareto Math'!Z$3,'Pareto Math'!B434,IF(HLOOKUP(X$15,#REF!,A435,FALSE)="","",HLOOKUP(X$15,#REF!,A435,FALSE)))</f>
        <v>#REF!</v>
      </c>
      <c r="D434" s="149" t="e">
        <f>HLOOKUP(V$15,#REF!,A435,FALSE)</f>
        <v>#REF!</v>
      </c>
      <c r="E434" s="152" t="e">
        <f>IF(C434="","",HLOOKUP(W$15,#REF!,A435,FALSE))</f>
        <v>#REF!</v>
      </c>
      <c r="F434" s="152">
        <f>(COUNTIF(D$3:D434,D434))</f>
        <v>432</v>
      </c>
      <c r="G434" s="152">
        <f t="shared" si="78"/>
        <v>999</v>
      </c>
      <c r="H434" s="152" t="e">
        <f t="shared" si="79"/>
        <v>#REF!</v>
      </c>
      <c r="I434" s="153" t="str">
        <f t="shared" si="80"/>
        <v/>
      </c>
      <c r="J434" s="153" t="e">
        <f t="shared" si="86"/>
        <v>#REF!</v>
      </c>
      <c r="K434" s="153" t="e">
        <f t="shared" si="86"/>
        <v>#REF!</v>
      </c>
      <c r="L434" s="153" t="e">
        <f t="shared" si="86"/>
        <v>#REF!</v>
      </c>
      <c r="M434" s="153" t="e">
        <f t="shared" si="85"/>
        <v>#REF!</v>
      </c>
      <c r="N434" s="153" t="e">
        <f t="shared" si="85"/>
        <v>#REF!</v>
      </c>
      <c r="O434" s="153" t="e">
        <f t="shared" si="85"/>
        <v>#REF!</v>
      </c>
      <c r="P434" s="153" t="e">
        <f t="shared" si="85"/>
        <v>#REF!</v>
      </c>
      <c r="Q434" s="153" t="e">
        <f t="shared" si="85"/>
        <v>#REF!</v>
      </c>
      <c r="R434" s="153" t="e">
        <f t="shared" si="85"/>
        <v>#REF!</v>
      </c>
      <c r="S434" s="153" t="e">
        <f t="shared" si="82"/>
        <v>#REF!</v>
      </c>
      <c r="T434" s="152" t="str">
        <f t="shared" ca="1" si="83"/>
        <v/>
      </c>
      <c r="U434" s="149" t="str">
        <f t="shared" ca="1" si="81"/>
        <v/>
      </c>
    </row>
    <row r="435" spans="1:21">
      <c r="A435" s="149">
        <v>433</v>
      </c>
      <c r="B435" s="150">
        <f t="shared" si="84"/>
        <v>433</v>
      </c>
      <c r="C435" s="151" t="e">
        <f>IF(#REF!='Pareto Math'!Z$3,'Pareto Math'!B435,IF(HLOOKUP(X$15,#REF!,A436,FALSE)="","",HLOOKUP(X$15,#REF!,A436,FALSE)))</f>
        <v>#REF!</v>
      </c>
      <c r="D435" s="149" t="e">
        <f>HLOOKUP(V$15,#REF!,A436,FALSE)</f>
        <v>#REF!</v>
      </c>
      <c r="E435" s="152" t="e">
        <f>IF(C435="","",HLOOKUP(W$15,#REF!,A436,FALSE))</f>
        <v>#REF!</v>
      </c>
      <c r="F435" s="152">
        <f>(COUNTIF(D$3:D435,D435))</f>
        <v>433</v>
      </c>
      <c r="G435" s="152">
        <f t="shared" si="78"/>
        <v>999</v>
      </c>
      <c r="H435" s="152" t="e">
        <f t="shared" si="79"/>
        <v>#REF!</v>
      </c>
      <c r="I435" s="153" t="str">
        <f t="shared" si="80"/>
        <v/>
      </c>
      <c r="J435" s="153" t="e">
        <f t="shared" si="86"/>
        <v>#REF!</v>
      </c>
      <c r="K435" s="153" t="e">
        <f t="shared" si="86"/>
        <v>#REF!</v>
      </c>
      <c r="L435" s="153" t="e">
        <f t="shared" si="86"/>
        <v>#REF!</v>
      </c>
      <c r="M435" s="153" t="e">
        <f t="shared" si="85"/>
        <v>#REF!</v>
      </c>
      <c r="N435" s="153" t="e">
        <f t="shared" si="85"/>
        <v>#REF!</v>
      </c>
      <c r="O435" s="153" t="e">
        <f t="shared" si="85"/>
        <v>#REF!</v>
      </c>
      <c r="P435" s="153" t="e">
        <f t="shared" si="85"/>
        <v>#REF!</v>
      </c>
      <c r="Q435" s="153" t="e">
        <f t="shared" si="85"/>
        <v>#REF!</v>
      </c>
      <c r="R435" s="153" t="e">
        <f t="shared" si="85"/>
        <v>#REF!</v>
      </c>
      <c r="S435" s="153" t="e">
        <f t="shared" si="82"/>
        <v>#REF!</v>
      </c>
      <c r="T435" s="152" t="str">
        <f t="shared" ca="1" si="83"/>
        <v/>
      </c>
      <c r="U435" s="149" t="str">
        <f t="shared" ca="1" si="81"/>
        <v/>
      </c>
    </row>
    <row r="436" spans="1:21">
      <c r="A436" s="149">
        <v>434</v>
      </c>
      <c r="B436" s="150">
        <f t="shared" si="84"/>
        <v>434</v>
      </c>
      <c r="C436" s="151" t="e">
        <f>IF(#REF!='Pareto Math'!Z$3,'Pareto Math'!B436,IF(HLOOKUP(X$15,#REF!,A437,FALSE)="","",HLOOKUP(X$15,#REF!,A437,FALSE)))</f>
        <v>#REF!</v>
      </c>
      <c r="D436" s="149" t="e">
        <f>HLOOKUP(V$15,#REF!,A437,FALSE)</f>
        <v>#REF!</v>
      </c>
      <c r="E436" s="152" t="e">
        <f>IF(C436="","",HLOOKUP(W$15,#REF!,A437,FALSE))</f>
        <v>#REF!</v>
      </c>
      <c r="F436" s="152">
        <f>(COUNTIF(D$3:D436,D436))</f>
        <v>434</v>
      </c>
      <c r="G436" s="152">
        <f t="shared" si="78"/>
        <v>999</v>
      </c>
      <c r="H436" s="152" t="e">
        <f t="shared" si="79"/>
        <v>#REF!</v>
      </c>
      <c r="I436" s="153" t="str">
        <f t="shared" si="80"/>
        <v/>
      </c>
      <c r="J436" s="153" t="e">
        <f t="shared" si="86"/>
        <v>#REF!</v>
      </c>
      <c r="K436" s="153" t="e">
        <f t="shared" si="86"/>
        <v>#REF!</v>
      </c>
      <c r="L436" s="153" t="e">
        <f t="shared" si="86"/>
        <v>#REF!</v>
      </c>
      <c r="M436" s="153" t="e">
        <f t="shared" si="85"/>
        <v>#REF!</v>
      </c>
      <c r="N436" s="153" t="e">
        <f t="shared" si="85"/>
        <v>#REF!</v>
      </c>
      <c r="O436" s="153" t="e">
        <f t="shared" si="85"/>
        <v>#REF!</v>
      </c>
      <c r="P436" s="153" t="e">
        <f t="shared" si="85"/>
        <v>#REF!</v>
      </c>
      <c r="Q436" s="153" t="e">
        <f t="shared" si="85"/>
        <v>#REF!</v>
      </c>
      <c r="R436" s="153" t="e">
        <f t="shared" si="85"/>
        <v>#REF!</v>
      </c>
      <c r="S436" s="153" t="e">
        <f t="shared" si="82"/>
        <v>#REF!</v>
      </c>
      <c r="T436" s="152" t="str">
        <f t="shared" ca="1" si="83"/>
        <v/>
      </c>
      <c r="U436" s="149" t="str">
        <f t="shared" ca="1" si="81"/>
        <v/>
      </c>
    </row>
    <row r="437" spans="1:21">
      <c r="A437" s="149">
        <v>435</v>
      </c>
      <c r="B437" s="150">
        <f t="shared" si="84"/>
        <v>435</v>
      </c>
      <c r="C437" s="151" t="e">
        <f>IF(#REF!='Pareto Math'!Z$3,'Pareto Math'!B437,IF(HLOOKUP(X$15,#REF!,A438,FALSE)="","",HLOOKUP(X$15,#REF!,A438,FALSE)))</f>
        <v>#REF!</v>
      </c>
      <c r="D437" s="149" t="e">
        <f>HLOOKUP(V$15,#REF!,A438,FALSE)</f>
        <v>#REF!</v>
      </c>
      <c r="E437" s="152" t="e">
        <f>IF(C437="","",HLOOKUP(W$15,#REF!,A438,FALSE))</f>
        <v>#REF!</v>
      </c>
      <c r="F437" s="152">
        <f>(COUNTIF(D$3:D437,D437))</f>
        <v>435</v>
      </c>
      <c r="G437" s="152">
        <f t="shared" si="78"/>
        <v>999</v>
      </c>
      <c r="H437" s="152" t="e">
        <f t="shared" si="79"/>
        <v>#REF!</v>
      </c>
      <c r="I437" s="153" t="str">
        <f t="shared" si="80"/>
        <v/>
      </c>
      <c r="J437" s="153" t="e">
        <f t="shared" si="86"/>
        <v>#REF!</v>
      </c>
      <c r="K437" s="153" t="e">
        <f t="shared" si="86"/>
        <v>#REF!</v>
      </c>
      <c r="L437" s="153" t="e">
        <f t="shared" si="86"/>
        <v>#REF!</v>
      </c>
      <c r="M437" s="153" t="e">
        <f t="shared" si="85"/>
        <v>#REF!</v>
      </c>
      <c r="N437" s="153" t="e">
        <f t="shared" si="85"/>
        <v>#REF!</v>
      </c>
      <c r="O437" s="153" t="e">
        <f t="shared" si="85"/>
        <v>#REF!</v>
      </c>
      <c r="P437" s="153" t="e">
        <f t="shared" si="85"/>
        <v>#REF!</v>
      </c>
      <c r="Q437" s="153" t="e">
        <f t="shared" si="85"/>
        <v>#REF!</v>
      </c>
      <c r="R437" s="153" t="e">
        <f t="shared" si="85"/>
        <v>#REF!</v>
      </c>
      <c r="S437" s="153" t="e">
        <f t="shared" si="82"/>
        <v>#REF!</v>
      </c>
      <c r="T437" s="152" t="str">
        <f t="shared" ca="1" si="83"/>
        <v/>
      </c>
      <c r="U437" s="149" t="str">
        <f t="shared" ca="1" si="81"/>
        <v/>
      </c>
    </row>
    <row r="438" spans="1:21">
      <c r="A438" s="149">
        <v>436</v>
      </c>
      <c r="B438" s="150">
        <f t="shared" si="84"/>
        <v>436</v>
      </c>
      <c r="C438" s="151" t="e">
        <f>IF(#REF!='Pareto Math'!Z$3,'Pareto Math'!B438,IF(HLOOKUP(X$15,#REF!,A439,FALSE)="","",HLOOKUP(X$15,#REF!,A439,FALSE)))</f>
        <v>#REF!</v>
      </c>
      <c r="D438" s="149" t="e">
        <f>HLOOKUP(V$15,#REF!,A439,FALSE)</f>
        <v>#REF!</v>
      </c>
      <c r="E438" s="152" t="e">
        <f>IF(C438="","",HLOOKUP(W$15,#REF!,A439,FALSE))</f>
        <v>#REF!</v>
      </c>
      <c r="F438" s="152">
        <f>(COUNTIF(D$3:D438,D438))</f>
        <v>436</v>
      </c>
      <c r="G438" s="152">
        <f t="shared" si="78"/>
        <v>999</v>
      </c>
      <c r="H438" s="152" t="e">
        <f t="shared" si="79"/>
        <v>#REF!</v>
      </c>
      <c r="I438" s="153" t="str">
        <f t="shared" si="80"/>
        <v/>
      </c>
      <c r="J438" s="153" t="e">
        <f t="shared" si="86"/>
        <v>#REF!</v>
      </c>
      <c r="K438" s="153" t="e">
        <f t="shared" si="86"/>
        <v>#REF!</v>
      </c>
      <c r="L438" s="153" t="e">
        <f t="shared" si="86"/>
        <v>#REF!</v>
      </c>
      <c r="M438" s="153" t="e">
        <f t="shared" si="85"/>
        <v>#REF!</v>
      </c>
      <c r="N438" s="153" t="e">
        <f t="shared" si="85"/>
        <v>#REF!</v>
      </c>
      <c r="O438" s="153" t="e">
        <f t="shared" si="85"/>
        <v>#REF!</v>
      </c>
      <c r="P438" s="153" t="e">
        <f t="shared" si="85"/>
        <v>#REF!</v>
      </c>
      <c r="Q438" s="153" t="e">
        <f t="shared" si="85"/>
        <v>#REF!</v>
      </c>
      <c r="R438" s="153" t="e">
        <f t="shared" si="85"/>
        <v>#REF!</v>
      </c>
      <c r="S438" s="153" t="e">
        <f t="shared" si="82"/>
        <v>#REF!</v>
      </c>
      <c r="T438" s="152" t="str">
        <f t="shared" ca="1" si="83"/>
        <v/>
      </c>
      <c r="U438" s="149" t="str">
        <f t="shared" ca="1" si="81"/>
        <v/>
      </c>
    </row>
    <row r="439" spans="1:21">
      <c r="A439" s="149">
        <v>437</v>
      </c>
      <c r="B439" s="150">
        <f t="shared" si="84"/>
        <v>437</v>
      </c>
      <c r="C439" s="151" t="e">
        <f>IF(#REF!='Pareto Math'!Z$3,'Pareto Math'!B439,IF(HLOOKUP(X$15,#REF!,A440,FALSE)="","",HLOOKUP(X$15,#REF!,A440,FALSE)))</f>
        <v>#REF!</v>
      </c>
      <c r="D439" s="149" t="e">
        <f>HLOOKUP(V$15,#REF!,A440,FALSE)</f>
        <v>#REF!</v>
      </c>
      <c r="E439" s="152" t="e">
        <f>IF(C439="","",HLOOKUP(W$15,#REF!,A440,FALSE))</f>
        <v>#REF!</v>
      </c>
      <c r="F439" s="152">
        <f>(COUNTIF(D$3:D439,D439))</f>
        <v>437</v>
      </c>
      <c r="G439" s="152">
        <f t="shared" si="78"/>
        <v>999</v>
      </c>
      <c r="H439" s="152" t="e">
        <f t="shared" si="79"/>
        <v>#REF!</v>
      </c>
      <c r="I439" s="153" t="str">
        <f t="shared" si="80"/>
        <v/>
      </c>
      <c r="J439" s="153" t="e">
        <f t="shared" si="86"/>
        <v>#REF!</v>
      </c>
      <c r="K439" s="153" t="e">
        <f t="shared" si="86"/>
        <v>#REF!</v>
      </c>
      <c r="L439" s="153" t="e">
        <f t="shared" si="86"/>
        <v>#REF!</v>
      </c>
      <c r="M439" s="153" t="e">
        <f t="shared" si="85"/>
        <v>#REF!</v>
      </c>
      <c r="N439" s="153" t="e">
        <f t="shared" si="85"/>
        <v>#REF!</v>
      </c>
      <c r="O439" s="153" t="e">
        <f t="shared" si="85"/>
        <v>#REF!</v>
      </c>
      <c r="P439" s="153" t="e">
        <f t="shared" si="85"/>
        <v>#REF!</v>
      </c>
      <c r="Q439" s="153" t="e">
        <f t="shared" si="85"/>
        <v>#REF!</v>
      </c>
      <c r="R439" s="153" t="e">
        <f t="shared" si="85"/>
        <v>#REF!</v>
      </c>
      <c r="S439" s="153" t="e">
        <f t="shared" si="82"/>
        <v>#REF!</v>
      </c>
      <c r="T439" s="152" t="str">
        <f t="shared" ca="1" si="83"/>
        <v/>
      </c>
      <c r="U439" s="149" t="str">
        <f t="shared" ca="1" si="81"/>
        <v/>
      </c>
    </row>
    <row r="440" spans="1:21">
      <c r="A440" s="149">
        <v>438</v>
      </c>
      <c r="B440" s="150">
        <f t="shared" si="84"/>
        <v>438</v>
      </c>
      <c r="C440" s="151" t="e">
        <f>IF(#REF!='Pareto Math'!Z$3,'Pareto Math'!B440,IF(HLOOKUP(X$15,#REF!,A441,FALSE)="","",HLOOKUP(X$15,#REF!,A441,FALSE)))</f>
        <v>#REF!</v>
      </c>
      <c r="D440" s="149" t="e">
        <f>HLOOKUP(V$15,#REF!,A441,FALSE)</f>
        <v>#REF!</v>
      </c>
      <c r="E440" s="152" t="e">
        <f>IF(C440="","",HLOOKUP(W$15,#REF!,A441,FALSE))</f>
        <v>#REF!</v>
      </c>
      <c r="F440" s="152">
        <f>(COUNTIF(D$3:D440,D440))</f>
        <v>438</v>
      </c>
      <c r="G440" s="152">
        <f t="shared" si="78"/>
        <v>999</v>
      </c>
      <c r="H440" s="152" t="e">
        <f t="shared" si="79"/>
        <v>#REF!</v>
      </c>
      <c r="I440" s="153" t="str">
        <f t="shared" si="80"/>
        <v/>
      </c>
      <c r="J440" s="153" t="e">
        <f t="shared" si="86"/>
        <v>#REF!</v>
      </c>
      <c r="K440" s="153" t="e">
        <f t="shared" si="86"/>
        <v>#REF!</v>
      </c>
      <c r="L440" s="153" t="e">
        <f t="shared" si="86"/>
        <v>#REF!</v>
      </c>
      <c r="M440" s="153" t="e">
        <f t="shared" si="85"/>
        <v>#REF!</v>
      </c>
      <c r="N440" s="153" t="e">
        <f t="shared" si="85"/>
        <v>#REF!</v>
      </c>
      <c r="O440" s="153" t="e">
        <f t="shared" si="85"/>
        <v>#REF!</v>
      </c>
      <c r="P440" s="153" t="e">
        <f t="shared" si="85"/>
        <v>#REF!</v>
      </c>
      <c r="Q440" s="153" t="e">
        <f t="shared" si="85"/>
        <v>#REF!</v>
      </c>
      <c r="R440" s="153" t="e">
        <f t="shared" si="85"/>
        <v>#REF!</v>
      </c>
      <c r="S440" s="153" t="e">
        <f t="shared" si="82"/>
        <v>#REF!</v>
      </c>
      <c r="T440" s="152" t="str">
        <f t="shared" ca="1" si="83"/>
        <v/>
      </c>
      <c r="U440" s="149" t="str">
        <f t="shared" ca="1" si="81"/>
        <v/>
      </c>
    </row>
    <row r="441" spans="1:21">
      <c r="A441" s="149">
        <v>439</v>
      </c>
      <c r="B441" s="150">
        <f t="shared" si="84"/>
        <v>439</v>
      </c>
      <c r="C441" s="151" t="e">
        <f>IF(#REF!='Pareto Math'!Z$3,'Pareto Math'!B441,IF(HLOOKUP(X$15,#REF!,A442,FALSE)="","",HLOOKUP(X$15,#REF!,A442,FALSE)))</f>
        <v>#REF!</v>
      </c>
      <c r="D441" s="149" t="e">
        <f>HLOOKUP(V$15,#REF!,A442,FALSE)</f>
        <v>#REF!</v>
      </c>
      <c r="E441" s="152" t="e">
        <f>IF(C441="","",HLOOKUP(W$15,#REF!,A442,FALSE))</f>
        <v>#REF!</v>
      </c>
      <c r="F441" s="152">
        <f>(COUNTIF(D$3:D441,D441))</f>
        <v>439</v>
      </c>
      <c r="G441" s="152">
        <f t="shared" si="78"/>
        <v>999</v>
      </c>
      <c r="H441" s="152" t="e">
        <f t="shared" si="79"/>
        <v>#REF!</v>
      </c>
      <c r="I441" s="153" t="str">
        <f t="shared" si="80"/>
        <v/>
      </c>
      <c r="J441" s="153" t="e">
        <f t="shared" si="86"/>
        <v>#REF!</v>
      </c>
      <c r="K441" s="153" t="e">
        <f t="shared" si="86"/>
        <v>#REF!</v>
      </c>
      <c r="L441" s="153" t="e">
        <f t="shared" si="86"/>
        <v>#REF!</v>
      </c>
      <c r="M441" s="153" t="e">
        <f t="shared" si="85"/>
        <v>#REF!</v>
      </c>
      <c r="N441" s="153" t="e">
        <f t="shared" si="85"/>
        <v>#REF!</v>
      </c>
      <c r="O441" s="153" t="e">
        <f t="shared" si="85"/>
        <v>#REF!</v>
      </c>
      <c r="P441" s="153" t="e">
        <f t="shared" si="85"/>
        <v>#REF!</v>
      </c>
      <c r="Q441" s="153" t="e">
        <f t="shared" si="85"/>
        <v>#REF!</v>
      </c>
      <c r="R441" s="153" t="e">
        <f t="shared" si="85"/>
        <v>#REF!</v>
      </c>
      <c r="S441" s="153" t="e">
        <f t="shared" si="82"/>
        <v>#REF!</v>
      </c>
      <c r="T441" s="152" t="str">
        <f t="shared" ca="1" si="83"/>
        <v/>
      </c>
      <c r="U441" s="149" t="str">
        <f t="shared" ca="1" si="81"/>
        <v/>
      </c>
    </row>
    <row r="442" spans="1:21">
      <c r="A442" s="149">
        <v>440</v>
      </c>
      <c r="B442" s="150">
        <f t="shared" si="84"/>
        <v>440</v>
      </c>
      <c r="C442" s="151" t="e">
        <f>IF(#REF!='Pareto Math'!Z$3,'Pareto Math'!B442,IF(HLOOKUP(X$15,#REF!,A443,FALSE)="","",HLOOKUP(X$15,#REF!,A443,FALSE)))</f>
        <v>#REF!</v>
      </c>
      <c r="D442" s="149" t="e">
        <f>HLOOKUP(V$15,#REF!,A443,FALSE)</f>
        <v>#REF!</v>
      </c>
      <c r="E442" s="152" t="e">
        <f>IF(C442="","",HLOOKUP(W$15,#REF!,A443,FALSE))</f>
        <v>#REF!</v>
      </c>
      <c r="F442" s="152">
        <f>(COUNTIF(D$3:D442,D442))</f>
        <v>440</v>
      </c>
      <c r="G442" s="152">
        <f t="shared" si="78"/>
        <v>999</v>
      </c>
      <c r="H442" s="152" t="e">
        <f t="shared" si="79"/>
        <v>#REF!</v>
      </c>
      <c r="I442" s="153" t="str">
        <f t="shared" si="80"/>
        <v/>
      </c>
      <c r="J442" s="153" t="e">
        <f t="shared" si="86"/>
        <v>#REF!</v>
      </c>
      <c r="K442" s="153" t="e">
        <f t="shared" si="86"/>
        <v>#REF!</v>
      </c>
      <c r="L442" s="153" t="e">
        <f t="shared" si="86"/>
        <v>#REF!</v>
      </c>
      <c r="M442" s="153" t="e">
        <f t="shared" si="85"/>
        <v>#REF!</v>
      </c>
      <c r="N442" s="153" t="e">
        <f t="shared" si="85"/>
        <v>#REF!</v>
      </c>
      <c r="O442" s="153" t="e">
        <f t="shared" si="85"/>
        <v>#REF!</v>
      </c>
      <c r="P442" s="153" t="e">
        <f t="shared" si="85"/>
        <v>#REF!</v>
      </c>
      <c r="Q442" s="153" t="e">
        <f t="shared" si="85"/>
        <v>#REF!</v>
      </c>
      <c r="R442" s="153" t="e">
        <f t="shared" si="85"/>
        <v>#REF!</v>
      </c>
      <c r="S442" s="153" t="e">
        <f t="shared" si="82"/>
        <v>#REF!</v>
      </c>
      <c r="T442" s="152" t="str">
        <f t="shared" ca="1" si="83"/>
        <v/>
      </c>
      <c r="U442" s="149" t="str">
        <f t="shared" ca="1" si="81"/>
        <v/>
      </c>
    </row>
    <row r="443" spans="1:21">
      <c r="A443" s="149">
        <v>441</v>
      </c>
      <c r="B443" s="150">
        <f t="shared" si="84"/>
        <v>441</v>
      </c>
      <c r="C443" s="151" t="e">
        <f>IF(#REF!='Pareto Math'!Z$3,'Pareto Math'!B443,IF(HLOOKUP(X$15,#REF!,A444,FALSE)="","",HLOOKUP(X$15,#REF!,A444,FALSE)))</f>
        <v>#REF!</v>
      </c>
      <c r="D443" s="149" t="e">
        <f>HLOOKUP(V$15,#REF!,A444,FALSE)</f>
        <v>#REF!</v>
      </c>
      <c r="E443" s="152" t="e">
        <f>IF(C443="","",HLOOKUP(W$15,#REF!,A444,FALSE))</f>
        <v>#REF!</v>
      </c>
      <c r="F443" s="152">
        <f>(COUNTIF(D$3:D443,D443))</f>
        <v>441</v>
      </c>
      <c r="G443" s="152">
        <f t="shared" si="78"/>
        <v>999</v>
      </c>
      <c r="H443" s="152" t="e">
        <f t="shared" si="79"/>
        <v>#REF!</v>
      </c>
      <c r="I443" s="153" t="str">
        <f t="shared" si="80"/>
        <v/>
      </c>
      <c r="J443" s="153" t="e">
        <f t="shared" si="86"/>
        <v>#REF!</v>
      </c>
      <c r="K443" s="153" t="e">
        <f t="shared" si="86"/>
        <v>#REF!</v>
      </c>
      <c r="L443" s="153" t="e">
        <f t="shared" si="86"/>
        <v>#REF!</v>
      </c>
      <c r="M443" s="153" t="e">
        <f t="shared" si="85"/>
        <v>#REF!</v>
      </c>
      <c r="N443" s="153" t="e">
        <f t="shared" si="85"/>
        <v>#REF!</v>
      </c>
      <c r="O443" s="153" t="e">
        <f t="shared" si="85"/>
        <v>#REF!</v>
      </c>
      <c r="P443" s="153" t="e">
        <f t="shared" si="85"/>
        <v>#REF!</v>
      </c>
      <c r="Q443" s="153" t="e">
        <f t="shared" si="85"/>
        <v>#REF!</v>
      </c>
      <c r="R443" s="153" t="e">
        <f t="shared" si="85"/>
        <v>#REF!</v>
      </c>
      <c r="S443" s="153" t="e">
        <f t="shared" si="82"/>
        <v>#REF!</v>
      </c>
      <c r="T443" s="152" t="str">
        <f t="shared" ca="1" si="83"/>
        <v/>
      </c>
      <c r="U443" s="149" t="str">
        <f t="shared" ca="1" si="81"/>
        <v/>
      </c>
    </row>
    <row r="444" spans="1:21">
      <c r="A444" s="149">
        <v>442</v>
      </c>
      <c r="B444" s="150">
        <f t="shared" si="84"/>
        <v>442</v>
      </c>
      <c r="C444" s="151" t="e">
        <f>IF(#REF!='Pareto Math'!Z$3,'Pareto Math'!B444,IF(HLOOKUP(X$15,#REF!,A445,FALSE)="","",HLOOKUP(X$15,#REF!,A445,FALSE)))</f>
        <v>#REF!</v>
      </c>
      <c r="D444" s="149" t="e">
        <f>HLOOKUP(V$15,#REF!,A445,FALSE)</f>
        <v>#REF!</v>
      </c>
      <c r="E444" s="152" t="e">
        <f>IF(C444="","",HLOOKUP(W$15,#REF!,A445,FALSE))</f>
        <v>#REF!</v>
      </c>
      <c r="F444" s="152">
        <f>(COUNTIF(D$3:D444,D444))</f>
        <v>442</v>
      </c>
      <c r="G444" s="152">
        <f t="shared" si="78"/>
        <v>999</v>
      </c>
      <c r="H444" s="152" t="e">
        <f t="shared" si="79"/>
        <v>#REF!</v>
      </c>
      <c r="I444" s="153" t="str">
        <f t="shared" si="80"/>
        <v/>
      </c>
      <c r="J444" s="153" t="e">
        <f t="shared" si="86"/>
        <v>#REF!</v>
      </c>
      <c r="K444" s="153" t="e">
        <f t="shared" si="86"/>
        <v>#REF!</v>
      </c>
      <c r="L444" s="153" t="e">
        <f t="shared" si="86"/>
        <v>#REF!</v>
      </c>
      <c r="M444" s="153" t="e">
        <f t="shared" si="85"/>
        <v>#REF!</v>
      </c>
      <c r="N444" s="153" t="e">
        <f t="shared" si="85"/>
        <v>#REF!</v>
      </c>
      <c r="O444" s="153" t="e">
        <f t="shared" si="85"/>
        <v>#REF!</v>
      </c>
      <c r="P444" s="153" t="e">
        <f t="shared" si="85"/>
        <v>#REF!</v>
      </c>
      <c r="Q444" s="153" t="e">
        <f t="shared" si="85"/>
        <v>#REF!</v>
      </c>
      <c r="R444" s="153" t="e">
        <f t="shared" si="85"/>
        <v>#REF!</v>
      </c>
      <c r="S444" s="153" t="e">
        <f t="shared" si="82"/>
        <v>#REF!</v>
      </c>
      <c r="T444" s="152" t="str">
        <f t="shared" ca="1" si="83"/>
        <v/>
      </c>
      <c r="U444" s="149" t="str">
        <f t="shared" ca="1" si="81"/>
        <v/>
      </c>
    </row>
    <row r="445" spans="1:21">
      <c r="A445" s="149">
        <v>443</v>
      </c>
      <c r="B445" s="150">
        <f t="shared" si="84"/>
        <v>443</v>
      </c>
      <c r="C445" s="151" t="e">
        <f>IF(#REF!='Pareto Math'!Z$3,'Pareto Math'!B445,IF(HLOOKUP(X$15,#REF!,A446,FALSE)="","",HLOOKUP(X$15,#REF!,A446,FALSE)))</f>
        <v>#REF!</v>
      </c>
      <c r="D445" s="149" t="e">
        <f>HLOOKUP(V$15,#REF!,A446,FALSE)</f>
        <v>#REF!</v>
      </c>
      <c r="E445" s="152" t="e">
        <f>IF(C445="","",HLOOKUP(W$15,#REF!,A446,FALSE))</f>
        <v>#REF!</v>
      </c>
      <c r="F445" s="152">
        <f>(COUNTIF(D$3:D445,D445))</f>
        <v>443</v>
      </c>
      <c r="G445" s="152">
        <f t="shared" si="78"/>
        <v>999</v>
      </c>
      <c r="H445" s="152" t="e">
        <f t="shared" si="79"/>
        <v>#REF!</v>
      </c>
      <c r="I445" s="153" t="str">
        <f t="shared" si="80"/>
        <v/>
      </c>
      <c r="J445" s="153" t="e">
        <f t="shared" si="86"/>
        <v>#REF!</v>
      </c>
      <c r="K445" s="153" t="e">
        <f t="shared" si="86"/>
        <v>#REF!</v>
      </c>
      <c r="L445" s="153" t="e">
        <f t="shared" si="86"/>
        <v>#REF!</v>
      </c>
      <c r="M445" s="153" t="e">
        <f t="shared" si="85"/>
        <v>#REF!</v>
      </c>
      <c r="N445" s="153" t="e">
        <f t="shared" si="85"/>
        <v>#REF!</v>
      </c>
      <c r="O445" s="153" t="e">
        <f t="shared" si="85"/>
        <v>#REF!</v>
      </c>
      <c r="P445" s="153" t="e">
        <f t="shared" si="85"/>
        <v>#REF!</v>
      </c>
      <c r="Q445" s="153" t="e">
        <f t="shared" si="85"/>
        <v>#REF!</v>
      </c>
      <c r="R445" s="153" t="e">
        <f t="shared" si="85"/>
        <v>#REF!</v>
      </c>
      <c r="S445" s="153" t="e">
        <f t="shared" si="82"/>
        <v>#REF!</v>
      </c>
      <c r="T445" s="152" t="str">
        <f t="shared" ca="1" si="83"/>
        <v/>
      </c>
      <c r="U445" s="149" t="str">
        <f t="shared" ca="1" si="81"/>
        <v/>
      </c>
    </row>
    <row r="446" spans="1:21">
      <c r="A446" s="149">
        <v>444</v>
      </c>
      <c r="B446" s="150">
        <f t="shared" si="84"/>
        <v>444</v>
      </c>
      <c r="C446" s="151" t="e">
        <f>IF(#REF!='Pareto Math'!Z$3,'Pareto Math'!B446,IF(HLOOKUP(X$15,#REF!,A447,FALSE)="","",HLOOKUP(X$15,#REF!,A447,FALSE)))</f>
        <v>#REF!</v>
      </c>
      <c r="D446" s="149" t="e">
        <f>HLOOKUP(V$15,#REF!,A447,FALSE)</f>
        <v>#REF!</v>
      </c>
      <c r="E446" s="152" t="e">
        <f>IF(C446="","",HLOOKUP(W$15,#REF!,A447,FALSE))</f>
        <v>#REF!</v>
      </c>
      <c r="F446" s="152">
        <f>(COUNTIF(D$3:D446,D446))</f>
        <v>444</v>
      </c>
      <c r="G446" s="152">
        <f t="shared" si="78"/>
        <v>999</v>
      </c>
      <c r="H446" s="152" t="e">
        <f t="shared" si="79"/>
        <v>#REF!</v>
      </c>
      <c r="I446" s="153" t="str">
        <f t="shared" si="80"/>
        <v/>
      </c>
      <c r="J446" s="153" t="e">
        <f t="shared" si="86"/>
        <v>#REF!</v>
      </c>
      <c r="K446" s="153" t="e">
        <f t="shared" si="86"/>
        <v>#REF!</v>
      </c>
      <c r="L446" s="153" t="e">
        <f t="shared" si="86"/>
        <v>#REF!</v>
      </c>
      <c r="M446" s="153" t="e">
        <f t="shared" si="85"/>
        <v>#REF!</v>
      </c>
      <c r="N446" s="153" t="e">
        <f t="shared" si="85"/>
        <v>#REF!</v>
      </c>
      <c r="O446" s="153" t="e">
        <f t="shared" si="85"/>
        <v>#REF!</v>
      </c>
      <c r="P446" s="153" t="e">
        <f t="shared" si="85"/>
        <v>#REF!</v>
      </c>
      <c r="Q446" s="153" t="e">
        <f t="shared" si="85"/>
        <v>#REF!</v>
      </c>
      <c r="R446" s="153" t="e">
        <f t="shared" si="85"/>
        <v>#REF!</v>
      </c>
      <c r="S446" s="153" t="e">
        <f t="shared" si="82"/>
        <v>#REF!</v>
      </c>
      <c r="T446" s="152" t="str">
        <f t="shared" ca="1" si="83"/>
        <v/>
      </c>
      <c r="U446" s="149" t="str">
        <f t="shared" ca="1" si="81"/>
        <v/>
      </c>
    </row>
    <row r="447" spans="1:21">
      <c r="A447" s="149">
        <v>445</v>
      </c>
      <c r="B447" s="150">
        <f t="shared" si="84"/>
        <v>445</v>
      </c>
      <c r="C447" s="151" t="e">
        <f>IF(#REF!='Pareto Math'!Z$3,'Pareto Math'!B447,IF(HLOOKUP(X$15,#REF!,A448,FALSE)="","",HLOOKUP(X$15,#REF!,A448,FALSE)))</f>
        <v>#REF!</v>
      </c>
      <c r="D447" s="149" t="e">
        <f>HLOOKUP(V$15,#REF!,A448,FALSE)</f>
        <v>#REF!</v>
      </c>
      <c r="E447" s="152" t="e">
        <f>IF(C447="","",HLOOKUP(W$15,#REF!,A448,FALSE))</f>
        <v>#REF!</v>
      </c>
      <c r="F447" s="152">
        <f>(COUNTIF(D$3:D447,D447))</f>
        <v>445</v>
      </c>
      <c r="G447" s="152">
        <f t="shared" si="78"/>
        <v>999</v>
      </c>
      <c r="H447" s="152" t="e">
        <f t="shared" si="79"/>
        <v>#REF!</v>
      </c>
      <c r="I447" s="153" t="str">
        <f t="shared" si="80"/>
        <v/>
      </c>
      <c r="J447" s="153" t="e">
        <f t="shared" si="86"/>
        <v>#REF!</v>
      </c>
      <c r="K447" s="153" t="e">
        <f t="shared" si="86"/>
        <v>#REF!</v>
      </c>
      <c r="L447" s="153" t="e">
        <f t="shared" si="86"/>
        <v>#REF!</v>
      </c>
      <c r="M447" s="153" t="e">
        <f t="shared" si="85"/>
        <v>#REF!</v>
      </c>
      <c r="N447" s="153" t="e">
        <f t="shared" si="85"/>
        <v>#REF!</v>
      </c>
      <c r="O447" s="153" t="e">
        <f t="shared" si="85"/>
        <v>#REF!</v>
      </c>
      <c r="P447" s="153" t="e">
        <f t="shared" si="85"/>
        <v>#REF!</v>
      </c>
      <c r="Q447" s="153" t="e">
        <f t="shared" si="85"/>
        <v>#REF!</v>
      </c>
      <c r="R447" s="153" t="e">
        <f t="shared" si="85"/>
        <v>#REF!</v>
      </c>
      <c r="S447" s="153" t="e">
        <f t="shared" si="82"/>
        <v>#REF!</v>
      </c>
      <c r="T447" s="152" t="str">
        <f t="shared" ca="1" si="83"/>
        <v/>
      </c>
      <c r="U447" s="149" t="str">
        <f t="shared" ca="1" si="81"/>
        <v/>
      </c>
    </row>
    <row r="448" spans="1:21">
      <c r="A448" s="149">
        <v>446</v>
      </c>
      <c r="B448" s="150">
        <f t="shared" si="84"/>
        <v>446</v>
      </c>
      <c r="C448" s="151" t="e">
        <f>IF(#REF!='Pareto Math'!Z$3,'Pareto Math'!B448,IF(HLOOKUP(X$15,#REF!,A449,FALSE)="","",HLOOKUP(X$15,#REF!,A449,FALSE)))</f>
        <v>#REF!</v>
      </c>
      <c r="D448" s="149" t="e">
        <f>HLOOKUP(V$15,#REF!,A449,FALSE)</f>
        <v>#REF!</v>
      </c>
      <c r="E448" s="152" t="e">
        <f>IF(C448="","",HLOOKUP(W$15,#REF!,A449,FALSE))</f>
        <v>#REF!</v>
      </c>
      <c r="F448" s="152">
        <f>(COUNTIF(D$3:D448,D448))</f>
        <v>446</v>
      </c>
      <c r="G448" s="152">
        <f t="shared" si="78"/>
        <v>999</v>
      </c>
      <c r="H448" s="152" t="e">
        <f t="shared" si="79"/>
        <v>#REF!</v>
      </c>
      <c r="I448" s="153" t="str">
        <f t="shared" si="80"/>
        <v/>
      </c>
      <c r="J448" s="153" t="e">
        <f t="shared" si="86"/>
        <v>#REF!</v>
      </c>
      <c r="K448" s="153" t="e">
        <f t="shared" si="86"/>
        <v>#REF!</v>
      </c>
      <c r="L448" s="153" t="e">
        <f t="shared" si="86"/>
        <v>#REF!</v>
      </c>
      <c r="M448" s="153" t="e">
        <f t="shared" si="85"/>
        <v>#REF!</v>
      </c>
      <c r="N448" s="153" t="e">
        <f t="shared" si="85"/>
        <v>#REF!</v>
      </c>
      <c r="O448" s="153" t="e">
        <f t="shared" si="85"/>
        <v>#REF!</v>
      </c>
      <c r="P448" s="153" t="e">
        <f t="shared" si="85"/>
        <v>#REF!</v>
      </c>
      <c r="Q448" s="153" t="e">
        <f t="shared" si="85"/>
        <v>#REF!</v>
      </c>
      <c r="R448" s="153" t="e">
        <f t="shared" si="85"/>
        <v>#REF!</v>
      </c>
      <c r="S448" s="153" t="e">
        <f t="shared" si="82"/>
        <v>#REF!</v>
      </c>
      <c r="T448" s="152" t="str">
        <f t="shared" ca="1" si="83"/>
        <v/>
      </c>
      <c r="U448" s="149" t="str">
        <f t="shared" ca="1" si="81"/>
        <v/>
      </c>
    </row>
    <row r="449" spans="1:21">
      <c r="A449" s="149">
        <v>447</v>
      </c>
      <c r="B449" s="150">
        <f t="shared" si="84"/>
        <v>447</v>
      </c>
      <c r="C449" s="151" t="e">
        <f>IF(#REF!='Pareto Math'!Z$3,'Pareto Math'!B449,IF(HLOOKUP(X$15,#REF!,A450,FALSE)="","",HLOOKUP(X$15,#REF!,A450,FALSE)))</f>
        <v>#REF!</v>
      </c>
      <c r="D449" s="149" t="e">
        <f>HLOOKUP(V$15,#REF!,A450,FALSE)</f>
        <v>#REF!</v>
      </c>
      <c r="E449" s="152" t="e">
        <f>IF(C449="","",HLOOKUP(W$15,#REF!,A450,FALSE))</f>
        <v>#REF!</v>
      </c>
      <c r="F449" s="152">
        <f>(COUNTIF(D$3:D449,D449))</f>
        <v>447</v>
      </c>
      <c r="G449" s="152">
        <f t="shared" si="78"/>
        <v>999</v>
      </c>
      <c r="H449" s="152" t="e">
        <f t="shared" si="79"/>
        <v>#REF!</v>
      </c>
      <c r="I449" s="153" t="str">
        <f t="shared" si="80"/>
        <v/>
      </c>
      <c r="J449" s="153" t="e">
        <f t="shared" si="86"/>
        <v>#REF!</v>
      </c>
      <c r="K449" s="153" t="e">
        <f t="shared" si="86"/>
        <v>#REF!</v>
      </c>
      <c r="L449" s="153" t="e">
        <f t="shared" si="86"/>
        <v>#REF!</v>
      </c>
      <c r="M449" s="153" t="e">
        <f t="shared" si="85"/>
        <v>#REF!</v>
      </c>
      <c r="N449" s="153" t="e">
        <f t="shared" si="85"/>
        <v>#REF!</v>
      </c>
      <c r="O449" s="153" t="e">
        <f t="shared" si="85"/>
        <v>#REF!</v>
      </c>
      <c r="P449" s="153" t="e">
        <f t="shared" si="85"/>
        <v>#REF!</v>
      </c>
      <c r="Q449" s="153" t="e">
        <f t="shared" si="85"/>
        <v>#REF!</v>
      </c>
      <c r="R449" s="153" t="e">
        <f t="shared" si="85"/>
        <v>#REF!</v>
      </c>
      <c r="S449" s="153" t="e">
        <f t="shared" si="82"/>
        <v>#REF!</v>
      </c>
      <c r="T449" s="152" t="str">
        <f t="shared" ca="1" si="83"/>
        <v/>
      </c>
      <c r="U449" s="149" t="str">
        <f t="shared" ca="1" si="81"/>
        <v/>
      </c>
    </row>
    <row r="450" spans="1:21">
      <c r="A450" s="149">
        <v>448</v>
      </c>
      <c r="B450" s="150">
        <f t="shared" si="84"/>
        <v>448</v>
      </c>
      <c r="C450" s="151" t="e">
        <f>IF(#REF!='Pareto Math'!Z$3,'Pareto Math'!B450,IF(HLOOKUP(X$15,#REF!,A451,FALSE)="","",HLOOKUP(X$15,#REF!,A451,FALSE)))</f>
        <v>#REF!</v>
      </c>
      <c r="D450" s="149" t="e">
        <f>HLOOKUP(V$15,#REF!,A451,FALSE)</f>
        <v>#REF!</v>
      </c>
      <c r="E450" s="152" t="e">
        <f>IF(C450="","",HLOOKUP(W$15,#REF!,A451,FALSE))</f>
        <v>#REF!</v>
      </c>
      <c r="F450" s="152">
        <f>(COUNTIF(D$3:D450,D450))</f>
        <v>448</v>
      </c>
      <c r="G450" s="152">
        <f t="shared" si="78"/>
        <v>999</v>
      </c>
      <c r="H450" s="152" t="e">
        <f t="shared" si="79"/>
        <v>#REF!</v>
      </c>
      <c r="I450" s="153" t="str">
        <f t="shared" si="80"/>
        <v/>
      </c>
      <c r="J450" s="153" t="e">
        <f t="shared" si="86"/>
        <v>#REF!</v>
      </c>
      <c r="K450" s="153" t="e">
        <f t="shared" si="86"/>
        <v>#REF!</v>
      </c>
      <c r="L450" s="153" t="e">
        <f t="shared" si="86"/>
        <v>#REF!</v>
      </c>
      <c r="M450" s="153" t="e">
        <f t="shared" si="85"/>
        <v>#REF!</v>
      </c>
      <c r="N450" s="153" t="e">
        <f t="shared" si="85"/>
        <v>#REF!</v>
      </c>
      <c r="O450" s="153" t="e">
        <f t="shared" si="85"/>
        <v>#REF!</v>
      </c>
      <c r="P450" s="153" t="e">
        <f t="shared" si="85"/>
        <v>#REF!</v>
      </c>
      <c r="Q450" s="153" t="e">
        <f t="shared" si="85"/>
        <v>#REF!</v>
      </c>
      <c r="R450" s="153" t="e">
        <f t="shared" si="85"/>
        <v>#REF!</v>
      </c>
      <c r="S450" s="153" t="e">
        <f t="shared" si="82"/>
        <v>#REF!</v>
      </c>
      <c r="T450" s="152" t="str">
        <f t="shared" ca="1" si="83"/>
        <v/>
      </c>
      <c r="U450" s="149" t="str">
        <f t="shared" ca="1" si="81"/>
        <v/>
      </c>
    </row>
    <row r="451" spans="1:21">
      <c r="A451" s="149">
        <v>449</v>
      </c>
      <c r="B451" s="150">
        <f t="shared" si="84"/>
        <v>449</v>
      </c>
      <c r="C451" s="151" t="e">
        <f>IF(#REF!='Pareto Math'!Z$3,'Pareto Math'!B451,IF(HLOOKUP(X$15,#REF!,A452,FALSE)="","",HLOOKUP(X$15,#REF!,A452,FALSE)))</f>
        <v>#REF!</v>
      </c>
      <c r="D451" s="149" t="e">
        <f>HLOOKUP(V$15,#REF!,A452,FALSE)</f>
        <v>#REF!</v>
      </c>
      <c r="E451" s="152" t="e">
        <f>IF(C451="","",HLOOKUP(W$15,#REF!,A452,FALSE))</f>
        <v>#REF!</v>
      </c>
      <c r="F451" s="152">
        <f>(COUNTIF(D$3:D451,D451))</f>
        <v>449</v>
      </c>
      <c r="G451" s="152">
        <f t="shared" ref="G451:G514" si="87">(COUNTIF(D$3:D$1002,D451))</f>
        <v>999</v>
      </c>
      <c r="H451" s="152" t="e">
        <f t="shared" ref="H451:H514" si="88">(SUMIF(D$3:D$1002,D451,E$3:E$1002))</f>
        <v>#REF!</v>
      </c>
      <c r="I451" s="153" t="str">
        <f t="shared" ref="I451:I514" si="89">IF(F451=G451,IF(ISNA(H451),G451,H451),"")</f>
        <v/>
      </c>
      <c r="J451" s="153" t="e">
        <f t="shared" si="86"/>
        <v>#REF!</v>
      </c>
      <c r="K451" s="153" t="e">
        <f t="shared" si="86"/>
        <v>#REF!</v>
      </c>
      <c r="L451" s="153" t="e">
        <f t="shared" si="86"/>
        <v>#REF!</v>
      </c>
      <c r="M451" s="153" t="e">
        <f t="shared" si="85"/>
        <v>#REF!</v>
      </c>
      <c r="N451" s="153" t="e">
        <f t="shared" si="85"/>
        <v>#REF!</v>
      </c>
      <c r="O451" s="153" t="e">
        <f t="shared" si="85"/>
        <v>#REF!</v>
      </c>
      <c r="P451" s="153" t="e">
        <f t="shared" si="85"/>
        <v>#REF!</v>
      </c>
      <c r="Q451" s="153" t="e">
        <f t="shared" si="85"/>
        <v>#REF!</v>
      </c>
      <c r="R451" s="153" t="e">
        <f t="shared" si="85"/>
        <v>#REF!</v>
      </c>
      <c r="S451" s="153" t="e">
        <f t="shared" si="82"/>
        <v>#REF!</v>
      </c>
      <c r="T451" s="152" t="str">
        <f t="shared" ca="1" si="83"/>
        <v/>
      </c>
      <c r="U451" s="149" t="str">
        <f t="shared" ref="U451:U514" ca="1" si="90">IF(T451="","",D451)</f>
        <v/>
      </c>
    </row>
    <row r="452" spans="1:21">
      <c r="A452" s="149">
        <v>450</v>
      </c>
      <c r="B452" s="150">
        <f t="shared" si="84"/>
        <v>450</v>
      </c>
      <c r="C452" s="151" t="e">
        <f>IF(#REF!='Pareto Math'!Z$3,'Pareto Math'!B452,IF(HLOOKUP(X$15,#REF!,A453,FALSE)="","",HLOOKUP(X$15,#REF!,A453,FALSE)))</f>
        <v>#REF!</v>
      </c>
      <c r="D452" s="149" t="e">
        <f>HLOOKUP(V$15,#REF!,A453,FALSE)</f>
        <v>#REF!</v>
      </c>
      <c r="E452" s="152" t="e">
        <f>IF(C452="","",HLOOKUP(W$15,#REF!,A453,FALSE))</f>
        <v>#REF!</v>
      </c>
      <c r="F452" s="152">
        <f>(COUNTIF(D$3:D452,D452))</f>
        <v>450</v>
      </c>
      <c r="G452" s="152">
        <f t="shared" si="87"/>
        <v>999</v>
      </c>
      <c r="H452" s="152" t="e">
        <f t="shared" si="88"/>
        <v>#REF!</v>
      </c>
      <c r="I452" s="153" t="str">
        <f t="shared" si="89"/>
        <v/>
      </c>
      <c r="J452" s="153" t="e">
        <f t="shared" si="86"/>
        <v>#REF!</v>
      </c>
      <c r="K452" s="153" t="e">
        <f t="shared" si="86"/>
        <v>#REF!</v>
      </c>
      <c r="L452" s="153" t="e">
        <f t="shared" si="86"/>
        <v>#REF!</v>
      </c>
      <c r="M452" s="153" t="e">
        <f t="shared" si="85"/>
        <v>#REF!</v>
      </c>
      <c r="N452" s="153" t="e">
        <f t="shared" si="85"/>
        <v>#REF!</v>
      </c>
      <c r="O452" s="153" t="e">
        <f t="shared" si="85"/>
        <v>#REF!</v>
      </c>
      <c r="P452" s="153" t="e">
        <f t="shared" si="85"/>
        <v>#REF!</v>
      </c>
      <c r="Q452" s="153" t="e">
        <f t="shared" si="85"/>
        <v>#REF!</v>
      </c>
      <c r="R452" s="153" t="e">
        <f t="shared" si="85"/>
        <v>#REF!</v>
      </c>
      <c r="S452" s="153" t="e">
        <f t="shared" ref="S452:S515" si="91">IF(SUM(J452:R452)=0,$E452,"")</f>
        <v>#REF!</v>
      </c>
      <c r="T452" s="152" t="str">
        <f t="shared" ref="T452:T515" ca="1" si="92">IF(F452=G452,IF(ISNA(H452),G452+(RAND()*0.01),H452+(RAND()*0.0000000001)),"")</f>
        <v/>
      </c>
      <c r="U452" s="149" t="str">
        <f t="shared" ca="1" si="90"/>
        <v/>
      </c>
    </row>
    <row r="453" spans="1:21">
      <c r="A453" s="149">
        <v>451</v>
      </c>
      <c r="B453" s="150">
        <f t="shared" si="84"/>
        <v>451</v>
      </c>
      <c r="C453" s="151" t="e">
        <f>IF(#REF!='Pareto Math'!Z$3,'Pareto Math'!B453,IF(HLOOKUP(X$15,#REF!,A454,FALSE)="","",HLOOKUP(X$15,#REF!,A454,FALSE)))</f>
        <v>#REF!</v>
      </c>
      <c r="D453" s="149" t="e">
        <f>HLOOKUP(V$15,#REF!,A454,FALSE)</f>
        <v>#REF!</v>
      </c>
      <c r="E453" s="152" t="e">
        <f>IF(C453="","",HLOOKUP(W$15,#REF!,A454,FALSE))</f>
        <v>#REF!</v>
      </c>
      <c r="F453" s="152">
        <f>(COUNTIF(D$3:D453,D453))</f>
        <v>451</v>
      </c>
      <c r="G453" s="152">
        <f t="shared" si="87"/>
        <v>999</v>
      </c>
      <c r="H453" s="152" t="e">
        <f t="shared" si="88"/>
        <v>#REF!</v>
      </c>
      <c r="I453" s="153" t="str">
        <f t="shared" si="89"/>
        <v/>
      </c>
      <c r="J453" s="153" t="e">
        <f t="shared" si="86"/>
        <v>#REF!</v>
      </c>
      <c r="K453" s="153" t="e">
        <f t="shared" si="86"/>
        <v>#REF!</v>
      </c>
      <c r="L453" s="153" t="e">
        <f t="shared" si="86"/>
        <v>#REF!</v>
      </c>
      <c r="M453" s="153" t="e">
        <f t="shared" si="85"/>
        <v>#REF!</v>
      </c>
      <c r="N453" s="153" t="e">
        <f t="shared" si="85"/>
        <v>#REF!</v>
      </c>
      <c r="O453" s="153" t="e">
        <f t="shared" si="85"/>
        <v>#REF!</v>
      </c>
      <c r="P453" s="153" t="e">
        <f t="shared" si="85"/>
        <v>#REF!</v>
      </c>
      <c r="Q453" s="153" t="e">
        <f t="shared" si="85"/>
        <v>#REF!</v>
      </c>
      <c r="R453" s="153" t="e">
        <f t="shared" si="85"/>
        <v>#REF!</v>
      </c>
      <c r="S453" s="153" t="e">
        <f t="shared" si="91"/>
        <v>#REF!</v>
      </c>
      <c r="T453" s="152" t="str">
        <f t="shared" ca="1" si="92"/>
        <v/>
      </c>
      <c r="U453" s="149" t="str">
        <f t="shared" ca="1" si="90"/>
        <v/>
      </c>
    </row>
    <row r="454" spans="1:21">
      <c r="A454" s="149">
        <v>452</v>
      </c>
      <c r="B454" s="150">
        <f t="shared" si="84"/>
        <v>452</v>
      </c>
      <c r="C454" s="151" t="e">
        <f>IF(#REF!='Pareto Math'!Z$3,'Pareto Math'!B454,IF(HLOOKUP(X$15,#REF!,A455,FALSE)="","",HLOOKUP(X$15,#REF!,A455,FALSE)))</f>
        <v>#REF!</v>
      </c>
      <c r="D454" s="149" t="e">
        <f>HLOOKUP(V$15,#REF!,A455,FALSE)</f>
        <v>#REF!</v>
      </c>
      <c r="E454" s="152" t="e">
        <f>IF(C454="","",HLOOKUP(W$15,#REF!,A455,FALSE))</f>
        <v>#REF!</v>
      </c>
      <c r="F454" s="152">
        <f>(COUNTIF(D$3:D454,D454))</f>
        <v>452</v>
      </c>
      <c r="G454" s="152">
        <f t="shared" si="87"/>
        <v>999</v>
      </c>
      <c r="H454" s="152" t="e">
        <f t="shared" si="88"/>
        <v>#REF!</v>
      </c>
      <c r="I454" s="153" t="str">
        <f t="shared" si="89"/>
        <v/>
      </c>
      <c r="J454" s="153" t="e">
        <f t="shared" si="86"/>
        <v>#REF!</v>
      </c>
      <c r="K454" s="153" t="e">
        <f t="shared" si="86"/>
        <v>#REF!</v>
      </c>
      <c r="L454" s="153" t="e">
        <f t="shared" si="86"/>
        <v>#REF!</v>
      </c>
      <c r="M454" s="153" t="e">
        <f t="shared" si="85"/>
        <v>#REF!</v>
      </c>
      <c r="N454" s="153" t="e">
        <f t="shared" si="85"/>
        <v>#REF!</v>
      </c>
      <c r="O454" s="153" t="e">
        <f t="shared" si="85"/>
        <v>#REF!</v>
      </c>
      <c r="P454" s="153" t="e">
        <f t="shared" si="85"/>
        <v>#REF!</v>
      </c>
      <c r="Q454" s="153" t="e">
        <f t="shared" si="85"/>
        <v>#REF!</v>
      </c>
      <c r="R454" s="153" t="e">
        <f t="shared" si="85"/>
        <v>#REF!</v>
      </c>
      <c r="S454" s="153" t="e">
        <f t="shared" si="91"/>
        <v>#REF!</v>
      </c>
      <c r="T454" s="152" t="str">
        <f t="shared" ca="1" si="92"/>
        <v/>
      </c>
      <c r="U454" s="149" t="str">
        <f t="shared" ca="1" si="90"/>
        <v/>
      </c>
    </row>
    <row r="455" spans="1:21">
      <c r="A455" s="149">
        <v>453</v>
      </c>
      <c r="B455" s="150">
        <f t="shared" ref="B455:B518" si="93">IF(A455&gt;999-COUNTIF(D:D,0),"",A455)</f>
        <v>453</v>
      </c>
      <c r="C455" s="151" t="e">
        <f>IF(#REF!='Pareto Math'!Z$3,'Pareto Math'!B455,IF(HLOOKUP(X$15,#REF!,A456,FALSE)="","",HLOOKUP(X$15,#REF!,A456,FALSE)))</f>
        <v>#REF!</v>
      </c>
      <c r="D455" s="149" t="e">
        <f>HLOOKUP(V$15,#REF!,A456,FALSE)</f>
        <v>#REF!</v>
      </c>
      <c r="E455" s="152" t="e">
        <f>IF(C455="","",HLOOKUP(W$15,#REF!,A456,FALSE))</f>
        <v>#REF!</v>
      </c>
      <c r="F455" s="152">
        <f>(COUNTIF(D$3:D455,D455))</f>
        <v>453</v>
      </c>
      <c r="G455" s="152">
        <f t="shared" si="87"/>
        <v>999</v>
      </c>
      <c r="H455" s="152" t="e">
        <f t="shared" si="88"/>
        <v>#REF!</v>
      </c>
      <c r="I455" s="153" t="str">
        <f t="shared" si="89"/>
        <v/>
      </c>
      <c r="J455" s="153" t="e">
        <f t="shared" si="86"/>
        <v>#REF!</v>
      </c>
      <c r="K455" s="153" t="e">
        <f t="shared" si="86"/>
        <v>#REF!</v>
      </c>
      <c r="L455" s="153" t="e">
        <f t="shared" si="86"/>
        <v>#REF!</v>
      </c>
      <c r="M455" s="153" t="e">
        <f t="shared" si="85"/>
        <v>#REF!</v>
      </c>
      <c r="N455" s="153" t="e">
        <f t="shared" si="85"/>
        <v>#REF!</v>
      </c>
      <c r="O455" s="153" t="e">
        <f t="shared" si="85"/>
        <v>#REF!</v>
      </c>
      <c r="P455" s="153" t="e">
        <f t="shared" ref="P455:R518" si="94">IF(ISERROR(AD$43),"",IF($D455&lt;&gt;AD$43,"",$E455))</f>
        <v>#REF!</v>
      </c>
      <c r="Q455" s="153" t="e">
        <f t="shared" si="94"/>
        <v>#REF!</v>
      </c>
      <c r="R455" s="153" t="e">
        <f t="shared" si="94"/>
        <v>#REF!</v>
      </c>
      <c r="S455" s="153" t="e">
        <f t="shared" si="91"/>
        <v>#REF!</v>
      </c>
      <c r="T455" s="152" t="str">
        <f t="shared" ca="1" si="92"/>
        <v/>
      </c>
      <c r="U455" s="149" t="str">
        <f t="shared" ca="1" si="90"/>
        <v/>
      </c>
    </row>
    <row r="456" spans="1:21">
      <c r="A456" s="149">
        <v>454</v>
      </c>
      <c r="B456" s="150">
        <f t="shared" si="93"/>
        <v>454</v>
      </c>
      <c r="C456" s="151" t="e">
        <f>IF(#REF!='Pareto Math'!Z$3,'Pareto Math'!B456,IF(HLOOKUP(X$15,#REF!,A457,FALSE)="","",HLOOKUP(X$15,#REF!,A457,FALSE)))</f>
        <v>#REF!</v>
      </c>
      <c r="D456" s="149" t="e">
        <f>HLOOKUP(V$15,#REF!,A457,FALSE)</f>
        <v>#REF!</v>
      </c>
      <c r="E456" s="152" t="e">
        <f>IF(C456="","",HLOOKUP(W$15,#REF!,A457,FALSE))</f>
        <v>#REF!</v>
      </c>
      <c r="F456" s="152">
        <f>(COUNTIF(D$3:D456,D456))</f>
        <v>454</v>
      </c>
      <c r="G456" s="152">
        <f t="shared" si="87"/>
        <v>999</v>
      </c>
      <c r="H456" s="152" t="e">
        <f t="shared" si="88"/>
        <v>#REF!</v>
      </c>
      <c r="I456" s="153" t="str">
        <f t="shared" si="89"/>
        <v/>
      </c>
      <c r="J456" s="153" t="e">
        <f t="shared" si="86"/>
        <v>#REF!</v>
      </c>
      <c r="K456" s="153" t="e">
        <f t="shared" si="86"/>
        <v>#REF!</v>
      </c>
      <c r="L456" s="153" t="e">
        <f t="shared" si="86"/>
        <v>#REF!</v>
      </c>
      <c r="M456" s="153" t="e">
        <f t="shared" si="86"/>
        <v>#REF!</v>
      </c>
      <c r="N456" s="153" t="e">
        <f t="shared" si="86"/>
        <v>#REF!</v>
      </c>
      <c r="O456" s="153" t="e">
        <f t="shared" si="86"/>
        <v>#REF!</v>
      </c>
      <c r="P456" s="153" t="e">
        <f t="shared" si="94"/>
        <v>#REF!</v>
      </c>
      <c r="Q456" s="153" t="e">
        <f t="shared" si="94"/>
        <v>#REF!</v>
      </c>
      <c r="R456" s="153" t="e">
        <f t="shared" si="94"/>
        <v>#REF!</v>
      </c>
      <c r="S456" s="153" t="e">
        <f t="shared" si="91"/>
        <v>#REF!</v>
      </c>
      <c r="T456" s="152" t="str">
        <f t="shared" ca="1" si="92"/>
        <v/>
      </c>
      <c r="U456" s="149" t="str">
        <f t="shared" ca="1" si="90"/>
        <v/>
      </c>
    </row>
    <row r="457" spans="1:21">
      <c r="A457" s="149">
        <v>455</v>
      </c>
      <c r="B457" s="150">
        <f t="shared" si="93"/>
        <v>455</v>
      </c>
      <c r="C457" s="151" t="e">
        <f>IF(#REF!='Pareto Math'!Z$3,'Pareto Math'!B457,IF(HLOOKUP(X$15,#REF!,A458,FALSE)="","",HLOOKUP(X$15,#REF!,A458,FALSE)))</f>
        <v>#REF!</v>
      </c>
      <c r="D457" s="149" t="e">
        <f>HLOOKUP(V$15,#REF!,A458,FALSE)</f>
        <v>#REF!</v>
      </c>
      <c r="E457" s="152" t="e">
        <f>IF(C457="","",HLOOKUP(W$15,#REF!,A458,FALSE))</f>
        <v>#REF!</v>
      </c>
      <c r="F457" s="152">
        <f>(COUNTIF(D$3:D457,D457))</f>
        <v>455</v>
      </c>
      <c r="G457" s="152">
        <f t="shared" si="87"/>
        <v>999</v>
      </c>
      <c r="H457" s="152" t="e">
        <f t="shared" si="88"/>
        <v>#REF!</v>
      </c>
      <c r="I457" s="153" t="str">
        <f t="shared" si="89"/>
        <v/>
      </c>
      <c r="J457" s="153" t="e">
        <f t="shared" si="86"/>
        <v>#REF!</v>
      </c>
      <c r="K457" s="153" t="e">
        <f t="shared" si="86"/>
        <v>#REF!</v>
      </c>
      <c r="L457" s="153" t="e">
        <f t="shared" si="86"/>
        <v>#REF!</v>
      </c>
      <c r="M457" s="153" t="e">
        <f t="shared" si="86"/>
        <v>#REF!</v>
      </c>
      <c r="N457" s="153" t="e">
        <f t="shared" si="86"/>
        <v>#REF!</v>
      </c>
      <c r="O457" s="153" t="e">
        <f t="shared" si="86"/>
        <v>#REF!</v>
      </c>
      <c r="P457" s="153" t="e">
        <f t="shared" si="94"/>
        <v>#REF!</v>
      </c>
      <c r="Q457" s="153" t="e">
        <f t="shared" si="94"/>
        <v>#REF!</v>
      </c>
      <c r="R457" s="153" t="e">
        <f t="shared" si="94"/>
        <v>#REF!</v>
      </c>
      <c r="S457" s="153" t="e">
        <f t="shared" si="91"/>
        <v>#REF!</v>
      </c>
      <c r="T457" s="152" t="str">
        <f t="shared" ca="1" si="92"/>
        <v/>
      </c>
      <c r="U457" s="149" t="str">
        <f t="shared" ca="1" si="90"/>
        <v/>
      </c>
    </row>
    <row r="458" spans="1:21">
      <c r="A458" s="149">
        <v>456</v>
      </c>
      <c r="B458" s="150">
        <f t="shared" si="93"/>
        <v>456</v>
      </c>
      <c r="C458" s="151" t="e">
        <f>IF(#REF!='Pareto Math'!Z$3,'Pareto Math'!B458,IF(HLOOKUP(X$15,#REF!,A459,FALSE)="","",HLOOKUP(X$15,#REF!,A459,FALSE)))</f>
        <v>#REF!</v>
      </c>
      <c r="D458" s="149" t="e">
        <f>HLOOKUP(V$15,#REF!,A459,FALSE)</f>
        <v>#REF!</v>
      </c>
      <c r="E458" s="152" t="e">
        <f>IF(C458="","",HLOOKUP(W$15,#REF!,A459,FALSE))</f>
        <v>#REF!</v>
      </c>
      <c r="F458" s="152">
        <f>(COUNTIF(D$3:D458,D458))</f>
        <v>456</v>
      </c>
      <c r="G458" s="152">
        <f t="shared" si="87"/>
        <v>999</v>
      </c>
      <c r="H458" s="152" t="e">
        <f t="shared" si="88"/>
        <v>#REF!</v>
      </c>
      <c r="I458" s="153" t="str">
        <f t="shared" si="89"/>
        <v/>
      </c>
      <c r="J458" s="153" t="e">
        <f t="shared" si="86"/>
        <v>#REF!</v>
      </c>
      <c r="K458" s="153" t="e">
        <f t="shared" si="86"/>
        <v>#REF!</v>
      </c>
      <c r="L458" s="153" t="e">
        <f t="shared" si="86"/>
        <v>#REF!</v>
      </c>
      <c r="M458" s="153" t="e">
        <f t="shared" si="86"/>
        <v>#REF!</v>
      </c>
      <c r="N458" s="153" t="e">
        <f t="shared" si="86"/>
        <v>#REF!</v>
      </c>
      <c r="O458" s="153" t="e">
        <f t="shared" si="86"/>
        <v>#REF!</v>
      </c>
      <c r="P458" s="153" t="e">
        <f t="shared" si="94"/>
        <v>#REF!</v>
      </c>
      <c r="Q458" s="153" t="e">
        <f t="shared" si="94"/>
        <v>#REF!</v>
      </c>
      <c r="R458" s="153" t="e">
        <f t="shared" si="94"/>
        <v>#REF!</v>
      </c>
      <c r="S458" s="153" t="e">
        <f t="shared" si="91"/>
        <v>#REF!</v>
      </c>
      <c r="T458" s="152" t="str">
        <f t="shared" ca="1" si="92"/>
        <v/>
      </c>
      <c r="U458" s="149" t="str">
        <f t="shared" ca="1" si="90"/>
        <v/>
      </c>
    </row>
    <row r="459" spans="1:21">
      <c r="A459" s="149">
        <v>457</v>
      </c>
      <c r="B459" s="150">
        <f t="shared" si="93"/>
        <v>457</v>
      </c>
      <c r="C459" s="151" t="e">
        <f>IF(#REF!='Pareto Math'!Z$3,'Pareto Math'!B459,IF(HLOOKUP(X$15,#REF!,A460,FALSE)="","",HLOOKUP(X$15,#REF!,A460,FALSE)))</f>
        <v>#REF!</v>
      </c>
      <c r="D459" s="149" t="e">
        <f>HLOOKUP(V$15,#REF!,A460,FALSE)</f>
        <v>#REF!</v>
      </c>
      <c r="E459" s="152" t="e">
        <f>IF(C459="","",HLOOKUP(W$15,#REF!,A460,FALSE))</f>
        <v>#REF!</v>
      </c>
      <c r="F459" s="152">
        <f>(COUNTIF(D$3:D459,D459))</f>
        <v>457</v>
      </c>
      <c r="G459" s="152">
        <f t="shared" si="87"/>
        <v>999</v>
      </c>
      <c r="H459" s="152" t="e">
        <f t="shared" si="88"/>
        <v>#REF!</v>
      </c>
      <c r="I459" s="153" t="str">
        <f t="shared" si="89"/>
        <v/>
      </c>
      <c r="J459" s="153" t="e">
        <f t="shared" si="86"/>
        <v>#REF!</v>
      </c>
      <c r="K459" s="153" t="e">
        <f t="shared" si="86"/>
        <v>#REF!</v>
      </c>
      <c r="L459" s="153" t="e">
        <f t="shared" si="86"/>
        <v>#REF!</v>
      </c>
      <c r="M459" s="153" t="e">
        <f t="shared" si="86"/>
        <v>#REF!</v>
      </c>
      <c r="N459" s="153" t="e">
        <f t="shared" si="86"/>
        <v>#REF!</v>
      </c>
      <c r="O459" s="153" t="e">
        <f t="shared" si="86"/>
        <v>#REF!</v>
      </c>
      <c r="P459" s="153" t="e">
        <f t="shared" si="94"/>
        <v>#REF!</v>
      </c>
      <c r="Q459" s="153" t="e">
        <f t="shared" si="94"/>
        <v>#REF!</v>
      </c>
      <c r="R459" s="153" t="e">
        <f t="shared" si="94"/>
        <v>#REF!</v>
      </c>
      <c r="S459" s="153" t="e">
        <f t="shared" si="91"/>
        <v>#REF!</v>
      </c>
      <c r="T459" s="152" t="str">
        <f t="shared" ca="1" si="92"/>
        <v/>
      </c>
      <c r="U459" s="149" t="str">
        <f t="shared" ca="1" si="90"/>
        <v/>
      </c>
    </row>
    <row r="460" spans="1:21">
      <c r="A460" s="149">
        <v>458</v>
      </c>
      <c r="B460" s="150">
        <f t="shared" si="93"/>
        <v>458</v>
      </c>
      <c r="C460" s="151" t="e">
        <f>IF(#REF!='Pareto Math'!Z$3,'Pareto Math'!B460,IF(HLOOKUP(X$15,#REF!,A461,FALSE)="","",HLOOKUP(X$15,#REF!,A461,FALSE)))</f>
        <v>#REF!</v>
      </c>
      <c r="D460" s="149" t="e">
        <f>HLOOKUP(V$15,#REF!,A461,FALSE)</f>
        <v>#REF!</v>
      </c>
      <c r="E460" s="152" t="e">
        <f>IF(C460="","",HLOOKUP(W$15,#REF!,A461,FALSE))</f>
        <v>#REF!</v>
      </c>
      <c r="F460" s="152">
        <f>(COUNTIF(D$3:D460,D460))</f>
        <v>458</v>
      </c>
      <c r="G460" s="152">
        <f t="shared" si="87"/>
        <v>999</v>
      </c>
      <c r="H460" s="152" t="e">
        <f t="shared" si="88"/>
        <v>#REF!</v>
      </c>
      <c r="I460" s="153" t="str">
        <f t="shared" si="89"/>
        <v/>
      </c>
      <c r="J460" s="153" t="e">
        <f t="shared" si="86"/>
        <v>#REF!</v>
      </c>
      <c r="K460" s="153" t="e">
        <f t="shared" si="86"/>
        <v>#REF!</v>
      </c>
      <c r="L460" s="153" t="e">
        <f t="shared" si="86"/>
        <v>#REF!</v>
      </c>
      <c r="M460" s="153" t="e">
        <f t="shared" si="86"/>
        <v>#REF!</v>
      </c>
      <c r="N460" s="153" t="e">
        <f t="shared" si="86"/>
        <v>#REF!</v>
      </c>
      <c r="O460" s="153" t="e">
        <f t="shared" si="86"/>
        <v>#REF!</v>
      </c>
      <c r="P460" s="153" t="e">
        <f t="shared" si="94"/>
        <v>#REF!</v>
      </c>
      <c r="Q460" s="153" t="e">
        <f t="shared" si="94"/>
        <v>#REF!</v>
      </c>
      <c r="R460" s="153" t="e">
        <f t="shared" si="94"/>
        <v>#REF!</v>
      </c>
      <c r="S460" s="153" t="e">
        <f t="shared" si="91"/>
        <v>#REF!</v>
      </c>
      <c r="T460" s="152" t="str">
        <f t="shared" ca="1" si="92"/>
        <v/>
      </c>
      <c r="U460" s="149" t="str">
        <f t="shared" ca="1" si="90"/>
        <v/>
      </c>
    </row>
    <row r="461" spans="1:21">
      <c r="A461" s="149">
        <v>459</v>
      </c>
      <c r="B461" s="150">
        <f t="shared" si="93"/>
        <v>459</v>
      </c>
      <c r="C461" s="151" t="e">
        <f>IF(#REF!='Pareto Math'!Z$3,'Pareto Math'!B461,IF(HLOOKUP(X$15,#REF!,A462,FALSE)="","",HLOOKUP(X$15,#REF!,A462,FALSE)))</f>
        <v>#REF!</v>
      </c>
      <c r="D461" s="149" t="e">
        <f>HLOOKUP(V$15,#REF!,A462,FALSE)</f>
        <v>#REF!</v>
      </c>
      <c r="E461" s="152" t="e">
        <f>IF(C461="","",HLOOKUP(W$15,#REF!,A462,FALSE))</f>
        <v>#REF!</v>
      </c>
      <c r="F461" s="152">
        <f>(COUNTIF(D$3:D461,D461))</f>
        <v>459</v>
      </c>
      <c r="G461" s="152">
        <f t="shared" si="87"/>
        <v>999</v>
      </c>
      <c r="H461" s="152" t="e">
        <f t="shared" si="88"/>
        <v>#REF!</v>
      </c>
      <c r="I461" s="153" t="str">
        <f t="shared" si="89"/>
        <v/>
      </c>
      <c r="J461" s="153" t="e">
        <f t="shared" si="86"/>
        <v>#REF!</v>
      </c>
      <c r="K461" s="153" t="e">
        <f t="shared" si="86"/>
        <v>#REF!</v>
      </c>
      <c r="L461" s="153" t="e">
        <f t="shared" si="86"/>
        <v>#REF!</v>
      </c>
      <c r="M461" s="153" t="e">
        <f t="shared" si="86"/>
        <v>#REF!</v>
      </c>
      <c r="N461" s="153" t="e">
        <f t="shared" si="86"/>
        <v>#REF!</v>
      </c>
      <c r="O461" s="153" t="e">
        <f t="shared" si="86"/>
        <v>#REF!</v>
      </c>
      <c r="P461" s="153" t="e">
        <f t="shared" si="94"/>
        <v>#REF!</v>
      </c>
      <c r="Q461" s="153" t="e">
        <f t="shared" si="94"/>
        <v>#REF!</v>
      </c>
      <c r="R461" s="153" t="e">
        <f t="shared" si="94"/>
        <v>#REF!</v>
      </c>
      <c r="S461" s="153" t="e">
        <f t="shared" si="91"/>
        <v>#REF!</v>
      </c>
      <c r="T461" s="152" t="str">
        <f t="shared" ca="1" si="92"/>
        <v/>
      </c>
      <c r="U461" s="149" t="str">
        <f t="shared" ca="1" si="90"/>
        <v/>
      </c>
    </row>
    <row r="462" spans="1:21">
      <c r="A462" s="149">
        <v>460</v>
      </c>
      <c r="B462" s="150">
        <f t="shared" si="93"/>
        <v>460</v>
      </c>
      <c r="C462" s="151" t="e">
        <f>IF(#REF!='Pareto Math'!Z$3,'Pareto Math'!B462,IF(HLOOKUP(X$15,#REF!,A463,FALSE)="","",HLOOKUP(X$15,#REF!,A463,FALSE)))</f>
        <v>#REF!</v>
      </c>
      <c r="D462" s="149" t="e">
        <f>HLOOKUP(V$15,#REF!,A463,FALSE)</f>
        <v>#REF!</v>
      </c>
      <c r="E462" s="152" t="e">
        <f>IF(C462="","",HLOOKUP(W$15,#REF!,A463,FALSE))</f>
        <v>#REF!</v>
      </c>
      <c r="F462" s="152">
        <f>(COUNTIF(D$3:D462,D462))</f>
        <v>460</v>
      </c>
      <c r="G462" s="152">
        <f t="shared" si="87"/>
        <v>999</v>
      </c>
      <c r="H462" s="152" t="e">
        <f t="shared" si="88"/>
        <v>#REF!</v>
      </c>
      <c r="I462" s="153" t="str">
        <f t="shared" si="89"/>
        <v/>
      </c>
      <c r="J462" s="153" t="e">
        <f t="shared" si="86"/>
        <v>#REF!</v>
      </c>
      <c r="K462" s="153" t="e">
        <f t="shared" si="86"/>
        <v>#REF!</v>
      </c>
      <c r="L462" s="153" t="e">
        <f t="shared" si="86"/>
        <v>#REF!</v>
      </c>
      <c r="M462" s="153" t="e">
        <f t="shared" si="86"/>
        <v>#REF!</v>
      </c>
      <c r="N462" s="153" t="e">
        <f t="shared" si="86"/>
        <v>#REF!</v>
      </c>
      <c r="O462" s="153" t="e">
        <f t="shared" si="86"/>
        <v>#REF!</v>
      </c>
      <c r="P462" s="153" t="e">
        <f t="shared" si="94"/>
        <v>#REF!</v>
      </c>
      <c r="Q462" s="153" t="e">
        <f t="shared" si="94"/>
        <v>#REF!</v>
      </c>
      <c r="R462" s="153" t="e">
        <f t="shared" si="94"/>
        <v>#REF!</v>
      </c>
      <c r="S462" s="153" t="e">
        <f t="shared" si="91"/>
        <v>#REF!</v>
      </c>
      <c r="T462" s="152" t="str">
        <f t="shared" ca="1" si="92"/>
        <v/>
      </c>
      <c r="U462" s="149" t="str">
        <f t="shared" ca="1" si="90"/>
        <v/>
      </c>
    </row>
    <row r="463" spans="1:21">
      <c r="A463" s="149">
        <v>461</v>
      </c>
      <c r="B463" s="150">
        <f t="shared" si="93"/>
        <v>461</v>
      </c>
      <c r="C463" s="151" t="e">
        <f>IF(#REF!='Pareto Math'!Z$3,'Pareto Math'!B463,IF(HLOOKUP(X$15,#REF!,A464,FALSE)="","",HLOOKUP(X$15,#REF!,A464,FALSE)))</f>
        <v>#REF!</v>
      </c>
      <c r="D463" s="149" t="e">
        <f>HLOOKUP(V$15,#REF!,A464,FALSE)</f>
        <v>#REF!</v>
      </c>
      <c r="E463" s="152" t="e">
        <f>IF(C463="","",HLOOKUP(W$15,#REF!,A464,FALSE))</f>
        <v>#REF!</v>
      </c>
      <c r="F463" s="152">
        <f>(COUNTIF(D$3:D463,D463))</f>
        <v>461</v>
      </c>
      <c r="G463" s="152">
        <f t="shared" si="87"/>
        <v>999</v>
      </c>
      <c r="H463" s="152" t="e">
        <f t="shared" si="88"/>
        <v>#REF!</v>
      </c>
      <c r="I463" s="153" t="str">
        <f t="shared" si="89"/>
        <v/>
      </c>
      <c r="J463" s="153" t="e">
        <f t="shared" si="86"/>
        <v>#REF!</v>
      </c>
      <c r="K463" s="153" t="e">
        <f t="shared" si="86"/>
        <v>#REF!</v>
      </c>
      <c r="L463" s="153" t="e">
        <f t="shared" si="86"/>
        <v>#REF!</v>
      </c>
      <c r="M463" s="153" t="e">
        <f t="shared" si="86"/>
        <v>#REF!</v>
      </c>
      <c r="N463" s="153" t="e">
        <f t="shared" si="86"/>
        <v>#REF!</v>
      </c>
      <c r="O463" s="153" t="e">
        <f t="shared" si="86"/>
        <v>#REF!</v>
      </c>
      <c r="P463" s="153" t="e">
        <f t="shared" si="94"/>
        <v>#REF!</v>
      </c>
      <c r="Q463" s="153" t="e">
        <f t="shared" si="94"/>
        <v>#REF!</v>
      </c>
      <c r="R463" s="153" t="e">
        <f t="shared" si="94"/>
        <v>#REF!</v>
      </c>
      <c r="S463" s="153" t="e">
        <f t="shared" si="91"/>
        <v>#REF!</v>
      </c>
      <c r="T463" s="152" t="str">
        <f t="shared" ca="1" si="92"/>
        <v/>
      </c>
      <c r="U463" s="149" t="str">
        <f t="shared" ca="1" si="90"/>
        <v/>
      </c>
    </row>
    <row r="464" spans="1:21">
      <c r="A464" s="149">
        <v>462</v>
      </c>
      <c r="B464" s="150">
        <f t="shared" si="93"/>
        <v>462</v>
      </c>
      <c r="C464" s="151" t="e">
        <f>IF(#REF!='Pareto Math'!Z$3,'Pareto Math'!B464,IF(HLOOKUP(X$15,#REF!,A465,FALSE)="","",HLOOKUP(X$15,#REF!,A465,FALSE)))</f>
        <v>#REF!</v>
      </c>
      <c r="D464" s="149" t="e">
        <f>HLOOKUP(V$15,#REF!,A465,FALSE)</f>
        <v>#REF!</v>
      </c>
      <c r="E464" s="152" t="e">
        <f>IF(C464="","",HLOOKUP(W$15,#REF!,A465,FALSE))</f>
        <v>#REF!</v>
      </c>
      <c r="F464" s="152">
        <f>(COUNTIF(D$3:D464,D464))</f>
        <v>462</v>
      </c>
      <c r="G464" s="152">
        <f t="shared" si="87"/>
        <v>999</v>
      </c>
      <c r="H464" s="152" t="e">
        <f t="shared" si="88"/>
        <v>#REF!</v>
      </c>
      <c r="I464" s="153" t="str">
        <f t="shared" si="89"/>
        <v/>
      </c>
      <c r="J464" s="153" t="e">
        <f t="shared" si="86"/>
        <v>#REF!</v>
      </c>
      <c r="K464" s="153" t="e">
        <f t="shared" si="86"/>
        <v>#REF!</v>
      </c>
      <c r="L464" s="153" t="e">
        <f t="shared" si="86"/>
        <v>#REF!</v>
      </c>
      <c r="M464" s="153" t="e">
        <f t="shared" si="86"/>
        <v>#REF!</v>
      </c>
      <c r="N464" s="153" t="e">
        <f t="shared" si="86"/>
        <v>#REF!</v>
      </c>
      <c r="O464" s="153" t="e">
        <f t="shared" si="86"/>
        <v>#REF!</v>
      </c>
      <c r="P464" s="153" t="e">
        <f t="shared" si="94"/>
        <v>#REF!</v>
      </c>
      <c r="Q464" s="153" t="e">
        <f t="shared" si="94"/>
        <v>#REF!</v>
      </c>
      <c r="R464" s="153" t="e">
        <f t="shared" si="94"/>
        <v>#REF!</v>
      </c>
      <c r="S464" s="153" t="e">
        <f t="shared" si="91"/>
        <v>#REF!</v>
      </c>
      <c r="T464" s="152" t="str">
        <f t="shared" ca="1" si="92"/>
        <v/>
      </c>
      <c r="U464" s="149" t="str">
        <f t="shared" ca="1" si="90"/>
        <v/>
      </c>
    </row>
    <row r="465" spans="1:21">
      <c r="A465" s="149">
        <v>463</v>
      </c>
      <c r="B465" s="150">
        <f t="shared" si="93"/>
        <v>463</v>
      </c>
      <c r="C465" s="151" t="e">
        <f>IF(#REF!='Pareto Math'!Z$3,'Pareto Math'!B465,IF(HLOOKUP(X$15,#REF!,A466,FALSE)="","",HLOOKUP(X$15,#REF!,A466,FALSE)))</f>
        <v>#REF!</v>
      </c>
      <c r="D465" s="149" t="e">
        <f>HLOOKUP(V$15,#REF!,A466,FALSE)</f>
        <v>#REF!</v>
      </c>
      <c r="E465" s="152" t="e">
        <f>IF(C465="","",HLOOKUP(W$15,#REF!,A466,FALSE))</f>
        <v>#REF!</v>
      </c>
      <c r="F465" s="152">
        <f>(COUNTIF(D$3:D465,D465))</f>
        <v>463</v>
      </c>
      <c r="G465" s="152">
        <f t="shared" si="87"/>
        <v>999</v>
      </c>
      <c r="H465" s="152" t="e">
        <f t="shared" si="88"/>
        <v>#REF!</v>
      </c>
      <c r="I465" s="153" t="str">
        <f t="shared" si="89"/>
        <v/>
      </c>
      <c r="J465" s="153" t="e">
        <f t="shared" si="86"/>
        <v>#REF!</v>
      </c>
      <c r="K465" s="153" t="e">
        <f t="shared" si="86"/>
        <v>#REF!</v>
      </c>
      <c r="L465" s="153" t="e">
        <f t="shared" si="86"/>
        <v>#REF!</v>
      </c>
      <c r="M465" s="153" t="e">
        <f t="shared" si="86"/>
        <v>#REF!</v>
      </c>
      <c r="N465" s="153" t="e">
        <f t="shared" si="86"/>
        <v>#REF!</v>
      </c>
      <c r="O465" s="153" t="e">
        <f t="shared" si="86"/>
        <v>#REF!</v>
      </c>
      <c r="P465" s="153" t="e">
        <f t="shared" si="94"/>
        <v>#REF!</v>
      </c>
      <c r="Q465" s="153" t="e">
        <f t="shared" si="94"/>
        <v>#REF!</v>
      </c>
      <c r="R465" s="153" t="e">
        <f t="shared" si="94"/>
        <v>#REF!</v>
      </c>
      <c r="S465" s="153" t="e">
        <f t="shared" si="91"/>
        <v>#REF!</v>
      </c>
      <c r="T465" s="152" t="str">
        <f t="shared" ca="1" si="92"/>
        <v/>
      </c>
      <c r="U465" s="149" t="str">
        <f t="shared" ca="1" si="90"/>
        <v/>
      </c>
    </row>
    <row r="466" spans="1:21">
      <c r="A466" s="149">
        <v>464</v>
      </c>
      <c r="B466" s="150">
        <f t="shared" si="93"/>
        <v>464</v>
      </c>
      <c r="C466" s="151" t="e">
        <f>IF(#REF!='Pareto Math'!Z$3,'Pareto Math'!B466,IF(HLOOKUP(X$15,#REF!,A467,FALSE)="","",HLOOKUP(X$15,#REF!,A467,FALSE)))</f>
        <v>#REF!</v>
      </c>
      <c r="D466" s="149" t="e">
        <f>HLOOKUP(V$15,#REF!,A467,FALSE)</f>
        <v>#REF!</v>
      </c>
      <c r="E466" s="152" t="e">
        <f>IF(C466="","",HLOOKUP(W$15,#REF!,A467,FALSE))</f>
        <v>#REF!</v>
      </c>
      <c r="F466" s="152">
        <f>(COUNTIF(D$3:D466,D466))</f>
        <v>464</v>
      </c>
      <c r="G466" s="152">
        <f t="shared" si="87"/>
        <v>999</v>
      </c>
      <c r="H466" s="152" t="e">
        <f t="shared" si="88"/>
        <v>#REF!</v>
      </c>
      <c r="I466" s="153" t="str">
        <f t="shared" si="89"/>
        <v/>
      </c>
      <c r="J466" s="153" t="e">
        <f t="shared" si="86"/>
        <v>#REF!</v>
      </c>
      <c r="K466" s="153" t="e">
        <f t="shared" si="86"/>
        <v>#REF!</v>
      </c>
      <c r="L466" s="153" t="e">
        <f t="shared" si="86"/>
        <v>#REF!</v>
      </c>
      <c r="M466" s="153" t="e">
        <f t="shared" si="86"/>
        <v>#REF!</v>
      </c>
      <c r="N466" s="153" t="e">
        <f t="shared" si="86"/>
        <v>#REF!</v>
      </c>
      <c r="O466" s="153" t="e">
        <f t="shared" si="86"/>
        <v>#REF!</v>
      </c>
      <c r="P466" s="153" t="e">
        <f t="shared" si="94"/>
        <v>#REF!</v>
      </c>
      <c r="Q466" s="153" t="e">
        <f t="shared" si="94"/>
        <v>#REF!</v>
      </c>
      <c r="R466" s="153" t="e">
        <f t="shared" si="94"/>
        <v>#REF!</v>
      </c>
      <c r="S466" s="153" t="e">
        <f t="shared" si="91"/>
        <v>#REF!</v>
      </c>
      <c r="T466" s="152" t="str">
        <f t="shared" ca="1" si="92"/>
        <v/>
      </c>
      <c r="U466" s="149" t="str">
        <f t="shared" ca="1" si="90"/>
        <v/>
      </c>
    </row>
    <row r="467" spans="1:21">
      <c r="A467" s="149">
        <v>465</v>
      </c>
      <c r="B467" s="150">
        <f t="shared" si="93"/>
        <v>465</v>
      </c>
      <c r="C467" s="151" t="e">
        <f>IF(#REF!='Pareto Math'!Z$3,'Pareto Math'!B467,IF(HLOOKUP(X$15,#REF!,A468,FALSE)="","",HLOOKUP(X$15,#REF!,A468,FALSE)))</f>
        <v>#REF!</v>
      </c>
      <c r="D467" s="149" t="e">
        <f>HLOOKUP(V$15,#REF!,A468,FALSE)</f>
        <v>#REF!</v>
      </c>
      <c r="E467" s="152" t="e">
        <f>IF(C467="","",HLOOKUP(W$15,#REF!,A468,FALSE))</f>
        <v>#REF!</v>
      </c>
      <c r="F467" s="152">
        <f>(COUNTIF(D$3:D467,D467))</f>
        <v>465</v>
      </c>
      <c r="G467" s="152">
        <f t="shared" si="87"/>
        <v>999</v>
      </c>
      <c r="H467" s="152" t="e">
        <f t="shared" si="88"/>
        <v>#REF!</v>
      </c>
      <c r="I467" s="153" t="str">
        <f t="shared" si="89"/>
        <v/>
      </c>
      <c r="J467" s="153" t="e">
        <f t="shared" si="86"/>
        <v>#REF!</v>
      </c>
      <c r="K467" s="153" t="e">
        <f t="shared" si="86"/>
        <v>#REF!</v>
      </c>
      <c r="L467" s="153" t="e">
        <f t="shared" si="86"/>
        <v>#REF!</v>
      </c>
      <c r="M467" s="153" t="e">
        <f t="shared" si="86"/>
        <v>#REF!</v>
      </c>
      <c r="N467" s="153" t="e">
        <f t="shared" si="86"/>
        <v>#REF!</v>
      </c>
      <c r="O467" s="153" t="e">
        <f t="shared" si="86"/>
        <v>#REF!</v>
      </c>
      <c r="P467" s="153" t="e">
        <f t="shared" si="94"/>
        <v>#REF!</v>
      </c>
      <c r="Q467" s="153" t="e">
        <f t="shared" si="94"/>
        <v>#REF!</v>
      </c>
      <c r="R467" s="153" t="e">
        <f t="shared" si="94"/>
        <v>#REF!</v>
      </c>
      <c r="S467" s="153" t="e">
        <f t="shared" si="91"/>
        <v>#REF!</v>
      </c>
      <c r="T467" s="152" t="str">
        <f t="shared" ca="1" si="92"/>
        <v/>
      </c>
      <c r="U467" s="149" t="str">
        <f t="shared" ca="1" si="90"/>
        <v/>
      </c>
    </row>
    <row r="468" spans="1:21">
      <c r="A468" s="149">
        <v>466</v>
      </c>
      <c r="B468" s="150">
        <f t="shared" si="93"/>
        <v>466</v>
      </c>
      <c r="C468" s="151" t="e">
        <f>IF(#REF!='Pareto Math'!Z$3,'Pareto Math'!B468,IF(HLOOKUP(X$15,#REF!,A469,FALSE)="","",HLOOKUP(X$15,#REF!,A469,FALSE)))</f>
        <v>#REF!</v>
      </c>
      <c r="D468" s="149" t="e">
        <f>HLOOKUP(V$15,#REF!,A469,FALSE)</f>
        <v>#REF!</v>
      </c>
      <c r="E468" s="152" t="e">
        <f>IF(C468="","",HLOOKUP(W$15,#REF!,A469,FALSE))</f>
        <v>#REF!</v>
      </c>
      <c r="F468" s="152">
        <f>(COUNTIF(D$3:D468,D468))</f>
        <v>466</v>
      </c>
      <c r="G468" s="152">
        <f t="shared" si="87"/>
        <v>999</v>
      </c>
      <c r="H468" s="152" t="e">
        <f t="shared" si="88"/>
        <v>#REF!</v>
      </c>
      <c r="I468" s="153" t="str">
        <f t="shared" si="89"/>
        <v/>
      </c>
      <c r="J468" s="153" t="e">
        <f t="shared" si="86"/>
        <v>#REF!</v>
      </c>
      <c r="K468" s="153" t="e">
        <f t="shared" si="86"/>
        <v>#REF!</v>
      </c>
      <c r="L468" s="153" t="e">
        <f t="shared" si="86"/>
        <v>#REF!</v>
      </c>
      <c r="M468" s="153" t="e">
        <f t="shared" si="86"/>
        <v>#REF!</v>
      </c>
      <c r="N468" s="153" t="e">
        <f t="shared" si="86"/>
        <v>#REF!</v>
      </c>
      <c r="O468" s="153" t="e">
        <f t="shared" si="86"/>
        <v>#REF!</v>
      </c>
      <c r="P468" s="153" t="e">
        <f t="shared" si="94"/>
        <v>#REF!</v>
      </c>
      <c r="Q468" s="153" t="e">
        <f t="shared" si="94"/>
        <v>#REF!</v>
      </c>
      <c r="R468" s="153" t="e">
        <f t="shared" si="94"/>
        <v>#REF!</v>
      </c>
      <c r="S468" s="153" t="e">
        <f t="shared" si="91"/>
        <v>#REF!</v>
      </c>
      <c r="T468" s="152" t="str">
        <f t="shared" ca="1" si="92"/>
        <v/>
      </c>
      <c r="U468" s="149" t="str">
        <f t="shared" ca="1" si="90"/>
        <v/>
      </c>
    </row>
    <row r="469" spans="1:21">
      <c r="A469" s="149">
        <v>467</v>
      </c>
      <c r="B469" s="150">
        <f t="shared" si="93"/>
        <v>467</v>
      </c>
      <c r="C469" s="151" t="e">
        <f>IF(#REF!='Pareto Math'!Z$3,'Pareto Math'!B469,IF(HLOOKUP(X$15,#REF!,A470,FALSE)="","",HLOOKUP(X$15,#REF!,A470,FALSE)))</f>
        <v>#REF!</v>
      </c>
      <c r="D469" s="149" t="e">
        <f>HLOOKUP(V$15,#REF!,A470,FALSE)</f>
        <v>#REF!</v>
      </c>
      <c r="E469" s="152" t="e">
        <f>IF(C469="","",HLOOKUP(W$15,#REF!,A470,FALSE))</f>
        <v>#REF!</v>
      </c>
      <c r="F469" s="152">
        <f>(COUNTIF(D$3:D469,D469))</f>
        <v>467</v>
      </c>
      <c r="G469" s="152">
        <f t="shared" si="87"/>
        <v>999</v>
      </c>
      <c r="H469" s="152" t="e">
        <f t="shared" si="88"/>
        <v>#REF!</v>
      </c>
      <c r="I469" s="153" t="str">
        <f t="shared" si="89"/>
        <v/>
      </c>
      <c r="J469" s="153" t="e">
        <f t="shared" si="86"/>
        <v>#REF!</v>
      </c>
      <c r="K469" s="153" t="e">
        <f t="shared" si="86"/>
        <v>#REF!</v>
      </c>
      <c r="L469" s="153" t="e">
        <f t="shared" si="86"/>
        <v>#REF!</v>
      </c>
      <c r="M469" s="153" t="e">
        <f t="shared" si="86"/>
        <v>#REF!</v>
      </c>
      <c r="N469" s="153" t="e">
        <f t="shared" si="86"/>
        <v>#REF!</v>
      </c>
      <c r="O469" s="153" t="e">
        <f t="shared" si="86"/>
        <v>#REF!</v>
      </c>
      <c r="P469" s="153" t="e">
        <f t="shared" si="94"/>
        <v>#REF!</v>
      </c>
      <c r="Q469" s="153" t="e">
        <f t="shared" si="94"/>
        <v>#REF!</v>
      </c>
      <c r="R469" s="153" t="e">
        <f t="shared" si="94"/>
        <v>#REF!</v>
      </c>
      <c r="S469" s="153" t="e">
        <f t="shared" si="91"/>
        <v>#REF!</v>
      </c>
      <c r="T469" s="152" t="str">
        <f t="shared" ca="1" si="92"/>
        <v/>
      </c>
      <c r="U469" s="149" t="str">
        <f t="shared" ca="1" si="90"/>
        <v/>
      </c>
    </row>
    <row r="470" spans="1:21">
      <c r="A470" s="149">
        <v>468</v>
      </c>
      <c r="B470" s="150">
        <f t="shared" si="93"/>
        <v>468</v>
      </c>
      <c r="C470" s="151" t="e">
        <f>IF(#REF!='Pareto Math'!Z$3,'Pareto Math'!B470,IF(HLOOKUP(X$15,#REF!,A471,FALSE)="","",HLOOKUP(X$15,#REF!,A471,FALSE)))</f>
        <v>#REF!</v>
      </c>
      <c r="D470" s="149" t="e">
        <f>HLOOKUP(V$15,#REF!,A471,FALSE)</f>
        <v>#REF!</v>
      </c>
      <c r="E470" s="152" t="e">
        <f>IF(C470="","",HLOOKUP(W$15,#REF!,A471,FALSE))</f>
        <v>#REF!</v>
      </c>
      <c r="F470" s="152">
        <f>(COUNTIF(D$3:D470,D470))</f>
        <v>468</v>
      </c>
      <c r="G470" s="152">
        <f t="shared" si="87"/>
        <v>999</v>
      </c>
      <c r="H470" s="152" t="e">
        <f t="shared" si="88"/>
        <v>#REF!</v>
      </c>
      <c r="I470" s="153" t="str">
        <f t="shared" si="89"/>
        <v/>
      </c>
      <c r="J470" s="153" t="e">
        <f t="shared" si="86"/>
        <v>#REF!</v>
      </c>
      <c r="K470" s="153" t="e">
        <f t="shared" si="86"/>
        <v>#REF!</v>
      </c>
      <c r="L470" s="153" t="e">
        <f t="shared" si="86"/>
        <v>#REF!</v>
      </c>
      <c r="M470" s="153" t="e">
        <f t="shared" si="86"/>
        <v>#REF!</v>
      </c>
      <c r="N470" s="153" t="e">
        <f t="shared" si="86"/>
        <v>#REF!</v>
      </c>
      <c r="O470" s="153" t="e">
        <f t="shared" si="86"/>
        <v>#REF!</v>
      </c>
      <c r="P470" s="153" t="e">
        <f t="shared" si="94"/>
        <v>#REF!</v>
      </c>
      <c r="Q470" s="153" t="e">
        <f t="shared" si="94"/>
        <v>#REF!</v>
      </c>
      <c r="R470" s="153" t="e">
        <f t="shared" si="94"/>
        <v>#REF!</v>
      </c>
      <c r="S470" s="153" t="e">
        <f t="shared" si="91"/>
        <v>#REF!</v>
      </c>
      <c r="T470" s="152" t="str">
        <f t="shared" ca="1" si="92"/>
        <v/>
      </c>
      <c r="U470" s="149" t="str">
        <f t="shared" ca="1" si="90"/>
        <v/>
      </c>
    </row>
    <row r="471" spans="1:21">
      <c r="A471" s="149">
        <v>469</v>
      </c>
      <c r="B471" s="150">
        <f t="shared" si="93"/>
        <v>469</v>
      </c>
      <c r="C471" s="151" t="e">
        <f>IF(#REF!='Pareto Math'!Z$3,'Pareto Math'!B471,IF(HLOOKUP(X$15,#REF!,A472,FALSE)="","",HLOOKUP(X$15,#REF!,A472,FALSE)))</f>
        <v>#REF!</v>
      </c>
      <c r="D471" s="149" t="e">
        <f>HLOOKUP(V$15,#REF!,A472,FALSE)</f>
        <v>#REF!</v>
      </c>
      <c r="E471" s="152" t="e">
        <f>IF(C471="","",HLOOKUP(W$15,#REF!,A472,FALSE))</f>
        <v>#REF!</v>
      </c>
      <c r="F471" s="152">
        <f>(COUNTIF(D$3:D471,D471))</f>
        <v>469</v>
      </c>
      <c r="G471" s="152">
        <f t="shared" si="87"/>
        <v>999</v>
      </c>
      <c r="H471" s="152" t="e">
        <f t="shared" si="88"/>
        <v>#REF!</v>
      </c>
      <c r="I471" s="153" t="str">
        <f t="shared" si="89"/>
        <v/>
      </c>
      <c r="J471" s="153" t="e">
        <f t="shared" si="86"/>
        <v>#REF!</v>
      </c>
      <c r="K471" s="153" t="e">
        <f t="shared" si="86"/>
        <v>#REF!</v>
      </c>
      <c r="L471" s="153" t="e">
        <f t="shared" si="86"/>
        <v>#REF!</v>
      </c>
      <c r="M471" s="153" t="e">
        <f t="shared" si="86"/>
        <v>#REF!</v>
      </c>
      <c r="N471" s="153" t="e">
        <f t="shared" si="86"/>
        <v>#REF!</v>
      </c>
      <c r="O471" s="153" t="e">
        <f t="shared" si="86"/>
        <v>#REF!</v>
      </c>
      <c r="P471" s="153" t="e">
        <f t="shared" si="94"/>
        <v>#REF!</v>
      </c>
      <c r="Q471" s="153" t="e">
        <f t="shared" si="94"/>
        <v>#REF!</v>
      </c>
      <c r="R471" s="153" t="e">
        <f t="shared" si="94"/>
        <v>#REF!</v>
      </c>
      <c r="S471" s="153" t="e">
        <f t="shared" si="91"/>
        <v>#REF!</v>
      </c>
      <c r="T471" s="152" t="str">
        <f t="shared" ca="1" si="92"/>
        <v/>
      </c>
      <c r="U471" s="149" t="str">
        <f t="shared" ca="1" si="90"/>
        <v/>
      </c>
    </row>
    <row r="472" spans="1:21">
      <c r="A472" s="149">
        <v>470</v>
      </c>
      <c r="B472" s="150">
        <f t="shared" si="93"/>
        <v>470</v>
      </c>
      <c r="C472" s="151" t="e">
        <f>IF(#REF!='Pareto Math'!Z$3,'Pareto Math'!B472,IF(HLOOKUP(X$15,#REF!,A473,FALSE)="","",HLOOKUP(X$15,#REF!,A473,FALSE)))</f>
        <v>#REF!</v>
      </c>
      <c r="D472" s="149" t="e">
        <f>HLOOKUP(V$15,#REF!,A473,FALSE)</f>
        <v>#REF!</v>
      </c>
      <c r="E472" s="152" t="e">
        <f>IF(C472="","",HLOOKUP(W$15,#REF!,A473,FALSE))</f>
        <v>#REF!</v>
      </c>
      <c r="F472" s="152">
        <f>(COUNTIF(D$3:D472,D472))</f>
        <v>470</v>
      </c>
      <c r="G472" s="152">
        <f t="shared" si="87"/>
        <v>999</v>
      </c>
      <c r="H472" s="152" t="e">
        <f t="shared" si="88"/>
        <v>#REF!</v>
      </c>
      <c r="I472" s="153" t="str">
        <f t="shared" si="89"/>
        <v/>
      </c>
      <c r="J472" s="153" t="e">
        <f t="shared" si="86"/>
        <v>#REF!</v>
      </c>
      <c r="K472" s="153" t="e">
        <f t="shared" si="86"/>
        <v>#REF!</v>
      </c>
      <c r="L472" s="153" t="e">
        <f t="shared" si="86"/>
        <v>#REF!</v>
      </c>
      <c r="M472" s="153" t="e">
        <f t="shared" si="86"/>
        <v>#REF!</v>
      </c>
      <c r="N472" s="153" t="e">
        <f t="shared" si="86"/>
        <v>#REF!</v>
      </c>
      <c r="O472" s="153" t="e">
        <f t="shared" si="86"/>
        <v>#REF!</v>
      </c>
      <c r="P472" s="153" t="e">
        <f t="shared" si="94"/>
        <v>#REF!</v>
      </c>
      <c r="Q472" s="153" t="e">
        <f t="shared" si="94"/>
        <v>#REF!</v>
      </c>
      <c r="R472" s="153" t="e">
        <f t="shared" si="94"/>
        <v>#REF!</v>
      </c>
      <c r="S472" s="153" t="e">
        <f t="shared" si="91"/>
        <v>#REF!</v>
      </c>
      <c r="T472" s="152" t="str">
        <f t="shared" ca="1" si="92"/>
        <v/>
      </c>
      <c r="U472" s="149" t="str">
        <f t="shared" ca="1" si="90"/>
        <v/>
      </c>
    </row>
    <row r="473" spans="1:21">
      <c r="A473" s="149">
        <v>471</v>
      </c>
      <c r="B473" s="150">
        <f t="shared" si="93"/>
        <v>471</v>
      </c>
      <c r="C473" s="151" t="e">
        <f>IF(#REF!='Pareto Math'!Z$3,'Pareto Math'!B473,IF(HLOOKUP(X$15,#REF!,A474,FALSE)="","",HLOOKUP(X$15,#REF!,A474,FALSE)))</f>
        <v>#REF!</v>
      </c>
      <c r="D473" s="149" t="e">
        <f>HLOOKUP(V$15,#REF!,A474,FALSE)</f>
        <v>#REF!</v>
      </c>
      <c r="E473" s="152" t="e">
        <f>IF(C473="","",HLOOKUP(W$15,#REF!,A474,FALSE))</f>
        <v>#REF!</v>
      </c>
      <c r="F473" s="152">
        <f>(COUNTIF(D$3:D473,D473))</f>
        <v>471</v>
      </c>
      <c r="G473" s="152">
        <f t="shared" si="87"/>
        <v>999</v>
      </c>
      <c r="H473" s="152" t="e">
        <f t="shared" si="88"/>
        <v>#REF!</v>
      </c>
      <c r="I473" s="153" t="str">
        <f t="shared" si="89"/>
        <v/>
      </c>
      <c r="J473" s="153" t="e">
        <f t="shared" si="86"/>
        <v>#REF!</v>
      </c>
      <c r="K473" s="153" t="e">
        <f t="shared" si="86"/>
        <v>#REF!</v>
      </c>
      <c r="L473" s="153" t="e">
        <f t="shared" si="86"/>
        <v>#REF!</v>
      </c>
      <c r="M473" s="153" t="e">
        <f t="shared" si="86"/>
        <v>#REF!</v>
      </c>
      <c r="N473" s="153" t="e">
        <f t="shared" si="86"/>
        <v>#REF!</v>
      </c>
      <c r="O473" s="153" t="e">
        <f t="shared" si="86"/>
        <v>#REF!</v>
      </c>
      <c r="P473" s="153" t="e">
        <f t="shared" si="94"/>
        <v>#REF!</v>
      </c>
      <c r="Q473" s="153" t="e">
        <f t="shared" si="94"/>
        <v>#REF!</v>
      </c>
      <c r="R473" s="153" t="e">
        <f t="shared" si="94"/>
        <v>#REF!</v>
      </c>
      <c r="S473" s="153" t="e">
        <f t="shared" si="91"/>
        <v>#REF!</v>
      </c>
      <c r="T473" s="152" t="str">
        <f t="shared" ca="1" si="92"/>
        <v/>
      </c>
      <c r="U473" s="149" t="str">
        <f t="shared" ca="1" si="90"/>
        <v/>
      </c>
    </row>
    <row r="474" spans="1:21">
      <c r="A474" s="149">
        <v>472</v>
      </c>
      <c r="B474" s="150">
        <f t="shared" si="93"/>
        <v>472</v>
      </c>
      <c r="C474" s="151" t="e">
        <f>IF(#REF!='Pareto Math'!Z$3,'Pareto Math'!B474,IF(HLOOKUP(X$15,#REF!,A475,FALSE)="","",HLOOKUP(X$15,#REF!,A475,FALSE)))</f>
        <v>#REF!</v>
      </c>
      <c r="D474" s="149" t="e">
        <f>HLOOKUP(V$15,#REF!,A475,FALSE)</f>
        <v>#REF!</v>
      </c>
      <c r="E474" s="152" t="e">
        <f>IF(C474="","",HLOOKUP(W$15,#REF!,A475,FALSE))</f>
        <v>#REF!</v>
      </c>
      <c r="F474" s="152">
        <f>(COUNTIF(D$3:D474,D474))</f>
        <v>472</v>
      </c>
      <c r="G474" s="152">
        <f t="shared" si="87"/>
        <v>999</v>
      </c>
      <c r="H474" s="152" t="e">
        <f t="shared" si="88"/>
        <v>#REF!</v>
      </c>
      <c r="I474" s="153" t="str">
        <f t="shared" si="89"/>
        <v/>
      </c>
      <c r="J474" s="153" t="e">
        <f t="shared" si="86"/>
        <v>#REF!</v>
      </c>
      <c r="K474" s="153" t="e">
        <f t="shared" si="86"/>
        <v>#REF!</v>
      </c>
      <c r="L474" s="153" t="e">
        <f t="shared" si="86"/>
        <v>#REF!</v>
      </c>
      <c r="M474" s="153" t="e">
        <f t="shared" si="86"/>
        <v>#REF!</v>
      </c>
      <c r="N474" s="153" t="e">
        <f t="shared" si="86"/>
        <v>#REF!</v>
      </c>
      <c r="O474" s="153" t="e">
        <f t="shared" si="86"/>
        <v>#REF!</v>
      </c>
      <c r="P474" s="153" t="e">
        <f t="shared" si="94"/>
        <v>#REF!</v>
      </c>
      <c r="Q474" s="153" t="e">
        <f t="shared" si="94"/>
        <v>#REF!</v>
      </c>
      <c r="R474" s="153" t="e">
        <f t="shared" si="94"/>
        <v>#REF!</v>
      </c>
      <c r="S474" s="153" t="e">
        <f t="shared" si="91"/>
        <v>#REF!</v>
      </c>
      <c r="T474" s="152" t="str">
        <f t="shared" ca="1" si="92"/>
        <v/>
      </c>
      <c r="U474" s="149" t="str">
        <f t="shared" ca="1" si="90"/>
        <v/>
      </c>
    </row>
    <row r="475" spans="1:21">
      <c r="A475" s="149">
        <v>473</v>
      </c>
      <c r="B475" s="150">
        <f t="shared" si="93"/>
        <v>473</v>
      </c>
      <c r="C475" s="151" t="e">
        <f>IF(#REF!='Pareto Math'!Z$3,'Pareto Math'!B475,IF(HLOOKUP(X$15,#REF!,A476,FALSE)="","",HLOOKUP(X$15,#REF!,A476,FALSE)))</f>
        <v>#REF!</v>
      </c>
      <c r="D475" s="149" t="e">
        <f>HLOOKUP(V$15,#REF!,A476,FALSE)</f>
        <v>#REF!</v>
      </c>
      <c r="E475" s="152" t="e">
        <f>IF(C475="","",HLOOKUP(W$15,#REF!,A476,FALSE))</f>
        <v>#REF!</v>
      </c>
      <c r="F475" s="152">
        <f>(COUNTIF(D$3:D475,D475))</f>
        <v>473</v>
      </c>
      <c r="G475" s="152">
        <f t="shared" si="87"/>
        <v>999</v>
      </c>
      <c r="H475" s="152" t="e">
        <f t="shared" si="88"/>
        <v>#REF!</v>
      </c>
      <c r="I475" s="153" t="str">
        <f t="shared" si="89"/>
        <v/>
      </c>
      <c r="J475" s="153" t="e">
        <f t="shared" si="86"/>
        <v>#REF!</v>
      </c>
      <c r="K475" s="153" t="e">
        <f t="shared" si="86"/>
        <v>#REF!</v>
      </c>
      <c r="L475" s="153" t="e">
        <f t="shared" si="86"/>
        <v>#REF!</v>
      </c>
      <c r="M475" s="153" t="e">
        <f t="shared" si="86"/>
        <v>#REF!</v>
      </c>
      <c r="N475" s="153" t="e">
        <f t="shared" si="86"/>
        <v>#REF!</v>
      </c>
      <c r="O475" s="153" t="e">
        <f t="shared" si="86"/>
        <v>#REF!</v>
      </c>
      <c r="P475" s="153" t="e">
        <f t="shared" si="94"/>
        <v>#REF!</v>
      </c>
      <c r="Q475" s="153" t="e">
        <f t="shared" si="94"/>
        <v>#REF!</v>
      </c>
      <c r="R475" s="153" t="e">
        <f t="shared" si="94"/>
        <v>#REF!</v>
      </c>
      <c r="S475" s="153" t="e">
        <f t="shared" si="91"/>
        <v>#REF!</v>
      </c>
      <c r="T475" s="152" t="str">
        <f t="shared" ca="1" si="92"/>
        <v/>
      </c>
      <c r="U475" s="149" t="str">
        <f t="shared" ca="1" si="90"/>
        <v/>
      </c>
    </row>
    <row r="476" spans="1:21">
      <c r="A476" s="149">
        <v>474</v>
      </c>
      <c r="B476" s="150">
        <f t="shared" si="93"/>
        <v>474</v>
      </c>
      <c r="C476" s="151" t="e">
        <f>IF(#REF!='Pareto Math'!Z$3,'Pareto Math'!B476,IF(HLOOKUP(X$15,#REF!,A477,FALSE)="","",HLOOKUP(X$15,#REF!,A477,FALSE)))</f>
        <v>#REF!</v>
      </c>
      <c r="D476" s="149" t="e">
        <f>HLOOKUP(V$15,#REF!,A477,FALSE)</f>
        <v>#REF!</v>
      </c>
      <c r="E476" s="152" t="e">
        <f>IF(C476="","",HLOOKUP(W$15,#REF!,A477,FALSE))</f>
        <v>#REF!</v>
      </c>
      <c r="F476" s="152">
        <f>(COUNTIF(D$3:D476,D476))</f>
        <v>474</v>
      </c>
      <c r="G476" s="152">
        <f t="shared" si="87"/>
        <v>999</v>
      </c>
      <c r="H476" s="152" t="e">
        <f t="shared" si="88"/>
        <v>#REF!</v>
      </c>
      <c r="I476" s="153" t="str">
        <f t="shared" si="89"/>
        <v/>
      </c>
      <c r="J476" s="153" t="e">
        <f t="shared" si="86"/>
        <v>#REF!</v>
      </c>
      <c r="K476" s="153" t="e">
        <f t="shared" si="86"/>
        <v>#REF!</v>
      </c>
      <c r="L476" s="153" t="e">
        <f t="shared" si="86"/>
        <v>#REF!</v>
      </c>
      <c r="M476" s="153" t="e">
        <f t="shared" si="86"/>
        <v>#REF!</v>
      </c>
      <c r="N476" s="153" t="e">
        <f t="shared" si="86"/>
        <v>#REF!</v>
      </c>
      <c r="O476" s="153" t="e">
        <f t="shared" si="86"/>
        <v>#REF!</v>
      </c>
      <c r="P476" s="153" t="e">
        <f t="shared" si="94"/>
        <v>#REF!</v>
      </c>
      <c r="Q476" s="153" t="e">
        <f t="shared" si="94"/>
        <v>#REF!</v>
      </c>
      <c r="R476" s="153" t="e">
        <f t="shared" si="94"/>
        <v>#REF!</v>
      </c>
      <c r="S476" s="153" t="e">
        <f t="shared" si="91"/>
        <v>#REF!</v>
      </c>
      <c r="T476" s="152" t="str">
        <f t="shared" ca="1" si="92"/>
        <v/>
      </c>
      <c r="U476" s="149" t="str">
        <f t="shared" ca="1" si="90"/>
        <v/>
      </c>
    </row>
    <row r="477" spans="1:21">
      <c r="A477" s="149">
        <v>475</v>
      </c>
      <c r="B477" s="150">
        <f t="shared" si="93"/>
        <v>475</v>
      </c>
      <c r="C477" s="151" t="e">
        <f>IF(#REF!='Pareto Math'!Z$3,'Pareto Math'!B477,IF(HLOOKUP(X$15,#REF!,A478,FALSE)="","",HLOOKUP(X$15,#REF!,A478,FALSE)))</f>
        <v>#REF!</v>
      </c>
      <c r="D477" s="149" t="e">
        <f>HLOOKUP(V$15,#REF!,A478,FALSE)</f>
        <v>#REF!</v>
      </c>
      <c r="E477" s="152" t="e">
        <f>IF(C477="","",HLOOKUP(W$15,#REF!,A478,FALSE))</f>
        <v>#REF!</v>
      </c>
      <c r="F477" s="152">
        <f>(COUNTIF(D$3:D477,D477))</f>
        <v>475</v>
      </c>
      <c r="G477" s="152">
        <f t="shared" si="87"/>
        <v>999</v>
      </c>
      <c r="H477" s="152" t="e">
        <f t="shared" si="88"/>
        <v>#REF!</v>
      </c>
      <c r="I477" s="153" t="str">
        <f t="shared" si="89"/>
        <v/>
      </c>
      <c r="J477" s="153" t="e">
        <f t="shared" si="86"/>
        <v>#REF!</v>
      </c>
      <c r="K477" s="153" t="e">
        <f t="shared" si="86"/>
        <v>#REF!</v>
      </c>
      <c r="L477" s="153" t="e">
        <f t="shared" si="86"/>
        <v>#REF!</v>
      </c>
      <c r="M477" s="153" t="e">
        <f t="shared" ref="M477:R540" si="95">IF(ISERROR(AA$43),"",IF($D477&lt;&gt;AA$43,"",$E477))</f>
        <v>#REF!</v>
      </c>
      <c r="N477" s="153" t="e">
        <f t="shared" si="95"/>
        <v>#REF!</v>
      </c>
      <c r="O477" s="153" t="e">
        <f t="shared" si="95"/>
        <v>#REF!</v>
      </c>
      <c r="P477" s="153" t="e">
        <f t="shared" si="94"/>
        <v>#REF!</v>
      </c>
      <c r="Q477" s="153" t="e">
        <f t="shared" si="94"/>
        <v>#REF!</v>
      </c>
      <c r="R477" s="153" t="e">
        <f t="shared" si="94"/>
        <v>#REF!</v>
      </c>
      <c r="S477" s="153" t="e">
        <f t="shared" si="91"/>
        <v>#REF!</v>
      </c>
      <c r="T477" s="152" t="str">
        <f t="shared" ca="1" si="92"/>
        <v/>
      </c>
      <c r="U477" s="149" t="str">
        <f t="shared" ca="1" si="90"/>
        <v/>
      </c>
    </row>
    <row r="478" spans="1:21">
      <c r="A478" s="149">
        <v>476</v>
      </c>
      <c r="B478" s="150">
        <f t="shared" si="93"/>
        <v>476</v>
      </c>
      <c r="C478" s="151" t="e">
        <f>IF(#REF!='Pareto Math'!Z$3,'Pareto Math'!B478,IF(HLOOKUP(X$15,#REF!,A479,FALSE)="","",HLOOKUP(X$15,#REF!,A479,FALSE)))</f>
        <v>#REF!</v>
      </c>
      <c r="D478" s="149" t="e">
        <f>HLOOKUP(V$15,#REF!,A479,FALSE)</f>
        <v>#REF!</v>
      </c>
      <c r="E478" s="152" t="e">
        <f>IF(C478="","",HLOOKUP(W$15,#REF!,A479,FALSE))</f>
        <v>#REF!</v>
      </c>
      <c r="F478" s="152">
        <f>(COUNTIF(D$3:D478,D478))</f>
        <v>476</v>
      </c>
      <c r="G478" s="152">
        <f t="shared" si="87"/>
        <v>999</v>
      </c>
      <c r="H478" s="152" t="e">
        <f t="shared" si="88"/>
        <v>#REF!</v>
      </c>
      <c r="I478" s="153" t="str">
        <f t="shared" si="89"/>
        <v/>
      </c>
      <c r="J478" s="153" t="e">
        <f t="shared" ref="J478:O541" si="96">IF(ISERROR(X$43),"",IF($D478&lt;&gt;X$43,"",$E478))</f>
        <v>#REF!</v>
      </c>
      <c r="K478" s="153" t="e">
        <f t="shared" si="96"/>
        <v>#REF!</v>
      </c>
      <c r="L478" s="153" t="e">
        <f t="shared" si="96"/>
        <v>#REF!</v>
      </c>
      <c r="M478" s="153" t="e">
        <f t="shared" si="95"/>
        <v>#REF!</v>
      </c>
      <c r="N478" s="153" t="e">
        <f t="shared" si="95"/>
        <v>#REF!</v>
      </c>
      <c r="O478" s="153" t="e">
        <f t="shared" si="95"/>
        <v>#REF!</v>
      </c>
      <c r="P478" s="153" t="e">
        <f t="shared" si="94"/>
        <v>#REF!</v>
      </c>
      <c r="Q478" s="153" t="e">
        <f t="shared" si="94"/>
        <v>#REF!</v>
      </c>
      <c r="R478" s="153" t="e">
        <f t="shared" si="94"/>
        <v>#REF!</v>
      </c>
      <c r="S478" s="153" t="e">
        <f t="shared" si="91"/>
        <v>#REF!</v>
      </c>
      <c r="T478" s="152" t="str">
        <f t="shared" ca="1" si="92"/>
        <v/>
      </c>
      <c r="U478" s="149" t="str">
        <f t="shared" ca="1" si="90"/>
        <v/>
      </c>
    </row>
    <row r="479" spans="1:21">
      <c r="A479" s="149">
        <v>477</v>
      </c>
      <c r="B479" s="150">
        <f t="shared" si="93"/>
        <v>477</v>
      </c>
      <c r="C479" s="151" t="e">
        <f>IF(#REF!='Pareto Math'!Z$3,'Pareto Math'!B479,IF(HLOOKUP(X$15,#REF!,A480,FALSE)="","",HLOOKUP(X$15,#REF!,A480,FALSE)))</f>
        <v>#REF!</v>
      </c>
      <c r="D479" s="149" t="e">
        <f>HLOOKUP(V$15,#REF!,A480,FALSE)</f>
        <v>#REF!</v>
      </c>
      <c r="E479" s="152" t="e">
        <f>IF(C479="","",HLOOKUP(W$15,#REF!,A480,FALSE))</f>
        <v>#REF!</v>
      </c>
      <c r="F479" s="152">
        <f>(COUNTIF(D$3:D479,D479))</f>
        <v>477</v>
      </c>
      <c r="G479" s="152">
        <f t="shared" si="87"/>
        <v>999</v>
      </c>
      <c r="H479" s="152" t="e">
        <f t="shared" si="88"/>
        <v>#REF!</v>
      </c>
      <c r="I479" s="153" t="str">
        <f t="shared" si="89"/>
        <v/>
      </c>
      <c r="J479" s="153" t="e">
        <f t="shared" si="96"/>
        <v>#REF!</v>
      </c>
      <c r="K479" s="153" t="e">
        <f t="shared" si="96"/>
        <v>#REF!</v>
      </c>
      <c r="L479" s="153" t="e">
        <f t="shared" si="96"/>
        <v>#REF!</v>
      </c>
      <c r="M479" s="153" t="e">
        <f t="shared" si="95"/>
        <v>#REF!</v>
      </c>
      <c r="N479" s="153" t="e">
        <f t="shared" si="95"/>
        <v>#REF!</v>
      </c>
      <c r="O479" s="153" t="e">
        <f t="shared" si="95"/>
        <v>#REF!</v>
      </c>
      <c r="P479" s="153" t="e">
        <f t="shared" si="94"/>
        <v>#REF!</v>
      </c>
      <c r="Q479" s="153" t="e">
        <f t="shared" si="94"/>
        <v>#REF!</v>
      </c>
      <c r="R479" s="153" t="e">
        <f t="shared" si="94"/>
        <v>#REF!</v>
      </c>
      <c r="S479" s="153" t="e">
        <f t="shared" si="91"/>
        <v>#REF!</v>
      </c>
      <c r="T479" s="152" t="str">
        <f t="shared" ca="1" si="92"/>
        <v/>
      </c>
      <c r="U479" s="149" t="str">
        <f t="shared" ca="1" si="90"/>
        <v/>
      </c>
    </row>
    <row r="480" spans="1:21">
      <c r="A480" s="149">
        <v>478</v>
      </c>
      <c r="B480" s="150">
        <f t="shared" si="93"/>
        <v>478</v>
      </c>
      <c r="C480" s="151" t="e">
        <f>IF(#REF!='Pareto Math'!Z$3,'Pareto Math'!B480,IF(HLOOKUP(X$15,#REF!,A481,FALSE)="","",HLOOKUP(X$15,#REF!,A481,FALSE)))</f>
        <v>#REF!</v>
      </c>
      <c r="D480" s="149" t="e">
        <f>HLOOKUP(V$15,#REF!,A481,FALSE)</f>
        <v>#REF!</v>
      </c>
      <c r="E480" s="152" t="e">
        <f>IF(C480="","",HLOOKUP(W$15,#REF!,A481,FALSE))</f>
        <v>#REF!</v>
      </c>
      <c r="F480" s="152">
        <f>(COUNTIF(D$3:D480,D480))</f>
        <v>478</v>
      </c>
      <c r="G480" s="152">
        <f t="shared" si="87"/>
        <v>999</v>
      </c>
      <c r="H480" s="152" t="e">
        <f t="shared" si="88"/>
        <v>#REF!</v>
      </c>
      <c r="I480" s="153" t="str">
        <f t="shared" si="89"/>
        <v/>
      </c>
      <c r="J480" s="153" t="e">
        <f t="shared" si="96"/>
        <v>#REF!</v>
      </c>
      <c r="K480" s="153" t="e">
        <f t="shared" si="96"/>
        <v>#REF!</v>
      </c>
      <c r="L480" s="153" t="e">
        <f t="shared" si="96"/>
        <v>#REF!</v>
      </c>
      <c r="M480" s="153" t="e">
        <f t="shared" si="95"/>
        <v>#REF!</v>
      </c>
      <c r="N480" s="153" t="e">
        <f t="shared" si="95"/>
        <v>#REF!</v>
      </c>
      <c r="O480" s="153" t="e">
        <f t="shared" si="95"/>
        <v>#REF!</v>
      </c>
      <c r="P480" s="153" t="e">
        <f t="shared" si="94"/>
        <v>#REF!</v>
      </c>
      <c r="Q480" s="153" t="e">
        <f t="shared" si="94"/>
        <v>#REF!</v>
      </c>
      <c r="R480" s="153" t="e">
        <f t="shared" si="94"/>
        <v>#REF!</v>
      </c>
      <c r="S480" s="153" t="e">
        <f t="shared" si="91"/>
        <v>#REF!</v>
      </c>
      <c r="T480" s="152" t="str">
        <f t="shared" ca="1" si="92"/>
        <v/>
      </c>
      <c r="U480" s="149" t="str">
        <f t="shared" ca="1" si="90"/>
        <v/>
      </c>
    </row>
    <row r="481" spans="1:21">
      <c r="A481" s="149">
        <v>479</v>
      </c>
      <c r="B481" s="150">
        <f t="shared" si="93"/>
        <v>479</v>
      </c>
      <c r="C481" s="151" t="e">
        <f>IF(#REF!='Pareto Math'!Z$3,'Pareto Math'!B481,IF(HLOOKUP(X$15,#REF!,A482,FALSE)="","",HLOOKUP(X$15,#REF!,A482,FALSE)))</f>
        <v>#REF!</v>
      </c>
      <c r="D481" s="149" t="e">
        <f>HLOOKUP(V$15,#REF!,A482,FALSE)</f>
        <v>#REF!</v>
      </c>
      <c r="E481" s="152" t="e">
        <f>IF(C481="","",HLOOKUP(W$15,#REF!,A482,FALSE))</f>
        <v>#REF!</v>
      </c>
      <c r="F481" s="152">
        <f>(COUNTIF(D$3:D481,D481))</f>
        <v>479</v>
      </c>
      <c r="G481" s="152">
        <f t="shared" si="87"/>
        <v>999</v>
      </c>
      <c r="H481" s="152" t="e">
        <f t="shared" si="88"/>
        <v>#REF!</v>
      </c>
      <c r="I481" s="153" t="str">
        <f t="shared" si="89"/>
        <v/>
      </c>
      <c r="J481" s="153" t="e">
        <f t="shared" si="96"/>
        <v>#REF!</v>
      </c>
      <c r="K481" s="153" t="e">
        <f t="shared" si="96"/>
        <v>#REF!</v>
      </c>
      <c r="L481" s="153" t="e">
        <f t="shared" si="96"/>
        <v>#REF!</v>
      </c>
      <c r="M481" s="153" t="e">
        <f t="shared" si="95"/>
        <v>#REF!</v>
      </c>
      <c r="N481" s="153" t="e">
        <f t="shared" si="95"/>
        <v>#REF!</v>
      </c>
      <c r="O481" s="153" t="e">
        <f t="shared" si="95"/>
        <v>#REF!</v>
      </c>
      <c r="P481" s="153" t="e">
        <f t="shared" si="94"/>
        <v>#REF!</v>
      </c>
      <c r="Q481" s="153" t="e">
        <f t="shared" si="94"/>
        <v>#REF!</v>
      </c>
      <c r="R481" s="153" t="e">
        <f t="shared" si="94"/>
        <v>#REF!</v>
      </c>
      <c r="S481" s="153" t="e">
        <f t="shared" si="91"/>
        <v>#REF!</v>
      </c>
      <c r="T481" s="152" t="str">
        <f t="shared" ca="1" si="92"/>
        <v/>
      </c>
      <c r="U481" s="149" t="str">
        <f t="shared" ca="1" si="90"/>
        <v/>
      </c>
    </row>
    <row r="482" spans="1:21">
      <c r="A482" s="149">
        <v>480</v>
      </c>
      <c r="B482" s="150">
        <f t="shared" si="93"/>
        <v>480</v>
      </c>
      <c r="C482" s="151" t="e">
        <f>IF(#REF!='Pareto Math'!Z$3,'Pareto Math'!B482,IF(HLOOKUP(X$15,#REF!,A483,FALSE)="","",HLOOKUP(X$15,#REF!,A483,FALSE)))</f>
        <v>#REF!</v>
      </c>
      <c r="D482" s="149" t="e">
        <f>HLOOKUP(V$15,#REF!,A483,FALSE)</f>
        <v>#REF!</v>
      </c>
      <c r="E482" s="152" t="e">
        <f>IF(C482="","",HLOOKUP(W$15,#REF!,A483,FALSE))</f>
        <v>#REF!</v>
      </c>
      <c r="F482" s="152">
        <f>(COUNTIF(D$3:D482,D482))</f>
        <v>480</v>
      </c>
      <c r="G482" s="152">
        <f t="shared" si="87"/>
        <v>999</v>
      </c>
      <c r="H482" s="152" t="e">
        <f t="shared" si="88"/>
        <v>#REF!</v>
      </c>
      <c r="I482" s="153" t="str">
        <f t="shared" si="89"/>
        <v/>
      </c>
      <c r="J482" s="153" t="e">
        <f t="shared" si="96"/>
        <v>#REF!</v>
      </c>
      <c r="K482" s="153" t="e">
        <f t="shared" si="96"/>
        <v>#REF!</v>
      </c>
      <c r="L482" s="153" t="e">
        <f t="shared" si="96"/>
        <v>#REF!</v>
      </c>
      <c r="M482" s="153" t="e">
        <f t="shared" si="95"/>
        <v>#REF!</v>
      </c>
      <c r="N482" s="153" t="e">
        <f t="shared" si="95"/>
        <v>#REF!</v>
      </c>
      <c r="O482" s="153" t="e">
        <f t="shared" si="95"/>
        <v>#REF!</v>
      </c>
      <c r="P482" s="153" t="e">
        <f t="shared" si="94"/>
        <v>#REF!</v>
      </c>
      <c r="Q482" s="153" t="e">
        <f t="shared" si="94"/>
        <v>#REF!</v>
      </c>
      <c r="R482" s="153" t="e">
        <f t="shared" si="94"/>
        <v>#REF!</v>
      </c>
      <c r="S482" s="153" t="e">
        <f t="shared" si="91"/>
        <v>#REF!</v>
      </c>
      <c r="T482" s="152" t="str">
        <f t="shared" ca="1" si="92"/>
        <v/>
      </c>
      <c r="U482" s="149" t="str">
        <f t="shared" ca="1" si="90"/>
        <v/>
      </c>
    </row>
    <row r="483" spans="1:21">
      <c r="A483" s="149">
        <v>481</v>
      </c>
      <c r="B483" s="150">
        <f t="shared" si="93"/>
        <v>481</v>
      </c>
      <c r="C483" s="151" t="e">
        <f>IF(#REF!='Pareto Math'!Z$3,'Pareto Math'!B483,IF(HLOOKUP(X$15,#REF!,A484,FALSE)="","",HLOOKUP(X$15,#REF!,A484,FALSE)))</f>
        <v>#REF!</v>
      </c>
      <c r="D483" s="149" t="e">
        <f>HLOOKUP(V$15,#REF!,A484,FALSE)</f>
        <v>#REF!</v>
      </c>
      <c r="E483" s="152" t="e">
        <f>IF(C483="","",HLOOKUP(W$15,#REF!,A484,FALSE))</f>
        <v>#REF!</v>
      </c>
      <c r="F483" s="152">
        <f>(COUNTIF(D$3:D483,D483))</f>
        <v>481</v>
      </c>
      <c r="G483" s="152">
        <f t="shared" si="87"/>
        <v>999</v>
      </c>
      <c r="H483" s="152" t="e">
        <f t="shared" si="88"/>
        <v>#REF!</v>
      </c>
      <c r="I483" s="153" t="str">
        <f t="shared" si="89"/>
        <v/>
      </c>
      <c r="J483" s="153" t="e">
        <f t="shared" si="96"/>
        <v>#REF!</v>
      </c>
      <c r="K483" s="153" t="e">
        <f t="shared" si="96"/>
        <v>#REF!</v>
      </c>
      <c r="L483" s="153" t="e">
        <f t="shared" si="96"/>
        <v>#REF!</v>
      </c>
      <c r="M483" s="153" t="e">
        <f t="shared" si="95"/>
        <v>#REF!</v>
      </c>
      <c r="N483" s="153" t="e">
        <f t="shared" si="95"/>
        <v>#REF!</v>
      </c>
      <c r="O483" s="153" t="e">
        <f t="shared" si="95"/>
        <v>#REF!</v>
      </c>
      <c r="P483" s="153" t="e">
        <f t="shared" si="94"/>
        <v>#REF!</v>
      </c>
      <c r="Q483" s="153" t="e">
        <f t="shared" si="94"/>
        <v>#REF!</v>
      </c>
      <c r="R483" s="153" t="e">
        <f t="shared" si="94"/>
        <v>#REF!</v>
      </c>
      <c r="S483" s="153" t="e">
        <f t="shared" si="91"/>
        <v>#REF!</v>
      </c>
      <c r="T483" s="152" t="str">
        <f t="shared" ca="1" si="92"/>
        <v/>
      </c>
      <c r="U483" s="149" t="str">
        <f t="shared" ca="1" si="90"/>
        <v/>
      </c>
    </row>
    <row r="484" spans="1:21">
      <c r="A484" s="149">
        <v>482</v>
      </c>
      <c r="B484" s="150">
        <f t="shared" si="93"/>
        <v>482</v>
      </c>
      <c r="C484" s="151" t="e">
        <f>IF(#REF!='Pareto Math'!Z$3,'Pareto Math'!B484,IF(HLOOKUP(X$15,#REF!,A485,FALSE)="","",HLOOKUP(X$15,#REF!,A485,FALSE)))</f>
        <v>#REF!</v>
      </c>
      <c r="D484" s="149" t="e">
        <f>HLOOKUP(V$15,#REF!,A485,FALSE)</f>
        <v>#REF!</v>
      </c>
      <c r="E484" s="152" t="e">
        <f>IF(C484="","",HLOOKUP(W$15,#REF!,A485,FALSE))</f>
        <v>#REF!</v>
      </c>
      <c r="F484" s="152">
        <f>(COUNTIF(D$3:D484,D484))</f>
        <v>482</v>
      </c>
      <c r="G484" s="152">
        <f t="shared" si="87"/>
        <v>999</v>
      </c>
      <c r="H484" s="152" t="e">
        <f t="shared" si="88"/>
        <v>#REF!</v>
      </c>
      <c r="I484" s="153" t="str">
        <f t="shared" si="89"/>
        <v/>
      </c>
      <c r="J484" s="153" t="e">
        <f t="shared" si="96"/>
        <v>#REF!</v>
      </c>
      <c r="K484" s="153" t="e">
        <f t="shared" si="96"/>
        <v>#REF!</v>
      </c>
      <c r="L484" s="153" t="e">
        <f t="shared" si="96"/>
        <v>#REF!</v>
      </c>
      <c r="M484" s="153" t="e">
        <f t="shared" si="95"/>
        <v>#REF!</v>
      </c>
      <c r="N484" s="153" t="e">
        <f t="shared" si="95"/>
        <v>#REF!</v>
      </c>
      <c r="O484" s="153" t="e">
        <f t="shared" si="95"/>
        <v>#REF!</v>
      </c>
      <c r="P484" s="153" t="e">
        <f t="shared" si="94"/>
        <v>#REF!</v>
      </c>
      <c r="Q484" s="153" t="e">
        <f t="shared" si="94"/>
        <v>#REF!</v>
      </c>
      <c r="R484" s="153" t="e">
        <f t="shared" si="94"/>
        <v>#REF!</v>
      </c>
      <c r="S484" s="153" t="e">
        <f t="shared" si="91"/>
        <v>#REF!</v>
      </c>
      <c r="T484" s="152" t="str">
        <f t="shared" ca="1" si="92"/>
        <v/>
      </c>
      <c r="U484" s="149" t="str">
        <f t="shared" ca="1" si="90"/>
        <v/>
      </c>
    </row>
    <row r="485" spans="1:21">
      <c r="A485" s="149">
        <v>483</v>
      </c>
      <c r="B485" s="150">
        <f t="shared" si="93"/>
        <v>483</v>
      </c>
      <c r="C485" s="151" t="e">
        <f>IF(#REF!='Pareto Math'!Z$3,'Pareto Math'!B485,IF(HLOOKUP(X$15,#REF!,A486,FALSE)="","",HLOOKUP(X$15,#REF!,A486,FALSE)))</f>
        <v>#REF!</v>
      </c>
      <c r="D485" s="149" t="e">
        <f>HLOOKUP(V$15,#REF!,A486,FALSE)</f>
        <v>#REF!</v>
      </c>
      <c r="E485" s="152" t="e">
        <f>IF(C485="","",HLOOKUP(W$15,#REF!,A486,FALSE))</f>
        <v>#REF!</v>
      </c>
      <c r="F485" s="152">
        <f>(COUNTIF(D$3:D485,D485))</f>
        <v>483</v>
      </c>
      <c r="G485" s="152">
        <f t="shared" si="87"/>
        <v>999</v>
      </c>
      <c r="H485" s="152" t="e">
        <f t="shared" si="88"/>
        <v>#REF!</v>
      </c>
      <c r="I485" s="153" t="str">
        <f t="shared" si="89"/>
        <v/>
      </c>
      <c r="J485" s="153" t="e">
        <f t="shared" si="96"/>
        <v>#REF!</v>
      </c>
      <c r="K485" s="153" t="e">
        <f t="shared" si="96"/>
        <v>#REF!</v>
      </c>
      <c r="L485" s="153" t="e">
        <f t="shared" si="96"/>
        <v>#REF!</v>
      </c>
      <c r="M485" s="153" t="e">
        <f t="shared" si="95"/>
        <v>#REF!</v>
      </c>
      <c r="N485" s="153" t="e">
        <f t="shared" si="95"/>
        <v>#REF!</v>
      </c>
      <c r="O485" s="153" t="e">
        <f t="shared" si="95"/>
        <v>#REF!</v>
      </c>
      <c r="P485" s="153" t="e">
        <f t="shared" si="94"/>
        <v>#REF!</v>
      </c>
      <c r="Q485" s="153" t="e">
        <f t="shared" si="94"/>
        <v>#REF!</v>
      </c>
      <c r="R485" s="153" t="e">
        <f t="shared" si="94"/>
        <v>#REF!</v>
      </c>
      <c r="S485" s="153" t="e">
        <f t="shared" si="91"/>
        <v>#REF!</v>
      </c>
      <c r="T485" s="152" t="str">
        <f t="shared" ca="1" si="92"/>
        <v/>
      </c>
      <c r="U485" s="149" t="str">
        <f t="shared" ca="1" si="90"/>
        <v/>
      </c>
    </row>
    <row r="486" spans="1:21">
      <c r="A486" s="149">
        <v>484</v>
      </c>
      <c r="B486" s="150">
        <f t="shared" si="93"/>
        <v>484</v>
      </c>
      <c r="C486" s="151" t="e">
        <f>IF(#REF!='Pareto Math'!Z$3,'Pareto Math'!B486,IF(HLOOKUP(X$15,#REF!,A487,FALSE)="","",HLOOKUP(X$15,#REF!,A487,FALSE)))</f>
        <v>#REF!</v>
      </c>
      <c r="D486" s="149" t="e">
        <f>HLOOKUP(V$15,#REF!,A487,FALSE)</f>
        <v>#REF!</v>
      </c>
      <c r="E486" s="152" t="e">
        <f>IF(C486="","",HLOOKUP(W$15,#REF!,A487,FALSE))</f>
        <v>#REF!</v>
      </c>
      <c r="F486" s="152">
        <f>(COUNTIF(D$3:D486,D486))</f>
        <v>484</v>
      </c>
      <c r="G486" s="152">
        <f t="shared" si="87"/>
        <v>999</v>
      </c>
      <c r="H486" s="152" t="e">
        <f t="shared" si="88"/>
        <v>#REF!</v>
      </c>
      <c r="I486" s="153" t="str">
        <f t="shared" si="89"/>
        <v/>
      </c>
      <c r="J486" s="153" t="e">
        <f t="shared" si="96"/>
        <v>#REF!</v>
      </c>
      <c r="K486" s="153" t="e">
        <f t="shared" si="96"/>
        <v>#REF!</v>
      </c>
      <c r="L486" s="153" t="e">
        <f t="shared" si="96"/>
        <v>#REF!</v>
      </c>
      <c r="M486" s="153" t="e">
        <f t="shared" si="95"/>
        <v>#REF!</v>
      </c>
      <c r="N486" s="153" t="e">
        <f t="shared" si="95"/>
        <v>#REF!</v>
      </c>
      <c r="O486" s="153" t="e">
        <f t="shared" si="95"/>
        <v>#REF!</v>
      </c>
      <c r="P486" s="153" t="e">
        <f t="shared" si="94"/>
        <v>#REF!</v>
      </c>
      <c r="Q486" s="153" t="e">
        <f t="shared" si="94"/>
        <v>#REF!</v>
      </c>
      <c r="R486" s="153" t="e">
        <f t="shared" si="94"/>
        <v>#REF!</v>
      </c>
      <c r="S486" s="153" t="e">
        <f t="shared" si="91"/>
        <v>#REF!</v>
      </c>
      <c r="T486" s="152" t="str">
        <f t="shared" ca="1" si="92"/>
        <v/>
      </c>
      <c r="U486" s="149" t="str">
        <f t="shared" ca="1" si="90"/>
        <v/>
      </c>
    </row>
    <row r="487" spans="1:21">
      <c r="A487" s="149">
        <v>485</v>
      </c>
      <c r="B487" s="150">
        <f t="shared" si="93"/>
        <v>485</v>
      </c>
      <c r="C487" s="151" t="e">
        <f>IF(#REF!='Pareto Math'!Z$3,'Pareto Math'!B487,IF(HLOOKUP(X$15,#REF!,A488,FALSE)="","",HLOOKUP(X$15,#REF!,A488,FALSE)))</f>
        <v>#REF!</v>
      </c>
      <c r="D487" s="149" t="e">
        <f>HLOOKUP(V$15,#REF!,A488,FALSE)</f>
        <v>#REF!</v>
      </c>
      <c r="E487" s="152" t="e">
        <f>IF(C487="","",HLOOKUP(W$15,#REF!,A488,FALSE))</f>
        <v>#REF!</v>
      </c>
      <c r="F487" s="152">
        <f>(COUNTIF(D$3:D487,D487))</f>
        <v>485</v>
      </c>
      <c r="G487" s="152">
        <f t="shared" si="87"/>
        <v>999</v>
      </c>
      <c r="H487" s="152" t="e">
        <f t="shared" si="88"/>
        <v>#REF!</v>
      </c>
      <c r="I487" s="153" t="str">
        <f t="shared" si="89"/>
        <v/>
      </c>
      <c r="J487" s="153" t="e">
        <f t="shared" si="96"/>
        <v>#REF!</v>
      </c>
      <c r="K487" s="153" t="e">
        <f t="shared" si="96"/>
        <v>#REF!</v>
      </c>
      <c r="L487" s="153" t="e">
        <f t="shared" si="96"/>
        <v>#REF!</v>
      </c>
      <c r="M487" s="153" t="e">
        <f t="shared" si="95"/>
        <v>#REF!</v>
      </c>
      <c r="N487" s="153" t="e">
        <f t="shared" si="95"/>
        <v>#REF!</v>
      </c>
      <c r="O487" s="153" t="e">
        <f t="shared" si="95"/>
        <v>#REF!</v>
      </c>
      <c r="P487" s="153" t="e">
        <f t="shared" si="94"/>
        <v>#REF!</v>
      </c>
      <c r="Q487" s="153" t="e">
        <f t="shared" si="94"/>
        <v>#REF!</v>
      </c>
      <c r="R487" s="153" t="e">
        <f t="shared" si="94"/>
        <v>#REF!</v>
      </c>
      <c r="S487" s="153" t="e">
        <f t="shared" si="91"/>
        <v>#REF!</v>
      </c>
      <c r="T487" s="152" t="str">
        <f t="shared" ca="1" si="92"/>
        <v/>
      </c>
      <c r="U487" s="149" t="str">
        <f t="shared" ca="1" si="90"/>
        <v/>
      </c>
    </row>
    <row r="488" spans="1:21">
      <c r="A488" s="149">
        <v>486</v>
      </c>
      <c r="B488" s="150">
        <f t="shared" si="93"/>
        <v>486</v>
      </c>
      <c r="C488" s="151" t="e">
        <f>IF(#REF!='Pareto Math'!Z$3,'Pareto Math'!B488,IF(HLOOKUP(X$15,#REF!,A489,FALSE)="","",HLOOKUP(X$15,#REF!,A489,FALSE)))</f>
        <v>#REF!</v>
      </c>
      <c r="D488" s="149" t="e">
        <f>HLOOKUP(V$15,#REF!,A489,FALSE)</f>
        <v>#REF!</v>
      </c>
      <c r="E488" s="152" t="e">
        <f>IF(C488="","",HLOOKUP(W$15,#REF!,A489,FALSE))</f>
        <v>#REF!</v>
      </c>
      <c r="F488" s="152">
        <f>(COUNTIF(D$3:D488,D488))</f>
        <v>486</v>
      </c>
      <c r="G488" s="152">
        <f t="shared" si="87"/>
        <v>999</v>
      </c>
      <c r="H488" s="152" t="e">
        <f t="shared" si="88"/>
        <v>#REF!</v>
      </c>
      <c r="I488" s="153" t="str">
        <f t="shared" si="89"/>
        <v/>
      </c>
      <c r="J488" s="153" t="e">
        <f t="shared" si="96"/>
        <v>#REF!</v>
      </c>
      <c r="K488" s="153" t="e">
        <f t="shared" si="96"/>
        <v>#REF!</v>
      </c>
      <c r="L488" s="153" t="e">
        <f t="shared" si="96"/>
        <v>#REF!</v>
      </c>
      <c r="M488" s="153" t="e">
        <f t="shared" si="95"/>
        <v>#REF!</v>
      </c>
      <c r="N488" s="153" t="e">
        <f t="shared" si="95"/>
        <v>#REF!</v>
      </c>
      <c r="O488" s="153" t="e">
        <f t="shared" si="95"/>
        <v>#REF!</v>
      </c>
      <c r="P488" s="153" t="e">
        <f t="shared" si="94"/>
        <v>#REF!</v>
      </c>
      <c r="Q488" s="153" t="e">
        <f t="shared" si="94"/>
        <v>#REF!</v>
      </c>
      <c r="R488" s="153" t="e">
        <f t="shared" si="94"/>
        <v>#REF!</v>
      </c>
      <c r="S488" s="153" t="e">
        <f t="shared" si="91"/>
        <v>#REF!</v>
      </c>
      <c r="T488" s="152" t="str">
        <f t="shared" ca="1" si="92"/>
        <v/>
      </c>
      <c r="U488" s="149" t="str">
        <f t="shared" ca="1" si="90"/>
        <v/>
      </c>
    </row>
    <row r="489" spans="1:21">
      <c r="A489" s="149">
        <v>487</v>
      </c>
      <c r="B489" s="150">
        <f t="shared" si="93"/>
        <v>487</v>
      </c>
      <c r="C489" s="151" t="e">
        <f>IF(#REF!='Pareto Math'!Z$3,'Pareto Math'!B489,IF(HLOOKUP(X$15,#REF!,A490,FALSE)="","",HLOOKUP(X$15,#REF!,A490,FALSE)))</f>
        <v>#REF!</v>
      </c>
      <c r="D489" s="149" t="e">
        <f>HLOOKUP(V$15,#REF!,A490,FALSE)</f>
        <v>#REF!</v>
      </c>
      <c r="E489" s="152" t="e">
        <f>IF(C489="","",HLOOKUP(W$15,#REF!,A490,FALSE))</f>
        <v>#REF!</v>
      </c>
      <c r="F489" s="152">
        <f>(COUNTIF(D$3:D489,D489))</f>
        <v>487</v>
      </c>
      <c r="G489" s="152">
        <f t="shared" si="87"/>
        <v>999</v>
      </c>
      <c r="H489" s="152" t="e">
        <f t="shared" si="88"/>
        <v>#REF!</v>
      </c>
      <c r="I489" s="153" t="str">
        <f t="shared" si="89"/>
        <v/>
      </c>
      <c r="J489" s="153" t="e">
        <f t="shared" si="96"/>
        <v>#REF!</v>
      </c>
      <c r="K489" s="153" t="e">
        <f t="shared" si="96"/>
        <v>#REF!</v>
      </c>
      <c r="L489" s="153" t="e">
        <f t="shared" si="96"/>
        <v>#REF!</v>
      </c>
      <c r="M489" s="153" t="e">
        <f t="shared" si="95"/>
        <v>#REF!</v>
      </c>
      <c r="N489" s="153" t="e">
        <f t="shared" si="95"/>
        <v>#REF!</v>
      </c>
      <c r="O489" s="153" t="e">
        <f t="shared" si="95"/>
        <v>#REF!</v>
      </c>
      <c r="P489" s="153" t="e">
        <f t="shared" si="94"/>
        <v>#REF!</v>
      </c>
      <c r="Q489" s="153" t="e">
        <f t="shared" si="94"/>
        <v>#REF!</v>
      </c>
      <c r="R489" s="153" t="e">
        <f t="shared" si="94"/>
        <v>#REF!</v>
      </c>
      <c r="S489" s="153" t="e">
        <f t="shared" si="91"/>
        <v>#REF!</v>
      </c>
      <c r="T489" s="152" t="str">
        <f t="shared" ca="1" si="92"/>
        <v/>
      </c>
      <c r="U489" s="149" t="str">
        <f t="shared" ca="1" si="90"/>
        <v/>
      </c>
    </row>
    <row r="490" spans="1:21">
      <c r="A490" s="149">
        <v>488</v>
      </c>
      <c r="B490" s="150">
        <f t="shared" si="93"/>
        <v>488</v>
      </c>
      <c r="C490" s="151" t="e">
        <f>IF(#REF!='Pareto Math'!Z$3,'Pareto Math'!B490,IF(HLOOKUP(X$15,#REF!,A491,FALSE)="","",HLOOKUP(X$15,#REF!,A491,FALSE)))</f>
        <v>#REF!</v>
      </c>
      <c r="D490" s="149" t="e">
        <f>HLOOKUP(V$15,#REF!,A491,FALSE)</f>
        <v>#REF!</v>
      </c>
      <c r="E490" s="152" t="e">
        <f>IF(C490="","",HLOOKUP(W$15,#REF!,A491,FALSE))</f>
        <v>#REF!</v>
      </c>
      <c r="F490" s="152">
        <f>(COUNTIF(D$3:D490,D490))</f>
        <v>488</v>
      </c>
      <c r="G490" s="152">
        <f t="shared" si="87"/>
        <v>999</v>
      </c>
      <c r="H490" s="152" t="e">
        <f t="shared" si="88"/>
        <v>#REF!</v>
      </c>
      <c r="I490" s="153" t="str">
        <f t="shared" si="89"/>
        <v/>
      </c>
      <c r="J490" s="153" t="e">
        <f t="shared" si="96"/>
        <v>#REF!</v>
      </c>
      <c r="K490" s="153" t="e">
        <f t="shared" si="96"/>
        <v>#REF!</v>
      </c>
      <c r="L490" s="153" t="e">
        <f t="shared" si="96"/>
        <v>#REF!</v>
      </c>
      <c r="M490" s="153" t="e">
        <f t="shared" si="95"/>
        <v>#REF!</v>
      </c>
      <c r="N490" s="153" t="e">
        <f t="shared" si="95"/>
        <v>#REF!</v>
      </c>
      <c r="O490" s="153" t="e">
        <f t="shared" si="95"/>
        <v>#REF!</v>
      </c>
      <c r="P490" s="153" t="e">
        <f t="shared" si="94"/>
        <v>#REF!</v>
      </c>
      <c r="Q490" s="153" t="e">
        <f t="shared" si="94"/>
        <v>#REF!</v>
      </c>
      <c r="R490" s="153" t="e">
        <f t="shared" si="94"/>
        <v>#REF!</v>
      </c>
      <c r="S490" s="153" t="e">
        <f t="shared" si="91"/>
        <v>#REF!</v>
      </c>
      <c r="T490" s="152" t="str">
        <f t="shared" ca="1" si="92"/>
        <v/>
      </c>
      <c r="U490" s="149" t="str">
        <f t="shared" ca="1" si="90"/>
        <v/>
      </c>
    </row>
    <row r="491" spans="1:21">
      <c r="A491" s="149">
        <v>489</v>
      </c>
      <c r="B491" s="150">
        <f t="shared" si="93"/>
        <v>489</v>
      </c>
      <c r="C491" s="151" t="e">
        <f>IF(#REF!='Pareto Math'!Z$3,'Pareto Math'!B491,IF(HLOOKUP(X$15,#REF!,A492,FALSE)="","",HLOOKUP(X$15,#REF!,A492,FALSE)))</f>
        <v>#REF!</v>
      </c>
      <c r="D491" s="149" t="e">
        <f>HLOOKUP(V$15,#REF!,A492,FALSE)</f>
        <v>#REF!</v>
      </c>
      <c r="E491" s="152" t="e">
        <f>IF(C491="","",HLOOKUP(W$15,#REF!,A492,FALSE))</f>
        <v>#REF!</v>
      </c>
      <c r="F491" s="152">
        <f>(COUNTIF(D$3:D491,D491))</f>
        <v>489</v>
      </c>
      <c r="G491" s="152">
        <f t="shared" si="87"/>
        <v>999</v>
      </c>
      <c r="H491" s="152" t="e">
        <f t="shared" si="88"/>
        <v>#REF!</v>
      </c>
      <c r="I491" s="153" t="str">
        <f t="shared" si="89"/>
        <v/>
      </c>
      <c r="J491" s="153" t="e">
        <f t="shared" si="96"/>
        <v>#REF!</v>
      </c>
      <c r="K491" s="153" t="e">
        <f t="shared" si="96"/>
        <v>#REF!</v>
      </c>
      <c r="L491" s="153" t="e">
        <f t="shared" si="96"/>
        <v>#REF!</v>
      </c>
      <c r="M491" s="153" t="e">
        <f t="shared" si="95"/>
        <v>#REF!</v>
      </c>
      <c r="N491" s="153" t="e">
        <f t="shared" si="95"/>
        <v>#REF!</v>
      </c>
      <c r="O491" s="153" t="e">
        <f t="shared" si="95"/>
        <v>#REF!</v>
      </c>
      <c r="P491" s="153" t="e">
        <f t="shared" si="94"/>
        <v>#REF!</v>
      </c>
      <c r="Q491" s="153" t="e">
        <f t="shared" si="94"/>
        <v>#REF!</v>
      </c>
      <c r="R491" s="153" t="e">
        <f t="shared" si="94"/>
        <v>#REF!</v>
      </c>
      <c r="S491" s="153" t="e">
        <f t="shared" si="91"/>
        <v>#REF!</v>
      </c>
      <c r="T491" s="152" t="str">
        <f t="shared" ca="1" si="92"/>
        <v/>
      </c>
      <c r="U491" s="149" t="str">
        <f t="shared" ca="1" si="90"/>
        <v/>
      </c>
    </row>
    <row r="492" spans="1:21">
      <c r="A492" s="149">
        <v>490</v>
      </c>
      <c r="B492" s="150">
        <f t="shared" si="93"/>
        <v>490</v>
      </c>
      <c r="C492" s="151" t="e">
        <f>IF(#REF!='Pareto Math'!Z$3,'Pareto Math'!B492,IF(HLOOKUP(X$15,#REF!,A493,FALSE)="","",HLOOKUP(X$15,#REF!,A493,FALSE)))</f>
        <v>#REF!</v>
      </c>
      <c r="D492" s="149" t="e">
        <f>HLOOKUP(V$15,#REF!,A493,FALSE)</f>
        <v>#REF!</v>
      </c>
      <c r="E492" s="152" t="e">
        <f>IF(C492="","",HLOOKUP(W$15,#REF!,A493,FALSE))</f>
        <v>#REF!</v>
      </c>
      <c r="F492" s="152">
        <f>(COUNTIF(D$3:D492,D492))</f>
        <v>490</v>
      </c>
      <c r="G492" s="152">
        <f t="shared" si="87"/>
        <v>999</v>
      </c>
      <c r="H492" s="152" t="e">
        <f t="shared" si="88"/>
        <v>#REF!</v>
      </c>
      <c r="I492" s="153" t="str">
        <f t="shared" si="89"/>
        <v/>
      </c>
      <c r="J492" s="153" t="e">
        <f t="shared" si="96"/>
        <v>#REF!</v>
      </c>
      <c r="K492" s="153" t="e">
        <f t="shared" si="96"/>
        <v>#REF!</v>
      </c>
      <c r="L492" s="153" t="e">
        <f t="shared" si="96"/>
        <v>#REF!</v>
      </c>
      <c r="M492" s="153" t="e">
        <f t="shared" si="95"/>
        <v>#REF!</v>
      </c>
      <c r="N492" s="153" t="e">
        <f t="shared" si="95"/>
        <v>#REF!</v>
      </c>
      <c r="O492" s="153" t="e">
        <f t="shared" si="95"/>
        <v>#REF!</v>
      </c>
      <c r="P492" s="153" t="e">
        <f t="shared" si="94"/>
        <v>#REF!</v>
      </c>
      <c r="Q492" s="153" t="e">
        <f t="shared" si="94"/>
        <v>#REF!</v>
      </c>
      <c r="R492" s="153" t="e">
        <f t="shared" si="94"/>
        <v>#REF!</v>
      </c>
      <c r="S492" s="153" t="e">
        <f t="shared" si="91"/>
        <v>#REF!</v>
      </c>
      <c r="T492" s="152" t="str">
        <f t="shared" ca="1" si="92"/>
        <v/>
      </c>
      <c r="U492" s="149" t="str">
        <f t="shared" ca="1" si="90"/>
        <v/>
      </c>
    </row>
    <row r="493" spans="1:21">
      <c r="A493" s="149">
        <v>491</v>
      </c>
      <c r="B493" s="150">
        <f t="shared" si="93"/>
        <v>491</v>
      </c>
      <c r="C493" s="151" t="e">
        <f>IF(#REF!='Pareto Math'!Z$3,'Pareto Math'!B493,IF(HLOOKUP(X$15,#REF!,A494,FALSE)="","",HLOOKUP(X$15,#REF!,A494,FALSE)))</f>
        <v>#REF!</v>
      </c>
      <c r="D493" s="149" t="e">
        <f>HLOOKUP(V$15,#REF!,A494,FALSE)</f>
        <v>#REF!</v>
      </c>
      <c r="E493" s="152" t="e">
        <f>IF(C493="","",HLOOKUP(W$15,#REF!,A494,FALSE))</f>
        <v>#REF!</v>
      </c>
      <c r="F493" s="152">
        <f>(COUNTIF(D$3:D493,D493))</f>
        <v>491</v>
      </c>
      <c r="G493" s="152">
        <f t="shared" si="87"/>
        <v>999</v>
      </c>
      <c r="H493" s="152" t="e">
        <f t="shared" si="88"/>
        <v>#REF!</v>
      </c>
      <c r="I493" s="153" t="str">
        <f t="shared" si="89"/>
        <v/>
      </c>
      <c r="J493" s="153" t="e">
        <f t="shared" si="96"/>
        <v>#REF!</v>
      </c>
      <c r="K493" s="153" t="e">
        <f t="shared" si="96"/>
        <v>#REF!</v>
      </c>
      <c r="L493" s="153" t="e">
        <f t="shared" si="96"/>
        <v>#REF!</v>
      </c>
      <c r="M493" s="153" t="e">
        <f t="shared" si="95"/>
        <v>#REF!</v>
      </c>
      <c r="N493" s="153" t="e">
        <f t="shared" si="95"/>
        <v>#REF!</v>
      </c>
      <c r="O493" s="153" t="e">
        <f t="shared" si="95"/>
        <v>#REF!</v>
      </c>
      <c r="P493" s="153" t="e">
        <f t="shared" si="94"/>
        <v>#REF!</v>
      </c>
      <c r="Q493" s="153" t="e">
        <f t="shared" si="94"/>
        <v>#REF!</v>
      </c>
      <c r="R493" s="153" t="e">
        <f t="shared" si="94"/>
        <v>#REF!</v>
      </c>
      <c r="S493" s="153" t="e">
        <f t="shared" si="91"/>
        <v>#REF!</v>
      </c>
      <c r="T493" s="152" t="str">
        <f t="shared" ca="1" si="92"/>
        <v/>
      </c>
      <c r="U493" s="149" t="str">
        <f t="shared" ca="1" si="90"/>
        <v/>
      </c>
    </row>
    <row r="494" spans="1:21">
      <c r="A494" s="149">
        <v>492</v>
      </c>
      <c r="B494" s="150">
        <f t="shared" si="93"/>
        <v>492</v>
      </c>
      <c r="C494" s="151" t="e">
        <f>IF(#REF!='Pareto Math'!Z$3,'Pareto Math'!B494,IF(HLOOKUP(X$15,#REF!,A495,FALSE)="","",HLOOKUP(X$15,#REF!,A495,FALSE)))</f>
        <v>#REF!</v>
      </c>
      <c r="D494" s="149" t="e">
        <f>HLOOKUP(V$15,#REF!,A495,FALSE)</f>
        <v>#REF!</v>
      </c>
      <c r="E494" s="152" t="e">
        <f>IF(C494="","",HLOOKUP(W$15,#REF!,A495,FALSE))</f>
        <v>#REF!</v>
      </c>
      <c r="F494" s="152">
        <f>(COUNTIF(D$3:D494,D494))</f>
        <v>492</v>
      </c>
      <c r="G494" s="152">
        <f t="shared" si="87"/>
        <v>999</v>
      </c>
      <c r="H494" s="152" t="e">
        <f t="shared" si="88"/>
        <v>#REF!</v>
      </c>
      <c r="I494" s="153" t="str">
        <f t="shared" si="89"/>
        <v/>
      </c>
      <c r="J494" s="153" t="e">
        <f t="shared" si="96"/>
        <v>#REF!</v>
      </c>
      <c r="K494" s="153" t="e">
        <f t="shared" si="96"/>
        <v>#REF!</v>
      </c>
      <c r="L494" s="153" t="e">
        <f t="shared" si="96"/>
        <v>#REF!</v>
      </c>
      <c r="M494" s="153" t="e">
        <f t="shared" si="95"/>
        <v>#REF!</v>
      </c>
      <c r="N494" s="153" t="e">
        <f t="shared" si="95"/>
        <v>#REF!</v>
      </c>
      <c r="O494" s="153" t="e">
        <f t="shared" si="95"/>
        <v>#REF!</v>
      </c>
      <c r="P494" s="153" t="e">
        <f t="shared" si="94"/>
        <v>#REF!</v>
      </c>
      <c r="Q494" s="153" t="e">
        <f t="shared" si="94"/>
        <v>#REF!</v>
      </c>
      <c r="R494" s="153" t="e">
        <f t="shared" si="94"/>
        <v>#REF!</v>
      </c>
      <c r="S494" s="153" t="e">
        <f t="shared" si="91"/>
        <v>#REF!</v>
      </c>
      <c r="T494" s="152" t="str">
        <f t="shared" ca="1" si="92"/>
        <v/>
      </c>
      <c r="U494" s="149" t="str">
        <f t="shared" ca="1" si="90"/>
        <v/>
      </c>
    </row>
    <row r="495" spans="1:21">
      <c r="A495" s="149">
        <v>493</v>
      </c>
      <c r="B495" s="150">
        <f t="shared" si="93"/>
        <v>493</v>
      </c>
      <c r="C495" s="151" t="e">
        <f>IF(#REF!='Pareto Math'!Z$3,'Pareto Math'!B495,IF(HLOOKUP(X$15,#REF!,A496,FALSE)="","",HLOOKUP(X$15,#REF!,A496,FALSE)))</f>
        <v>#REF!</v>
      </c>
      <c r="D495" s="149" t="e">
        <f>HLOOKUP(V$15,#REF!,A496,FALSE)</f>
        <v>#REF!</v>
      </c>
      <c r="E495" s="152" t="e">
        <f>IF(C495="","",HLOOKUP(W$15,#REF!,A496,FALSE))</f>
        <v>#REF!</v>
      </c>
      <c r="F495" s="152">
        <f>(COUNTIF(D$3:D495,D495))</f>
        <v>493</v>
      </c>
      <c r="G495" s="152">
        <f t="shared" si="87"/>
        <v>999</v>
      </c>
      <c r="H495" s="152" t="e">
        <f t="shared" si="88"/>
        <v>#REF!</v>
      </c>
      <c r="I495" s="153" t="str">
        <f t="shared" si="89"/>
        <v/>
      </c>
      <c r="J495" s="153" t="e">
        <f t="shared" si="96"/>
        <v>#REF!</v>
      </c>
      <c r="K495" s="153" t="e">
        <f t="shared" si="96"/>
        <v>#REF!</v>
      </c>
      <c r="L495" s="153" t="e">
        <f t="shared" si="96"/>
        <v>#REF!</v>
      </c>
      <c r="M495" s="153" t="e">
        <f t="shared" si="95"/>
        <v>#REF!</v>
      </c>
      <c r="N495" s="153" t="e">
        <f t="shared" si="95"/>
        <v>#REF!</v>
      </c>
      <c r="O495" s="153" t="e">
        <f t="shared" si="95"/>
        <v>#REF!</v>
      </c>
      <c r="P495" s="153" t="e">
        <f t="shared" si="94"/>
        <v>#REF!</v>
      </c>
      <c r="Q495" s="153" t="e">
        <f t="shared" si="94"/>
        <v>#REF!</v>
      </c>
      <c r="R495" s="153" t="e">
        <f t="shared" si="94"/>
        <v>#REF!</v>
      </c>
      <c r="S495" s="153" t="e">
        <f t="shared" si="91"/>
        <v>#REF!</v>
      </c>
      <c r="T495" s="152" t="str">
        <f t="shared" ca="1" si="92"/>
        <v/>
      </c>
      <c r="U495" s="149" t="str">
        <f t="shared" ca="1" si="90"/>
        <v/>
      </c>
    </row>
    <row r="496" spans="1:21">
      <c r="A496" s="149">
        <v>494</v>
      </c>
      <c r="B496" s="150">
        <f t="shared" si="93"/>
        <v>494</v>
      </c>
      <c r="C496" s="151" t="e">
        <f>IF(#REF!='Pareto Math'!Z$3,'Pareto Math'!B496,IF(HLOOKUP(X$15,#REF!,A497,FALSE)="","",HLOOKUP(X$15,#REF!,A497,FALSE)))</f>
        <v>#REF!</v>
      </c>
      <c r="D496" s="149" t="e">
        <f>HLOOKUP(V$15,#REF!,A497,FALSE)</f>
        <v>#REF!</v>
      </c>
      <c r="E496" s="152" t="e">
        <f>IF(C496="","",HLOOKUP(W$15,#REF!,A497,FALSE))</f>
        <v>#REF!</v>
      </c>
      <c r="F496" s="152">
        <f>(COUNTIF(D$3:D496,D496))</f>
        <v>494</v>
      </c>
      <c r="G496" s="152">
        <f t="shared" si="87"/>
        <v>999</v>
      </c>
      <c r="H496" s="152" t="e">
        <f t="shared" si="88"/>
        <v>#REF!</v>
      </c>
      <c r="I496" s="153" t="str">
        <f t="shared" si="89"/>
        <v/>
      </c>
      <c r="J496" s="153" t="e">
        <f t="shared" si="96"/>
        <v>#REF!</v>
      </c>
      <c r="K496" s="153" t="e">
        <f t="shared" si="96"/>
        <v>#REF!</v>
      </c>
      <c r="L496" s="153" t="e">
        <f t="shared" si="96"/>
        <v>#REF!</v>
      </c>
      <c r="M496" s="153" t="e">
        <f t="shared" si="95"/>
        <v>#REF!</v>
      </c>
      <c r="N496" s="153" t="e">
        <f t="shared" si="95"/>
        <v>#REF!</v>
      </c>
      <c r="O496" s="153" t="e">
        <f t="shared" si="95"/>
        <v>#REF!</v>
      </c>
      <c r="P496" s="153" t="e">
        <f t="shared" si="94"/>
        <v>#REF!</v>
      </c>
      <c r="Q496" s="153" t="e">
        <f t="shared" si="94"/>
        <v>#REF!</v>
      </c>
      <c r="R496" s="153" t="e">
        <f t="shared" si="94"/>
        <v>#REF!</v>
      </c>
      <c r="S496" s="153" t="e">
        <f t="shared" si="91"/>
        <v>#REF!</v>
      </c>
      <c r="T496" s="152" t="str">
        <f t="shared" ca="1" si="92"/>
        <v/>
      </c>
      <c r="U496" s="149" t="str">
        <f t="shared" ca="1" si="90"/>
        <v/>
      </c>
    </row>
    <row r="497" spans="1:21">
      <c r="A497" s="149">
        <v>495</v>
      </c>
      <c r="B497" s="150">
        <f t="shared" si="93"/>
        <v>495</v>
      </c>
      <c r="C497" s="151" t="e">
        <f>IF(#REF!='Pareto Math'!Z$3,'Pareto Math'!B497,IF(HLOOKUP(X$15,#REF!,A498,FALSE)="","",HLOOKUP(X$15,#REF!,A498,FALSE)))</f>
        <v>#REF!</v>
      </c>
      <c r="D497" s="149" t="e">
        <f>HLOOKUP(V$15,#REF!,A498,FALSE)</f>
        <v>#REF!</v>
      </c>
      <c r="E497" s="152" t="e">
        <f>IF(C497="","",HLOOKUP(W$15,#REF!,A498,FALSE))</f>
        <v>#REF!</v>
      </c>
      <c r="F497" s="152">
        <f>(COUNTIF(D$3:D497,D497))</f>
        <v>495</v>
      </c>
      <c r="G497" s="152">
        <f t="shared" si="87"/>
        <v>999</v>
      </c>
      <c r="H497" s="152" t="e">
        <f t="shared" si="88"/>
        <v>#REF!</v>
      </c>
      <c r="I497" s="153" t="str">
        <f t="shared" si="89"/>
        <v/>
      </c>
      <c r="J497" s="153" t="e">
        <f t="shared" si="96"/>
        <v>#REF!</v>
      </c>
      <c r="K497" s="153" t="e">
        <f t="shared" si="96"/>
        <v>#REF!</v>
      </c>
      <c r="L497" s="153" t="e">
        <f t="shared" si="96"/>
        <v>#REF!</v>
      </c>
      <c r="M497" s="153" t="e">
        <f t="shared" si="95"/>
        <v>#REF!</v>
      </c>
      <c r="N497" s="153" t="e">
        <f t="shared" si="95"/>
        <v>#REF!</v>
      </c>
      <c r="O497" s="153" t="e">
        <f t="shared" si="95"/>
        <v>#REF!</v>
      </c>
      <c r="P497" s="153" t="e">
        <f t="shared" si="94"/>
        <v>#REF!</v>
      </c>
      <c r="Q497" s="153" t="e">
        <f t="shared" si="94"/>
        <v>#REF!</v>
      </c>
      <c r="R497" s="153" t="e">
        <f t="shared" si="94"/>
        <v>#REF!</v>
      </c>
      <c r="S497" s="153" t="e">
        <f t="shared" si="91"/>
        <v>#REF!</v>
      </c>
      <c r="T497" s="152" t="str">
        <f t="shared" ca="1" si="92"/>
        <v/>
      </c>
      <c r="U497" s="149" t="str">
        <f t="shared" ca="1" si="90"/>
        <v/>
      </c>
    </row>
    <row r="498" spans="1:21">
      <c r="A498" s="149">
        <v>496</v>
      </c>
      <c r="B498" s="150">
        <f t="shared" si="93"/>
        <v>496</v>
      </c>
      <c r="C498" s="151" t="e">
        <f>IF(#REF!='Pareto Math'!Z$3,'Pareto Math'!B498,IF(HLOOKUP(X$15,#REF!,A499,FALSE)="","",HLOOKUP(X$15,#REF!,A499,FALSE)))</f>
        <v>#REF!</v>
      </c>
      <c r="D498" s="149" t="e">
        <f>HLOOKUP(V$15,#REF!,A499,FALSE)</f>
        <v>#REF!</v>
      </c>
      <c r="E498" s="152" t="e">
        <f>IF(C498="","",HLOOKUP(W$15,#REF!,A499,FALSE))</f>
        <v>#REF!</v>
      </c>
      <c r="F498" s="152">
        <f>(COUNTIF(D$3:D498,D498))</f>
        <v>496</v>
      </c>
      <c r="G498" s="152">
        <f t="shared" si="87"/>
        <v>999</v>
      </c>
      <c r="H498" s="152" t="e">
        <f t="shared" si="88"/>
        <v>#REF!</v>
      </c>
      <c r="I498" s="153" t="str">
        <f t="shared" si="89"/>
        <v/>
      </c>
      <c r="J498" s="153" t="e">
        <f t="shared" si="96"/>
        <v>#REF!</v>
      </c>
      <c r="K498" s="153" t="e">
        <f t="shared" si="96"/>
        <v>#REF!</v>
      </c>
      <c r="L498" s="153" t="e">
        <f t="shared" si="96"/>
        <v>#REF!</v>
      </c>
      <c r="M498" s="153" t="e">
        <f t="shared" si="95"/>
        <v>#REF!</v>
      </c>
      <c r="N498" s="153" t="e">
        <f t="shared" si="95"/>
        <v>#REF!</v>
      </c>
      <c r="O498" s="153" t="e">
        <f t="shared" si="95"/>
        <v>#REF!</v>
      </c>
      <c r="P498" s="153" t="e">
        <f t="shared" si="94"/>
        <v>#REF!</v>
      </c>
      <c r="Q498" s="153" t="e">
        <f t="shared" si="94"/>
        <v>#REF!</v>
      </c>
      <c r="R498" s="153" t="e">
        <f t="shared" si="94"/>
        <v>#REF!</v>
      </c>
      <c r="S498" s="153" t="e">
        <f t="shared" si="91"/>
        <v>#REF!</v>
      </c>
      <c r="T498" s="152" t="str">
        <f t="shared" ca="1" si="92"/>
        <v/>
      </c>
      <c r="U498" s="149" t="str">
        <f t="shared" ca="1" si="90"/>
        <v/>
      </c>
    </row>
    <row r="499" spans="1:21">
      <c r="A499" s="149">
        <v>497</v>
      </c>
      <c r="B499" s="150">
        <f t="shared" si="93"/>
        <v>497</v>
      </c>
      <c r="C499" s="151" t="e">
        <f>IF(#REF!='Pareto Math'!Z$3,'Pareto Math'!B499,IF(HLOOKUP(X$15,#REF!,A500,FALSE)="","",HLOOKUP(X$15,#REF!,A500,FALSE)))</f>
        <v>#REF!</v>
      </c>
      <c r="D499" s="149" t="e">
        <f>HLOOKUP(V$15,#REF!,A500,FALSE)</f>
        <v>#REF!</v>
      </c>
      <c r="E499" s="152" t="e">
        <f>IF(C499="","",HLOOKUP(W$15,#REF!,A500,FALSE))</f>
        <v>#REF!</v>
      </c>
      <c r="F499" s="152">
        <f>(COUNTIF(D$3:D499,D499))</f>
        <v>497</v>
      </c>
      <c r="G499" s="152">
        <f t="shared" si="87"/>
        <v>999</v>
      </c>
      <c r="H499" s="152" t="e">
        <f t="shared" si="88"/>
        <v>#REF!</v>
      </c>
      <c r="I499" s="153" t="str">
        <f t="shared" si="89"/>
        <v/>
      </c>
      <c r="J499" s="153" t="e">
        <f t="shared" si="96"/>
        <v>#REF!</v>
      </c>
      <c r="K499" s="153" t="e">
        <f t="shared" si="96"/>
        <v>#REF!</v>
      </c>
      <c r="L499" s="153" t="e">
        <f t="shared" si="96"/>
        <v>#REF!</v>
      </c>
      <c r="M499" s="153" t="e">
        <f t="shared" si="95"/>
        <v>#REF!</v>
      </c>
      <c r="N499" s="153" t="e">
        <f t="shared" si="95"/>
        <v>#REF!</v>
      </c>
      <c r="O499" s="153" t="e">
        <f t="shared" si="95"/>
        <v>#REF!</v>
      </c>
      <c r="P499" s="153" t="e">
        <f t="shared" si="94"/>
        <v>#REF!</v>
      </c>
      <c r="Q499" s="153" t="e">
        <f t="shared" si="94"/>
        <v>#REF!</v>
      </c>
      <c r="R499" s="153" t="e">
        <f t="shared" si="94"/>
        <v>#REF!</v>
      </c>
      <c r="S499" s="153" t="e">
        <f t="shared" si="91"/>
        <v>#REF!</v>
      </c>
      <c r="T499" s="152" t="str">
        <f t="shared" ca="1" si="92"/>
        <v/>
      </c>
      <c r="U499" s="149" t="str">
        <f t="shared" ca="1" si="90"/>
        <v/>
      </c>
    </row>
    <row r="500" spans="1:21">
      <c r="A500" s="149">
        <v>498</v>
      </c>
      <c r="B500" s="150">
        <f t="shared" si="93"/>
        <v>498</v>
      </c>
      <c r="C500" s="151" t="e">
        <f>IF(#REF!='Pareto Math'!Z$3,'Pareto Math'!B500,IF(HLOOKUP(X$15,#REF!,A501,FALSE)="","",HLOOKUP(X$15,#REF!,A501,FALSE)))</f>
        <v>#REF!</v>
      </c>
      <c r="D500" s="149" t="e">
        <f>HLOOKUP(V$15,#REF!,A501,FALSE)</f>
        <v>#REF!</v>
      </c>
      <c r="E500" s="152" t="e">
        <f>IF(C500="","",HLOOKUP(W$15,#REF!,A501,FALSE))</f>
        <v>#REF!</v>
      </c>
      <c r="F500" s="152">
        <f>(COUNTIF(D$3:D500,D500))</f>
        <v>498</v>
      </c>
      <c r="G500" s="152">
        <f t="shared" si="87"/>
        <v>999</v>
      </c>
      <c r="H500" s="152" t="e">
        <f t="shared" si="88"/>
        <v>#REF!</v>
      </c>
      <c r="I500" s="153" t="str">
        <f t="shared" si="89"/>
        <v/>
      </c>
      <c r="J500" s="153" t="e">
        <f t="shared" si="96"/>
        <v>#REF!</v>
      </c>
      <c r="K500" s="153" t="e">
        <f t="shared" si="96"/>
        <v>#REF!</v>
      </c>
      <c r="L500" s="153" t="e">
        <f t="shared" si="96"/>
        <v>#REF!</v>
      </c>
      <c r="M500" s="153" t="e">
        <f t="shared" si="95"/>
        <v>#REF!</v>
      </c>
      <c r="N500" s="153" t="e">
        <f t="shared" si="95"/>
        <v>#REF!</v>
      </c>
      <c r="O500" s="153" t="e">
        <f t="shared" si="95"/>
        <v>#REF!</v>
      </c>
      <c r="P500" s="153" t="e">
        <f t="shared" si="94"/>
        <v>#REF!</v>
      </c>
      <c r="Q500" s="153" t="e">
        <f t="shared" si="94"/>
        <v>#REF!</v>
      </c>
      <c r="R500" s="153" t="e">
        <f t="shared" si="94"/>
        <v>#REF!</v>
      </c>
      <c r="S500" s="153" t="e">
        <f t="shared" si="91"/>
        <v>#REF!</v>
      </c>
      <c r="T500" s="152" t="str">
        <f t="shared" ca="1" si="92"/>
        <v/>
      </c>
      <c r="U500" s="149" t="str">
        <f t="shared" ca="1" si="90"/>
        <v/>
      </c>
    </row>
    <row r="501" spans="1:21">
      <c r="A501" s="149">
        <v>499</v>
      </c>
      <c r="B501" s="150">
        <f t="shared" si="93"/>
        <v>499</v>
      </c>
      <c r="C501" s="151" t="e">
        <f>IF(#REF!='Pareto Math'!Z$3,'Pareto Math'!B501,IF(HLOOKUP(X$15,#REF!,A502,FALSE)="","",HLOOKUP(X$15,#REF!,A502,FALSE)))</f>
        <v>#REF!</v>
      </c>
      <c r="D501" s="149" t="e">
        <f>HLOOKUP(V$15,#REF!,A502,FALSE)</f>
        <v>#REF!</v>
      </c>
      <c r="E501" s="152" t="e">
        <f>IF(C501="","",HLOOKUP(W$15,#REF!,A502,FALSE))</f>
        <v>#REF!</v>
      </c>
      <c r="F501" s="152">
        <f>(COUNTIF(D$3:D501,D501))</f>
        <v>499</v>
      </c>
      <c r="G501" s="152">
        <f t="shared" si="87"/>
        <v>999</v>
      </c>
      <c r="H501" s="152" t="e">
        <f t="shared" si="88"/>
        <v>#REF!</v>
      </c>
      <c r="I501" s="153" t="str">
        <f t="shared" si="89"/>
        <v/>
      </c>
      <c r="J501" s="153" t="e">
        <f t="shared" si="96"/>
        <v>#REF!</v>
      </c>
      <c r="K501" s="153" t="e">
        <f t="shared" si="96"/>
        <v>#REF!</v>
      </c>
      <c r="L501" s="153" t="e">
        <f t="shared" si="96"/>
        <v>#REF!</v>
      </c>
      <c r="M501" s="153" t="e">
        <f t="shared" si="95"/>
        <v>#REF!</v>
      </c>
      <c r="N501" s="153" t="e">
        <f t="shared" si="95"/>
        <v>#REF!</v>
      </c>
      <c r="O501" s="153" t="e">
        <f t="shared" si="95"/>
        <v>#REF!</v>
      </c>
      <c r="P501" s="153" t="e">
        <f t="shared" si="94"/>
        <v>#REF!</v>
      </c>
      <c r="Q501" s="153" t="e">
        <f t="shared" si="94"/>
        <v>#REF!</v>
      </c>
      <c r="R501" s="153" t="e">
        <f t="shared" si="94"/>
        <v>#REF!</v>
      </c>
      <c r="S501" s="153" t="e">
        <f t="shared" si="91"/>
        <v>#REF!</v>
      </c>
      <c r="T501" s="152" t="str">
        <f t="shared" ca="1" si="92"/>
        <v/>
      </c>
      <c r="U501" s="149" t="str">
        <f t="shared" ca="1" si="90"/>
        <v/>
      </c>
    </row>
    <row r="502" spans="1:21">
      <c r="A502" s="149">
        <v>500</v>
      </c>
      <c r="B502" s="150">
        <f t="shared" si="93"/>
        <v>500</v>
      </c>
      <c r="C502" s="151" t="e">
        <f>IF(#REF!='Pareto Math'!Z$3,'Pareto Math'!B502,IF(HLOOKUP(X$15,#REF!,A503,FALSE)="","",HLOOKUP(X$15,#REF!,A503,FALSE)))</f>
        <v>#REF!</v>
      </c>
      <c r="D502" s="149" t="e">
        <f>HLOOKUP(V$15,#REF!,A503,FALSE)</f>
        <v>#REF!</v>
      </c>
      <c r="E502" s="152" t="e">
        <f>IF(C502="","",HLOOKUP(W$15,#REF!,A503,FALSE))</f>
        <v>#REF!</v>
      </c>
      <c r="F502" s="152">
        <f>(COUNTIF(D$3:D502,D502))</f>
        <v>500</v>
      </c>
      <c r="G502" s="152">
        <f t="shared" si="87"/>
        <v>999</v>
      </c>
      <c r="H502" s="152" t="e">
        <f t="shared" si="88"/>
        <v>#REF!</v>
      </c>
      <c r="I502" s="153" t="str">
        <f t="shared" si="89"/>
        <v/>
      </c>
      <c r="J502" s="153" t="e">
        <f t="shared" si="96"/>
        <v>#REF!</v>
      </c>
      <c r="K502" s="153" t="e">
        <f t="shared" si="96"/>
        <v>#REF!</v>
      </c>
      <c r="L502" s="153" t="e">
        <f t="shared" si="96"/>
        <v>#REF!</v>
      </c>
      <c r="M502" s="153" t="e">
        <f t="shared" si="95"/>
        <v>#REF!</v>
      </c>
      <c r="N502" s="153" t="e">
        <f t="shared" si="95"/>
        <v>#REF!</v>
      </c>
      <c r="O502" s="153" t="e">
        <f t="shared" si="95"/>
        <v>#REF!</v>
      </c>
      <c r="P502" s="153" t="e">
        <f t="shared" si="94"/>
        <v>#REF!</v>
      </c>
      <c r="Q502" s="153" t="e">
        <f t="shared" si="94"/>
        <v>#REF!</v>
      </c>
      <c r="R502" s="153" t="e">
        <f t="shared" si="94"/>
        <v>#REF!</v>
      </c>
      <c r="S502" s="153" t="e">
        <f t="shared" si="91"/>
        <v>#REF!</v>
      </c>
      <c r="T502" s="152" t="str">
        <f t="shared" ca="1" si="92"/>
        <v/>
      </c>
      <c r="U502" s="149" t="str">
        <f t="shared" ca="1" si="90"/>
        <v/>
      </c>
    </row>
    <row r="503" spans="1:21">
      <c r="A503" s="149">
        <v>501</v>
      </c>
      <c r="B503" s="150">
        <f t="shared" si="93"/>
        <v>501</v>
      </c>
      <c r="C503" s="151" t="e">
        <f>IF(#REF!='Pareto Math'!Z$3,'Pareto Math'!B503,IF(HLOOKUP(X$15,#REF!,A504,FALSE)="","",HLOOKUP(X$15,#REF!,A504,FALSE)))</f>
        <v>#REF!</v>
      </c>
      <c r="D503" s="149" t="e">
        <f>HLOOKUP(V$15,#REF!,A504,FALSE)</f>
        <v>#REF!</v>
      </c>
      <c r="E503" s="152" t="e">
        <f>IF(C503="","",HLOOKUP(W$15,#REF!,A504,FALSE))</f>
        <v>#REF!</v>
      </c>
      <c r="F503" s="152">
        <f>(COUNTIF(D$3:D503,D503))</f>
        <v>501</v>
      </c>
      <c r="G503" s="152">
        <f t="shared" si="87"/>
        <v>999</v>
      </c>
      <c r="H503" s="152" t="e">
        <f t="shared" si="88"/>
        <v>#REF!</v>
      </c>
      <c r="I503" s="153" t="str">
        <f t="shared" si="89"/>
        <v/>
      </c>
      <c r="J503" s="153" t="e">
        <f t="shared" si="96"/>
        <v>#REF!</v>
      </c>
      <c r="K503" s="153" t="e">
        <f t="shared" si="96"/>
        <v>#REF!</v>
      </c>
      <c r="L503" s="153" t="e">
        <f t="shared" si="96"/>
        <v>#REF!</v>
      </c>
      <c r="M503" s="153" t="e">
        <f t="shared" si="95"/>
        <v>#REF!</v>
      </c>
      <c r="N503" s="153" t="e">
        <f t="shared" si="95"/>
        <v>#REF!</v>
      </c>
      <c r="O503" s="153" t="e">
        <f t="shared" si="95"/>
        <v>#REF!</v>
      </c>
      <c r="P503" s="153" t="e">
        <f t="shared" si="94"/>
        <v>#REF!</v>
      </c>
      <c r="Q503" s="153" t="e">
        <f t="shared" si="94"/>
        <v>#REF!</v>
      </c>
      <c r="R503" s="153" t="e">
        <f t="shared" si="94"/>
        <v>#REF!</v>
      </c>
      <c r="S503" s="153" t="e">
        <f t="shared" si="91"/>
        <v>#REF!</v>
      </c>
      <c r="T503" s="152" t="str">
        <f t="shared" ca="1" si="92"/>
        <v/>
      </c>
      <c r="U503" s="149" t="str">
        <f t="shared" ca="1" si="90"/>
        <v/>
      </c>
    </row>
    <row r="504" spans="1:21">
      <c r="A504" s="149">
        <v>502</v>
      </c>
      <c r="B504" s="150">
        <f t="shared" si="93"/>
        <v>502</v>
      </c>
      <c r="C504" s="151" t="e">
        <f>IF(#REF!='Pareto Math'!Z$3,'Pareto Math'!B504,IF(HLOOKUP(X$15,#REF!,A505,FALSE)="","",HLOOKUP(X$15,#REF!,A505,FALSE)))</f>
        <v>#REF!</v>
      </c>
      <c r="D504" s="149" t="e">
        <f>HLOOKUP(V$15,#REF!,A505,FALSE)</f>
        <v>#REF!</v>
      </c>
      <c r="E504" s="152" t="e">
        <f>IF(C504="","",HLOOKUP(W$15,#REF!,A505,FALSE))</f>
        <v>#REF!</v>
      </c>
      <c r="F504" s="152">
        <f>(COUNTIF(D$3:D504,D504))</f>
        <v>502</v>
      </c>
      <c r="G504" s="152">
        <f t="shared" si="87"/>
        <v>999</v>
      </c>
      <c r="H504" s="152" t="e">
        <f t="shared" si="88"/>
        <v>#REF!</v>
      </c>
      <c r="I504" s="153" t="str">
        <f t="shared" si="89"/>
        <v/>
      </c>
      <c r="J504" s="153" t="e">
        <f t="shared" si="96"/>
        <v>#REF!</v>
      </c>
      <c r="K504" s="153" t="e">
        <f t="shared" si="96"/>
        <v>#REF!</v>
      </c>
      <c r="L504" s="153" t="e">
        <f t="shared" si="96"/>
        <v>#REF!</v>
      </c>
      <c r="M504" s="153" t="e">
        <f t="shared" si="95"/>
        <v>#REF!</v>
      </c>
      <c r="N504" s="153" t="e">
        <f t="shared" si="95"/>
        <v>#REF!</v>
      </c>
      <c r="O504" s="153" t="e">
        <f t="shared" si="95"/>
        <v>#REF!</v>
      </c>
      <c r="P504" s="153" t="e">
        <f t="shared" si="94"/>
        <v>#REF!</v>
      </c>
      <c r="Q504" s="153" t="e">
        <f t="shared" si="94"/>
        <v>#REF!</v>
      </c>
      <c r="R504" s="153" t="e">
        <f t="shared" si="94"/>
        <v>#REF!</v>
      </c>
      <c r="S504" s="153" t="e">
        <f t="shared" si="91"/>
        <v>#REF!</v>
      </c>
      <c r="T504" s="152" t="str">
        <f t="shared" ca="1" si="92"/>
        <v/>
      </c>
      <c r="U504" s="149" t="str">
        <f t="shared" ca="1" si="90"/>
        <v/>
      </c>
    </row>
    <row r="505" spans="1:21">
      <c r="A505" s="149">
        <v>503</v>
      </c>
      <c r="B505" s="150">
        <f t="shared" si="93"/>
        <v>503</v>
      </c>
      <c r="C505" s="151" t="e">
        <f>IF(#REF!='Pareto Math'!Z$3,'Pareto Math'!B505,IF(HLOOKUP(X$15,#REF!,A506,FALSE)="","",HLOOKUP(X$15,#REF!,A506,FALSE)))</f>
        <v>#REF!</v>
      </c>
      <c r="D505" s="149" t="e">
        <f>HLOOKUP(V$15,#REF!,A506,FALSE)</f>
        <v>#REF!</v>
      </c>
      <c r="E505" s="152" t="e">
        <f>IF(C505="","",HLOOKUP(W$15,#REF!,A506,FALSE))</f>
        <v>#REF!</v>
      </c>
      <c r="F505" s="152">
        <f>(COUNTIF(D$3:D505,D505))</f>
        <v>503</v>
      </c>
      <c r="G505" s="152">
        <f t="shared" si="87"/>
        <v>999</v>
      </c>
      <c r="H505" s="152" t="e">
        <f t="shared" si="88"/>
        <v>#REF!</v>
      </c>
      <c r="I505" s="153" t="str">
        <f t="shared" si="89"/>
        <v/>
      </c>
      <c r="J505" s="153" t="e">
        <f t="shared" si="96"/>
        <v>#REF!</v>
      </c>
      <c r="K505" s="153" t="e">
        <f t="shared" si="96"/>
        <v>#REF!</v>
      </c>
      <c r="L505" s="153" t="e">
        <f t="shared" si="96"/>
        <v>#REF!</v>
      </c>
      <c r="M505" s="153" t="e">
        <f t="shared" si="95"/>
        <v>#REF!</v>
      </c>
      <c r="N505" s="153" t="e">
        <f t="shared" si="95"/>
        <v>#REF!</v>
      </c>
      <c r="O505" s="153" t="e">
        <f t="shared" si="95"/>
        <v>#REF!</v>
      </c>
      <c r="P505" s="153" t="e">
        <f t="shared" si="94"/>
        <v>#REF!</v>
      </c>
      <c r="Q505" s="153" t="e">
        <f t="shared" si="94"/>
        <v>#REF!</v>
      </c>
      <c r="R505" s="153" t="e">
        <f t="shared" si="94"/>
        <v>#REF!</v>
      </c>
      <c r="S505" s="153" t="e">
        <f t="shared" si="91"/>
        <v>#REF!</v>
      </c>
      <c r="T505" s="152" t="str">
        <f t="shared" ca="1" si="92"/>
        <v/>
      </c>
      <c r="U505" s="149" t="str">
        <f t="shared" ca="1" si="90"/>
        <v/>
      </c>
    </row>
    <row r="506" spans="1:21">
      <c r="A506" s="149">
        <v>504</v>
      </c>
      <c r="B506" s="150">
        <f t="shared" si="93"/>
        <v>504</v>
      </c>
      <c r="C506" s="151" t="e">
        <f>IF(#REF!='Pareto Math'!Z$3,'Pareto Math'!B506,IF(HLOOKUP(X$15,#REF!,A507,FALSE)="","",HLOOKUP(X$15,#REF!,A507,FALSE)))</f>
        <v>#REF!</v>
      </c>
      <c r="D506" s="149" t="e">
        <f>HLOOKUP(V$15,#REF!,A507,FALSE)</f>
        <v>#REF!</v>
      </c>
      <c r="E506" s="152" t="e">
        <f>IF(C506="","",HLOOKUP(W$15,#REF!,A507,FALSE))</f>
        <v>#REF!</v>
      </c>
      <c r="F506" s="152">
        <f>(COUNTIF(D$3:D506,D506))</f>
        <v>504</v>
      </c>
      <c r="G506" s="152">
        <f t="shared" si="87"/>
        <v>999</v>
      </c>
      <c r="H506" s="152" t="e">
        <f t="shared" si="88"/>
        <v>#REF!</v>
      </c>
      <c r="I506" s="153" t="str">
        <f t="shared" si="89"/>
        <v/>
      </c>
      <c r="J506" s="153" t="e">
        <f t="shared" si="96"/>
        <v>#REF!</v>
      </c>
      <c r="K506" s="153" t="e">
        <f t="shared" si="96"/>
        <v>#REF!</v>
      </c>
      <c r="L506" s="153" t="e">
        <f t="shared" si="96"/>
        <v>#REF!</v>
      </c>
      <c r="M506" s="153" t="e">
        <f t="shared" si="95"/>
        <v>#REF!</v>
      </c>
      <c r="N506" s="153" t="e">
        <f t="shared" si="95"/>
        <v>#REF!</v>
      </c>
      <c r="O506" s="153" t="e">
        <f t="shared" si="95"/>
        <v>#REF!</v>
      </c>
      <c r="P506" s="153" t="e">
        <f t="shared" si="94"/>
        <v>#REF!</v>
      </c>
      <c r="Q506" s="153" t="e">
        <f t="shared" si="94"/>
        <v>#REF!</v>
      </c>
      <c r="R506" s="153" t="e">
        <f t="shared" si="94"/>
        <v>#REF!</v>
      </c>
      <c r="S506" s="153" t="e">
        <f t="shared" si="91"/>
        <v>#REF!</v>
      </c>
      <c r="T506" s="152" t="str">
        <f t="shared" ca="1" si="92"/>
        <v/>
      </c>
      <c r="U506" s="149" t="str">
        <f t="shared" ca="1" si="90"/>
        <v/>
      </c>
    </row>
    <row r="507" spans="1:21">
      <c r="A507" s="149">
        <v>505</v>
      </c>
      <c r="B507" s="150">
        <f t="shared" si="93"/>
        <v>505</v>
      </c>
      <c r="C507" s="151" t="e">
        <f>IF(#REF!='Pareto Math'!Z$3,'Pareto Math'!B507,IF(HLOOKUP(X$15,#REF!,A508,FALSE)="","",HLOOKUP(X$15,#REF!,A508,FALSE)))</f>
        <v>#REF!</v>
      </c>
      <c r="D507" s="149" t="e">
        <f>HLOOKUP(V$15,#REF!,A508,FALSE)</f>
        <v>#REF!</v>
      </c>
      <c r="E507" s="152" t="e">
        <f>IF(C507="","",HLOOKUP(W$15,#REF!,A508,FALSE))</f>
        <v>#REF!</v>
      </c>
      <c r="F507" s="152">
        <f>(COUNTIF(D$3:D507,D507))</f>
        <v>505</v>
      </c>
      <c r="G507" s="152">
        <f t="shared" si="87"/>
        <v>999</v>
      </c>
      <c r="H507" s="152" t="e">
        <f t="shared" si="88"/>
        <v>#REF!</v>
      </c>
      <c r="I507" s="153" t="str">
        <f t="shared" si="89"/>
        <v/>
      </c>
      <c r="J507" s="153" t="e">
        <f t="shared" si="96"/>
        <v>#REF!</v>
      </c>
      <c r="K507" s="153" t="e">
        <f t="shared" si="96"/>
        <v>#REF!</v>
      </c>
      <c r="L507" s="153" t="e">
        <f t="shared" si="96"/>
        <v>#REF!</v>
      </c>
      <c r="M507" s="153" t="e">
        <f t="shared" si="95"/>
        <v>#REF!</v>
      </c>
      <c r="N507" s="153" t="e">
        <f t="shared" si="95"/>
        <v>#REF!</v>
      </c>
      <c r="O507" s="153" t="e">
        <f t="shared" si="95"/>
        <v>#REF!</v>
      </c>
      <c r="P507" s="153" t="e">
        <f t="shared" si="94"/>
        <v>#REF!</v>
      </c>
      <c r="Q507" s="153" t="e">
        <f t="shared" si="94"/>
        <v>#REF!</v>
      </c>
      <c r="R507" s="153" t="e">
        <f t="shared" si="94"/>
        <v>#REF!</v>
      </c>
      <c r="S507" s="153" t="e">
        <f t="shared" si="91"/>
        <v>#REF!</v>
      </c>
      <c r="T507" s="152" t="str">
        <f t="shared" ca="1" si="92"/>
        <v/>
      </c>
      <c r="U507" s="149" t="str">
        <f t="shared" ca="1" si="90"/>
        <v/>
      </c>
    </row>
    <row r="508" spans="1:21">
      <c r="A508" s="149">
        <v>506</v>
      </c>
      <c r="B508" s="150">
        <f t="shared" si="93"/>
        <v>506</v>
      </c>
      <c r="C508" s="151" t="e">
        <f>IF(#REF!='Pareto Math'!Z$3,'Pareto Math'!B508,IF(HLOOKUP(X$15,#REF!,A509,FALSE)="","",HLOOKUP(X$15,#REF!,A509,FALSE)))</f>
        <v>#REF!</v>
      </c>
      <c r="D508" s="149" t="e">
        <f>HLOOKUP(V$15,#REF!,A509,FALSE)</f>
        <v>#REF!</v>
      </c>
      <c r="E508" s="152" t="e">
        <f>IF(C508="","",HLOOKUP(W$15,#REF!,A509,FALSE))</f>
        <v>#REF!</v>
      </c>
      <c r="F508" s="152">
        <f>(COUNTIF(D$3:D508,D508))</f>
        <v>506</v>
      </c>
      <c r="G508" s="152">
        <f t="shared" si="87"/>
        <v>999</v>
      </c>
      <c r="H508" s="152" t="e">
        <f t="shared" si="88"/>
        <v>#REF!</v>
      </c>
      <c r="I508" s="153" t="str">
        <f t="shared" si="89"/>
        <v/>
      </c>
      <c r="J508" s="153" t="e">
        <f t="shared" si="96"/>
        <v>#REF!</v>
      </c>
      <c r="K508" s="153" t="e">
        <f t="shared" si="96"/>
        <v>#REF!</v>
      </c>
      <c r="L508" s="153" t="e">
        <f t="shared" si="96"/>
        <v>#REF!</v>
      </c>
      <c r="M508" s="153" t="e">
        <f t="shared" si="95"/>
        <v>#REF!</v>
      </c>
      <c r="N508" s="153" t="e">
        <f t="shared" si="95"/>
        <v>#REF!</v>
      </c>
      <c r="O508" s="153" t="e">
        <f t="shared" si="95"/>
        <v>#REF!</v>
      </c>
      <c r="P508" s="153" t="e">
        <f t="shared" si="94"/>
        <v>#REF!</v>
      </c>
      <c r="Q508" s="153" t="e">
        <f t="shared" si="94"/>
        <v>#REF!</v>
      </c>
      <c r="R508" s="153" t="e">
        <f t="shared" si="94"/>
        <v>#REF!</v>
      </c>
      <c r="S508" s="153" t="e">
        <f t="shared" si="91"/>
        <v>#REF!</v>
      </c>
      <c r="T508" s="152" t="str">
        <f t="shared" ca="1" si="92"/>
        <v/>
      </c>
      <c r="U508" s="149" t="str">
        <f t="shared" ca="1" si="90"/>
        <v/>
      </c>
    </row>
    <row r="509" spans="1:21">
      <c r="A509" s="149">
        <v>507</v>
      </c>
      <c r="B509" s="150">
        <f t="shared" si="93"/>
        <v>507</v>
      </c>
      <c r="C509" s="151" t="e">
        <f>IF(#REF!='Pareto Math'!Z$3,'Pareto Math'!B509,IF(HLOOKUP(X$15,#REF!,A510,FALSE)="","",HLOOKUP(X$15,#REF!,A510,FALSE)))</f>
        <v>#REF!</v>
      </c>
      <c r="D509" s="149" t="e">
        <f>HLOOKUP(V$15,#REF!,A510,FALSE)</f>
        <v>#REF!</v>
      </c>
      <c r="E509" s="152" t="e">
        <f>IF(C509="","",HLOOKUP(W$15,#REF!,A510,FALSE))</f>
        <v>#REF!</v>
      </c>
      <c r="F509" s="152">
        <f>(COUNTIF(D$3:D509,D509))</f>
        <v>507</v>
      </c>
      <c r="G509" s="152">
        <f t="shared" si="87"/>
        <v>999</v>
      </c>
      <c r="H509" s="152" t="e">
        <f t="shared" si="88"/>
        <v>#REF!</v>
      </c>
      <c r="I509" s="153" t="str">
        <f t="shared" si="89"/>
        <v/>
      </c>
      <c r="J509" s="153" t="e">
        <f t="shared" si="96"/>
        <v>#REF!</v>
      </c>
      <c r="K509" s="153" t="e">
        <f t="shared" si="96"/>
        <v>#REF!</v>
      </c>
      <c r="L509" s="153" t="e">
        <f t="shared" si="96"/>
        <v>#REF!</v>
      </c>
      <c r="M509" s="153" t="e">
        <f t="shared" si="95"/>
        <v>#REF!</v>
      </c>
      <c r="N509" s="153" t="e">
        <f t="shared" si="95"/>
        <v>#REF!</v>
      </c>
      <c r="O509" s="153" t="e">
        <f t="shared" si="95"/>
        <v>#REF!</v>
      </c>
      <c r="P509" s="153" t="e">
        <f t="shared" si="94"/>
        <v>#REF!</v>
      </c>
      <c r="Q509" s="153" t="e">
        <f t="shared" si="94"/>
        <v>#REF!</v>
      </c>
      <c r="R509" s="153" t="e">
        <f t="shared" si="94"/>
        <v>#REF!</v>
      </c>
      <c r="S509" s="153" t="e">
        <f t="shared" si="91"/>
        <v>#REF!</v>
      </c>
      <c r="T509" s="152" t="str">
        <f t="shared" ca="1" si="92"/>
        <v/>
      </c>
      <c r="U509" s="149" t="str">
        <f t="shared" ca="1" si="90"/>
        <v/>
      </c>
    </row>
    <row r="510" spans="1:21">
      <c r="A510" s="149">
        <v>508</v>
      </c>
      <c r="B510" s="150">
        <f t="shared" si="93"/>
        <v>508</v>
      </c>
      <c r="C510" s="151" t="e">
        <f>IF(#REF!='Pareto Math'!Z$3,'Pareto Math'!B510,IF(HLOOKUP(X$15,#REF!,A511,FALSE)="","",HLOOKUP(X$15,#REF!,A511,FALSE)))</f>
        <v>#REF!</v>
      </c>
      <c r="D510" s="149" t="e">
        <f>HLOOKUP(V$15,#REF!,A511,FALSE)</f>
        <v>#REF!</v>
      </c>
      <c r="E510" s="152" t="e">
        <f>IF(C510="","",HLOOKUP(W$15,#REF!,A511,FALSE))</f>
        <v>#REF!</v>
      </c>
      <c r="F510" s="152">
        <f>(COUNTIF(D$3:D510,D510))</f>
        <v>508</v>
      </c>
      <c r="G510" s="152">
        <f t="shared" si="87"/>
        <v>999</v>
      </c>
      <c r="H510" s="152" t="e">
        <f t="shared" si="88"/>
        <v>#REF!</v>
      </c>
      <c r="I510" s="153" t="str">
        <f t="shared" si="89"/>
        <v/>
      </c>
      <c r="J510" s="153" t="e">
        <f t="shared" si="96"/>
        <v>#REF!</v>
      </c>
      <c r="K510" s="153" t="e">
        <f t="shared" si="96"/>
        <v>#REF!</v>
      </c>
      <c r="L510" s="153" t="e">
        <f t="shared" si="96"/>
        <v>#REF!</v>
      </c>
      <c r="M510" s="153" t="e">
        <f t="shared" si="95"/>
        <v>#REF!</v>
      </c>
      <c r="N510" s="153" t="e">
        <f t="shared" si="95"/>
        <v>#REF!</v>
      </c>
      <c r="O510" s="153" t="e">
        <f t="shared" si="95"/>
        <v>#REF!</v>
      </c>
      <c r="P510" s="153" t="e">
        <f t="shared" si="94"/>
        <v>#REF!</v>
      </c>
      <c r="Q510" s="153" t="e">
        <f t="shared" si="94"/>
        <v>#REF!</v>
      </c>
      <c r="R510" s="153" t="e">
        <f t="shared" si="94"/>
        <v>#REF!</v>
      </c>
      <c r="S510" s="153" t="e">
        <f t="shared" si="91"/>
        <v>#REF!</v>
      </c>
      <c r="T510" s="152" t="str">
        <f t="shared" ca="1" si="92"/>
        <v/>
      </c>
      <c r="U510" s="149" t="str">
        <f t="shared" ca="1" si="90"/>
        <v/>
      </c>
    </row>
    <row r="511" spans="1:21">
      <c r="A511" s="149">
        <v>509</v>
      </c>
      <c r="B511" s="150">
        <f t="shared" si="93"/>
        <v>509</v>
      </c>
      <c r="C511" s="151" t="e">
        <f>IF(#REF!='Pareto Math'!Z$3,'Pareto Math'!B511,IF(HLOOKUP(X$15,#REF!,A512,FALSE)="","",HLOOKUP(X$15,#REF!,A512,FALSE)))</f>
        <v>#REF!</v>
      </c>
      <c r="D511" s="149" t="e">
        <f>HLOOKUP(V$15,#REF!,A512,FALSE)</f>
        <v>#REF!</v>
      </c>
      <c r="E511" s="152" t="e">
        <f>IF(C511="","",HLOOKUP(W$15,#REF!,A512,FALSE))</f>
        <v>#REF!</v>
      </c>
      <c r="F511" s="152">
        <f>(COUNTIF(D$3:D511,D511))</f>
        <v>509</v>
      </c>
      <c r="G511" s="152">
        <f t="shared" si="87"/>
        <v>999</v>
      </c>
      <c r="H511" s="152" t="e">
        <f t="shared" si="88"/>
        <v>#REF!</v>
      </c>
      <c r="I511" s="153" t="str">
        <f t="shared" si="89"/>
        <v/>
      </c>
      <c r="J511" s="153" t="e">
        <f t="shared" si="96"/>
        <v>#REF!</v>
      </c>
      <c r="K511" s="153" t="e">
        <f t="shared" si="96"/>
        <v>#REF!</v>
      </c>
      <c r="L511" s="153" t="e">
        <f t="shared" si="96"/>
        <v>#REF!</v>
      </c>
      <c r="M511" s="153" t="e">
        <f t="shared" si="95"/>
        <v>#REF!</v>
      </c>
      <c r="N511" s="153" t="e">
        <f t="shared" si="95"/>
        <v>#REF!</v>
      </c>
      <c r="O511" s="153" t="e">
        <f t="shared" si="95"/>
        <v>#REF!</v>
      </c>
      <c r="P511" s="153" t="e">
        <f t="shared" si="94"/>
        <v>#REF!</v>
      </c>
      <c r="Q511" s="153" t="e">
        <f t="shared" si="94"/>
        <v>#REF!</v>
      </c>
      <c r="R511" s="153" t="e">
        <f t="shared" si="94"/>
        <v>#REF!</v>
      </c>
      <c r="S511" s="153" t="e">
        <f t="shared" si="91"/>
        <v>#REF!</v>
      </c>
      <c r="T511" s="152" t="str">
        <f t="shared" ca="1" si="92"/>
        <v/>
      </c>
      <c r="U511" s="149" t="str">
        <f t="shared" ca="1" si="90"/>
        <v/>
      </c>
    </row>
    <row r="512" spans="1:21">
      <c r="A512" s="149">
        <v>510</v>
      </c>
      <c r="B512" s="150">
        <f t="shared" si="93"/>
        <v>510</v>
      </c>
      <c r="C512" s="151" t="e">
        <f>IF(#REF!='Pareto Math'!Z$3,'Pareto Math'!B512,IF(HLOOKUP(X$15,#REF!,A513,FALSE)="","",HLOOKUP(X$15,#REF!,A513,FALSE)))</f>
        <v>#REF!</v>
      </c>
      <c r="D512" s="149" t="e">
        <f>HLOOKUP(V$15,#REF!,A513,FALSE)</f>
        <v>#REF!</v>
      </c>
      <c r="E512" s="152" t="e">
        <f>IF(C512="","",HLOOKUP(W$15,#REF!,A513,FALSE))</f>
        <v>#REF!</v>
      </c>
      <c r="F512" s="152">
        <f>(COUNTIF(D$3:D512,D512))</f>
        <v>510</v>
      </c>
      <c r="G512" s="152">
        <f t="shared" si="87"/>
        <v>999</v>
      </c>
      <c r="H512" s="152" t="e">
        <f t="shared" si="88"/>
        <v>#REF!</v>
      </c>
      <c r="I512" s="153" t="str">
        <f t="shared" si="89"/>
        <v/>
      </c>
      <c r="J512" s="153" t="e">
        <f t="shared" si="96"/>
        <v>#REF!</v>
      </c>
      <c r="K512" s="153" t="e">
        <f t="shared" si="96"/>
        <v>#REF!</v>
      </c>
      <c r="L512" s="153" t="e">
        <f t="shared" si="96"/>
        <v>#REF!</v>
      </c>
      <c r="M512" s="153" t="e">
        <f t="shared" si="95"/>
        <v>#REF!</v>
      </c>
      <c r="N512" s="153" t="e">
        <f t="shared" si="95"/>
        <v>#REF!</v>
      </c>
      <c r="O512" s="153" t="e">
        <f t="shared" si="95"/>
        <v>#REF!</v>
      </c>
      <c r="P512" s="153" t="e">
        <f t="shared" si="94"/>
        <v>#REF!</v>
      </c>
      <c r="Q512" s="153" t="e">
        <f t="shared" si="94"/>
        <v>#REF!</v>
      </c>
      <c r="R512" s="153" t="e">
        <f t="shared" si="94"/>
        <v>#REF!</v>
      </c>
      <c r="S512" s="153" t="e">
        <f t="shared" si="91"/>
        <v>#REF!</v>
      </c>
      <c r="T512" s="152" t="str">
        <f t="shared" ca="1" si="92"/>
        <v/>
      </c>
      <c r="U512" s="149" t="str">
        <f t="shared" ca="1" si="90"/>
        <v/>
      </c>
    </row>
    <row r="513" spans="1:21">
      <c r="A513" s="149">
        <v>511</v>
      </c>
      <c r="B513" s="150">
        <f t="shared" si="93"/>
        <v>511</v>
      </c>
      <c r="C513" s="151" t="e">
        <f>IF(#REF!='Pareto Math'!Z$3,'Pareto Math'!B513,IF(HLOOKUP(X$15,#REF!,A514,FALSE)="","",HLOOKUP(X$15,#REF!,A514,FALSE)))</f>
        <v>#REF!</v>
      </c>
      <c r="D513" s="149" t="e">
        <f>HLOOKUP(V$15,#REF!,A514,FALSE)</f>
        <v>#REF!</v>
      </c>
      <c r="E513" s="152" t="e">
        <f>IF(C513="","",HLOOKUP(W$15,#REF!,A514,FALSE))</f>
        <v>#REF!</v>
      </c>
      <c r="F513" s="152">
        <f>(COUNTIF(D$3:D513,D513))</f>
        <v>511</v>
      </c>
      <c r="G513" s="152">
        <f t="shared" si="87"/>
        <v>999</v>
      </c>
      <c r="H513" s="152" t="e">
        <f t="shared" si="88"/>
        <v>#REF!</v>
      </c>
      <c r="I513" s="153" t="str">
        <f t="shared" si="89"/>
        <v/>
      </c>
      <c r="J513" s="153" t="e">
        <f t="shared" si="96"/>
        <v>#REF!</v>
      </c>
      <c r="K513" s="153" t="e">
        <f t="shared" si="96"/>
        <v>#REF!</v>
      </c>
      <c r="L513" s="153" t="e">
        <f t="shared" si="96"/>
        <v>#REF!</v>
      </c>
      <c r="M513" s="153" t="e">
        <f t="shared" si="95"/>
        <v>#REF!</v>
      </c>
      <c r="N513" s="153" t="e">
        <f t="shared" si="95"/>
        <v>#REF!</v>
      </c>
      <c r="O513" s="153" t="e">
        <f t="shared" si="95"/>
        <v>#REF!</v>
      </c>
      <c r="P513" s="153" t="e">
        <f t="shared" si="94"/>
        <v>#REF!</v>
      </c>
      <c r="Q513" s="153" t="e">
        <f t="shared" si="94"/>
        <v>#REF!</v>
      </c>
      <c r="R513" s="153" t="e">
        <f t="shared" si="94"/>
        <v>#REF!</v>
      </c>
      <c r="S513" s="153" t="e">
        <f t="shared" si="91"/>
        <v>#REF!</v>
      </c>
      <c r="T513" s="152" t="str">
        <f t="shared" ca="1" si="92"/>
        <v/>
      </c>
      <c r="U513" s="149" t="str">
        <f t="shared" ca="1" si="90"/>
        <v/>
      </c>
    </row>
    <row r="514" spans="1:21">
      <c r="A514" s="149">
        <v>512</v>
      </c>
      <c r="B514" s="150">
        <f t="shared" si="93"/>
        <v>512</v>
      </c>
      <c r="C514" s="151" t="e">
        <f>IF(#REF!='Pareto Math'!Z$3,'Pareto Math'!B514,IF(HLOOKUP(X$15,#REF!,A515,FALSE)="","",HLOOKUP(X$15,#REF!,A515,FALSE)))</f>
        <v>#REF!</v>
      </c>
      <c r="D514" s="149" t="e">
        <f>HLOOKUP(V$15,#REF!,A515,FALSE)</f>
        <v>#REF!</v>
      </c>
      <c r="E514" s="152" t="e">
        <f>IF(C514="","",HLOOKUP(W$15,#REF!,A515,FALSE))</f>
        <v>#REF!</v>
      </c>
      <c r="F514" s="152">
        <f>(COUNTIF(D$3:D514,D514))</f>
        <v>512</v>
      </c>
      <c r="G514" s="152">
        <f t="shared" si="87"/>
        <v>999</v>
      </c>
      <c r="H514" s="152" t="e">
        <f t="shared" si="88"/>
        <v>#REF!</v>
      </c>
      <c r="I514" s="153" t="str">
        <f t="shared" si="89"/>
        <v/>
      </c>
      <c r="J514" s="153" t="e">
        <f t="shared" si="96"/>
        <v>#REF!</v>
      </c>
      <c r="K514" s="153" t="e">
        <f t="shared" si="96"/>
        <v>#REF!</v>
      </c>
      <c r="L514" s="153" t="e">
        <f t="shared" si="96"/>
        <v>#REF!</v>
      </c>
      <c r="M514" s="153" t="e">
        <f t="shared" si="95"/>
        <v>#REF!</v>
      </c>
      <c r="N514" s="153" t="e">
        <f t="shared" si="95"/>
        <v>#REF!</v>
      </c>
      <c r="O514" s="153" t="e">
        <f t="shared" si="95"/>
        <v>#REF!</v>
      </c>
      <c r="P514" s="153" t="e">
        <f t="shared" si="94"/>
        <v>#REF!</v>
      </c>
      <c r="Q514" s="153" t="e">
        <f t="shared" si="94"/>
        <v>#REF!</v>
      </c>
      <c r="R514" s="153" t="e">
        <f t="shared" si="94"/>
        <v>#REF!</v>
      </c>
      <c r="S514" s="153" t="e">
        <f t="shared" si="91"/>
        <v>#REF!</v>
      </c>
      <c r="T514" s="152" t="str">
        <f t="shared" ca="1" si="92"/>
        <v/>
      </c>
      <c r="U514" s="149" t="str">
        <f t="shared" ca="1" si="90"/>
        <v/>
      </c>
    </row>
    <row r="515" spans="1:21">
      <c r="A515" s="149">
        <v>513</v>
      </c>
      <c r="B515" s="150">
        <f t="shared" si="93"/>
        <v>513</v>
      </c>
      <c r="C515" s="151" t="e">
        <f>IF(#REF!='Pareto Math'!Z$3,'Pareto Math'!B515,IF(HLOOKUP(X$15,#REF!,A516,FALSE)="","",HLOOKUP(X$15,#REF!,A516,FALSE)))</f>
        <v>#REF!</v>
      </c>
      <c r="D515" s="149" t="e">
        <f>HLOOKUP(V$15,#REF!,A516,FALSE)</f>
        <v>#REF!</v>
      </c>
      <c r="E515" s="152" t="e">
        <f>IF(C515="","",HLOOKUP(W$15,#REF!,A516,FALSE))</f>
        <v>#REF!</v>
      </c>
      <c r="F515" s="152">
        <f>(COUNTIF(D$3:D515,D515))</f>
        <v>513</v>
      </c>
      <c r="G515" s="152">
        <f t="shared" ref="G515:G578" si="97">(COUNTIF(D$3:D$1002,D515))</f>
        <v>999</v>
      </c>
      <c r="H515" s="152" t="e">
        <f t="shared" ref="H515:H578" si="98">(SUMIF(D$3:D$1002,D515,E$3:E$1002))</f>
        <v>#REF!</v>
      </c>
      <c r="I515" s="153" t="str">
        <f t="shared" ref="I515:I578" si="99">IF(F515=G515,IF(ISNA(H515),G515,H515),"")</f>
        <v/>
      </c>
      <c r="J515" s="153" t="e">
        <f t="shared" si="96"/>
        <v>#REF!</v>
      </c>
      <c r="K515" s="153" t="e">
        <f t="shared" si="96"/>
        <v>#REF!</v>
      </c>
      <c r="L515" s="153" t="e">
        <f t="shared" si="96"/>
        <v>#REF!</v>
      </c>
      <c r="M515" s="153" t="e">
        <f t="shared" si="95"/>
        <v>#REF!</v>
      </c>
      <c r="N515" s="153" t="e">
        <f t="shared" si="95"/>
        <v>#REF!</v>
      </c>
      <c r="O515" s="153" t="e">
        <f t="shared" si="95"/>
        <v>#REF!</v>
      </c>
      <c r="P515" s="153" t="e">
        <f t="shared" si="94"/>
        <v>#REF!</v>
      </c>
      <c r="Q515" s="153" t="e">
        <f t="shared" si="94"/>
        <v>#REF!</v>
      </c>
      <c r="R515" s="153" t="e">
        <f t="shared" si="94"/>
        <v>#REF!</v>
      </c>
      <c r="S515" s="153" t="e">
        <f t="shared" si="91"/>
        <v>#REF!</v>
      </c>
      <c r="T515" s="152" t="str">
        <f t="shared" ca="1" si="92"/>
        <v/>
      </c>
      <c r="U515" s="149" t="str">
        <f t="shared" ref="U515:U578" ca="1" si="100">IF(T515="","",D515)</f>
        <v/>
      </c>
    </row>
    <row r="516" spans="1:21">
      <c r="A516" s="149">
        <v>514</v>
      </c>
      <c r="B516" s="150">
        <f t="shared" si="93"/>
        <v>514</v>
      </c>
      <c r="C516" s="151" t="e">
        <f>IF(#REF!='Pareto Math'!Z$3,'Pareto Math'!B516,IF(HLOOKUP(X$15,#REF!,A517,FALSE)="","",HLOOKUP(X$15,#REF!,A517,FALSE)))</f>
        <v>#REF!</v>
      </c>
      <c r="D516" s="149" t="e">
        <f>HLOOKUP(V$15,#REF!,A517,FALSE)</f>
        <v>#REF!</v>
      </c>
      <c r="E516" s="152" t="e">
        <f>IF(C516="","",HLOOKUP(W$15,#REF!,A517,FALSE))</f>
        <v>#REF!</v>
      </c>
      <c r="F516" s="152">
        <f>(COUNTIF(D$3:D516,D516))</f>
        <v>514</v>
      </c>
      <c r="G516" s="152">
        <f t="shared" si="97"/>
        <v>999</v>
      </c>
      <c r="H516" s="152" t="e">
        <f t="shared" si="98"/>
        <v>#REF!</v>
      </c>
      <c r="I516" s="153" t="str">
        <f t="shared" si="99"/>
        <v/>
      </c>
      <c r="J516" s="153" t="e">
        <f t="shared" si="96"/>
        <v>#REF!</v>
      </c>
      <c r="K516" s="153" t="e">
        <f t="shared" si="96"/>
        <v>#REF!</v>
      </c>
      <c r="L516" s="153" t="e">
        <f t="shared" si="96"/>
        <v>#REF!</v>
      </c>
      <c r="M516" s="153" t="e">
        <f t="shared" si="95"/>
        <v>#REF!</v>
      </c>
      <c r="N516" s="153" t="e">
        <f t="shared" si="95"/>
        <v>#REF!</v>
      </c>
      <c r="O516" s="153" t="e">
        <f t="shared" si="95"/>
        <v>#REF!</v>
      </c>
      <c r="P516" s="153" t="e">
        <f t="shared" si="94"/>
        <v>#REF!</v>
      </c>
      <c r="Q516" s="153" t="e">
        <f t="shared" si="94"/>
        <v>#REF!</v>
      </c>
      <c r="R516" s="153" t="e">
        <f t="shared" si="94"/>
        <v>#REF!</v>
      </c>
      <c r="S516" s="153" t="e">
        <f t="shared" ref="S516:S579" si="101">IF(SUM(J516:R516)=0,$E516,"")</f>
        <v>#REF!</v>
      </c>
      <c r="T516" s="152" t="str">
        <f t="shared" ref="T516:T579" ca="1" si="102">IF(F516=G516,IF(ISNA(H516),G516+(RAND()*0.01),H516+(RAND()*0.0000000001)),"")</f>
        <v/>
      </c>
      <c r="U516" s="149" t="str">
        <f t="shared" ca="1" si="100"/>
        <v/>
      </c>
    </row>
    <row r="517" spans="1:21">
      <c r="A517" s="149">
        <v>515</v>
      </c>
      <c r="B517" s="150">
        <f t="shared" si="93"/>
        <v>515</v>
      </c>
      <c r="C517" s="151" t="e">
        <f>IF(#REF!='Pareto Math'!Z$3,'Pareto Math'!B517,IF(HLOOKUP(X$15,#REF!,A518,FALSE)="","",HLOOKUP(X$15,#REF!,A518,FALSE)))</f>
        <v>#REF!</v>
      </c>
      <c r="D517" s="149" t="e">
        <f>HLOOKUP(V$15,#REF!,A518,FALSE)</f>
        <v>#REF!</v>
      </c>
      <c r="E517" s="152" t="e">
        <f>IF(C517="","",HLOOKUP(W$15,#REF!,A518,FALSE))</f>
        <v>#REF!</v>
      </c>
      <c r="F517" s="152">
        <f>(COUNTIF(D$3:D517,D517))</f>
        <v>515</v>
      </c>
      <c r="G517" s="152">
        <f t="shared" si="97"/>
        <v>999</v>
      </c>
      <c r="H517" s="152" t="e">
        <f t="shared" si="98"/>
        <v>#REF!</v>
      </c>
      <c r="I517" s="153" t="str">
        <f t="shared" si="99"/>
        <v/>
      </c>
      <c r="J517" s="153" t="e">
        <f t="shared" si="96"/>
        <v>#REF!</v>
      </c>
      <c r="K517" s="153" t="e">
        <f t="shared" si="96"/>
        <v>#REF!</v>
      </c>
      <c r="L517" s="153" t="e">
        <f t="shared" si="96"/>
        <v>#REF!</v>
      </c>
      <c r="M517" s="153" t="e">
        <f t="shared" si="95"/>
        <v>#REF!</v>
      </c>
      <c r="N517" s="153" t="e">
        <f t="shared" si="95"/>
        <v>#REF!</v>
      </c>
      <c r="O517" s="153" t="e">
        <f t="shared" si="95"/>
        <v>#REF!</v>
      </c>
      <c r="P517" s="153" t="e">
        <f t="shared" si="94"/>
        <v>#REF!</v>
      </c>
      <c r="Q517" s="153" t="e">
        <f t="shared" si="94"/>
        <v>#REF!</v>
      </c>
      <c r="R517" s="153" t="e">
        <f t="shared" si="94"/>
        <v>#REF!</v>
      </c>
      <c r="S517" s="153" t="e">
        <f t="shared" si="101"/>
        <v>#REF!</v>
      </c>
      <c r="T517" s="152" t="str">
        <f t="shared" ca="1" si="102"/>
        <v/>
      </c>
      <c r="U517" s="149" t="str">
        <f t="shared" ca="1" si="100"/>
        <v/>
      </c>
    </row>
    <row r="518" spans="1:21">
      <c r="A518" s="149">
        <v>516</v>
      </c>
      <c r="B518" s="150">
        <f t="shared" si="93"/>
        <v>516</v>
      </c>
      <c r="C518" s="151" t="e">
        <f>IF(#REF!='Pareto Math'!Z$3,'Pareto Math'!B518,IF(HLOOKUP(X$15,#REF!,A519,FALSE)="","",HLOOKUP(X$15,#REF!,A519,FALSE)))</f>
        <v>#REF!</v>
      </c>
      <c r="D518" s="149" t="e">
        <f>HLOOKUP(V$15,#REF!,A519,FALSE)</f>
        <v>#REF!</v>
      </c>
      <c r="E518" s="152" t="e">
        <f>IF(C518="","",HLOOKUP(W$15,#REF!,A519,FALSE))</f>
        <v>#REF!</v>
      </c>
      <c r="F518" s="152">
        <f>(COUNTIF(D$3:D518,D518))</f>
        <v>516</v>
      </c>
      <c r="G518" s="152">
        <f t="shared" si="97"/>
        <v>999</v>
      </c>
      <c r="H518" s="152" t="e">
        <f t="shared" si="98"/>
        <v>#REF!</v>
      </c>
      <c r="I518" s="153" t="str">
        <f t="shared" si="99"/>
        <v/>
      </c>
      <c r="J518" s="153" t="e">
        <f t="shared" si="96"/>
        <v>#REF!</v>
      </c>
      <c r="K518" s="153" t="e">
        <f t="shared" si="96"/>
        <v>#REF!</v>
      </c>
      <c r="L518" s="153" t="e">
        <f t="shared" si="96"/>
        <v>#REF!</v>
      </c>
      <c r="M518" s="153" t="e">
        <f t="shared" si="95"/>
        <v>#REF!</v>
      </c>
      <c r="N518" s="153" t="e">
        <f t="shared" si="95"/>
        <v>#REF!</v>
      </c>
      <c r="O518" s="153" t="e">
        <f t="shared" si="95"/>
        <v>#REF!</v>
      </c>
      <c r="P518" s="153" t="e">
        <f t="shared" si="94"/>
        <v>#REF!</v>
      </c>
      <c r="Q518" s="153" t="e">
        <f t="shared" si="94"/>
        <v>#REF!</v>
      </c>
      <c r="R518" s="153" t="e">
        <f t="shared" si="94"/>
        <v>#REF!</v>
      </c>
      <c r="S518" s="153" t="e">
        <f t="shared" si="101"/>
        <v>#REF!</v>
      </c>
      <c r="T518" s="152" t="str">
        <f t="shared" ca="1" si="102"/>
        <v/>
      </c>
      <c r="U518" s="149" t="str">
        <f t="shared" ca="1" si="100"/>
        <v/>
      </c>
    </row>
    <row r="519" spans="1:21">
      <c r="A519" s="149">
        <v>517</v>
      </c>
      <c r="B519" s="150">
        <f t="shared" ref="B519:B582" si="103">IF(A519&gt;999-COUNTIF(D:D,0),"",A519)</f>
        <v>517</v>
      </c>
      <c r="C519" s="151" t="e">
        <f>IF(#REF!='Pareto Math'!Z$3,'Pareto Math'!B519,IF(HLOOKUP(X$15,#REF!,A520,FALSE)="","",HLOOKUP(X$15,#REF!,A520,FALSE)))</f>
        <v>#REF!</v>
      </c>
      <c r="D519" s="149" t="e">
        <f>HLOOKUP(V$15,#REF!,A520,FALSE)</f>
        <v>#REF!</v>
      </c>
      <c r="E519" s="152" t="e">
        <f>IF(C519="","",HLOOKUP(W$15,#REF!,A520,FALSE))</f>
        <v>#REF!</v>
      </c>
      <c r="F519" s="152">
        <f>(COUNTIF(D$3:D519,D519))</f>
        <v>517</v>
      </c>
      <c r="G519" s="152">
        <f t="shared" si="97"/>
        <v>999</v>
      </c>
      <c r="H519" s="152" t="e">
        <f t="shared" si="98"/>
        <v>#REF!</v>
      </c>
      <c r="I519" s="153" t="str">
        <f t="shared" si="99"/>
        <v/>
      </c>
      <c r="J519" s="153" t="e">
        <f t="shared" si="96"/>
        <v>#REF!</v>
      </c>
      <c r="K519" s="153" t="e">
        <f t="shared" si="96"/>
        <v>#REF!</v>
      </c>
      <c r="L519" s="153" t="e">
        <f t="shared" si="96"/>
        <v>#REF!</v>
      </c>
      <c r="M519" s="153" t="e">
        <f t="shared" si="95"/>
        <v>#REF!</v>
      </c>
      <c r="N519" s="153" t="e">
        <f t="shared" si="95"/>
        <v>#REF!</v>
      </c>
      <c r="O519" s="153" t="e">
        <f t="shared" si="95"/>
        <v>#REF!</v>
      </c>
      <c r="P519" s="153" t="e">
        <f t="shared" si="95"/>
        <v>#REF!</v>
      </c>
      <c r="Q519" s="153" t="e">
        <f t="shared" si="95"/>
        <v>#REF!</v>
      </c>
      <c r="R519" s="153" t="e">
        <f t="shared" si="95"/>
        <v>#REF!</v>
      </c>
      <c r="S519" s="153" t="e">
        <f t="shared" si="101"/>
        <v>#REF!</v>
      </c>
      <c r="T519" s="152" t="str">
        <f t="shared" ca="1" si="102"/>
        <v/>
      </c>
      <c r="U519" s="149" t="str">
        <f t="shared" ca="1" si="100"/>
        <v/>
      </c>
    </row>
    <row r="520" spans="1:21">
      <c r="A520" s="149">
        <v>518</v>
      </c>
      <c r="B520" s="150">
        <f t="shared" si="103"/>
        <v>518</v>
      </c>
      <c r="C520" s="151" t="e">
        <f>IF(#REF!='Pareto Math'!Z$3,'Pareto Math'!B520,IF(HLOOKUP(X$15,#REF!,A521,FALSE)="","",HLOOKUP(X$15,#REF!,A521,FALSE)))</f>
        <v>#REF!</v>
      </c>
      <c r="D520" s="149" t="e">
        <f>HLOOKUP(V$15,#REF!,A521,FALSE)</f>
        <v>#REF!</v>
      </c>
      <c r="E520" s="152" t="e">
        <f>IF(C520="","",HLOOKUP(W$15,#REF!,A521,FALSE))</f>
        <v>#REF!</v>
      </c>
      <c r="F520" s="152">
        <f>(COUNTIF(D$3:D520,D520))</f>
        <v>518</v>
      </c>
      <c r="G520" s="152">
        <f t="shared" si="97"/>
        <v>999</v>
      </c>
      <c r="H520" s="152" t="e">
        <f t="shared" si="98"/>
        <v>#REF!</v>
      </c>
      <c r="I520" s="153" t="str">
        <f t="shared" si="99"/>
        <v/>
      </c>
      <c r="J520" s="153" t="e">
        <f t="shared" si="96"/>
        <v>#REF!</v>
      </c>
      <c r="K520" s="153" t="e">
        <f t="shared" si="96"/>
        <v>#REF!</v>
      </c>
      <c r="L520" s="153" t="e">
        <f t="shared" si="96"/>
        <v>#REF!</v>
      </c>
      <c r="M520" s="153" t="e">
        <f t="shared" si="95"/>
        <v>#REF!</v>
      </c>
      <c r="N520" s="153" t="e">
        <f t="shared" si="95"/>
        <v>#REF!</v>
      </c>
      <c r="O520" s="153" t="e">
        <f t="shared" si="95"/>
        <v>#REF!</v>
      </c>
      <c r="P520" s="153" t="e">
        <f t="shared" si="95"/>
        <v>#REF!</v>
      </c>
      <c r="Q520" s="153" t="e">
        <f t="shared" si="95"/>
        <v>#REF!</v>
      </c>
      <c r="R520" s="153" t="e">
        <f t="shared" si="95"/>
        <v>#REF!</v>
      </c>
      <c r="S520" s="153" t="e">
        <f t="shared" si="101"/>
        <v>#REF!</v>
      </c>
      <c r="T520" s="152" t="str">
        <f t="shared" ca="1" si="102"/>
        <v/>
      </c>
      <c r="U520" s="149" t="str">
        <f t="shared" ca="1" si="100"/>
        <v/>
      </c>
    </row>
    <row r="521" spans="1:21">
      <c r="A521" s="149">
        <v>519</v>
      </c>
      <c r="B521" s="150">
        <f t="shared" si="103"/>
        <v>519</v>
      </c>
      <c r="C521" s="151" t="e">
        <f>IF(#REF!='Pareto Math'!Z$3,'Pareto Math'!B521,IF(HLOOKUP(X$15,#REF!,A522,FALSE)="","",HLOOKUP(X$15,#REF!,A522,FALSE)))</f>
        <v>#REF!</v>
      </c>
      <c r="D521" s="149" t="e">
        <f>HLOOKUP(V$15,#REF!,A522,FALSE)</f>
        <v>#REF!</v>
      </c>
      <c r="E521" s="152" t="e">
        <f>IF(C521="","",HLOOKUP(W$15,#REF!,A522,FALSE))</f>
        <v>#REF!</v>
      </c>
      <c r="F521" s="152">
        <f>(COUNTIF(D$3:D521,D521))</f>
        <v>519</v>
      </c>
      <c r="G521" s="152">
        <f t="shared" si="97"/>
        <v>999</v>
      </c>
      <c r="H521" s="152" t="e">
        <f t="shared" si="98"/>
        <v>#REF!</v>
      </c>
      <c r="I521" s="153" t="str">
        <f t="shared" si="99"/>
        <v/>
      </c>
      <c r="J521" s="153" t="e">
        <f t="shared" si="96"/>
        <v>#REF!</v>
      </c>
      <c r="K521" s="153" t="e">
        <f t="shared" si="96"/>
        <v>#REF!</v>
      </c>
      <c r="L521" s="153" t="e">
        <f t="shared" si="96"/>
        <v>#REF!</v>
      </c>
      <c r="M521" s="153" t="e">
        <f t="shared" si="95"/>
        <v>#REF!</v>
      </c>
      <c r="N521" s="153" t="e">
        <f t="shared" si="95"/>
        <v>#REF!</v>
      </c>
      <c r="O521" s="153" t="e">
        <f t="shared" si="95"/>
        <v>#REF!</v>
      </c>
      <c r="P521" s="153" t="e">
        <f t="shared" si="95"/>
        <v>#REF!</v>
      </c>
      <c r="Q521" s="153" t="e">
        <f t="shared" si="95"/>
        <v>#REF!</v>
      </c>
      <c r="R521" s="153" t="e">
        <f t="shared" si="95"/>
        <v>#REF!</v>
      </c>
      <c r="S521" s="153" t="e">
        <f t="shared" si="101"/>
        <v>#REF!</v>
      </c>
      <c r="T521" s="152" t="str">
        <f t="shared" ca="1" si="102"/>
        <v/>
      </c>
      <c r="U521" s="149" t="str">
        <f t="shared" ca="1" si="100"/>
        <v/>
      </c>
    </row>
    <row r="522" spans="1:21">
      <c r="A522" s="149">
        <v>520</v>
      </c>
      <c r="B522" s="150">
        <f t="shared" si="103"/>
        <v>520</v>
      </c>
      <c r="C522" s="151" t="e">
        <f>IF(#REF!='Pareto Math'!Z$3,'Pareto Math'!B522,IF(HLOOKUP(X$15,#REF!,A523,FALSE)="","",HLOOKUP(X$15,#REF!,A523,FALSE)))</f>
        <v>#REF!</v>
      </c>
      <c r="D522" s="149" t="e">
        <f>HLOOKUP(V$15,#REF!,A523,FALSE)</f>
        <v>#REF!</v>
      </c>
      <c r="E522" s="152" t="e">
        <f>IF(C522="","",HLOOKUP(W$15,#REF!,A523,FALSE))</f>
        <v>#REF!</v>
      </c>
      <c r="F522" s="152">
        <f>(COUNTIF(D$3:D522,D522))</f>
        <v>520</v>
      </c>
      <c r="G522" s="152">
        <f t="shared" si="97"/>
        <v>999</v>
      </c>
      <c r="H522" s="152" t="e">
        <f t="shared" si="98"/>
        <v>#REF!</v>
      </c>
      <c r="I522" s="153" t="str">
        <f t="shared" si="99"/>
        <v/>
      </c>
      <c r="J522" s="153" t="e">
        <f t="shared" si="96"/>
        <v>#REF!</v>
      </c>
      <c r="K522" s="153" t="e">
        <f t="shared" si="96"/>
        <v>#REF!</v>
      </c>
      <c r="L522" s="153" t="e">
        <f t="shared" si="96"/>
        <v>#REF!</v>
      </c>
      <c r="M522" s="153" t="e">
        <f t="shared" si="95"/>
        <v>#REF!</v>
      </c>
      <c r="N522" s="153" t="e">
        <f t="shared" si="95"/>
        <v>#REF!</v>
      </c>
      <c r="O522" s="153" t="e">
        <f t="shared" si="95"/>
        <v>#REF!</v>
      </c>
      <c r="P522" s="153" t="e">
        <f t="shared" si="95"/>
        <v>#REF!</v>
      </c>
      <c r="Q522" s="153" t="e">
        <f t="shared" si="95"/>
        <v>#REF!</v>
      </c>
      <c r="R522" s="153" t="e">
        <f t="shared" si="95"/>
        <v>#REF!</v>
      </c>
      <c r="S522" s="153" t="e">
        <f t="shared" si="101"/>
        <v>#REF!</v>
      </c>
      <c r="T522" s="152" t="str">
        <f t="shared" ca="1" si="102"/>
        <v/>
      </c>
      <c r="U522" s="149" t="str">
        <f t="shared" ca="1" si="100"/>
        <v/>
      </c>
    </row>
    <row r="523" spans="1:21">
      <c r="A523" s="149">
        <v>521</v>
      </c>
      <c r="B523" s="150">
        <f t="shared" si="103"/>
        <v>521</v>
      </c>
      <c r="C523" s="151" t="e">
        <f>IF(#REF!='Pareto Math'!Z$3,'Pareto Math'!B523,IF(HLOOKUP(X$15,#REF!,A524,FALSE)="","",HLOOKUP(X$15,#REF!,A524,FALSE)))</f>
        <v>#REF!</v>
      </c>
      <c r="D523" s="149" t="e">
        <f>HLOOKUP(V$15,#REF!,A524,FALSE)</f>
        <v>#REF!</v>
      </c>
      <c r="E523" s="152" t="e">
        <f>IF(C523="","",HLOOKUP(W$15,#REF!,A524,FALSE))</f>
        <v>#REF!</v>
      </c>
      <c r="F523" s="152">
        <f>(COUNTIF(D$3:D523,D523))</f>
        <v>521</v>
      </c>
      <c r="G523" s="152">
        <f t="shared" si="97"/>
        <v>999</v>
      </c>
      <c r="H523" s="152" t="e">
        <f t="shared" si="98"/>
        <v>#REF!</v>
      </c>
      <c r="I523" s="153" t="str">
        <f t="shared" si="99"/>
        <v/>
      </c>
      <c r="J523" s="153" t="e">
        <f t="shared" si="96"/>
        <v>#REF!</v>
      </c>
      <c r="K523" s="153" t="e">
        <f t="shared" si="96"/>
        <v>#REF!</v>
      </c>
      <c r="L523" s="153" t="e">
        <f t="shared" si="96"/>
        <v>#REF!</v>
      </c>
      <c r="M523" s="153" t="e">
        <f t="shared" si="95"/>
        <v>#REF!</v>
      </c>
      <c r="N523" s="153" t="e">
        <f t="shared" si="95"/>
        <v>#REF!</v>
      </c>
      <c r="O523" s="153" t="e">
        <f t="shared" si="95"/>
        <v>#REF!</v>
      </c>
      <c r="P523" s="153" t="e">
        <f t="shared" si="95"/>
        <v>#REF!</v>
      </c>
      <c r="Q523" s="153" t="e">
        <f t="shared" si="95"/>
        <v>#REF!</v>
      </c>
      <c r="R523" s="153" t="e">
        <f t="shared" si="95"/>
        <v>#REF!</v>
      </c>
      <c r="S523" s="153" t="e">
        <f t="shared" si="101"/>
        <v>#REF!</v>
      </c>
      <c r="T523" s="152" t="str">
        <f t="shared" ca="1" si="102"/>
        <v/>
      </c>
      <c r="U523" s="149" t="str">
        <f t="shared" ca="1" si="100"/>
        <v/>
      </c>
    </row>
    <row r="524" spans="1:21">
      <c r="A524" s="149">
        <v>522</v>
      </c>
      <c r="B524" s="150">
        <f t="shared" si="103"/>
        <v>522</v>
      </c>
      <c r="C524" s="151" t="e">
        <f>IF(#REF!='Pareto Math'!Z$3,'Pareto Math'!B524,IF(HLOOKUP(X$15,#REF!,A525,FALSE)="","",HLOOKUP(X$15,#REF!,A525,FALSE)))</f>
        <v>#REF!</v>
      </c>
      <c r="D524" s="149" t="e">
        <f>HLOOKUP(V$15,#REF!,A525,FALSE)</f>
        <v>#REF!</v>
      </c>
      <c r="E524" s="152" t="e">
        <f>IF(C524="","",HLOOKUP(W$15,#REF!,A525,FALSE))</f>
        <v>#REF!</v>
      </c>
      <c r="F524" s="152">
        <f>(COUNTIF(D$3:D524,D524))</f>
        <v>522</v>
      </c>
      <c r="G524" s="152">
        <f t="shared" si="97"/>
        <v>999</v>
      </c>
      <c r="H524" s="152" t="e">
        <f t="shared" si="98"/>
        <v>#REF!</v>
      </c>
      <c r="I524" s="153" t="str">
        <f t="shared" si="99"/>
        <v/>
      </c>
      <c r="J524" s="153" t="e">
        <f t="shared" si="96"/>
        <v>#REF!</v>
      </c>
      <c r="K524" s="153" t="e">
        <f t="shared" si="96"/>
        <v>#REF!</v>
      </c>
      <c r="L524" s="153" t="e">
        <f t="shared" si="96"/>
        <v>#REF!</v>
      </c>
      <c r="M524" s="153" t="e">
        <f t="shared" si="95"/>
        <v>#REF!</v>
      </c>
      <c r="N524" s="153" t="e">
        <f t="shared" si="95"/>
        <v>#REF!</v>
      </c>
      <c r="O524" s="153" t="e">
        <f t="shared" si="95"/>
        <v>#REF!</v>
      </c>
      <c r="P524" s="153" t="e">
        <f t="shared" si="95"/>
        <v>#REF!</v>
      </c>
      <c r="Q524" s="153" t="e">
        <f t="shared" si="95"/>
        <v>#REF!</v>
      </c>
      <c r="R524" s="153" t="e">
        <f t="shared" si="95"/>
        <v>#REF!</v>
      </c>
      <c r="S524" s="153" t="e">
        <f t="shared" si="101"/>
        <v>#REF!</v>
      </c>
      <c r="T524" s="152" t="str">
        <f t="shared" ca="1" si="102"/>
        <v/>
      </c>
      <c r="U524" s="149" t="str">
        <f t="shared" ca="1" si="100"/>
        <v/>
      </c>
    </row>
    <row r="525" spans="1:21">
      <c r="A525" s="149">
        <v>523</v>
      </c>
      <c r="B525" s="150">
        <f t="shared" si="103"/>
        <v>523</v>
      </c>
      <c r="C525" s="151" t="e">
        <f>IF(#REF!='Pareto Math'!Z$3,'Pareto Math'!B525,IF(HLOOKUP(X$15,#REF!,A526,FALSE)="","",HLOOKUP(X$15,#REF!,A526,FALSE)))</f>
        <v>#REF!</v>
      </c>
      <c r="D525" s="149" t="e">
        <f>HLOOKUP(V$15,#REF!,A526,FALSE)</f>
        <v>#REF!</v>
      </c>
      <c r="E525" s="152" t="e">
        <f>IF(C525="","",HLOOKUP(W$15,#REF!,A526,FALSE))</f>
        <v>#REF!</v>
      </c>
      <c r="F525" s="152">
        <f>(COUNTIF(D$3:D525,D525))</f>
        <v>523</v>
      </c>
      <c r="G525" s="152">
        <f t="shared" si="97"/>
        <v>999</v>
      </c>
      <c r="H525" s="152" t="e">
        <f t="shared" si="98"/>
        <v>#REF!</v>
      </c>
      <c r="I525" s="153" t="str">
        <f t="shared" si="99"/>
        <v/>
      </c>
      <c r="J525" s="153" t="e">
        <f t="shared" si="96"/>
        <v>#REF!</v>
      </c>
      <c r="K525" s="153" t="e">
        <f t="shared" si="96"/>
        <v>#REF!</v>
      </c>
      <c r="L525" s="153" t="e">
        <f t="shared" si="96"/>
        <v>#REF!</v>
      </c>
      <c r="M525" s="153" t="e">
        <f t="shared" si="95"/>
        <v>#REF!</v>
      </c>
      <c r="N525" s="153" t="e">
        <f t="shared" si="95"/>
        <v>#REF!</v>
      </c>
      <c r="O525" s="153" t="e">
        <f t="shared" si="95"/>
        <v>#REF!</v>
      </c>
      <c r="P525" s="153" t="e">
        <f t="shared" si="95"/>
        <v>#REF!</v>
      </c>
      <c r="Q525" s="153" t="e">
        <f t="shared" si="95"/>
        <v>#REF!</v>
      </c>
      <c r="R525" s="153" t="e">
        <f t="shared" si="95"/>
        <v>#REF!</v>
      </c>
      <c r="S525" s="153" t="e">
        <f t="shared" si="101"/>
        <v>#REF!</v>
      </c>
      <c r="T525" s="152" t="str">
        <f t="shared" ca="1" si="102"/>
        <v/>
      </c>
      <c r="U525" s="149" t="str">
        <f t="shared" ca="1" si="100"/>
        <v/>
      </c>
    </row>
    <row r="526" spans="1:21">
      <c r="A526" s="149">
        <v>524</v>
      </c>
      <c r="B526" s="150">
        <f t="shared" si="103"/>
        <v>524</v>
      </c>
      <c r="C526" s="151" t="e">
        <f>IF(#REF!='Pareto Math'!Z$3,'Pareto Math'!B526,IF(HLOOKUP(X$15,#REF!,A527,FALSE)="","",HLOOKUP(X$15,#REF!,A527,FALSE)))</f>
        <v>#REF!</v>
      </c>
      <c r="D526" s="149" t="e">
        <f>HLOOKUP(V$15,#REF!,A527,FALSE)</f>
        <v>#REF!</v>
      </c>
      <c r="E526" s="152" t="e">
        <f>IF(C526="","",HLOOKUP(W$15,#REF!,A527,FALSE))</f>
        <v>#REF!</v>
      </c>
      <c r="F526" s="152">
        <f>(COUNTIF(D$3:D526,D526))</f>
        <v>524</v>
      </c>
      <c r="G526" s="152">
        <f t="shared" si="97"/>
        <v>999</v>
      </c>
      <c r="H526" s="152" t="e">
        <f t="shared" si="98"/>
        <v>#REF!</v>
      </c>
      <c r="I526" s="153" t="str">
        <f t="shared" si="99"/>
        <v/>
      </c>
      <c r="J526" s="153" t="e">
        <f t="shared" si="96"/>
        <v>#REF!</v>
      </c>
      <c r="K526" s="153" t="e">
        <f t="shared" si="96"/>
        <v>#REF!</v>
      </c>
      <c r="L526" s="153" t="e">
        <f t="shared" si="96"/>
        <v>#REF!</v>
      </c>
      <c r="M526" s="153" t="e">
        <f t="shared" si="95"/>
        <v>#REF!</v>
      </c>
      <c r="N526" s="153" t="e">
        <f t="shared" si="95"/>
        <v>#REF!</v>
      </c>
      <c r="O526" s="153" t="e">
        <f t="shared" si="95"/>
        <v>#REF!</v>
      </c>
      <c r="P526" s="153" t="e">
        <f t="shared" si="95"/>
        <v>#REF!</v>
      </c>
      <c r="Q526" s="153" t="e">
        <f t="shared" si="95"/>
        <v>#REF!</v>
      </c>
      <c r="R526" s="153" t="e">
        <f t="shared" si="95"/>
        <v>#REF!</v>
      </c>
      <c r="S526" s="153" t="e">
        <f t="shared" si="101"/>
        <v>#REF!</v>
      </c>
      <c r="T526" s="152" t="str">
        <f t="shared" ca="1" si="102"/>
        <v/>
      </c>
      <c r="U526" s="149" t="str">
        <f t="shared" ca="1" si="100"/>
        <v/>
      </c>
    </row>
    <row r="527" spans="1:21">
      <c r="A527" s="149">
        <v>525</v>
      </c>
      <c r="B527" s="150">
        <f t="shared" si="103"/>
        <v>525</v>
      </c>
      <c r="C527" s="151" t="e">
        <f>IF(#REF!='Pareto Math'!Z$3,'Pareto Math'!B527,IF(HLOOKUP(X$15,#REF!,A528,FALSE)="","",HLOOKUP(X$15,#REF!,A528,FALSE)))</f>
        <v>#REF!</v>
      </c>
      <c r="D527" s="149" t="e">
        <f>HLOOKUP(V$15,#REF!,A528,FALSE)</f>
        <v>#REF!</v>
      </c>
      <c r="E527" s="152" t="e">
        <f>IF(C527="","",HLOOKUP(W$15,#REF!,A528,FALSE))</f>
        <v>#REF!</v>
      </c>
      <c r="F527" s="152">
        <f>(COUNTIF(D$3:D527,D527))</f>
        <v>525</v>
      </c>
      <c r="G527" s="152">
        <f t="shared" si="97"/>
        <v>999</v>
      </c>
      <c r="H527" s="152" t="e">
        <f t="shared" si="98"/>
        <v>#REF!</v>
      </c>
      <c r="I527" s="153" t="str">
        <f t="shared" si="99"/>
        <v/>
      </c>
      <c r="J527" s="153" t="e">
        <f t="shared" si="96"/>
        <v>#REF!</v>
      </c>
      <c r="K527" s="153" t="e">
        <f t="shared" si="96"/>
        <v>#REF!</v>
      </c>
      <c r="L527" s="153" t="e">
        <f t="shared" si="96"/>
        <v>#REF!</v>
      </c>
      <c r="M527" s="153" t="e">
        <f t="shared" si="95"/>
        <v>#REF!</v>
      </c>
      <c r="N527" s="153" t="e">
        <f t="shared" si="95"/>
        <v>#REF!</v>
      </c>
      <c r="O527" s="153" t="e">
        <f t="shared" si="95"/>
        <v>#REF!</v>
      </c>
      <c r="P527" s="153" t="e">
        <f t="shared" si="95"/>
        <v>#REF!</v>
      </c>
      <c r="Q527" s="153" t="e">
        <f t="shared" si="95"/>
        <v>#REF!</v>
      </c>
      <c r="R527" s="153" t="e">
        <f t="shared" si="95"/>
        <v>#REF!</v>
      </c>
      <c r="S527" s="153" t="e">
        <f t="shared" si="101"/>
        <v>#REF!</v>
      </c>
      <c r="T527" s="152" t="str">
        <f t="shared" ca="1" si="102"/>
        <v/>
      </c>
      <c r="U527" s="149" t="str">
        <f t="shared" ca="1" si="100"/>
        <v/>
      </c>
    </row>
    <row r="528" spans="1:21">
      <c r="A528" s="149">
        <v>526</v>
      </c>
      <c r="B528" s="150">
        <f t="shared" si="103"/>
        <v>526</v>
      </c>
      <c r="C528" s="151" t="e">
        <f>IF(#REF!='Pareto Math'!Z$3,'Pareto Math'!B528,IF(HLOOKUP(X$15,#REF!,A529,FALSE)="","",HLOOKUP(X$15,#REF!,A529,FALSE)))</f>
        <v>#REF!</v>
      </c>
      <c r="D528" s="149" t="e">
        <f>HLOOKUP(V$15,#REF!,A529,FALSE)</f>
        <v>#REF!</v>
      </c>
      <c r="E528" s="152" t="e">
        <f>IF(C528="","",HLOOKUP(W$15,#REF!,A529,FALSE))</f>
        <v>#REF!</v>
      </c>
      <c r="F528" s="152">
        <f>(COUNTIF(D$3:D528,D528))</f>
        <v>526</v>
      </c>
      <c r="G528" s="152">
        <f t="shared" si="97"/>
        <v>999</v>
      </c>
      <c r="H528" s="152" t="e">
        <f t="shared" si="98"/>
        <v>#REF!</v>
      </c>
      <c r="I528" s="153" t="str">
        <f t="shared" si="99"/>
        <v/>
      </c>
      <c r="J528" s="153" t="e">
        <f t="shared" si="96"/>
        <v>#REF!</v>
      </c>
      <c r="K528" s="153" t="e">
        <f t="shared" si="96"/>
        <v>#REF!</v>
      </c>
      <c r="L528" s="153" t="e">
        <f t="shared" si="96"/>
        <v>#REF!</v>
      </c>
      <c r="M528" s="153" t="e">
        <f t="shared" si="95"/>
        <v>#REF!</v>
      </c>
      <c r="N528" s="153" t="e">
        <f t="shared" si="95"/>
        <v>#REF!</v>
      </c>
      <c r="O528" s="153" t="e">
        <f t="shared" si="95"/>
        <v>#REF!</v>
      </c>
      <c r="P528" s="153" t="e">
        <f t="shared" si="95"/>
        <v>#REF!</v>
      </c>
      <c r="Q528" s="153" t="e">
        <f t="shared" si="95"/>
        <v>#REF!</v>
      </c>
      <c r="R528" s="153" t="e">
        <f t="shared" si="95"/>
        <v>#REF!</v>
      </c>
      <c r="S528" s="153" t="e">
        <f t="shared" si="101"/>
        <v>#REF!</v>
      </c>
      <c r="T528" s="152" t="str">
        <f t="shared" ca="1" si="102"/>
        <v/>
      </c>
      <c r="U528" s="149" t="str">
        <f t="shared" ca="1" si="100"/>
        <v/>
      </c>
    </row>
    <row r="529" spans="1:21">
      <c r="A529" s="149">
        <v>527</v>
      </c>
      <c r="B529" s="150">
        <f t="shared" si="103"/>
        <v>527</v>
      </c>
      <c r="C529" s="151" t="e">
        <f>IF(#REF!='Pareto Math'!Z$3,'Pareto Math'!B529,IF(HLOOKUP(X$15,#REF!,A530,FALSE)="","",HLOOKUP(X$15,#REF!,A530,FALSE)))</f>
        <v>#REF!</v>
      </c>
      <c r="D529" s="149" t="e">
        <f>HLOOKUP(V$15,#REF!,A530,FALSE)</f>
        <v>#REF!</v>
      </c>
      <c r="E529" s="152" t="e">
        <f>IF(C529="","",HLOOKUP(W$15,#REF!,A530,FALSE))</f>
        <v>#REF!</v>
      </c>
      <c r="F529" s="152">
        <f>(COUNTIF(D$3:D529,D529))</f>
        <v>527</v>
      </c>
      <c r="G529" s="152">
        <f t="shared" si="97"/>
        <v>999</v>
      </c>
      <c r="H529" s="152" t="e">
        <f t="shared" si="98"/>
        <v>#REF!</v>
      </c>
      <c r="I529" s="153" t="str">
        <f t="shared" si="99"/>
        <v/>
      </c>
      <c r="J529" s="153" t="e">
        <f t="shared" si="96"/>
        <v>#REF!</v>
      </c>
      <c r="K529" s="153" t="e">
        <f t="shared" si="96"/>
        <v>#REF!</v>
      </c>
      <c r="L529" s="153" t="e">
        <f t="shared" si="96"/>
        <v>#REF!</v>
      </c>
      <c r="M529" s="153" t="e">
        <f t="shared" si="95"/>
        <v>#REF!</v>
      </c>
      <c r="N529" s="153" t="e">
        <f t="shared" si="95"/>
        <v>#REF!</v>
      </c>
      <c r="O529" s="153" t="e">
        <f t="shared" si="95"/>
        <v>#REF!</v>
      </c>
      <c r="P529" s="153" t="e">
        <f t="shared" si="95"/>
        <v>#REF!</v>
      </c>
      <c r="Q529" s="153" t="e">
        <f t="shared" si="95"/>
        <v>#REF!</v>
      </c>
      <c r="R529" s="153" t="e">
        <f t="shared" si="95"/>
        <v>#REF!</v>
      </c>
      <c r="S529" s="153" t="e">
        <f t="shared" si="101"/>
        <v>#REF!</v>
      </c>
      <c r="T529" s="152" t="str">
        <f t="shared" ca="1" si="102"/>
        <v/>
      </c>
      <c r="U529" s="149" t="str">
        <f t="shared" ca="1" si="100"/>
        <v/>
      </c>
    </row>
    <row r="530" spans="1:21">
      <c r="A530" s="149">
        <v>528</v>
      </c>
      <c r="B530" s="150">
        <f t="shared" si="103"/>
        <v>528</v>
      </c>
      <c r="C530" s="151" t="e">
        <f>IF(#REF!='Pareto Math'!Z$3,'Pareto Math'!B530,IF(HLOOKUP(X$15,#REF!,A531,FALSE)="","",HLOOKUP(X$15,#REF!,A531,FALSE)))</f>
        <v>#REF!</v>
      </c>
      <c r="D530" s="149" t="e">
        <f>HLOOKUP(V$15,#REF!,A531,FALSE)</f>
        <v>#REF!</v>
      </c>
      <c r="E530" s="152" t="e">
        <f>IF(C530="","",HLOOKUP(W$15,#REF!,A531,FALSE))</f>
        <v>#REF!</v>
      </c>
      <c r="F530" s="152">
        <f>(COUNTIF(D$3:D530,D530))</f>
        <v>528</v>
      </c>
      <c r="G530" s="152">
        <f t="shared" si="97"/>
        <v>999</v>
      </c>
      <c r="H530" s="152" t="e">
        <f t="shared" si="98"/>
        <v>#REF!</v>
      </c>
      <c r="I530" s="153" t="str">
        <f t="shared" si="99"/>
        <v/>
      </c>
      <c r="J530" s="153" t="e">
        <f t="shared" si="96"/>
        <v>#REF!</v>
      </c>
      <c r="K530" s="153" t="e">
        <f t="shared" si="96"/>
        <v>#REF!</v>
      </c>
      <c r="L530" s="153" t="e">
        <f t="shared" si="96"/>
        <v>#REF!</v>
      </c>
      <c r="M530" s="153" t="e">
        <f t="shared" si="95"/>
        <v>#REF!</v>
      </c>
      <c r="N530" s="153" t="e">
        <f t="shared" si="95"/>
        <v>#REF!</v>
      </c>
      <c r="O530" s="153" t="e">
        <f t="shared" si="95"/>
        <v>#REF!</v>
      </c>
      <c r="P530" s="153" t="e">
        <f t="shared" si="95"/>
        <v>#REF!</v>
      </c>
      <c r="Q530" s="153" t="e">
        <f t="shared" si="95"/>
        <v>#REF!</v>
      </c>
      <c r="R530" s="153" t="e">
        <f t="shared" si="95"/>
        <v>#REF!</v>
      </c>
      <c r="S530" s="153" t="e">
        <f t="shared" si="101"/>
        <v>#REF!</v>
      </c>
      <c r="T530" s="152" t="str">
        <f t="shared" ca="1" si="102"/>
        <v/>
      </c>
      <c r="U530" s="149" t="str">
        <f t="shared" ca="1" si="100"/>
        <v/>
      </c>
    </row>
    <row r="531" spans="1:21">
      <c r="A531" s="149">
        <v>529</v>
      </c>
      <c r="B531" s="150">
        <f t="shared" si="103"/>
        <v>529</v>
      </c>
      <c r="C531" s="151" t="e">
        <f>IF(#REF!='Pareto Math'!Z$3,'Pareto Math'!B531,IF(HLOOKUP(X$15,#REF!,A532,FALSE)="","",HLOOKUP(X$15,#REF!,A532,FALSE)))</f>
        <v>#REF!</v>
      </c>
      <c r="D531" s="149" t="e">
        <f>HLOOKUP(V$15,#REF!,A532,FALSE)</f>
        <v>#REF!</v>
      </c>
      <c r="E531" s="152" t="e">
        <f>IF(C531="","",HLOOKUP(W$15,#REF!,A532,FALSE))</f>
        <v>#REF!</v>
      </c>
      <c r="F531" s="152">
        <f>(COUNTIF(D$3:D531,D531))</f>
        <v>529</v>
      </c>
      <c r="G531" s="152">
        <f t="shared" si="97"/>
        <v>999</v>
      </c>
      <c r="H531" s="152" t="e">
        <f t="shared" si="98"/>
        <v>#REF!</v>
      </c>
      <c r="I531" s="153" t="str">
        <f t="shared" si="99"/>
        <v/>
      </c>
      <c r="J531" s="153" t="e">
        <f t="shared" si="96"/>
        <v>#REF!</v>
      </c>
      <c r="K531" s="153" t="e">
        <f t="shared" si="96"/>
        <v>#REF!</v>
      </c>
      <c r="L531" s="153" t="e">
        <f t="shared" si="96"/>
        <v>#REF!</v>
      </c>
      <c r="M531" s="153" t="e">
        <f t="shared" si="95"/>
        <v>#REF!</v>
      </c>
      <c r="N531" s="153" t="e">
        <f t="shared" si="95"/>
        <v>#REF!</v>
      </c>
      <c r="O531" s="153" t="e">
        <f t="shared" si="95"/>
        <v>#REF!</v>
      </c>
      <c r="P531" s="153" t="e">
        <f t="shared" si="95"/>
        <v>#REF!</v>
      </c>
      <c r="Q531" s="153" t="e">
        <f t="shared" si="95"/>
        <v>#REF!</v>
      </c>
      <c r="R531" s="153" t="e">
        <f t="shared" si="95"/>
        <v>#REF!</v>
      </c>
      <c r="S531" s="153" t="e">
        <f t="shared" si="101"/>
        <v>#REF!</v>
      </c>
      <c r="T531" s="152" t="str">
        <f t="shared" ca="1" si="102"/>
        <v/>
      </c>
      <c r="U531" s="149" t="str">
        <f t="shared" ca="1" si="100"/>
        <v/>
      </c>
    </row>
    <row r="532" spans="1:21">
      <c r="A532" s="149">
        <v>530</v>
      </c>
      <c r="B532" s="150">
        <f t="shared" si="103"/>
        <v>530</v>
      </c>
      <c r="C532" s="151" t="e">
        <f>IF(#REF!='Pareto Math'!Z$3,'Pareto Math'!B532,IF(HLOOKUP(X$15,#REF!,A533,FALSE)="","",HLOOKUP(X$15,#REF!,A533,FALSE)))</f>
        <v>#REF!</v>
      </c>
      <c r="D532" s="149" t="e">
        <f>HLOOKUP(V$15,#REF!,A533,FALSE)</f>
        <v>#REF!</v>
      </c>
      <c r="E532" s="152" t="e">
        <f>IF(C532="","",HLOOKUP(W$15,#REF!,A533,FALSE))</f>
        <v>#REF!</v>
      </c>
      <c r="F532" s="152">
        <f>(COUNTIF(D$3:D532,D532))</f>
        <v>530</v>
      </c>
      <c r="G532" s="152">
        <f t="shared" si="97"/>
        <v>999</v>
      </c>
      <c r="H532" s="152" t="e">
        <f t="shared" si="98"/>
        <v>#REF!</v>
      </c>
      <c r="I532" s="153" t="str">
        <f t="shared" si="99"/>
        <v/>
      </c>
      <c r="J532" s="153" t="e">
        <f t="shared" si="96"/>
        <v>#REF!</v>
      </c>
      <c r="K532" s="153" t="e">
        <f t="shared" si="96"/>
        <v>#REF!</v>
      </c>
      <c r="L532" s="153" t="e">
        <f t="shared" si="96"/>
        <v>#REF!</v>
      </c>
      <c r="M532" s="153" t="e">
        <f t="shared" si="95"/>
        <v>#REF!</v>
      </c>
      <c r="N532" s="153" t="e">
        <f t="shared" si="95"/>
        <v>#REF!</v>
      </c>
      <c r="O532" s="153" t="e">
        <f t="shared" si="95"/>
        <v>#REF!</v>
      </c>
      <c r="P532" s="153" t="e">
        <f t="shared" si="95"/>
        <v>#REF!</v>
      </c>
      <c r="Q532" s="153" t="e">
        <f t="shared" si="95"/>
        <v>#REF!</v>
      </c>
      <c r="R532" s="153" t="e">
        <f t="shared" si="95"/>
        <v>#REF!</v>
      </c>
      <c r="S532" s="153" t="e">
        <f t="shared" si="101"/>
        <v>#REF!</v>
      </c>
      <c r="T532" s="152" t="str">
        <f t="shared" ca="1" si="102"/>
        <v/>
      </c>
      <c r="U532" s="149" t="str">
        <f t="shared" ca="1" si="100"/>
        <v/>
      </c>
    </row>
    <row r="533" spans="1:21">
      <c r="A533" s="149">
        <v>531</v>
      </c>
      <c r="B533" s="150">
        <f t="shared" si="103"/>
        <v>531</v>
      </c>
      <c r="C533" s="151" t="e">
        <f>IF(#REF!='Pareto Math'!Z$3,'Pareto Math'!B533,IF(HLOOKUP(X$15,#REF!,A534,FALSE)="","",HLOOKUP(X$15,#REF!,A534,FALSE)))</f>
        <v>#REF!</v>
      </c>
      <c r="D533" s="149" t="e">
        <f>HLOOKUP(V$15,#REF!,A534,FALSE)</f>
        <v>#REF!</v>
      </c>
      <c r="E533" s="152" t="e">
        <f>IF(C533="","",HLOOKUP(W$15,#REF!,A534,FALSE))</f>
        <v>#REF!</v>
      </c>
      <c r="F533" s="152">
        <f>(COUNTIF(D$3:D533,D533))</f>
        <v>531</v>
      </c>
      <c r="G533" s="152">
        <f t="shared" si="97"/>
        <v>999</v>
      </c>
      <c r="H533" s="152" t="e">
        <f t="shared" si="98"/>
        <v>#REF!</v>
      </c>
      <c r="I533" s="153" t="str">
        <f t="shared" si="99"/>
        <v/>
      </c>
      <c r="J533" s="153" t="e">
        <f t="shared" si="96"/>
        <v>#REF!</v>
      </c>
      <c r="K533" s="153" t="e">
        <f t="shared" si="96"/>
        <v>#REF!</v>
      </c>
      <c r="L533" s="153" t="e">
        <f t="shared" si="96"/>
        <v>#REF!</v>
      </c>
      <c r="M533" s="153" t="e">
        <f t="shared" si="95"/>
        <v>#REF!</v>
      </c>
      <c r="N533" s="153" t="e">
        <f t="shared" si="95"/>
        <v>#REF!</v>
      </c>
      <c r="O533" s="153" t="e">
        <f t="shared" si="95"/>
        <v>#REF!</v>
      </c>
      <c r="P533" s="153" t="e">
        <f t="shared" si="95"/>
        <v>#REF!</v>
      </c>
      <c r="Q533" s="153" t="e">
        <f t="shared" si="95"/>
        <v>#REF!</v>
      </c>
      <c r="R533" s="153" t="e">
        <f t="shared" si="95"/>
        <v>#REF!</v>
      </c>
      <c r="S533" s="153" t="e">
        <f t="shared" si="101"/>
        <v>#REF!</v>
      </c>
      <c r="T533" s="152" t="str">
        <f t="shared" ca="1" si="102"/>
        <v/>
      </c>
      <c r="U533" s="149" t="str">
        <f t="shared" ca="1" si="100"/>
        <v/>
      </c>
    </row>
    <row r="534" spans="1:21">
      <c r="A534" s="149">
        <v>532</v>
      </c>
      <c r="B534" s="150">
        <f t="shared" si="103"/>
        <v>532</v>
      </c>
      <c r="C534" s="151" t="e">
        <f>IF(#REF!='Pareto Math'!Z$3,'Pareto Math'!B534,IF(HLOOKUP(X$15,#REF!,A535,FALSE)="","",HLOOKUP(X$15,#REF!,A535,FALSE)))</f>
        <v>#REF!</v>
      </c>
      <c r="D534" s="149" t="e">
        <f>HLOOKUP(V$15,#REF!,A535,FALSE)</f>
        <v>#REF!</v>
      </c>
      <c r="E534" s="152" t="e">
        <f>IF(C534="","",HLOOKUP(W$15,#REF!,A535,FALSE))</f>
        <v>#REF!</v>
      </c>
      <c r="F534" s="152">
        <f>(COUNTIF(D$3:D534,D534))</f>
        <v>532</v>
      </c>
      <c r="G534" s="152">
        <f t="shared" si="97"/>
        <v>999</v>
      </c>
      <c r="H534" s="152" t="e">
        <f t="shared" si="98"/>
        <v>#REF!</v>
      </c>
      <c r="I534" s="153" t="str">
        <f t="shared" si="99"/>
        <v/>
      </c>
      <c r="J534" s="153" t="e">
        <f t="shared" si="96"/>
        <v>#REF!</v>
      </c>
      <c r="K534" s="153" t="e">
        <f t="shared" si="96"/>
        <v>#REF!</v>
      </c>
      <c r="L534" s="153" t="e">
        <f t="shared" si="96"/>
        <v>#REF!</v>
      </c>
      <c r="M534" s="153" t="e">
        <f t="shared" si="95"/>
        <v>#REF!</v>
      </c>
      <c r="N534" s="153" t="e">
        <f t="shared" si="95"/>
        <v>#REF!</v>
      </c>
      <c r="O534" s="153" t="e">
        <f t="shared" si="95"/>
        <v>#REF!</v>
      </c>
      <c r="P534" s="153" t="e">
        <f t="shared" si="95"/>
        <v>#REF!</v>
      </c>
      <c r="Q534" s="153" t="e">
        <f t="shared" si="95"/>
        <v>#REF!</v>
      </c>
      <c r="R534" s="153" t="e">
        <f t="shared" si="95"/>
        <v>#REF!</v>
      </c>
      <c r="S534" s="153" t="e">
        <f t="shared" si="101"/>
        <v>#REF!</v>
      </c>
      <c r="T534" s="152" t="str">
        <f t="shared" ca="1" si="102"/>
        <v/>
      </c>
      <c r="U534" s="149" t="str">
        <f t="shared" ca="1" si="100"/>
        <v/>
      </c>
    </row>
    <row r="535" spans="1:21">
      <c r="A535" s="149">
        <v>533</v>
      </c>
      <c r="B535" s="150">
        <f t="shared" si="103"/>
        <v>533</v>
      </c>
      <c r="C535" s="151" t="e">
        <f>IF(#REF!='Pareto Math'!Z$3,'Pareto Math'!B535,IF(HLOOKUP(X$15,#REF!,A536,FALSE)="","",HLOOKUP(X$15,#REF!,A536,FALSE)))</f>
        <v>#REF!</v>
      </c>
      <c r="D535" s="149" t="e">
        <f>HLOOKUP(V$15,#REF!,A536,FALSE)</f>
        <v>#REF!</v>
      </c>
      <c r="E535" s="152" t="e">
        <f>IF(C535="","",HLOOKUP(W$15,#REF!,A536,FALSE))</f>
        <v>#REF!</v>
      </c>
      <c r="F535" s="152">
        <f>(COUNTIF(D$3:D535,D535))</f>
        <v>533</v>
      </c>
      <c r="G535" s="152">
        <f t="shared" si="97"/>
        <v>999</v>
      </c>
      <c r="H535" s="152" t="e">
        <f t="shared" si="98"/>
        <v>#REF!</v>
      </c>
      <c r="I535" s="153" t="str">
        <f t="shared" si="99"/>
        <v/>
      </c>
      <c r="J535" s="153" t="e">
        <f t="shared" si="96"/>
        <v>#REF!</v>
      </c>
      <c r="K535" s="153" t="e">
        <f t="shared" si="96"/>
        <v>#REF!</v>
      </c>
      <c r="L535" s="153" t="e">
        <f t="shared" si="96"/>
        <v>#REF!</v>
      </c>
      <c r="M535" s="153" t="e">
        <f t="shared" si="95"/>
        <v>#REF!</v>
      </c>
      <c r="N535" s="153" t="e">
        <f t="shared" si="95"/>
        <v>#REF!</v>
      </c>
      <c r="O535" s="153" t="e">
        <f t="shared" si="95"/>
        <v>#REF!</v>
      </c>
      <c r="P535" s="153" t="e">
        <f t="shared" si="95"/>
        <v>#REF!</v>
      </c>
      <c r="Q535" s="153" t="e">
        <f t="shared" si="95"/>
        <v>#REF!</v>
      </c>
      <c r="R535" s="153" t="e">
        <f t="shared" si="95"/>
        <v>#REF!</v>
      </c>
      <c r="S535" s="153" t="e">
        <f t="shared" si="101"/>
        <v>#REF!</v>
      </c>
      <c r="T535" s="152" t="str">
        <f t="shared" ca="1" si="102"/>
        <v/>
      </c>
      <c r="U535" s="149" t="str">
        <f t="shared" ca="1" si="100"/>
        <v/>
      </c>
    </row>
    <row r="536" spans="1:21">
      <c r="A536" s="149">
        <v>534</v>
      </c>
      <c r="B536" s="150">
        <f t="shared" si="103"/>
        <v>534</v>
      </c>
      <c r="C536" s="151" t="e">
        <f>IF(#REF!='Pareto Math'!Z$3,'Pareto Math'!B536,IF(HLOOKUP(X$15,#REF!,A537,FALSE)="","",HLOOKUP(X$15,#REF!,A537,FALSE)))</f>
        <v>#REF!</v>
      </c>
      <c r="D536" s="149" t="e">
        <f>HLOOKUP(V$15,#REF!,A537,FALSE)</f>
        <v>#REF!</v>
      </c>
      <c r="E536" s="152" t="e">
        <f>IF(C536="","",HLOOKUP(W$15,#REF!,A537,FALSE))</f>
        <v>#REF!</v>
      </c>
      <c r="F536" s="152">
        <f>(COUNTIF(D$3:D536,D536))</f>
        <v>534</v>
      </c>
      <c r="G536" s="152">
        <f t="shared" si="97"/>
        <v>999</v>
      </c>
      <c r="H536" s="152" t="e">
        <f t="shared" si="98"/>
        <v>#REF!</v>
      </c>
      <c r="I536" s="153" t="str">
        <f t="shared" si="99"/>
        <v/>
      </c>
      <c r="J536" s="153" t="e">
        <f t="shared" si="96"/>
        <v>#REF!</v>
      </c>
      <c r="K536" s="153" t="e">
        <f t="shared" si="96"/>
        <v>#REF!</v>
      </c>
      <c r="L536" s="153" t="e">
        <f t="shared" si="96"/>
        <v>#REF!</v>
      </c>
      <c r="M536" s="153" t="e">
        <f t="shared" si="95"/>
        <v>#REF!</v>
      </c>
      <c r="N536" s="153" t="e">
        <f t="shared" si="95"/>
        <v>#REF!</v>
      </c>
      <c r="O536" s="153" t="e">
        <f t="shared" si="95"/>
        <v>#REF!</v>
      </c>
      <c r="P536" s="153" t="e">
        <f t="shared" si="95"/>
        <v>#REF!</v>
      </c>
      <c r="Q536" s="153" t="e">
        <f t="shared" si="95"/>
        <v>#REF!</v>
      </c>
      <c r="R536" s="153" t="e">
        <f t="shared" si="95"/>
        <v>#REF!</v>
      </c>
      <c r="S536" s="153" t="e">
        <f t="shared" si="101"/>
        <v>#REF!</v>
      </c>
      <c r="T536" s="152" t="str">
        <f t="shared" ca="1" si="102"/>
        <v/>
      </c>
      <c r="U536" s="149" t="str">
        <f t="shared" ca="1" si="100"/>
        <v/>
      </c>
    </row>
    <row r="537" spans="1:21">
      <c r="A537" s="149">
        <v>535</v>
      </c>
      <c r="B537" s="150">
        <f t="shared" si="103"/>
        <v>535</v>
      </c>
      <c r="C537" s="151" t="e">
        <f>IF(#REF!='Pareto Math'!Z$3,'Pareto Math'!B537,IF(HLOOKUP(X$15,#REF!,A538,FALSE)="","",HLOOKUP(X$15,#REF!,A538,FALSE)))</f>
        <v>#REF!</v>
      </c>
      <c r="D537" s="149" t="e">
        <f>HLOOKUP(V$15,#REF!,A538,FALSE)</f>
        <v>#REF!</v>
      </c>
      <c r="E537" s="152" t="e">
        <f>IF(C537="","",HLOOKUP(W$15,#REF!,A538,FALSE))</f>
        <v>#REF!</v>
      </c>
      <c r="F537" s="152">
        <f>(COUNTIF(D$3:D537,D537))</f>
        <v>535</v>
      </c>
      <c r="G537" s="152">
        <f t="shared" si="97"/>
        <v>999</v>
      </c>
      <c r="H537" s="152" t="e">
        <f t="shared" si="98"/>
        <v>#REF!</v>
      </c>
      <c r="I537" s="153" t="str">
        <f t="shared" si="99"/>
        <v/>
      </c>
      <c r="J537" s="153" t="e">
        <f t="shared" si="96"/>
        <v>#REF!</v>
      </c>
      <c r="K537" s="153" t="e">
        <f t="shared" si="96"/>
        <v>#REF!</v>
      </c>
      <c r="L537" s="153" t="e">
        <f t="shared" si="96"/>
        <v>#REF!</v>
      </c>
      <c r="M537" s="153" t="e">
        <f t="shared" si="95"/>
        <v>#REF!</v>
      </c>
      <c r="N537" s="153" t="e">
        <f t="shared" si="95"/>
        <v>#REF!</v>
      </c>
      <c r="O537" s="153" t="e">
        <f t="shared" si="95"/>
        <v>#REF!</v>
      </c>
      <c r="P537" s="153" t="e">
        <f t="shared" si="95"/>
        <v>#REF!</v>
      </c>
      <c r="Q537" s="153" t="e">
        <f t="shared" si="95"/>
        <v>#REF!</v>
      </c>
      <c r="R537" s="153" t="e">
        <f t="shared" si="95"/>
        <v>#REF!</v>
      </c>
      <c r="S537" s="153" t="e">
        <f t="shared" si="101"/>
        <v>#REF!</v>
      </c>
      <c r="T537" s="152" t="str">
        <f t="shared" ca="1" si="102"/>
        <v/>
      </c>
      <c r="U537" s="149" t="str">
        <f t="shared" ca="1" si="100"/>
        <v/>
      </c>
    </row>
    <row r="538" spans="1:21">
      <c r="A538" s="149">
        <v>536</v>
      </c>
      <c r="B538" s="150">
        <f t="shared" si="103"/>
        <v>536</v>
      </c>
      <c r="C538" s="151" t="e">
        <f>IF(#REF!='Pareto Math'!Z$3,'Pareto Math'!B538,IF(HLOOKUP(X$15,#REF!,A539,FALSE)="","",HLOOKUP(X$15,#REF!,A539,FALSE)))</f>
        <v>#REF!</v>
      </c>
      <c r="D538" s="149" t="e">
        <f>HLOOKUP(V$15,#REF!,A539,FALSE)</f>
        <v>#REF!</v>
      </c>
      <c r="E538" s="152" t="e">
        <f>IF(C538="","",HLOOKUP(W$15,#REF!,A539,FALSE))</f>
        <v>#REF!</v>
      </c>
      <c r="F538" s="152">
        <f>(COUNTIF(D$3:D538,D538))</f>
        <v>536</v>
      </c>
      <c r="G538" s="152">
        <f t="shared" si="97"/>
        <v>999</v>
      </c>
      <c r="H538" s="152" t="e">
        <f t="shared" si="98"/>
        <v>#REF!</v>
      </c>
      <c r="I538" s="153" t="str">
        <f t="shared" si="99"/>
        <v/>
      </c>
      <c r="J538" s="153" t="e">
        <f t="shared" si="96"/>
        <v>#REF!</v>
      </c>
      <c r="K538" s="153" t="e">
        <f t="shared" si="96"/>
        <v>#REF!</v>
      </c>
      <c r="L538" s="153" t="e">
        <f t="shared" si="96"/>
        <v>#REF!</v>
      </c>
      <c r="M538" s="153" t="e">
        <f t="shared" si="95"/>
        <v>#REF!</v>
      </c>
      <c r="N538" s="153" t="e">
        <f t="shared" si="95"/>
        <v>#REF!</v>
      </c>
      <c r="O538" s="153" t="e">
        <f t="shared" si="95"/>
        <v>#REF!</v>
      </c>
      <c r="P538" s="153" t="e">
        <f t="shared" si="95"/>
        <v>#REF!</v>
      </c>
      <c r="Q538" s="153" t="e">
        <f t="shared" si="95"/>
        <v>#REF!</v>
      </c>
      <c r="R538" s="153" t="e">
        <f t="shared" si="95"/>
        <v>#REF!</v>
      </c>
      <c r="S538" s="153" t="e">
        <f t="shared" si="101"/>
        <v>#REF!</v>
      </c>
      <c r="T538" s="152" t="str">
        <f t="shared" ca="1" si="102"/>
        <v/>
      </c>
      <c r="U538" s="149" t="str">
        <f t="shared" ca="1" si="100"/>
        <v/>
      </c>
    </row>
    <row r="539" spans="1:21">
      <c r="A539" s="149">
        <v>537</v>
      </c>
      <c r="B539" s="150">
        <f t="shared" si="103"/>
        <v>537</v>
      </c>
      <c r="C539" s="151" t="e">
        <f>IF(#REF!='Pareto Math'!Z$3,'Pareto Math'!B539,IF(HLOOKUP(X$15,#REF!,A540,FALSE)="","",HLOOKUP(X$15,#REF!,A540,FALSE)))</f>
        <v>#REF!</v>
      </c>
      <c r="D539" s="149" t="e">
        <f>HLOOKUP(V$15,#REF!,A540,FALSE)</f>
        <v>#REF!</v>
      </c>
      <c r="E539" s="152" t="e">
        <f>IF(C539="","",HLOOKUP(W$15,#REF!,A540,FALSE))</f>
        <v>#REF!</v>
      </c>
      <c r="F539" s="152">
        <f>(COUNTIF(D$3:D539,D539))</f>
        <v>537</v>
      </c>
      <c r="G539" s="152">
        <f t="shared" si="97"/>
        <v>999</v>
      </c>
      <c r="H539" s="152" t="e">
        <f t="shared" si="98"/>
        <v>#REF!</v>
      </c>
      <c r="I539" s="153" t="str">
        <f t="shared" si="99"/>
        <v/>
      </c>
      <c r="J539" s="153" t="e">
        <f t="shared" si="96"/>
        <v>#REF!</v>
      </c>
      <c r="K539" s="153" t="e">
        <f t="shared" si="96"/>
        <v>#REF!</v>
      </c>
      <c r="L539" s="153" t="e">
        <f t="shared" si="96"/>
        <v>#REF!</v>
      </c>
      <c r="M539" s="153" t="e">
        <f t="shared" si="95"/>
        <v>#REF!</v>
      </c>
      <c r="N539" s="153" t="e">
        <f t="shared" si="95"/>
        <v>#REF!</v>
      </c>
      <c r="O539" s="153" t="e">
        <f t="shared" si="95"/>
        <v>#REF!</v>
      </c>
      <c r="P539" s="153" t="e">
        <f t="shared" si="95"/>
        <v>#REF!</v>
      </c>
      <c r="Q539" s="153" t="e">
        <f t="shared" si="95"/>
        <v>#REF!</v>
      </c>
      <c r="R539" s="153" t="e">
        <f t="shared" si="95"/>
        <v>#REF!</v>
      </c>
      <c r="S539" s="153" t="e">
        <f t="shared" si="101"/>
        <v>#REF!</v>
      </c>
      <c r="T539" s="152" t="str">
        <f t="shared" ca="1" si="102"/>
        <v/>
      </c>
      <c r="U539" s="149" t="str">
        <f t="shared" ca="1" si="100"/>
        <v/>
      </c>
    </row>
    <row r="540" spans="1:21">
      <c r="A540" s="149">
        <v>538</v>
      </c>
      <c r="B540" s="150">
        <f t="shared" si="103"/>
        <v>538</v>
      </c>
      <c r="C540" s="151" t="e">
        <f>IF(#REF!='Pareto Math'!Z$3,'Pareto Math'!B540,IF(HLOOKUP(X$15,#REF!,A541,FALSE)="","",HLOOKUP(X$15,#REF!,A541,FALSE)))</f>
        <v>#REF!</v>
      </c>
      <c r="D540" s="149" t="e">
        <f>HLOOKUP(V$15,#REF!,A541,FALSE)</f>
        <v>#REF!</v>
      </c>
      <c r="E540" s="152" t="e">
        <f>IF(C540="","",HLOOKUP(W$15,#REF!,A541,FALSE))</f>
        <v>#REF!</v>
      </c>
      <c r="F540" s="152">
        <f>(COUNTIF(D$3:D540,D540))</f>
        <v>538</v>
      </c>
      <c r="G540" s="152">
        <f t="shared" si="97"/>
        <v>999</v>
      </c>
      <c r="H540" s="152" t="e">
        <f t="shared" si="98"/>
        <v>#REF!</v>
      </c>
      <c r="I540" s="153" t="str">
        <f t="shared" si="99"/>
        <v/>
      </c>
      <c r="J540" s="153" t="e">
        <f t="shared" si="96"/>
        <v>#REF!</v>
      </c>
      <c r="K540" s="153" t="e">
        <f t="shared" si="96"/>
        <v>#REF!</v>
      </c>
      <c r="L540" s="153" t="e">
        <f t="shared" si="96"/>
        <v>#REF!</v>
      </c>
      <c r="M540" s="153" t="e">
        <f t="shared" si="95"/>
        <v>#REF!</v>
      </c>
      <c r="N540" s="153" t="e">
        <f t="shared" si="95"/>
        <v>#REF!</v>
      </c>
      <c r="O540" s="153" t="e">
        <f t="shared" si="95"/>
        <v>#REF!</v>
      </c>
      <c r="P540" s="153" t="e">
        <f t="shared" ref="P540:R603" si="104">IF(ISERROR(AD$43),"",IF($D540&lt;&gt;AD$43,"",$E540))</f>
        <v>#REF!</v>
      </c>
      <c r="Q540" s="153" t="e">
        <f t="shared" si="104"/>
        <v>#REF!</v>
      </c>
      <c r="R540" s="153" t="e">
        <f t="shared" si="104"/>
        <v>#REF!</v>
      </c>
      <c r="S540" s="153" t="e">
        <f t="shared" si="101"/>
        <v>#REF!</v>
      </c>
      <c r="T540" s="152" t="str">
        <f t="shared" ca="1" si="102"/>
        <v/>
      </c>
      <c r="U540" s="149" t="str">
        <f t="shared" ca="1" si="100"/>
        <v/>
      </c>
    </row>
    <row r="541" spans="1:21">
      <c r="A541" s="149">
        <v>539</v>
      </c>
      <c r="B541" s="150">
        <f t="shared" si="103"/>
        <v>539</v>
      </c>
      <c r="C541" s="151" t="e">
        <f>IF(#REF!='Pareto Math'!Z$3,'Pareto Math'!B541,IF(HLOOKUP(X$15,#REF!,A542,FALSE)="","",HLOOKUP(X$15,#REF!,A542,FALSE)))</f>
        <v>#REF!</v>
      </c>
      <c r="D541" s="149" t="e">
        <f>HLOOKUP(V$15,#REF!,A542,FALSE)</f>
        <v>#REF!</v>
      </c>
      <c r="E541" s="152" t="e">
        <f>IF(C541="","",HLOOKUP(W$15,#REF!,A542,FALSE))</f>
        <v>#REF!</v>
      </c>
      <c r="F541" s="152">
        <f>(COUNTIF(D$3:D541,D541))</f>
        <v>539</v>
      </c>
      <c r="G541" s="152">
        <f t="shared" si="97"/>
        <v>999</v>
      </c>
      <c r="H541" s="152" t="e">
        <f t="shared" si="98"/>
        <v>#REF!</v>
      </c>
      <c r="I541" s="153" t="str">
        <f t="shared" si="99"/>
        <v/>
      </c>
      <c r="J541" s="153" t="e">
        <f t="shared" si="96"/>
        <v>#REF!</v>
      </c>
      <c r="K541" s="153" t="e">
        <f t="shared" si="96"/>
        <v>#REF!</v>
      </c>
      <c r="L541" s="153" t="e">
        <f t="shared" si="96"/>
        <v>#REF!</v>
      </c>
      <c r="M541" s="153" t="e">
        <f t="shared" si="96"/>
        <v>#REF!</v>
      </c>
      <c r="N541" s="153" t="e">
        <f t="shared" si="96"/>
        <v>#REF!</v>
      </c>
      <c r="O541" s="153" t="e">
        <f t="shared" si="96"/>
        <v>#REF!</v>
      </c>
      <c r="P541" s="153" t="e">
        <f t="shared" si="104"/>
        <v>#REF!</v>
      </c>
      <c r="Q541" s="153" t="e">
        <f t="shared" si="104"/>
        <v>#REF!</v>
      </c>
      <c r="R541" s="153" t="e">
        <f t="shared" si="104"/>
        <v>#REF!</v>
      </c>
      <c r="S541" s="153" t="e">
        <f t="shared" si="101"/>
        <v>#REF!</v>
      </c>
      <c r="T541" s="152" t="str">
        <f t="shared" ca="1" si="102"/>
        <v/>
      </c>
      <c r="U541" s="149" t="str">
        <f t="shared" ca="1" si="100"/>
        <v/>
      </c>
    </row>
    <row r="542" spans="1:21">
      <c r="A542" s="149">
        <v>540</v>
      </c>
      <c r="B542" s="150">
        <f t="shared" si="103"/>
        <v>540</v>
      </c>
      <c r="C542" s="151" t="e">
        <f>IF(#REF!='Pareto Math'!Z$3,'Pareto Math'!B542,IF(HLOOKUP(X$15,#REF!,A543,FALSE)="","",HLOOKUP(X$15,#REF!,A543,FALSE)))</f>
        <v>#REF!</v>
      </c>
      <c r="D542" s="149" t="e">
        <f>HLOOKUP(V$15,#REF!,A543,FALSE)</f>
        <v>#REF!</v>
      </c>
      <c r="E542" s="152" t="e">
        <f>IF(C542="","",HLOOKUP(W$15,#REF!,A543,FALSE))</f>
        <v>#REF!</v>
      </c>
      <c r="F542" s="152">
        <f>(COUNTIF(D$3:D542,D542))</f>
        <v>540</v>
      </c>
      <c r="G542" s="152">
        <f t="shared" si="97"/>
        <v>999</v>
      </c>
      <c r="H542" s="152" t="e">
        <f t="shared" si="98"/>
        <v>#REF!</v>
      </c>
      <c r="I542" s="153" t="str">
        <f t="shared" si="99"/>
        <v/>
      </c>
      <c r="J542" s="153" t="e">
        <f t="shared" ref="J542:O584" si="105">IF(ISERROR(X$43),"",IF($D542&lt;&gt;X$43,"",$E542))</f>
        <v>#REF!</v>
      </c>
      <c r="K542" s="153" t="e">
        <f t="shared" si="105"/>
        <v>#REF!</v>
      </c>
      <c r="L542" s="153" t="e">
        <f t="shared" si="105"/>
        <v>#REF!</v>
      </c>
      <c r="M542" s="153" t="e">
        <f t="shared" si="105"/>
        <v>#REF!</v>
      </c>
      <c r="N542" s="153" t="e">
        <f t="shared" si="105"/>
        <v>#REF!</v>
      </c>
      <c r="O542" s="153" t="e">
        <f t="shared" si="105"/>
        <v>#REF!</v>
      </c>
      <c r="P542" s="153" t="e">
        <f t="shared" si="104"/>
        <v>#REF!</v>
      </c>
      <c r="Q542" s="153" t="e">
        <f t="shared" si="104"/>
        <v>#REF!</v>
      </c>
      <c r="R542" s="153" t="e">
        <f t="shared" si="104"/>
        <v>#REF!</v>
      </c>
      <c r="S542" s="153" t="e">
        <f t="shared" si="101"/>
        <v>#REF!</v>
      </c>
      <c r="T542" s="152" t="str">
        <f t="shared" ca="1" si="102"/>
        <v/>
      </c>
      <c r="U542" s="149" t="str">
        <f t="shared" ca="1" si="100"/>
        <v/>
      </c>
    </row>
    <row r="543" spans="1:21">
      <c r="A543" s="149">
        <v>541</v>
      </c>
      <c r="B543" s="150">
        <f t="shared" si="103"/>
        <v>541</v>
      </c>
      <c r="C543" s="151" t="e">
        <f>IF(#REF!='Pareto Math'!Z$3,'Pareto Math'!B543,IF(HLOOKUP(X$15,#REF!,A544,FALSE)="","",HLOOKUP(X$15,#REF!,A544,FALSE)))</f>
        <v>#REF!</v>
      </c>
      <c r="D543" s="149" t="e">
        <f>HLOOKUP(V$15,#REF!,A544,FALSE)</f>
        <v>#REF!</v>
      </c>
      <c r="E543" s="152" t="e">
        <f>IF(C543="","",HLOOKUP(W$15,#REF!,A544,FALSE))</f>
        <v>#REF!</v>
      </c>
      <c r="F543" s="152">
        <f>(COUNTIF(D$3:D543,D543))</f>
        <v>541</v>
      </c>
      <c r="G543" s="152">
        <f t="shared" si="97"/>
        <v>999</v>
      </c>
      <c r="H543" s="152" t="e">
        <f t="shared" si="98"/>
        <v>#REF!</v>
      </c>
      <c r="I543" s="153" t="str">
        <f t="shared" si="99"/>
        <v/>
      </c>
      <c r="J543" s="153" t="e">
        <f t="shared" si="105"/>
        <v>#REF!</v>
      </c>
      <c r="K543" s="153" t="e">
        <f t="shared" si="105"/>
        <v>#REF!</v>
      </c>
      <c r="L543" s="153" t="e">
        <f t="shared" si="105"/>
        <v>#REF!</v>
      </c>
      <c r="M543" s="153" t="e">
        <f t="shared" si="105"/>
        <v>#REF!</v>
      </c>
      <c r="N543" s="153" t="e">
        <f t="shared" si="105"/>
        <v>#REF!</v>
      </c>
      <c r="O543" s="153" t="e">
        <f t="shared" si="105"/>
        <v>#REF!</v>
      </c>
      <c r="P543" s="153" t="e">
        <f t="shared" si="104"/>
        <v>#REF!</v>
      </c>
      <c r="Q543" s="153" t="e">
        <f t="shared" si="104"/>
        <v>#REF!</v>
      </c>
      <c r="R543" s="153" t="e">
        <f t="shared" si="104"/>
        <v>#REF!</v>
      </c>
      <c r="S543" s="153" t="e">
        <f t="shared" si="101"/>
        <v>#REF!</v>
      </c>
      <c r="T543" s="152" t="str">
        <f t="shared" ca="1" si="102"/>
        <v/>
      </c>
      <c r="U543" s="149" t="str">
        <f t="shared" ca="1" si="100"/>
        <v/>
      </c>
    </row>
    <row r="544" spans="1:21">
      <c r="A544" s="149">
        <v>542</v>
      </c>
      <c r="B544" s="150">
        <f t="shared" si="103"/>
        <v>542</v>
      </c>
      <c r="C544" s="151" t="e">
        <f>IF(#REF!='Pareto Math'!Z$3,'Pareto Math'!B544,IF(HLOOKUP(X$15,#REF!,A545,FALSE)="","",HLOOKUP(X$15,#REF!,A545,FALSE)))</f>
        <v>#REF!</v>
      </c>
      <c r="D544" s="149" t="e">
        <f>HLOOKUP(V$15,#REF!,A545,FALSE)</f>
        <v>#REF!</v>
      </c>
      <c r="E544" s="152" t="e">
        <f>IF(C544="","",HLOOKUP(W$15,#REF!,A545,FALSE))</f>
        <v>#REF!</v>
      </c>
      <c r="F544" s="152">
        <f>(COUNTIF(D$3:D544,D544))</f>
        <v>542</v>
      </c>
      <c r="G544" s="152">
        <f t="shared" si="97"/>
        <v>999</v>
      </c>
      <c r="H544" s="152" t="e">
        <f t="shared" si="98"/>
        <v>#REF!</v>
      </c>
      <c r="I544" s="153" t="str">
        <f t="shared" si="99"/>
        <v/>
      </c>
      <c r="J544" s="153" t="e">
        <f t="shared" si="105"/>
        <v>#REF!</v>
      </c>
      <c r="K544" s="153" t="e">
        <f t="shared" si="105"/>
        <v>#REF!</v>
      </c>
      <c r="L544" s="153" t="e">
        <f t="shared" si="105"/>
        <v>#REF!</v>
      </c>
      <c r="M544" s="153" t="e">
        <f t="shared" si="105"/>
        <v>#REF!</v>
      </c>
      <c r="N544" s="153" t="e">
        <f t="shared" si="105"/>
        <v>#REF!</v>
      </c>
      <c r="O544" s="153" t="e">
        <f t="shared" si="105"/>
        <v>#REF!</v>
      </c>
      <c r="P544" s="153" t="e">
        <f t="shared" si="104"/>
        <v>#REF!</v>
      </c>
      <c r="Q544" s="153" t="e">
        <f t="shared" si="104"/>
        <v>#REF!</v>
      </c>
      <c r="R544" s="153" t="e">
        <f t="shared" si="104"/>
        <v>#REF!</v>
      </c>
      <c r="S544" s="153" t="e">
        <f t="shared" si="101"/>
        <v>#REF!</v>
      </c>
      <c r="T544" s="152" t="str">
        <f t="shared" ca="1" si="102"/>
        <v/>
      </c>
      <c r="U544" s="149" t="str">
        <f t="shared" ca="1" si="100"/>
        <v/>
      </c>
    </row>
    <row r="545" spans="1:21">
      <c r="A545" s="149">
        <v>543</v>
      </c>
      <c r="B545" s="150">
        <f t="shared" si="103"/>
        <v>543</v>
      </c>
      <c r="C545" s="151" t="e">
        <f>IF(#REF!='Pareto Math'!Z$3,'Pareto Math'!B545,IF(HLOOKUP(X$15,#REF!,A546,FALSE)="","",HLOOKUP(X$15,#REF!,A546,FALSE)))</f>
        <v>#REF!</v>
      </c>
      <c r="D545" s="149" t="e">
        <f>HLOOKUP(V$15,#REF!,A546,FALSE)</f>
        <v>#REF!</v>
      </c>
      <c r="E545" s="152" t="e">
        <f>IF(C545="","",HLOOKUP(W$15,#REF!,A546,FALSE))</f>
        <v>#REF!</v>
      </c>
      <c r="F545" s="152">
        <f>(COUNTIF(D$3:D545,D545))</f>
        <v>543</v>
      </c>
      <c r="G545" s="152">
        <f t="shared" si="97"/>
        <v>999</v>
      </c>
      <c r="H545" s="152" t="e">
        <f t="shared" si="98"/>
        <v>#REF!</v>
      </c>
      <c r="I545" s="153" t="str">
        <f t="shared" si="99"/>
        <v/>
      </c>
      <c r="J545" s="153" t="e">
        <f t="shared" si="105"/>
        <v>#REF!</v>
      </c>
      <c r="K545" s="153" t="e">
        <f t="shared" si="105"/>
        <v>#REF!</v>
      </c>
      <c r="L545" s="153" t="e">
        <f t="shared" si="105"/>
        <v>#REF!</v>
      </c>
      <c r="M545" s="153" t="e">
        <f t="shared" si="105"/>
        <v>#REF!</v>
      </c>
      <c r="N545" s="153" t="e">
        <f t="shared" si="105"/>
        <v>#REF!</v>
      </c>
      <c r="O545" s="153" t="e">
        <f t="shared" si="105"/>
        <v>#REF!</v>
      </c>
      <c r="P545" s="153" t="e">
        <f t="shared" si="104"/>
        <v>#REF!</v>
      </c>
      <c r="Q545" s="153" t="e">
        <f t="shared" si="104"/>
        <v>#REF!</v>
      </c>
      <c r="R545" s="153" t="e">
        <f t="shared" si="104"/>
        <v>#REF!</v>
      </c>
      <c r="S545" s="153" t="e">
        <f t="shared" si="101"/>
        <v>#REF!</v>
      </c>
      <c r="T545" s="152" t="str">
        <f t="shared" ca="1" si="102"/>
        <v/>
      </c>
      <c r="U545" s="149" t="str">
        <f t="shared" ca="1" si="100"/>
        <v/>
      </c>
    </row>
    <row r="546" spans="1:21">
      <c r="A546" s="149">
        <v>544</v>
      </c>
      <c r="B546" s="150">
        <f t="shared" si="103"/>
        <v>544</v>
      </c>
      <c r="C546" s="151" t="e">
        <f>IF(#REF!='Pareto Math'!Z$3,'Pareto Math'!B546,IF(HLOOKUP(X$15,#REF!,A547,FALSE)="","",HLOOKUP(X$15,#REF!,A547,FALSE)))</f>
        <v>#REF!</v>
      </c>
      <c r="D546" s="149" t="e">
        <f>HLOOKUP(V$15,#REF!,A547,FALSE)</f>
        <v>#REF!</v>
      </c>
      <c r="E546" s="152" t="e">
        <f>IF(C546="","",HLOOKUP(W$15,#REF!,A547,FALSE))</f>
        <v>#REF!</v>
      </c>
      <c r="F546" s="152">
        <f>(COUNTIF(D$3:D546,D546))</f>
        <v>544</v>
      </c>
      <c r="G546" s="152">
        <f t="shared" si="97"/>
        <v>999</v>
      </c>
      <c r="H546" s="152" t="e">
        <f t="shared" si="98"/>
        <v>#REF!</v>
      </c>
      <c r="I546" s="153" t="str">
        <f t="shared" si="99"/>
        <v/>
      </c>
      <c r="J546" s="153" t="e">
        <f t="shared" si="105"/>
        <v>#REF!</v>
      </c>
      <c r="K546" s="153" t="e">
        <f t="shared" si="105"/>
        <v>#REF!</v>
      </c>
      <c r="L546" s="153" t="e">
        <f t="shared" si="105"/>
        <v>#REF!</v>
      </c>
      <c r="M546" s="153" t="e">
        <f t="shared" si="105"/>
        <v>#REF!</v>
      </c>
      <c r="N546" s="153" t="e">
        <f t="shared" si="105"/>
        <v>#REF!</v>
      </c>
      <c r="O546" s="153" t="e">
        <f t="shared" si="105"/>
        <v>#REF!</v>
      </c>
      <c r="P546" s="153" t="e">
        <f t="shared" si="104"/>
        <v>#REF!</v>
      </c>
      <c r="Q546" s="153" t="e">
        <f t="shared" si="104"/>
        <v>#REF!</v>
      </c>
      <c r="R546" s="153" t="e">
        <f t="shared" si="104"/>
        <v>#REF!</v>
      </c>
      <c r="S546" s="153" t="e">
        <f t="shared" si="101"/>
        <v>#REF!</v>
      </c>
      <c r="T546" s="152" t="str">
        <f t="shared" ca="1" si="102"/>
        <v/>
      </c>
      <c r="U546" s="149" t="str">
        <f t="shared" ca="1" si="100"/>
        <v/>
      </c>
    </row>
    <row r="547" spans="1:21">
      <c r="A547" s="149">
        <v>545</v>
      </c>
      <c r="B547" s="150">
        <f t="shared" si="103"/>
        <v>545</v>
      </c>
      <c r="C547" s="151" t="e">
        <f>IF(#REF!='Pareto Math'!Z$3,'Pareto Math'!B547,IF(HLOOKUP(X$15,#REF!,A548,FALSE)="","",HLOOKUP(X$15,#REF!,A548,FALSE)))</f>
        <v>#REF!</v>
      </c>
      <c r="D547" s="149" t="e">
        <f>HLOOKUP(V$15,#REF!,A548,FALSE)</f>
        <v>#REF!</v>
      </c>
      <c r="E547" s="152" t="e">
        <f>IF(C547="","",HLOOKUP(W$15,#REF!,A548,FALSE))</f>
        <v>#REF!</v>
      </c>
      <c r="F547" s="152">
        <f>(COUNTIF(D$3:D547,D547))</f>
        <v>545</v>
      </c>
      <c r="G547" s="152">
        <f t="shared" si="97"/>
        <v>999</v>
      </c>
      <c r="H547" s="152" t="e">
        <f t="shared" si="98"/>
        <v>#REF!</v>
      </c>
      <c r="I547" s="153" t="str">
        <f t="shared" si="99"/>
        <v/>
      </c>
      <c r="J547" s="153" t="e">
        <f t="shared" si="105"/>
        <v>#REF!</v>
      </c>
      <c r="K547" s="153" t="e">
        <f t="shared" si="105"/>
        <v>#REF!</v>
      </c>
      <c r="L547" s="153" t="e">
        <f t="shared" si="105"/>
        <v>#REF!</v>
      </c>
      <c r="M547" s="153" t="e">
        <f t="shared" si="105"/>
        <v>#REF!</v>
      </c>
      <c r="N547" s="153" t="e">
        <f t="shared" si="105"/>
        <v>#REF!</v>
      </c>
      <c r="O547" s="153" t="e">
        <f t="shared" si="105"/>
        <v>#REF!</v>
      </c>
      <c r="P547" s="153" t="e">
        <f t="shared" si="104"/>
        <v>#REF!</v>
      </c>
      <c r="Q547" s="153" t="e">
        <f t="shared" si="104"/>
        <v>#REF!</v>
      </c>
      <c r="R547" s="153" t="e">
        <f t="shared" si="104"/>
        <v>#REF!</v>
      </c>
      <c r="S547" s="153" t="e">
        <f t="shared" si="101"/>
        <v>#REF!</v>
      </c>
      <c r="T547" s="152" t="str">
        <f t="shared" ca="1" si="102"/>
        <v/>
      </c>
      <c r="U547" s="149" t="str">
        <f t="shared" ca="1" si="100"/>
        <v/>
      </c>
    </row>
    <row r="548" spans="1:21">
      <c r="A548" s="149">
        <v>546</v>
      </c>
      <c r="B548" s="150">
        <f t="shared" si="103"/>
        <v>546</v>
      </c>
      <c r="C548" s="151" t="e">
        <f>IF(#REF!='Pareto Math'!Z$3,'Pareto Math'!B548,IF(HLOOKUP(X$15,#REF!,A549,FALSE)="","",HLOOKUP(X$15,#REF!,A549,FALSE)))</f>
        <v>#REF!</v>
      </c>
      <c r="D548" s="149" t="e">
        <f>HLOOKUP(V$15,#REF!,A549,FALSE)</f>
        <v>#REF!</v>
      </c>
      <c r="E548" s="152" t="e">
        <f>IF(C548="","",HLOOKUP(W$15,#REF!,A549,FALSE))</f>
        <v>#REF!</v>
      </c>
      <c r="F548" s="152">
        <f>(COUNTIF(D$3:D548,D548))</f>
        <v>546</v>
      </c>
      <c r="G548" s="152">
        <f t="shared" si="97"/>
        <v>999</v>
      </c>
      <c r="H548" s="152" t="e">
        <f t="shared" si="98"/>
        <v>#REF!</v>
      </c>
      <c r="I548" s="153" t="str">
        <f t="shared" si="99"/>
        <v/>
      </c>
      <c r="J548" s="153" t="e">
        <f t="shared" si="105"/>
        <v>#REF!</v>
      </c>
      <c r="K548" s="153" t="e">
        <f t="shared" si="105"/>
        <v>#REF!</v>
      </c>
      <c r="L548" s="153" t="e">
        <f t="shared" si="105"/>
        <v>#REF!</v>
      </c>
      <c r="M548" s="153" t="e">
        <f t="shared" si="105"/>
        <v>#REF!</v>
      </c>
      <c r="N548" s="153" t="e">
        <f t="shared" si="105"/>
        <v>#REF!</v>
      </c>
      <c r="O548" s="153" t="e">
        <f t="shared" si="105"/>
        <v>#REF!</v>
      </c>
      <c r="P548" s="153" t="e">
        <f t="shared" si="104"/>
        <v>#REF!</v>
      </c>
      <c r="Q548" s="153" t="e">
        <f t="shared" si="104"/>
        <v>#REF!</v>
      </c>
      <c r="R548" s="153" t="e">
        <f t="shared" si="104"/>
        <v>#REF!</v>
      </c>
      <c r="S548" s="153" t="e">
        <f t="shared" si="101"/>
        <v>#REF!</v>
      </c>
      <c r="T548" s="152" t="str">
        <f t="shared" ca="1" si="102"/>
        <v/>
      </c>
      <c r="U548" s="149" t="str">
        <f t="shared" ca="1" si="100"/>
        <v/>
      </c>
    </row>
    <row r="549" spans="1:21">
      <c r="A549" s="149">
        <v>547</v>
      </c>
      <c r="B549" s="150">
        <f t="shared" si="103"/>
        <v>547</v>
      </c>
      <c r="C549" s="151" t="e">
        <f>IF(#REF!='Pareto Math'!Z$3,'Pareto Math'!B549,IF(HLOOKUP(X$15,#REF!,A550,FALSE)="","",HLOOKUP(X$15,#REF!,A550,FALSE)))</f>
        <v>#REF!</v>
      </c>
      <c r="D549" s="149" t="e">
        <f>HLOOKUP(V$15,#REF!,A550,FALSE)</f>
        <v>#REF!</v>
      </c>
      <c r="E549" s="152" t="e">
        <f>IF(C549="","",HLOOKUP(W$15,#REF!,A550,FALSE))</f>
        <v>#REF!</v>
      </c>
      <c r="F549" s="152">
        <f>(COUNTIF(D$3:D549,D549))</f>
        <v>547</v>
      </c>
      <c r="G549" s="152">
        <f t="shared" si="97"/>
        <v>999</v>
      </c>
      <c r="H549" s="152" t="e">
        <f t="shared" si="98"/>
        <v>#REF!</v>
      </c>
      <c r="I549" s="153" t="str">
        <f t="shared" si="99"/>
        <v/>
      </c>
      <c r="J549" s="153" t="e">
        <f t="shared" si="105"/>
        <v>#REF!</v>
      </c>
      <c r="K549" s="153" t="e">
        <f t="shared" si="105"/>
        <v>#REF!</v>
      </c>
      <c r="L549" s="153" t="e">
        <f t="shared" si="105"/>
        <v>#REF!</v>
      </c>
      <c r="M549" s="153" t="e">
        <f t="shared" si="105"/>
        <v>#REF!</v>
      </c>
      <c r="N549" s="153" t="e">
        <f t="shared" si="105"/>
        <v>#REF!</v>
      </c>
      <c r="O549" s="153" t="e">
        <f t="shared" si="105"/>
        <v>#REF!</v>
      </c>
      <c r="P549" s="153" t="e">
        <f t="shared" si="104"/>
        <v>#REF!</v>
      </c>
      <c r="Q549" s="153" t="e">
        <f t="shared" si="104"/>
        <v>#REF!</v>
      </c>
      <c r="R549" s="153" t="e">
        <f t="shared" si="104"/>
        <v>#REF!</v>
      </c>
      <c r="S549" s="153" t="e">
        <f t="shared" si="101"/>
        <v>#REF!</v>
      </c>
      <c r="T549" s="152" t="str">
        <f t="shared" ca="1" si="102"/>
        <v/>
      </c>
      <c r="U549" s="149" t="str">
        <f t="shared" ca="1" si="100"/>
        <v/>
      </c>
    </row>
    <row r="550" spans="1:21">
      <c r="A550" s="149">
        <v>548</v>
      </c>
      <c r="B550" s="150">
        <f t="shared" si="103"/>
        <v>548</v>
      </c>
      <c r="C550" s="151" t="e">
        <f>IF(#REF!='Pareto Math'!Z$3,'Pareto Math'!B550,IF(HLOOKUP(X$15,#REF!,A551,FALSE)="","",HLOOKUP(X$15,#REF!,A551,FALSE)))</f>
        <v>#REF!</v>
      </c>
      <c r="D550" s="149" t="e">
        <f>HLOOKUP(V$15,#REF!,A551,FALSE)</f>
        <v>#REF!</v>
      </c>
      <c r="E550" s="152" t="e">
        <f>IF(C550="","",HLOOKUP(W$15,#REF!,A551,FALSE))</f>
        <v>#REF!</v>
      </c>
      <c r="F550" s="152">
        <f>(COUNTIF(D$3:D550,D550))</f>
        <v>548</v>
      </c>
      <c r="G550" s="152">
        <f t="shared" si="97"/>
        <v>999</v>
      </c>
      <c r="H550" s="152" t="e">
        <f t="shared" si="98"/>
        <v>#REF!</v>
      </c>
      <c r="I550" s="153" t="str">
        <f t="shared" si="99"/>
        <v/>
      </c>
      <c r="J550" s="153" t="e">
        <f t="shared" si="105"/>
        <v>#REF!</v>
      </c>
      <c r="K550" s="153" t="e">
        <f t="shared" si="105"/>
        <v>#REF!</v>
      </c>
      <c r="L550" s="153" t="e">
        <f t="shared" si="105"/>
        <v>#REF!</v>
      </c>
      <c r="M550" s="153" t="e">
        <f t="shared" si="105"/>
        <v>#REF!</v>
      </c>
      <c r="N550" s="153" t="e">
        <f t="shared" si="105"/>
        <v>#REF!</v>
      </c>
      <c r="O550" s="153" t="e">
        <f t="shared" si="105"/>
        <v>#REF!</v>
      </c>
      <c r="P550" s="153" t="e">
        <f t="shared" si="104"/>
        <v>#REF!</v>
      </c>
      <c r="Q550" s="153" t="e">
        <f t="shared" si="104"/>
        <v>#REF!</v>
      </c>
      <c r="R550" s="153" t="e">
        <f t="shared" si="104"/>
        <v>#REF!</v>
      </c>
      <c r="S550" s="153" t="e">
        <f t="shared" si="101"/>
        <v>#REF!</v>
      </c>
      <c r="T550" s="152" t="str">
        <f t="shared" ca="1" si="102"/>
        <v/>
      </c>
      <c r="U550" s="149" t="str">
        <f t="shared" ca="1" si="100"/>
        <v/>
      </c>
    </row>
    <row r="551" spans="1:21">
      <c r="A551" s="149">
        <v>549</v>
      </c>
      <c r="B551" s="150">
        <f t="shared" si="103"/>
        <v>549</v>
      </c>
      <c r="C551" s="151" t="e">
        <f>IF(#REF!='Pareto Math'!Z$3,'Pareto Math'!B551,IF(HLOOKUP(X$15,#REF!,A552,FALSE)="","",HLOOKUP(X$15,#REF!,A552,FALSE)))</f>
        <v>#REF!</v>
      </c>
      <c r="D551" s="149" t="e">
        <f>HLOOKUP(V$15,#REF!,A552,FALSE)</f>
        <v>#REF!</v>
      </c>
      <c r="E551" s="152" t="e">
        <f>IF(C551="","",HLOOKUP(W$15,#REF!,A552,FALSE))</f>
        <v>#REF!</v>
      </c>
      <c r="F551" s="152">
        <f>(COUNTIF(D$3:D551,D551))</f>
        <v>549</v>
      </c>
      <c r="G551" s="152">
        <f t="shared" si="97"/>
        <v>999</v>
      </c>
      <c r="H551" s="152" t="e">
        <f t="shared" si="98"/>
        <v>#REF!</v>
      </c>
      <c r="I551" s="153" t="str">
        <f t="shared" si="99"/>
        <v/>
      </c>
      <c r="J551" s="153" t="e">
        <f t="shared" si="105"/>
        <v>#REF!</v>
      </c>
      <c r="K551" s="153" t="e">
        <f t="shared" si="105"/>
        <v>#REF!</v>
      </c>
      <c r="L551" s="153" t="e">
        <f t="shared" si="105"/>
        <v>#REF!</v>
      </c>
      <c r="M551" s="153" t="e">
        <f t="shared" si="105"/>
        <v>#REF!</v>
      </c>
      <c r="N551" s="153" t="e">
        <f t="shared" si="105"/>
        <v>#REF!</v>
      </c>
      <c r="O551" s="153" t="e">
        <f t="shared" si="105"/>
        <v>#REF!</v>
      </c>
      <c r="P551" s="153" t="e">
        <f t="shared" si="104"/>
        <v>#REF!</v>
      </c>
      <c r="Q551" s="153" t="e">
        <f t="shared" si="104"/>
        <v>#REF!</v>
      </c>
      <c r="R551" s="153" t="e">
        <f t="shared" si="104"/>
        <v>#REF!</v>
      </c>
      <c r="S551" s="153" t="e">
        <f t="shared" si="101"/>
        <v>#REF!</v>
      </c>
      <c r="T551" s="152" t="str">
        <f t="shared" ca="1" si="102"/>
        <v/>
      </c>
      <c r="U551" s="149" t="str">
        <f t="shared" ca="1" si="100"/>
        <v/>
      </c>
    </row>
    <row r="552" spans="1:21">
      <c r="A552" s="149">
        <v>550</v>
      </c>
      <c r="B552" s="150">
        <f t="shared" si="103"/>
        <v>550</v>
      </c>
      <c r="C552" s="151" t="e">
        <f>IF(#REF!='Pareto Math'!Z$3,'Pareto Math'!B552,IF(HLOOKUP(X$15,#REF!,A553,FALSE)="","",HLOOKUP(X$15,#REF!,A553,FALSE)))</f>
        <v>#REF!</v>
      </c>
      <c r="D552" s="149" t="e">
        <f>HLOOKUP(V$15,#REF!,A553,FALSE)</f>
        <v>#REF!</v>
      </c>
      <c r="E552" s="152" t="e">
        <f>IF(C552="","",HLOOKUP(W$15,#REF!,A553,FALSE))</f>
        <v>#REF!</v>
      </c>
      <c r="F552" s="152">
        <f>(COUNTIF(D$3:D552,D552))</f>
        <v>550</v>
      </c>
      <c r="G552" s="152">
        <f t="shared" si="97"/>
        <v>999</v>
      </c>
      <c r="H552" s="152" t="e">
        <f t="shared" si="98"/>
        <v>#REF!</v>
      </c>
      <c r="I552" s="153" t="str">
        <f t="shared" si="99"/>
        <v/>
      </c>
      <c r="J552" s="153" t="e">
        <f t="shared" si="105"/>
        <v>#REF!</v>
      </c>
      <c r="K552" s="153" t="e">
        <f t="shared" si="105"/>
        <v>#REF!</v>
      </c>
      <c r="L552" s="153" t="e">
        <f t="shared" si="105"/>
        <v>#REF!</v>
      </c>
      <c r="M552" s="153" t="e">
        <f t="shared" si="105"/>
        <v>#REF!</v>
      </c>
      <c r="N552" s="153" t="e">
        <f t="shared" si="105"/>
        <v>#REF!</v>
      </c>
      <c r="O552" s="153" t="e">
        <f t="shared" si="105"/>
        <v>#REF!</v>
      </c>
      <c r="P552" s="153" t="e">
        <f t="shared" si="104"/>
        <v>#REF!</v>
      </c>
      <c r="Q552" s="153" t="e">
        <f t="shared" si="104"/>
        <v>#REF!</v>
      </c>
      <c r="R552" s="153" t="e">
        <f t="shared" si="104"/>
        <v>#REF!</v>
      </c>
      <c r="S552" s="153" t="e">
        <f t="shared" si="101"/>
        <v>#REF!</v>
      </c>
      <c r="T552" s="152" t="str">
        <f t="shared" ca="1" si="102"/>
        <v/>
      </c>
      <c r="U552" s="149" t="str">
        <f t="shared" ca="1" si="100"/>
        <v/>
      </c>
    </row>
    <row r="553" spans="1:21">
      <c r="A553" s="149">
        <v>551</v>
      </c>
      <c r="B553" s="150">
        <f t="shared" si="103"/>
        <v>551</v>
      </c>
      <c r="C553" s="151" t="e">
        <f>IF(#REF!='Pareto Math'!Z$3,'Pareto Math'!B553,IF(HLOOKUP(X$15,#REF!,A554,FALSE)="","",HLOOKUP(X$15,#REF!,A554,FALSE)))</f>
        <v>#REF!</v>
      </c>
      <c r="D553" s="149" t="e">
        <f>HLOOKUP(V$15,#REF!,A554,FALSE)</f>
        <v>#REF!</v>
      </c>
      <c r="E553" s="152" t="e">
        <f>IF(C553="","",HLOOKUP(W$15,#REF!,A554,FALSE))</f>
        <v>#REF!</v>
      </c>
      <c r="F553" s="152">
        <f>(COUNTIF(D$3:D553,D553))</f>
        <v>551</v>
      </c>
      <c r="G553" s="152">
        <f t="shared" si="97"/>
        <v>999</v>
      </c>
      <c r="H553" s="152" t="e">
        <f t="shared" si="98"/>
        <v>#REF!</v>
      </c>
      <c r="I553" s="153" t="str">
        <f t="shared" si="99"/>
        <v/>
      </c>
      <c r="J553" s="153" t="e">
        <f t="shared" si="105"/>
        <v>#REF!</v>
      </c>
      <c r="K553" s="153" t="e">
        <f t="shared" si="105"/>
        <v>#REF!</v>
      </c>
      <c r="L553" s="153" t="e">
        <f t="shared" si="105"/>
        <v>#REF!</v>
      </c>
      <c r="M553" s="153" t="e">
        <f t="shared" si="105"/>
        <v>#REF!</v>
      </c>
      <c r="N553" s="153" t="e">
        <f t="shared" si="105"/>
        <v>#REF!</v>
      </c>
      <c r="O553" s="153" t="e">
        <f t="shared" si="105"/>
        <v>#REF!</v>
      </c>
      <c r="P553" s="153" t="e">
        <f t="shared" si="104"/>
        <v>#REF!</v>
      </c>
      <c r="Q553" s="153" t="e">
        <f t="shared" si="104"/>
        <v>#REF!</v>
      </c>
      <c r="R553" s="153" t="e">
        <f t="shared" si="104"/>
        <v>#REF!</v>
      </c>
      <c r="S553" s="153" t="e">
        <f t="shared" si="101"/>
        <v>#REF!</v>
      </c>
      <c r="T553" s="152" t="str">
        <f t="shared" ca="1" si="102"/>
        <v/>
      </c>
      <c r="U553" s="149" t="str">
        <f t="shared" ca="1" si="100"/>
        <v/>
      </c>
    </row>
    <row r="554" spans="1:21">
      <c r="A554" s="149">
        <v>552</v>
      </c>
      <c r="B554" s="150">
        <f t="shared" si="103"/>
        <v>552</v>
      </c>
      <c r="C554" s="151" t="e">
        <f>IF(#REF!='Pareto Math'!Z$3,'Pareto Math'!B554,IF(HLOOKUP(X$15,#REF!,A555,FALSE)="","",HLOOKUP(X$15,#REF!,A555,FALSE)))</f>
        <v>#REF!</v>
      </c>
      <c r="D554" s="149" t="e">
        <f>HLOOKUP(V$15,#REF!,A555,FALSE)</f>
        <v>#REF!</v>
      </c>
      <c r="E554" s="152" t="e">
        <f>IF(C554="","",HLOOKUP(W$15,#REF!,A555,FALSE))</f>
        <v>#REF!</v>
      </c>
      <c r="F554" s="152">
        <f>(COUNTIF(D$3:D554,D554))</f>
        <v>552</v>
      </c>
      <c r="G554" s="152">
        <f t="shared" si="97"/>
        <v>999</v>
      </c>
      <c r="H554" s="152" t="e">
        <f t="shared" si="98"/>
        <v>#REF!</v>
      </c>
      <c r="I554" s="153" t="str">
        <f t="shared" si="99"/>
        <v/>
      </c>
      <c r="J554" s="153" t="e">
        <f t="shared" si="105"/>
        <v>#REF!</v>
      </c>
      <c r="K554" s="153" t="e">
        <f t="shared" si="105"/>
        <v>#REF!</v>
      </c>
      <c r="L554" s="153" t="e">
        <f t="shared" si="105"/>
        <v>#REF!</v>
      </c>
      <c r="M554" s="153" t="e">
        <f t="shared" si="105"/>
        <v>#REF!</v>
      </c>
      <c r="N554" s="153" t="e">
        <f t="shared" si="105"/>
        <v>#REF!</v>
      </c>
      <c r="O554" s="153" t="e">
        <f t="shared" si="105"/>
        <v>#REF!</v>
      </c>
      <c r="P554" s="153" t="e">
        <f t="shared" si="104"/>
        <v>#REF!</v>
      </c>
      <c r="Q554" s="153" t="e">
        <f t="shared" si="104"/>
        <v>#REF!</v>
      </c>
      <c r="R554" s="153" t="e">
        <f t="shared" si="104"/>
        <v>#REF!</v>
      </c>
      <c r="S554" s="153" t="e">
        <f t="shared" si="101"/>
        <v>#REF!</v>
      </c>
      <c r="T554" s="152" t="str">
        <f t="shared" ca="1" si="102"/>
        <v/>
      </c>
      <c r="U554" s="149" t="str">
        <f t="shared" ca="1" si="100"/>
        <v/>
      </c>
    </row>
    <row r="555" spans="1:21">
      <c r="A555" s="149">
        <v>553</v>
      </c>
      <c r="B555" s="150">
        <f t="shared" si="103"/>
        <v>553</v>
      </c>
      <c r="C555" s="151" t="e">
        <f>IF(#REF!='Pareto Math'!Z$3,'Pareto Math'!B555,IF(HLOOKUP(X$15,#REF!,A556,FALSE)="","",HLOOKUP(X$15,#REF!,A556,FALSE)))</f>
        <v>#REF!</v>
      </c>
      <c r="D555" s="149" t="e">
        <f>HLOOKUP(V$15,#REF!,A556,FALSE)</f>
        <v>#REF!</v>
      </c>
      <c r="E555" s="152" t="e">
        <f>IF(C555="","",HLOOKUP(W$15,#REF!,A556,FALSE))</f>
        <v>#REF!</v>
      </c>
      <c r="F555" s="152">
        <f>(COUNTIF(D$3:D555,D555))</f>
        <v>553</v>
      </c>
      <c r="G555" s="152">
        <f t="shared" si="97"/>
        <v>999</v>
      </c>
      <c r="H555" s="152" t="e">
        <f t="shared" si="98"/>
        <v>#REF!</v>
      </c>
      <c r="I555" s="153" t="str">
        <f t="shared" si="99"/>
        <v/>
      </c>
      <c r="J555" s="153" t="e">
        <f t="shared" si="105"/>
        <v>#REF!</v>
      </c>
      <c r="K555" s="153" t="e">
        <f t="shared" si="105"/>
        <v>#REF!</v>
      </c>
      <c r="L555" s="153" t="e">
        <f t="shared" si="105"/>
        <v>#REF!</v>
      </c>
      <c r="M555" s="153" t="e">
        <f t="shared" si="105"/>
        <v>#REF!</v>
      </c>
      <c r="N555" s="153" t="e">
        <f t="shared" si="105"/>
        <v>#REF!</v>
      </c>
      <c r="O555" s="153" t="e">
        <f t="shared" si="105"/>
        <v>#REF!</v>
      </c>
      <c r="P555" s="153" t="e">
        <f t="shared" si="104"/>
        <v>#REF!</v>
      </c>
      <c r="Q555" s="153" t="e">
        <f t="shared" si="104"/>
        <v>#REF!</v>
      </c>
      <c r="R555" s="153" t="e">
        <f t="shared" si="104"/>
        <v>#REF!</v>
      </c>
      <c r="S555" s="153" t="e">
        <f t="shared" si="101"/>
        <v>#REF!</v>
      </c>
      <c r="T555" s="152" t="str">
        <f t="shared" ca="1" si="102"/>
        <v/>
      </c>
      <c r="U555" s="149" t="str">
        <f t="shared" ca="1" si="100"/>
        <v/>
      </c>
    </row>
    <row r="556" spans="1:21">
      <c r="A556" s="149">
        <v>554</v>
      </c>
      <c r="B556" s="150">
        <f t="shared" si="103"/>
        <v>554</v>
      </c>
      <c r="C556" s="151" t="e">
        <f>IF(#REF!='Pareto Math'!Z$3,'Pareto Math'!B556,IF(HLOOKUP(X$15,#REF!,A557,FALSE)="","",HLOOKUP(X$15,#REF!,A557,FALSE)))</f>
        <v>#REF!</v>
      </c>
      <c r="D556" s="149" t="e">
        <f>HLOOKUP(V$15,#REF!,A557,FALSE)</f>
        <v>#REF!</v>
      </c>
      <c r="E556" s="152" t="e">
        <f>IF(C556="","",HLOOKUP(W$15,#REF!,A557,FALSE))</f>
        <v>#REF!</v>
      </c>
      <c r="F556" s="152">
        <f>(COUNTIF(D$3:D556,D556))</f>
        <v>554</v>
      </c>
      <c r="G556" s="152">
        <f t="shared" si="97"/>
        <v>999</v>
      </c>
      <c r="H556" s="152" t="e">
        <f t="shared" si="98"/>
        <v>#REF!</v>
      </c>
      <c r="I556" s="153" t="str">
        <f t="shared" si="99"/>
        <v/>
      </c>
      <c r="J556" s="153" t="e">
        <f t="shared" si="105"/>
        <v>#REF!</v>
      </c>
      <c r="K556" s="153" t="e">
        <f t="shared" si="105"/>
        <v>#REF!</v>
      </c>
      <c r="L556" s="153" t="e">
        <f t="shared" si="105"/>
        <v>#REF!</v>
      </c>
      <c r="M556" s="153" t="e">
        <f t="shared" si="105"/>
        <v>#REF!</v>
      </c>
      <c r="N556" s="153" t="e">
        <f t="shared" si="105"/>
        <v>#REF!</v>
      </c>
      <c r="O556" s="153" t="e">
        <f t="shared" si="105"/>
        <v>#REF!</v>
      </c>
      <c r="P556" s="153" t="e">
        <f t="shared" si="104"/>
        <v>#REF!</v>
      </c>
      <c r="Q556" s="153" t="e">
        <f t="shared" si="104"/>
        <v>#REF!</v>
      </c>
      <c r="R556" s="153" t="e">
        <f t="shared" si="104"/>
        <v>#REF!</v>
      </c>
      <c r="S556" s="153" t="e">
        <f t="shared" si="101"/>
        <v>#REF!</v>
      </c>
      <c r="T556" s="152" t="str">
        <f t="shared" ca="1" si="102"/>
        <v/>
      </c>
      <c r="U556" s="149" t="str">
        <f t="shared" ca="1" si="100"/>
        <v/>
      </c>
    </row>
    <row r="557" spans="1:21">
      <c r="A557" s="149">
        <v>555</v>
      </c>
      <c r="B557" s="150">
        <f t="shared" si="103"/>
        <v>555</v>
      </c>
      <c r="C557" s="151" t="e">
        <f>IF(#REF!='Pareto Math'!Z$3,'Pareto Math'!B557,IF(HLOOKUP(X$15,#REF!,A558,FALSE)="","",HLOOKUP(X$15,#REF!,A558,FALSE)))</f>
        <v>#REF!</v>
      </c>
      <c r="D557" s="149" t="e">
        <f>HLOOKUP(V$15,#REF!,A558,FALSE)</f>
        <v>#REF!</v>
      </c>
      <c r="E557" s="152" t="e">
        <f>IF(C557="","",HLOOKUP(W$15,#REF!,A558,FALSE))</f>
        <v>#REF!</v>
      </c>
      <c r="F557" s="152">
        <f>(COUNTIF(D$3:D557,D557))</f>
        <v>555</v>
      </c>
      <c r="G557" s="152">
        <f t="shared" si="97"/>
        <v>999</v>
      </c>
      <c r="H557" s="152" t="e">
        <f t="shared" si="98"/>
        <v>#REF!</v>
      </c>
      <c r="I557" s="153" t="str">
        <f t="shared" si="99"/>
        <v/>
      </c>
      <c r="J557" s="153" t="e">
        <f t="shared" si="105"/>
        <v>#REF!</v>
      </c>
      <c r="K557" s="153" t="e">
        <f t="shared" si="105"/>
        <v>#REF!</v>
      </c>
      <c r="L557" s="153" t="e">
        <f t="shared" si="105"/>
        <v>#REF!</v>
      </c>
      <c r="M557" s="153" t="e">
        <f t="shared" si="105"/>
        <v>#REF!</v>
      </c>
      <c r="N557" s="153" t="e">
        <f t="shared" si="105"/>
        <v>#REF!</v>
      </c>
      <c r="O557" s="153" t="e">
        <f t="shared" si="105"/>
        <v>#REF!</v>
      </c>
      <c r="P557" s="153" t="e">
        <f t="shared" si="104"/>
        <v>#REF!</v>
      </c>
      <c r="Q557" s="153" t="e">
        <f t="shared" si="104"/>
        <v>#REF!</v>
      </c>
      <c r="R557" s="153" t="e">
        <f t="shared" si="104"/>
        <v>#REF!</v>
      </c>
      <c r="S557" s="153" t="e">
        <f t="shared" si="101"/>
        <v>#REF!</v>
      </c>
      <c r="T557" s="152" t="str">
        <f t="shared" ca="1" si="102"/>
        <v/>
      </c>
      <c r="U557" s="149" t="str">
        <f t="shared" ca="1" si="100"/>
        <v/>
      </c>
    </row>
    <row r="558" spans="1:21">
      <c r="A558" s="149">
        <v>556</v>
      </c>
      <c r="B558" s="150">
        <f t="shared" si="103"/>
        <v>556</v>
      </c>
      <c r="C558" s="151" t="e">
        <f>IF(#REF!='Pareto Math'!Z$3,'Pareto Math'!B558,IF(HLOOKUP(X$15,#REF!,A559,FALSE)="","",HLOOKUP(X$15,#REF!,A559,FALSE)))</f>
        <v>#REF!</v>
      </c>
      <c r="D558" s="149" t="e">
        <f>HLOOKUP(V$15,#REF!,A559,FALSE)</f>
        <v>#REF!</v>
      </c>
      <c r="E558" s="152" t="e">
        <f>IF(C558="","",HLOOKUP(W$15,#REF!,A559,FALSE))</f>
        <v>#REF!</v>
      </c>
      <c r="F558" s="152">
        <f>(COUNTIF(D$3:D558,D558))</f>
        <v>556</v>
      </c>
      <c r="G558" s="152">
        <f t="shared" si="97"/>
        <v>999</v>
      </c>
      <c r="H558" s="152" t="e">
        <f t="shared" si="98"/>
        <v>#REF!</v>
      </c>
      <c r="I558" s="153" t="str">
        <f t="shared" si="99"/>
        <v/>
      </c>
      <c r="J558" s="153" t="e">
        <f t="shared" si="105"/>
        <v>#REF!</v>
      </c>
      <c r="K558" s="153" t="e">
        <f t="shared" si="105"/>
        <v>#REF!</v>
      </c>
      <c r="L558" s="153" t="e">
        <f t="shared" si="105"/>
        <v>#REF!</v>
      </c>
      <c r="M558" s="153" t="e">
        <f t="shared" si="105"/>
        <v>#REF!</v>
      </c>
      <c r="N558" s="153" t="e">
        <f t="shared" si="105"/>
        <v>#REF!</v>
      </c>
      <c r="O558" s="153" t="e">
        <f t="shared" si="105"/>
        <v>#REF!</v>
      </c>
      <c r="P558" s="153" t="e">
        <f t="shared" si="104"/>
        <v>#REF!</v>
      </c>
      <c r="Q558" s="153" t="e">
        <f t="shared" si="104"/>
        <v>#REF!</v>
      </c>
      <c r="R558" s="153" t="e">
        <f t="shared" si="104"/>
        <v>#REF!</v>
      </c>
      <c r="S558" s="153" t="e">
        <f t="shared" si="101"/>
        <v>#REF!</v>
      </c>
      <c r="T558" s="152" t="str">
        <f t="shared" ca="1" si="102"/>
        <v/>
      </c>
      <c r="U558" s="149" t="str">
        <f t="shared" ca="1" si="100"/>
        <v/>
      </c>
    </row>
    <row r="559" spans="1:21">
      <c r="A559" s="149">
        <v>557</v>
      </c>
      <c r="B559" s="150">
        <f t="shared" si="103"/>
        <v>557</v>
      </c>
      <c r="C559" s="151" t="e">
        <f>IF(#REF!='Pareto Math'!Z$3,'Pareto Math'!B559,IF(HLOOKUP(X$15,#REF!,A560,FALSE)="","",HLOOKUP(X$15,#REF!,A560,FALSE)))</f>
        <v>#REF!</v>
      </c>
      <c r="D559" s="149" t="e">
        <f>HLOOKUP(V$15,#REF!,A560,FALSE)</f>
        <v>#REF!</v>
      </c>
      <c r="E559" s="152" t="e">
        <f>IF(C559="","",HLOOKUP(W$15,#REF!,A560,FALSE))</f>
        <v>#REF!</v>
      </c>
      <c r="F559" s="152">
        <f>(COUNTIF(D$3:D559,D559))</f>
        <v>557</v>
      </c>
      <c r="G559" s="152">
        <f t="shared" si="97"/>
        <v>999</v>
      </c>
      <c r="H559" s="152" t="e">
        <f t="shared" si="98"/>
        <v>#REF!</v>
      </c>
      <c r="I559" s="153" t="str">
        <f t="shared" si="99"/>
        <v/>
      </c>
      <c r="J559" s="153" t="e">
        <f t="shared" si="105"/>
        <v>#REF!</v>
      </c>
      <c r="K559" s="153" t="e">
        <f t="shared" si="105"/>
        <v>#REF!</v>
      </c>
      <c r="L559" s="153" t="e">
        <f t="shared" si="105"/>
        <v>#REF!</v>
      </c>
      <c r="M559" s="153" t="e">
        <f t="shared" si="105"/>
        <v>#REF!</v>
      </c>
      <c r="N559" s="153" t="e">
        <f t="shared" si="105"/>
        <v>#REF!</v>
      </c>
      <c r="O559" s="153" t="e">
        <f t="shared" si="105"/>
        <v>#REF!</v>
      </c>
      <c r="P559" s="153" t="e">
        <f t="shared" si="104"/>
        <v>#REF!</v>
      </c>
      <c r="Q559" s="153" t="e">
        <f t="shared" si="104"/>
        <v>#REF!</v>
      </c>
      <c r="R559" s="153" t="e">
        <f t="shared" si="104"/>
        <v>#REF!</v>
      </c>
      <c r="S559" s="153" t="e">
        <f t="shared" si="101"/>
        <v>#REF!</v>
      </c>
      <c r="T559" s="152" t="str">
        <f t="shared" ca="1" si="102"/>
        <v/>
      </c>
      <c r="U559" s="149" t="str">
        <f t="shared" ca="1" si="100"/>
        <v/>
      </c>
    </row>
    <row r="560" spans="1:21">
      <c r="A560" s="149">
        <v>558</v>
      </c>
      <c r="B560" s="150">
        <f t="shared" si="103"/>
        <v>558</v>
      </c>
      <c r="C560" s="151" t="e">
        <f>IF(#REF!='Pareto Math'!Z$3,'Pareto Math'!B560,IF(HLOOKUP(X$15,#REF!,A561,FALSE)="","",HLOOKUP(X$15,#REF!,A561,FALSE)))</f>
        <v>#REF!</v>
      </c>
      <c r="D560" s="149" t="e">
        <f>HLOOKUP(V$15,#REF!,A561,FALSE)</f>
        <v>#REF!</v>
      </c>
      <c r="E560" s="152" t="e">
        <f>IF(C560="","",HLOOKUP(W$15,#REF!,A561,FALSE))</f>
        <v>#REF!</v>
      </c>
      <c r="F560" s="152">
        <f>(COUNTIF(D$3:D560,D560))</f>
        <v>558</v>
      </c>
      <c r="G560" s="152">
        <f t="shared" si="97"/>
        <v>999</v>
      </c>
      <c r="H560" s="152" t="e">
        <f t="shared" si="98"/>
        <v>#REF!</v>
      </c>
      <c r="I560" s="153" t="str">
        <f t="shared" si="99"/>
        <v/>
      </c>
      <c r="J560" s="153" t="e">
        <f t="shared" si="105"/>
        <v>#REF!</v>
      </c>
      <c r="K560" s="153" t="e">
        <f t="shared" si="105"/>
        <v>#REF!</v>
      </c>
      <c r="L560" s="153" t="e">
        <f t="shared" si="105"/>
        <v>#REF!</v>
      </c>
      <c r="M560" s="153" t="e">
        <f t="shared" si="105"/>
        <v>#REF!</v>
      </c>
      <c r="N560" s="153" t="e">
        <f t="shared" si="105"/>
        <v>#REF!</v>
      </c>
      <c r="O560" s="153" t="e">
        <f t="shared" si="105"/>
        <v>#REF!</v>
      </c>
      <c r="P560" s="153" t="e">
        <f t="shared" si="104"/>
        <v>#REF!</v>
      </c>
      <c r="Q560" s="153" t="e">
        <f t="shared" si="104"/>
        <v>#REF!</v>
      </c>
      <c r="R560" s="153" t="e">
        <f t="shared" si="104"/>
        <v>#REF!</v>
      </c>
      <c r="S560" s="153" t="e">
        <f t="shared" si="101"/>
        <v>#REF!</v>
      </c>
      <c r="T560" s="152" t="str">
        <f t="shared" ca="1" si="102"/>
        <v/>
      </c>
      <c r="U560" s="149" t="str">
        <f t="shared" ca="1" si="100"/>
        <v/>
      </c>
    </row>
    <row r="561" spans="1:21">
      <c r="A561" s="149">
        <v>559</v>
      </c>
      <c r="B561" s="150">
        <f t="shared" si="103"/>
        <v>559</v>
      </c>
      <c r="C561" s="151" t="e">
        <f>IF(#REF!='Pareto Math'!Z$3,'Pareto Math'!B561,IF(HLOOKUP(X$15,#REF!,A562,FALSE)="","",HLOOKUP(X$15,#REF!,A562,FALSE)))</f>
        <v>#REF!</v>
      </c>
      <c r="D561" s="149" t="e">
        <f>HLOOKUP(V$15,#REF!,A562,FALSE)</f>
        <v>#REF!</v>
      </c>
      <c r="E561" s="152" t="e">
        <f>IF(C561="","",HLOOKUP(W$15,#REF!,A562,FALSE))</f>
        <v>#REF!</v>
      </c>
      <c r="F561" s="152">
        <f>(COUNTIF(D$3:D561,D561))</f>
        <v>559</v>
      </c>
      <c r="G561" s="152">
        <f t="shared" si="97"/>
        <v>999</v>
      </c>
      <c r="H561" s="152" t="e">
        <f t="shared" si="98"/>
        <v>#REF!</v>
      </c>
      <c r="I561" s="153" t="str">
        <f t="shared" si="99"/>
        <v/>
      </c>
      <c r="J561" s="153" t="e">
        <f t="shared" si="105"/>
        <v>#REF!</v>
      </c>
      <c r="K561" s="153" t="e">
        <f t="shared" si="105"/>
        <v>#REF!</v>
      </c>
      <c r="L561" s="153" t="e">
        <f t="shared" si="105"/>
        <v>#REF!</v>
      </c>
      <c r="M561" s="153" t="e">
        <f t="shared" si="105"/>
        <v>#REF!</v>
      </c>
      <c r="N561" s="153" t="e">
        <f t="shared" si="105"/>
        <v>#REF!</v>
      </c>
      <c r="O561" s="153" t="e">
        <f t="shared" si="105"/>
        <v>#REF!</v>
      </c>
      <c r="P561" s="153" t="e">
        <f t="shared" si="104"/>
        <v>#REF!</v>
      </c>
      <c r="Q561" s="153" t="e">
        <f t="shared" si="104"/>
        <v>#REF!</v>
      </c>
      <c r="R561" s="153" t="e">
        <f t="shared" si="104"/>
        <v>#REF!</v>
      </c>
      <c r="S561" s="153" t="e">
        <f t="shared" si="101"/>
        <v>#REF!</v>
      </c>
      <c r="T561" s="152" t="str">
        <f t="shared" ca="1" si="102"/>
        <v/>
      </c>
      <c r="U561" s="149" t="str">
        <f t="shared" ca="1" si="100"/>
        <v/>
      </c>
    </row>
    <row r="562" spans="1:21">
      <c r="A562" s="149">
        <v>560</v>
      </c>
      <c r="B562" s="150">
        <f t="shared" si="103"/>
        <v>560</v>
      </c>
      <c r="C562" s="151" t="e">
        <f>IF(#REF!='Pareto Math'!Z$3,'Pareto Math'!B562,IF(HLOOKUP(X$15,#REF!,A563,FALSE)="","",HLOOKUP(X$15,#REF!,A563,FALSE)))</f>
        <v>#REF!</v>
      </c>
      <c r="D562" s="149" t="e">
        <f>HLOOKUP(V$15,#REF!,A563,FALSE)</f>
        <v>#REF!</v>
      </c>
      <c r="E562" s="152" t="e">
        <f>IF(C562="","",HLOOKUP(W$15,#REF!,A563,FALSE))</f>
        <v>#REF!</v>
      </c>
      <c r="F562" s="152">
        <f>(COUNTIF(D$3:D562,D562))</f>
        <v>560</v>
      </c>
      <c r="G562" s="152">
        <f t="shared" si="97"/>
        <v>999</v>
      </c>
      <c r="H562" s="152" t="e">
        <f t="shared" si="98"/>
        <v>#REF!</v>
      </c>
      <c r="I562" s="153" t="str">
        <f t="shared" si="99"/>
        <v/>
      </c>
      <c r="J562" s="153" t="e">
        <f t="shared" si="105"/>
        <v>#REF!</v>
      </c>
      <c r="K562" s="153" t="e">
        <f t="shared" si="105"/>
        <v>#REF!</v>
      </c>
      <c r="L562" s="153" t="e">
        <f t="shared" si="105"/>
        <v>#REF!</v>
      </c>
      <c r="M562" s="153" t="e">
        <f t="shared" si="105"/>
        <v>#REF!</v>
      </c>
      <c r="N562" s="153" t="e">
        <f t="shared" si="105"/>
        <v>#REF!</v>
      </c>
      <c r="O562" s="153" t="e">
        <f t="shared" si="105"/>
        <v>#REF!</v>
      </c>
      <c r="P562" s="153" t="e">
        <f t="shared" si="104"/>
        <v>#REF!</v>
      </c>
      <c r="Q562" s="153" t="e">
        <f t="shared" si="104"/>
        <v>#REF!</v>
      </c>
      <c r="R562" s="153" t="e">
        <f t="shared" si="104"/>
        <v>#REF!</v>
      </c>
      <c r="S562" s="153" t="e">
        <f t="shared" si="101"/>
        <v>#REF!</v>
      </c>
      <c r="T562" s="152" t="str">
        <f t="shared" ca="1" si="102"/>
        <v/>
      </c>
      <c r="U562" s="149" t="str">
        <f t="shared" ca="1" si="100"/>
        <v/>
      </c>
    </row>
    <row r="563" spans="1:21">
      <c r="A563" s="149">
        <v>561</v>
      </c>
      <c r="B563" s="150">
        <f t="shared" si="103"/>
        <v>561</v>
      </c>
      <c r="C563" s="151" t="e">
        <f>IF(#REF!='Pareto Math'!Z$3,'Pareto Math'!B563,IF(HLOOKUP(X$15,#REF!,A564,FALSE)="","",HLOOKUP(X$15,#REF!,A564,FALSE)))</f>
        <v>#REF!</v>
      </c>
      <c r="D563" s="149" t="e">
        <f>HLOOKUP(V$15,#REF!,A564,FALSE)</f>
        <v>#REF!</v>
      </c>
      <c r="E563" s="152" t="e">
        <f>IF(C563="","",HLOOKUP(W$15,#REF!,A564,FALSE))</f>
        <v>#REF!</v>
      </c>
      <c r="F563" s="152">
        <f>(COUNTIF(D$3:D563,D563))</f>
        <v>561</v>
      </c>
      <c r="G563" s="152">
        <f t="shared" si="97"/>
        <v>999</v>
      </c>
      <c r="H563" s="152" t="e">
        <f t="shared" si="98"/>
        <v>#REF!</v>
      </c>
      <c r="I563" s="153" t="str">
        <f t="shared" si="99"/>
        <v/>
      </c>
      <c r="J563" s="153" t="e">
        <f t="shared" si="105"/>
        <v>#REF!</v>
      </c>
      <c r="K563" s="153" t="e">
        <f t="shared" si="105"/>
        <v>#REF!</v>
      </c>
      <c r="L563" s="153" t="e">
        <f t="shared" si="105"/>
        <v>#REF!</v>
      </c>
      <c r="M563" s="153" t="e">
        <f t="shared" si="105"/>
        <v>#REF!</v>
      </c>
      <c r="N563" s="153" t="e">
        <f t="shared" si="105"/>
        <v>#REF!</v>
      </c>
      <c r="O563" s="153" t="e">
        <f t="shared" si="105"/>
        <v>#REF!</v>
      </c>
      <c r="P563" s="153" t="e">
        <f t="shared" si="104"/>
        <v>#REF!</v>
      </c>
      <c r="Q563" s="153" t="e">
        <f t="shared" si="104"/>
        <v>#REF!</v>
      </c>
      <c r="R563" s="153" t="e">
        <f t="shared" si="104"/>
        <v>#REF!</v>
      </c>
      <c r="S563" s="153" t="e">
        <f t="shared" si="101"/>
        <v>#REF!</v>
      </c>
      <c r="T563" s="152" t="str">
        <f t="shared" ca="1" si="102"/>
        <v/>
      </c>
      <c r="U563" s="149" t="str">
        <f t="shared" ca="1" si="100"/>
        <v/>
      </c>
    </row>
    <row r="564" spans="1:21">
      <c r="A564" s="149">
        <v>562</v>
      </c>
      <c r="B564" s="150">
        <f t="shared" si="103"/>
        <v>562</v>
      </c>
      <c r="C564" s="151" t="e">
        <f>IF(#REF!='Pareto Math'!Z$3,'Pareto Math'!B564,IF(HLOOKUP(X$15,#REF!,A565,FALSE)="","",HLOOKUP(X$15,#REF!,A565,FALSE)))</f>
        <v>#REF!</v>
      </c>
      <c r="D564" s="149" t="e">
        <f>HLOOKUP(V$15,#REF!,A565,FALSE)</f>
        <v>#REF!</v>
      </c>
      <c r="E564" s="152" t="e">
        <f>IF(C564="","",HLOOKUP(W$15,#REF!,A565,FALSE))</f>
        <v>#REF!</v>
      </c>
      <c r="F564" s="152">
        <f>(COUNTIF(D$3:D564,D564))</f>
        <v>562</v>
      </c>
      <c r="G564" s="152">
        <f t="shared" si="97"/>
        <v>999</v>
      </c>
      <c r="H564" s="152" t="e">
        <f t="shared" si="98"/>
        <v>#REF!</v>
      </c>
      <c r="I564" s="153" t="str">
        <f t="shared" si="99"/>
        <v/>
      </c>
      <c r="J564" s="153" t="e">
        <f t="shared" si="105"/>
        <v>#REF!</v>
      </c>
      <c r="K564" s="153" t="e">
        <f t="shared" si="105"/>
        <v>#REF!</v>
      </c>
      <c r="L564" s="153" t="e">
        <f t="shared" si="105"/>
        <v>#REF!</v>
      </c>
      <c r="M564" s="153" t="e">
        <f t="shared" si="105"/>
        <v>#REF!</v>
      </c>
      <c r="N564" s="153" t="e">
        <f t="shared" si="105"/>
        <v>#REF!</v>
      </c>
      <c r="O564" s="153" t="e">
        <f t="shared" si="105"/>
        <v>#REF!</v>
      </c>
      <c r="P564" s="153" t="e">
        <f t="shared" si="104"/>
        <v>#REF!</v>
      </c>
      <c r="Q564" s="153" t="e">
        <f t="shared" si="104"/>
        <v>#REF!</v>
      </c>
      <c r="R564" s="153" t="e">
        <f t="shared" si="104"/>
        <v>#REF!</v>
      </c>
      <c r="S564" s="153" t="e">
        <f t="shared" si="101"/>
        <v>#REF!</v>
      </c>
      <c r="T564" s="152" t="str">
        <f t="shared" ca="1" si="102"/>
        <v/>
      </c>
      <c r="U564" s="149" t="str">
        <f t="shared" ca="1" si="100"/>
        <v/>
      </c>
    </row>
    <row r="565" spans="1:21">
      <c r="A565" s="149">
        <v>563</v>
      </c>
      <c r="B565" s="150">
        <f t="shared" si="103"/>
        <v>563</v>
      </c>
      <c r="C565" s="151" t="e">
        <f>IF(#REF!='Pareto Math'!Z$3,'Pareto Math'!B565,IF(HLOOKUP(X$15,#REF!,A566,FALSE)="","",HLOOKUP(X$15,#REF!,A566,FALSE)))</f>
        <v>#REF!</v>
      </c>
      <c r="D565" s="149" t="e">
        <f>HLOOKUP(V$15,#REF!,A566,FALSE)</f>
        <v>#REF!</v>
      </c>
      <c r="E565" s="152" t="e">
        <f>IF(C565="","",HLOOKUP(W$15,#REF!,A566,FALSE))</f>
        <v>#REF!</v>
      </c>
      <c r="F565" s="152">
        <f>(COUNTIF(D$3:D565,D565))</f>
        <v>563</v>
      </c>
      <c r="G565" s="152">
        <f t="shared" si="97"/>
        <v>999</v>
      </c>
      <c r="H565" s="152" t="e">
        <f t="shared" si="98"/>
        <v>#REF!</v>
      </c>
      <c r="I565" s="153" t="str">
        <f t="shared" si="99"/>
        <v/>
      </c>
      <c r="J565" s="153" t="e">
        <f t="shared" si="105"/>
        <v>#REF!</v>
      </c>
      <c r="K565" s="153" t="e">
        <f t="shared" si="105"/>
        <v>#REF!</v>
      </c>
      <c r="L565" s="153" t="e">
        <f t="shared" si="105"/>
        <v>#REF!</v>
      </c>
      <c r="M565" s="153" t="e">
        <f t="shared" si="105"/>
        <v>#REF!</v>
      </c>
      <c r="N565" s="153" t="e">
        <f t="shared" si="105"/>
        <v>#REF!</v>
      </c>
      <c r="O565" s="153" t="e">
        <f t="shared" si="105"/>
        <v>#REF!</v>
      </c>
      <c r="P565" s="153" t="e">
        <f t="shared" si="104"/>
        <v>#REF!</v>
      </c>
      <c r="Q565" s="153" t="e">
        <f t="shared" si="104"/>
        <v>#REF!</v>
      </c>
      <c r="R565" s="153" t="e">
        <f t="shared" si="104"/>
        <v>#REF!</v>
      </c>
      <c r="S565" s="153" t="e">
        <f t="shared" si="101"/>
        <v>#REF!</v>
      </c>
      <c r="T565" s="152" t="str">
        <f t="shared" ca="1" si="102"/>
        <v/>
      </c>
      <c r="U565" s="149" t="str">
        <f t="shared" ca="1" si="100"/>
        <v/>
      </c>
    </row>
    <row r="566" spans="1:21">
      <c r="A566" s="149">
        <v>564</v>
      </c>
      <c r="B566" s="150">
        <f t="shared" si="103"/>
        <v>564</v>
      </c>
      <c r="C566" s="151" t="e">
        <f>IF(#REF!='Pareto Math'!Z$3,'Pareto Math'!B566,IF(HLOOKUP(X$15,#REF!,A567,FALSE)="","",HLOOKUP(X$15,#REF!,A567,FALSE)))</f>
        <v>#REF!</v>
      </c>
      <c r="D566" s="149" t="e">
        <f>HLOOKUP(V$15,#REF!,A567,FALSE)</f>
        <v>#REF!</v>
      </c>
      <c r="E566" s="152" t="e">
        <f>IF(C566="","",HLOOKUP(W$15,#REF!,A567,FALSE))</f>
        <v>#REF!</v>
      </c>
      <c r="F566" s="152">
        <f>(COUNTIF(D$3:D566,D566))</f>
        <v>564</v>
      </c>
      <c r="G566" s="152">
        <f t="shared" si="97"/>
        <v>999</v>
      </c>
      <c r="H566" s="152" t="e">
        <f t="shared" si="98"/>
        <v>#REF!</v>
      </c>
      <c r="I566" s="153" t="str">
        <f t="shared" si="99"/>
        <v/>
      </c>
      <c r="J566" s="153" t="e">
        <f t="shared" si="105"/>
        <v>#REF!</v>
      </c>
      <c r="K566" s="153" t="e">
        <f t="shared" si="105"/>
        <v>#REF!</v>
      </c>
      <c r="L566" s="153" t="e">
        <f t="shared" si="105"/>
        <v>#REF!</v>
      </c>
      <c r="M566" s="153" t="e">
        <f t="shared" si="105"/>
        <v>#REF!</v>
      </c>
      <c r="N566" s="153" t="e">
        <f t="shared" si="105"/>
        <v>#REF!</v>
      </c>
      <c r="O566" s="153" t="e">
        <f t="shared" si="105"/>
        <v>#REF!</v>
      </c>
      <c r="P566" s="153" t="e">
        <f t="shared" si="104"/>
        <v>#REF!</v>
      </c>
      <c r="Q566" s="153" t="e">
        <f t="shared" si="104"/>
        <v>#REF!</v>
      </c>
      <c r="R566" s="153" t="e">
        <f t="shared" si="104"/>
        <v>#REF!</v>
      </c>
      <c r="S566" s="153" t="e">
        <f t="shared" si="101"/>
        <v>#REF!</v>
      </c>
      <c r="T566" s="152" t="str">
        <f t="shared" ca="1" si="102"/>
        <v/>
      </c>
      <c r="U566" s="149" t="str">
        <f t="shared" ca="1" si="100"/>
        <v/>
      </c>
    </row>
    <row r="567" spans="1:21">
      <c r="A567" s="149">
        <v>565</v>
      </c>
      <c r="B567" s="150">
        <f t="shared" si="103"/>
        <v>565</v>
      </c>
      <c r="C567" s="151" t="e">
        <f>IF(#REF!='Pareto Math'!Z$3,'Pareto Math'!B567,IF(HLOOKUP(X$15,#REF!,A568,FALSE)="","",HLOOKUP(X$15,#REF!,A568,FALSE)))</f>
        <v>#REF!</v>
      </c>
      <c r="D567" s="149" t="e">
        <f>HLOOKUP(V$15,#REF!,A568,FALSE)</f>
        <v>#REF!</v>
      </c>
      <c r="E567" s="152" t="e">
        <f>IF(C567="","",HLOOKUP(W$15,#REF!,A568,FALSE))</f>
        <v>#REF!</v>
      </c>
      <c r="F567" s="152">
        <f>(COUNTIF(D$3:D567,D567))</f>
        <v>565</v>
      </c>
      <c r="G567" s="152">
        <f t="shared" si="97"/>
        <v>999</v>
      </c>
      <c r="H567" s="152" t="e">
        <f t="shared" si="98"/>
        <v>#REF!</v>
      </c>
      <c r="I567" s="153" t="str">
        <f t="shared" si="99"/>
        <v/>
      </c>
      <c r="J567" s="153" t="e">
        <f t="shared" si="105"/>
        <v>#REF!</v>
      </c>
      <c r="K567" s="153" t="e">
        <f t="shared" si="105"/>
        <v>#REF!</v>
      </c>
      <c r="L567" s="153" t="e">
        <f t="shared" si="105"/>
        <v>#REF!</v>
      </c>
      <c r="M567" s="153" t="e">
        <f t="shared" si="105"/>
        <v>#REF!</v>
      </c>
      <c r="N567" s="153" t="e">
        <f t="shared" si="105"/>
        <v>#REF!</v>
      </c>
      <c r="O567" s="153" t="e">
        <f t="shared" si="105"/>
        <v>#REF!</v>
      </c>
      <c r="P567" s="153" t="e">
        <f t="shared" si="104"/>
        <v>#REF!</v>
      </c>
      <c r="Q567" s="153" t="e">
        <f t="shared" si="104"/>
        <v>#REF!</v>
      </c>
      <c r="R567" s="153" t="e">
        <f t="shared" si="104"/>
        <v>#REF!</v>
      </c>
      <c r="S567" s="153" t="e">
        <f t="shared" si="101"/>
        <v>#REF!</v>
      </c>
      <c r="T567" s="152" t="str">
        <f t="shared" ca="1" si="102"/>
        <v/>
      </c>
      <c r="U567" s="149" t="str">
        <f t="shared" ca="1" si="100"/>
        <v/>
      </c>
    </row>
    <row r="568" spans="1:21">
      <c r="A568" s="149">
        <v>566</v>
      </c>
      <c r="B568" s="150">
        <f t="shared" si="103"/>
        <v>566</v>
      </c>
      <c r="C568" s="151" t="e">
        <f>IF(#REF!='Pareto Math'!Z$3,'Pareto Math'!B568,IF(HLOOKUP(X$15,#REF!,A569,FALSE)="","",HLOOKUP(X$15,#REF!,A569,FALSE)))</f>
        <v>#REF!</v>
      </c>
      <c r="D568" s="149" t="e">
        <f>HLOOKUP(V$15,#REF!,A569,FALSE)</f>
        <v>#REF!</v>
      </c>
      <c r="E568" s="152" t="e">
        <f>IF(C568="","",HLOOKUP(W$15,#REF!,A569,FALSE))</f>
        <v>#REF!</v>
      </c>
      <c r="F568" s="152">
        <f>(COUNTIF(D$3:D568,D568))</f>
        <v>566</v>
      </c>
      <c r="G568" s="152">
        <f t="shared" si="97"/>
        <v>999</v>
      </c>
      <c r="H568" s="152" t="e">
        <f t="shared" si="98"/>
        <v>#REF!</v>
      </c>
      <c r="I568" s="153" t="str">
        <f t="shared" si="99"/>
        <v/>
      </c>
      <c r="J568" s="153" t="e">
        <f t="shared" si="105"/>
        <v>#REF!</v>
      </c>
      <c r="K568" s="153" t="e">
        <f t="shared" si="105"/>
        <v>#REF!</v>
      </c>
      <c r="L568" s="153" t="e">
        <f t="shared" si="105"/>
        <v>#REF!</v>
      </c>
      <c r="M568" s="153" t="e">
        <f t="shared" si="105"/>
        <v>#REF!</v>
      </c>
      <c r="N568" s="153" t="e">
        <f t="shared" si="105"/>
        <v>#REF!</v>
      </c>
      <c r="O568" s="153" t="e">
        <f t="shared" si="105"/>
        <v>#REF!</v>
      </c>
      <c r="P568" s="153" t="e">
        <f t="shared" si="104"/>
        <v>#REF!</v>
      </c>
      <c r="Q568" s="153" t="e">
        <f t="shared" si="104"/>
        <v>#REF!</v>
      </c>
      <c r="R568" s="153" t="e">
        <f t="shared" si="104"/>
        <v>#REF!</v>
      </c>
      <c r="S568" s="153" t="e">
        <f t="shared" si="101"/>
        <v>#REF!</v>
      </c>
      <c r="T568" s="152" t="str">
        <f t="shared" ca="1" si="102"/>
        <v/>
      </c>
      <c r="U568" s="149" t="str">
        <f t="shared" ca="1" si="100"/>
        <v/>
      </c>
    </row>
    <row r="569" spans="1:21">
      <c r="A569" s="149">
        <v>567</v>
      </c>
      <c r="B569" s="150">
        <f t="shared" si="103"/>
        <v>567</v>
      </c>
      <c r="C569" s="151" t="e">
        <f>IF(#REF!='Pareto Math'!Z$3,'Pareto Math'!B569,IF(HLOOKUP(X$15,#REF!,A570,FALSE)="","",HLOOKUP(X$15,#REF!,A570,FALSE)))</f>
        <v>#REF!</v>
      </c>
      <c r="D569" s="149" t="e">
        <f>HLOOKUP(V$15,#REF!,A570,FALSE)</f>
        <v>#REF!</v>
      </c>
      <c r="E569" s="152" t="e">
        <f>IF(C569="","",HLOOKUP(W$15,#REF!,A570,FALSE))</f>
        <v>#REF!</v>
      </c>
      <c r="F569" s="152">
        <f>(COUNTIF(D$3:D569,D569))</f>
        <v>567</v>
      </c>
      <c r="G569" s="152">
        <f t="shared" si="97"/>
        <v>999</v>
      </c>
      <c r="H569" s="152" t="e">
        <f t="shared" si="98"/>
        <v>#REF!</v>
      </c>
      <c r="I569" s="153" t="str">
        <f t="shared" si="99"/>
        <v/>
      </c>
      <c r="J569" s="153" t="e">
        <f t="shared" si="105"/>
        <v>#REF!</v>
      </c>
      <c r="K569" s="153" t="e">
        <f t="shared" si="105"/>
        <v>#REF!</v>
      </c>
      <c r="L569" s="153" t="e">
        <f t="shared" si="105"/>
        <v>#REF!</v>
      </c>
      <c r="M569" s="153" t="e">
        <f t="shared" si="105"/>
        <v>#REF!</v>
      </c>
      <c r="N569" s="153" t="e">
        <f t="shared" si="105"/>
        <v>#REF!</v>
      </c>
      <c r="O569" s="153" t="e">
        <f t="shared" si="105"/>
        <v>#REF!</v>
      </c>
      <c r="P569" s="153" t="e">
        <f t="shared" si="104"/>
        <v>#REF!</v>
      </c>
      <c r="Q569" s="153" t="e">
        <f t="shared" si="104"/>
        <v>#REF!</v>
      </c>
      <c r="R569" s="153" t="e">
        <f t="shared" si="104"/>
        <v>#REF!</v>
      </c>
      <c r="S569" s="153" t="e">
        <f t="shared" si="101"/>
        <v>#REF!</v>
      </c>
      <c r="T569" s="152" t="str">
        <f t="shared" ca="1" si="102"/>
        <v/>
      </c>
      <c r="U569" s="149" t="str">
        <f t="shared" ca="1" si="100"/>
        <v/>
      </c>
    </row>
    <row r="570" spans="1:21">
      <c r="A570" s="149">
        <v>568</v>
      </c>
      <c r="B570" s="150">
        <f t="shared" si="103"/>
        <v>568</v>
      </c>
      <c r="C570" s="151" t="e">
        <f>IF(#REF!='Pareto Math'!Z$3,'Pareto Math'!B570,IF(HLOOKUP(X$15,#REF!,A571,FALSE)="","",HLOOKUP(X$15,#REF!,A571,FALSE)))</f>
        <v>#REF!</v>
      </c>
      <c r="D570" s="149" t="e">
        <f>HLOOKUP(V$15,#REF!,A571,FALSE)</f>
        <v>#REF!</v>
      </c>
      <c r="E570" s="152" t="e">
        <f>IF(C570="","",HLOOKUP(W$15,#REF!,A571,FALSE))</f>
        <v>#REF!</v>
      </c>
      <c r="F570" s="152">
        <f>(COUNTIF(D$3:D570,D570))</f>
        <v>568</v>
      </c>
      <c r="G570" s="152">
        <f t="shared" si="97"/>
        <v>999</v>
      </c>
      <c r="H570" s="152" t="e">
        <f t="shared" si="98"/>
        <v>#REF!</v>
      </c>
      <c r="I570" s="153" t="str">
        <f t="shared" si="99"/>
        <v/>
      </c>
      <c r="J570" s="153" t="e">
        <f t="shared" si="105"/>
        <v>#REF!</v>
      </c>
      <c r="K570" s="153" t="e">
        <f t="shared" si="105"/>
        <v>#REF!</v>
      </c>
      <c r="L570" s="153" t="e">
        <f t="shared" si="105"/>
        <v>#REF!</v>
      </c>
      <c r="M570" s="153" t="e">
        <f t="shared" si="105"/>
        <v>#REF!</v>
      </c>
      <c r="N570" s="153" t="e">
        <f t="shared" si="105"/>
        <v>#REF!</v>
      </c>
      <c r="O570" s="153" t="e">
        <f t="shared" si="105"/>
        <v>#REF!</v>
      </c>
      <c r="P570" s="153" t="e">
        <f t="shared" si="104"/>
        <v>#REF!</v>
      </c>
      <c r="Q570" s="153" t="e">
        <f t="shared" si="104"/>
        <v>#REF!</v>
      </c>
      <c r="R570" s="153" t="e">
        <f t="shared" si="104"/>
        <v>#REF!</v>
      </c>
      <c r="S570" s="153" t="e">
        <f t="shared" si="101"/>
        <v>#REF!</v>
      </c>
      <c r="T570" s="152" t="str">
        <f t="shared" ca="1" si="102"/>
        <v/>
      </c>
      <c r="U570" s="149" t="str">
        <f t="shared" ca="1" si="100"/>
        <v/>
      </c>
    </row>
    <row r="571" spans="1:21">
      <c r="A571" s="149">
        <v>569</v>
      </c>
      <c r="B571" s="150">
        <f t="shared" si="103"/>
        <v>569</v>
      </c>
      <c r="C571" s="151" t="e">
        <f>IF(#REF!='Pareto Math'!Z$3,'Pareto Math'!B571,IF(HLOOKUP(X$15,#REF!,A572,FALSE)="","",HLOOKUP(X$15,#REF!,A572,FALSE)))</f>
        <v>#REF!</v>
      </c>
      <c r="D571" s="149" t="e">
        <f>HLOOKUP(V$15,#REF!,A572,FALSE)</f>
        <v>#REF!</v>
      </c>
      <c r="E571" s="152" t="e">
        <f>IF(C571="","",HLOOKUP(W$15,#REF!,A572,FALSE))</f>
        <v>#REF!</v>
      </c>
      <c r="F571" s="152">
        <f>(COUNTIF(D$3:D571,D571))</f>
        <v>569</v>
      </c>
      <c r="G571" s="152">
        <f t="shared" si="97"/>
        <v>999</v>
      </c>
      <c r="H571" s="152" t="e">
        <f t="shared" si="98"/>
        <v>#REF!</v>
      </c>
      <c r="I571" s="153" t="str">
        <f t="shared" si="99"/>
        <v/>
      </c>
      <c r="J571" s="153" t="e">
        <f t="shared" si="105"/>
        <v>#REF!</v>
      </c>
      <c r="K571" s="153" t="e">
        <f t="shared" si="105"/>
        <v>#REF!</v>
      </c>
      <c r="L571" s="153" t="e">
        <f t="shared" si="105"/>
        <v>#REF!</v>
      </c>
      <c r="M571" s="153" t="e">
        <f t="shared" si="105"/>
        <v>#REF!</v>
      </c>
      <c r="N571" s="153" t="e">
        <f t="shared" si="105"/>
        <v>#REF!</v>
      </c>
      <c r="O571" s="153" t="e">
        <f t="shared" si="105"/>
        <v>#REF!</v>
      </c>
      <c r="P571" s="153" t="e">
        <f t="shared" si="104"/>
        <v>#REF!</v>
      </c>
      <c r="Q571" s="153" t="e">
        <f t="shared" si="104"/>
        <v>#REF!</v>
      </c>
      <c r="R571" s="153" t="e">
        <f t="shared" si="104"/>
        <v>#REF!</v>
      </c>
      <c r="S571" s="153" t="e">
        <f t="shared" si="101"/>
        <v>#REF!</v>
      </c>
      <c r="T571" s="152" t="str">
        <f t="shared" ca="1" si="102"/>
        <v/>
      </c>
      <c r="U571" s="149" t="str">
        <f t="shared" ca="1" si="100"/>
        <v/>
      </c>
    </row>
    <row r="572" spans="1:21">
      <c r="A572" s="149">
        <v>570</v>
      </c>
      <c r="B572" s="150">
        <f t="shared" si="103"/>
        <v>570</v>
      </c>
      <c r="C572" s="151" t="e">
        <f>IF(#REF!='Pareto Math'!Z$3,'Pareto Math'!B572,IF(HLOOKUP(X$15,#REF!,A573,FALSE)="","",HLOOKUP(X$15,#REF!,A573,FALSE)))</f>
        <v>#REF!</v>
      </c>
      <c r="D572" s="149" t="e">
        <f>HLOOKUP(V$15,#REF!,A573,FALSE)</f>
        <v>#REF!</v>
      </c>
      <c r="E572" s="152" t="e">
        <f>IF(C572="","",HLOOKUP(W$15,#REF!,A573,FALSE))</f>
        <v>#REF!</v>
      </c>
      <c r="F572" s="152">
        <f>(COUNTIF(D$3:D572,D572))</f>
        <v>570</v>
      </c>
      <c r="G572" s="152">
        <f t="shared" si="97"/>
        <v>999</v>
      </c>
      <c r="H572" s="152" t="e">
        <f t="shared" si="98"/>
        <v>#REF!</v>
      </c>
      <c r="I572" s="153" t="str">
        <f t="shared" si="99"/>
        <v/>
      </c>
      <c r="J572" s="153" t="e">
        <f t="shared" si="105"/>
        <v>#REF!</v>
      </c>
      <c r="K572" s="153" t="e">
        <f t="shared" si="105"/>
        <v>#REF!</v>
      </c>
      <c r="L572" s="153" t="e">
        <f t="shared" si="105"/>
        <v>#REF!</v>
      </c>
      <c r="M572" s="153" t="e">
        <f t="shared" si="105"/>
        <v>#REF!</v>
      </c>
      <c r="N572" s="153" t="e">
        <f t="shared" si="105"/>
        <v>#REF!</v>
      </c>
      <c r="O572" s="153" t="e">
        <f t="shared" si="105"/>
        <v>#REF!</v>
      </c>
      <c r="P572" s="153" t="e">
        <f t="shared" si="104"/>
        <v>#REF!</v>
      </c>
      <c r="Q572" s="153" t="e">
        <f t="shared" si="104"/>
        <v>#REF!</v>
      </c>
      <c r="R572" s="153" t="e">
        <f t="shared" si="104"/>
        <v>#REF!</v>
      </c>
      <c r="S572" s="153" t="e">
        <f t="shared" si="101"/>
        <v>#REF!</v>
      </c>
      <c r="T572" s="152" t="str">
        <f t="shared" ca="1" si="102"/>
        <v/>
      </c>
      <c r="U572" s="149" t="str">
        <f t="shared" ca="1" si="100"/>
        <v/>
      </c>
    </row>
    <row r="573" spans="1:21">
      <c r="A573" s="149">
        <v>571</v>
      </c>
      <c r="B573" s="150">
        <f t="shared" si="103"/>
        <v>571</v>
      </c>
      <c r="C573" s="151" t="e">
        <f>IF(#REF!='Pareto Math'!Z$3,'Pareto Math'!B573,IF(HLOOKUP(X$15,#REF!,A574,FALSE)="","",HLOOKUP(X$15,#REF!,A574,FALSE)))</f>
        <v>#REF!</v>
      </c>
      <c r="D573" s="149" t="e">
        <f>HLOOKUP(V$15,#REF!,A574,FALSE)</f>
        <v>#REF!</v>
      </c>
      <c r="E573" s="152" t="e">
        <f>IF(C573="","",HLOOKUP(W$15,#REF!,A574,FALSE))</f>
        <v>#REF!</v>
      </c>
      <c r="F573" s="152">
        <f>(COUNTIF(D$3:D573,D573))</f>
        <v>571</v>
      </c>
      <c r="G573" s="152">
        <f t="shared" si="97"/>
        <v>999</v>
      </c>
      <c r="H573" s="152" t="e">
        <f t="shared" si="98"/>
        <v>#REF!</v>
      </c>
      <c r="I573" s="153" t="str">
        <f t="shared" si="99"/>
        <v/>
      </c>
      <c r="J573" s="153" t="e">
        <f t="shared" si="105"/>
        <v>#REF!</v>
      </c>
      <c r="K573" s="153" t="e">
        <f t="shared" si="105"/>
        <v>#REF!</v>
      </c>
      <c r="L573" s="153" t="e">
        <f t="shared" si="105"/>
        <v>#REF!</v>
      </c>
      <c r="M573" s="153" t="e">
        <f t="shared" si="105"/>
        <v>#REF!</v>
      </c>
      <c r="N573" s="153" t="e">
        <f t="shared" si="105"/>
        <v>#REF!</v>
      </c>
      <c r="O573" s="153" t="e">
        <f t="shared" si="105"/>
        <v>#REF!</v>
      </c>
      <c r="P573" s="153" t="e">
        <f t="shared" si="104"/>
        <v>#REF!</v>
      </c>
      <c r="Q573" s="153" t="e">
        <f t="shared" si="104"/>
        <v>#REF!</v>
      </c>
      <c r="R573" s="153" t="e">
        <f t="shared" si="104"/>
        <v>#REF!</v>
      </c>
      <c r="S573" s="153" t="e">
        <f t="shared" si="101"/>
        <v>#REF!</v>
      </c>
      <c r="T573" s="152" t="str">
        <f t="shared" ca="1" si="102"/>
        <v/>
      </c>
      <c r="U573" s="149" t="str">
        <f t="shared" ca="1" si="100"/>
        <v/>
      </c>
    </row>
    <row r="574" spans="1:21">
      <c r="A574" s="149">
        <v>572</v>
      </c>
      <c r="B574" s="150">
        <f t="shared" si="103"/>
        <v>572</v>
      </c>
      <c r="C574" s="151" t="e">
        <f>IF(#REF!='Pareto Math'!Z$3,'Pareto Math'!B574,IF(HLOOKUP(X$15,#REF!,A575,FALSE)="","",HLOOKUP(X$15,#REF!,A575,FALSE)))</f>
        <v>#REF!</v>
      </c>
      <c r="D574" s="149" t="e">
        <f>HLOOKUP(V$15,#REF!,A575,FALSE)</f>
        <v>#REF!</v>
      </c>
      <c r="E574" s="152" t="e">
        <f>IF(C574="","",HLOOKUP(W$15,#REF!,A575,FALSE))</f>
        <v>#REF!</v>
      </c>
      <c r="F574" s="152">
        <f>(COUNTIF(D$3:D574,D574))</f>
        <v>572</v>
      </c>
      <c r="G574" s="152">
        <f t="shared" si="97"/>
        <v>999</v>
      </c>
      <c r="H574" s="152" t="e">
        <f t="shared" si="98"/>
        <v>#REF!</v>
      </c>
      <c r="I574" s="153" t="str">
        <f t="shared" si="99"/>
        <v/>
      </c>
      <c r="J574" s="153" t="e">
        <f t="shared" si="105"/>
        <v>#REF!</v>
      </c>
      <c r="K574" s="153" t="e">
        <f t="shared" si="105"/>
        <v>#REF!</v>
      </c>
      <c r="L574" s="153" t="e">
        <f t="shared" si="105"/>
        <v>#REF!</v>
      </c>
      <c r="M574" s="153" t="e">
        <f t="shared" si="105"/>
        <v>#REF!</v>
      </c>
      <c r="N574" s="153" t="e">
        <f t="shared" si="105"/>
        <v>#REF!</v>
      </c>
      <c r="O574" s="153" t="e">
        <f t="shared" si="105"/>
        <v>#REF!</v>
      </c>
      <c r="P574" s="153" t="e">
        <f t="shared" si="104"/>
        <v>#REF!</v>
      </c>
      <c r="Q574" s="153" t="e">
        <f t="shared" si="104"/>
        <v>#REF!</v>
      </c>
      <c r="R574" s="153" t="e">
        <f t="shared" si="104"/>
        <v>#REF!</v>
      </c>
      <c r="S574" s="153" t="e">
        <f t="shared" si="101"/>
        <v>#REF!</v>
      </c>
      <c r="T574" s="152" t="str">
        <f t="shared" ca="1" si="102"/>
        <v/>
      </c>
      <c r="U574" s="149" t="str">
        <f t="shared" ca="1" si="100"/>
        <v/>
      </c>
    </row>
    <row r="575" spans="1:21">
      <c r="A575" s="149">
        <v>573</v>
      </c>
      <c r="B575" s="150">
        <f t="shared" si="103"/>
        <v>573</v>
      </c>
      <c r="C575" s="151" t="e">
        <f>IF(#REF!='Pareto Math'!Z$3,'Pareto Math'!B575,IF(HLOOKUP(X$15,#REF!,A576,FALSE)="","",HLOOKUP(X$15,#REF!,A576,FALSE)))</f>
        <v>#REF!</v>
      </c>
      <c r="D575" s="149" t="e">
        <f>HLOOKUP(V$15,#REF!,A576,FALSE)</f>
        <v>#REF!</v>
      </c>
      <c r="E575" s="152" t="e">
        <f>IF(C575="","",HLOOKUP(W$15,#REF!,A576,FALSE))</f>
        <v>#REF!</v>
      </c>
      <c r="F575" s="152">
        <f>(COUNTIF(D$3:D575,D575))</f>
        <v>573</v>
      </c>
      <c r="G575" s="152">
        <f t="shared" si="97"/>
        <v>999</v>
      </c>
      <c r="H575" s="152" t="e">
        <f t="shared" si="98"/>
        <v>#REF!</v>
      </c>
      <c r="I575" s="153" t="str">
        <f t="shared" si="99"/>
        <v/>
      </c>
      <c r="J575" s="153" t="e">
        <f t="shared" si="105"/>
        <v>#REF!</v>
      </c>
      <c r="K575" s="153" t="e">
        <f t="shared" si="105"/>
        <v>#REF!</v>
      </c>
      <c r="L575" s="153" t="e">
        <f t="shared" si="105"/>
        <v>#REF!</v>
      </c>
      <c r="M575" s="153" t="e">
        <f t="shared" si="105"/>
        <v>#REF!</v>
      </c>
      <c r="N575" s="153" t="e">
        <f t="shared" si="105"/>
        <v>#REF!</v>
      </c>
      <c r="O575" s="153" t="e">
        <f t="shared" si="105"/>
        <v>#REF!</v>
      </c>
      <c r="P575" s="153" t="e">
        <f t="shared" si="104"/>
        <v>#REF!</v>
      </c>
      <c r="Q575" s="153" t="e">
        <f t="shared" si="104"/>
        <v>#REF!</v>
      </c>
      <c r="R575" s="153" t="e">
        <f t="shared" si="104"/>
        <v>#REF!</v>
      </c>
      <c r="S575" s="153" t="e">
        <f t="shared" si="101"/>
        <v>#REF!</v>
      </c>
      <c r="T575" s="152" t="str">
        <f t="shared" ca="1" si="102"/>
        <v/>
      </c>
      <c r="U575" s="149" t="str">
        <f t="shared" ca="1" si="100"/>
        <v/>
      </c>
    </row>
    <row r="576" spans="1:21">
      <c r="A576" s="149">
        <v>574</v>
      </c>
      <c r="B576" s="150">
        <f t="shared" si="103"/>
        <v>574</v>
      </c>
      <c r="C576" s="151" t="e">
        <f>IF(#REF!='Pareto Math'!Z$3,'Pareto Math'!B576,IF(HLOOKUP(X$15,#REF!,A577,FALSE)="","",HLOOKUP(X$15,#REF!,A577,FALSE)))</f>
        <v>#REF!</v>
      </c>
      <c r="D576" s="149" t="e">
        <f>HLOOKUP(V$15,#REF!,A577,FALSE)</f>
        <v>#REF!</v>
      </c>
      <c r="E576" s="152" t="e">
        <f>IF(C576="","",HLOOKUP(W$15,#REF!,A577,FALSE))</f>
        <v>#REF!</v>
      </c>
      <c r="F576" s="152">
        <f>(COUNTIF(D$3:D576,D576))</f>
        <v>574</v>
      </c>
      <c r="G576" s="152">
        <f t="shared" si="97"/>
        <v>999</v>
      </c>
      <c r="H576" s="152" t="e">
        <f t="shared" si="98"/>
        <v>#REF!</v>
      </c>
      <c r="I576" s="153" t="str">
        <f t="shared" si="99"/>
        <v/>
      </c>
      <c r="J576" s="153" t="e">
        <f t="shared" si="105"/>
        <v>#REF!</v>
      </c>
      <c r="K576" s="153" t="e">
        <f t="shared" si="105"/>
        <v>#REF!</v>
      </c>
      <c r="L576" s="153" t="e">
        <f t="shared" si="105"/>
        <v>#REF!</v>
      </c>
      <c r="M576" s="153" t="e">
        <f t="shared" si="105"/>
        <v>#REF!</v>
      </c>
      <c r="N576" s="153" t="e">
        <f t="shared" si="105"/>
        <v>#REF!</v>
      </c>
      <c r="O576" s="153" t="e">
        <f t="shared" si="105"/>
        <v>#REF!</v>
      </c>
      <c r="P576" s="153" t="e">
        <f t="shared" si="104"/>
        <v>#REF!</v>
      </c>
      <c r="Q576" s="153" t="e">
        <f t="shared" si="104"/>
        <v>#REF!</v>
      </c>
      <c r="R576" s="153" t="e">
        <f t="shared" si="104"/>
        <v>#REF!</v>
      </c>
      <c r="S576" s="153" t="e">
        <f t="shared" si="101"/>
        <v>#REF!</v>
      </c>
      <c r="T576" s="152" t="str">
        <f t="shared" ca="1" si="102"/>
        <v/>
      </c>
      <c r="U576" s="149" t="str">
        <f t="shared" ca="1" si="100"/>
        <v/>
      </c>
    </row>
    <row r="577" spans="1:21">
      <c r="A577" s="149">
        <v>575</v>
      </c>
      <c r="B577" s="150">
        <f t="shared" si="103"/>
        <v>575</v>
      </c>
      <c r="C577" s="151" t="e">
        <f>IF(#REF!='Pareto Math'!Z$3,'Pareto Math'!B577,IF(HLOOKUP(X$15,#REF!,A578,FALSE)="","",HLOOKUP(X$15,#REF!,A578,FALSE)))</f>
        <v>#REF!</v>
      </c>
      <c r="D577" s="149" t="e">
        <f>HLOOKUP(V$15,#REF!,A578,FALSE)</f>
        <v>#REF!</v>
      </c>
      <c r="E577" s="152" t="e">
        <f>IF(C577="","",HLOOKUP(W$15,#REF!,A578,FALSE))</f>
        <v>#REF!</v>
      </c>
      <c r="F577" s="152">
        <f>(COUNTIF(D$3:D577,D577))</f>
        <v>575</v>
      </c>
      <c r="G577" s="152">
        <f t="shared" si="97"/>
        <v>999</v>
      </c>
      <c r="H577" s="152" t="e">
        <f t="shared" si="98"/>
        <v>#REF!</v>
      </c>
      <c r="I577" s="153" t="str">
        <f t="shared" si="99"/>
        <v/>
      </c>
      <c r="J577" s="153" t="e">
        <f t="shared" si="105"/>
        <v>#REF!</v>
      </c>
      <c r="K577" s="153" t="e">
        <f t="shared" si="105"/>
        <v>#REF!</v>
      </c>
      <c r="L577" s="153" t="e">
        <f t="shared" si="105"/>
        <v>#REF!</v>
      </c>
      <c r="M577" s="153" t="e">
        <f t="shared" si="105"/>
        <v>#REF!</v>
      </c>
      <c r="N577" s="153" t="e">
        <f t="shared" si="105"/>
        <v>#REF!</v>
      </c>
      <c r="O577" s="153" t="e">
        <f t="shared" si="105"/>
        <v>#REF!</v>
      </c>
      <c r="P577" s="153" t="e">
        <f t="shared" si="104"/>
        <v>#REF!</v>
      </c>
      <c r="Q577" s="153" t="e">
        <f t="shared" si="104"/>
        <v>#REF!</v>
      </c>
      <c r="R577" s="153" t="e">
        <f t="shared" si="104"/>
        <v>#REF!</v>
      </c>
      <c r="S577" s="153" t="e">
        <f t="shared" si="101"/>
        <v>#REF!</v>
      </c>
      <c r="T577" s="152" t="str">
        <f t="shared" ca="1" si="102"/>
        <v/>
      </c>
      <c r="U577" s="149" t="str">
        <f t="shared" ca="1" si="100"/>
        <v/>
      </c>
    </row>
    <row r="578" spans="1:21">
      <c r="A578" s="149">
        <v>576</v>
      </c>
      <c r="B578" s="150">
        <f t="shared" si="103"/>
        <v>576</v>
      </c>
      <c r="C578" s="151" t="e">
        <f>IF(#REF!='Pareto Math'!Z$3,'Pareto Math'!B578,IF(HLOOKUP(X$15,#REF!,A579,FALSE)="","",HLOOKUP(X$15,#REF!,A579,FALSE)))</f>
        <v>#REF!</v>
      </c>
      <c r="D578" s="149" t="e">
        <f>HLOOKUP(V$15,#REF!,A579,FALSE)</f>
        <v>#REF!</v>
      </c>
      <c r="E578" s="152" t="e">
        <f>IF(C578="","",HLOOKUP(W$15,#REF!,A579,FALSE))</f>
        <v>#REF!</v>
      </c>
      <c r="F578" s="152">
        <f>(COUNTIF(D$3:D578,D578))</f>
        <v>576</v>
      </c>
      <c r="G578" s="152">
        <f t="shared" si="97"/>
        <v>999</v>
      </c>
      <c r="H578" s="152" t="e">
        <f t="shared" si="98"/>
        <v>#REF!</v>
      </c>
      <c r="I578" s="153" t="str">
        <f t="shared" si="99"/>
        <v/>
      </c>
      <c r="J578" s="153" t="e">
        <f t="shared" si="105"/>
        <v>#REF!</v>
      </c>
      <c r="K578" s="153" t="e">
        <f t="shared" si="105"/>
        <v>#REF!</v>
      </c>
      <c r="L578" s="153" t="e">
        <f t="shared" si="105"/>
        <v>#REF!</v>
      </c>
      <c r="M578" s="153" t="e">
        <f t="shared" si="105"/>
        <v>#REF!</v>
      </c>
      <c r="N578" s="153" t="e">
        <f t="shared" si="105"/>
        <v>#REF!</v>
      </c>
      <c r="O578" s="153" t="e">
        <f t="shared" si="105"/>
        <v>#REF!</v>
      </c>
      <c r="P578" s="153" t="e">
        <f t="shared" si="104"/>
        <v>#REF!</v>
      </c>
      <c r="Q578" s="153" t="e">
        <f t="shared" si="104"/>
        <v>#REF!</v>
      </c>
      <c r="R578" s="153" t="e">
        <f t="shared" si="104"/>
        <v>#REF!</v>
      </c>
      <c r="S578" s="153" t="e">
        <f t="shared" si="101"/>
        <v>#REF!</v>
      </c>
      <c r="T578" s="152" t="str">
        <f t="shared" ca="1" si="102"/>
        <v/>
      </c>
      <c r="U578" s="149" t="str">
        <f t="shared" ca="1" si="100"/>
        <v/>
      </c>
    </row>
    <row r="579" spans="1:21">
      <c r="A579" s="149">
        <v>577</v>
      </c>
      <c r="B579" s="150">
        <f t="shared" si="103"/>
        <v>577</v>
      </c>
      <c r="C579" s="151" t="e">
        <f>IF(#REF!='Pareto Math'!Z$3,'Pareto Math'!B579,IF(HLOOKUP(X$15,#REF!,A580,FALSE)="","",HLOOKUP(X$15,#REF!,A580,FALSE)))</f>
        <v>#REF!</v>
      </c>
      <c r="D579" s="149" t="e">
        <f>HLOOKUP(V$15,#REF!,A580,FALSE)</f>
        <v>#REF!</v>
      </c>
      <c r="E579" s="152" t="e">
        <f>IF(C579="","",HLOOKUP(W$15,#REF!,A580,FALSE))</f>
        <v>#REF!</v>
      </c>
      <c r="F579" s="152">
        <f>(COUNTIF(D$3:D579,D579))</f>
        <v>577</v>
      </c>
      <c r="G579" s="152">
        <f t="shared" ref="G579:G642" si="106">(COUNTIF(D$3:D$1002,D579))</f>
        <v>999</v>
      </c>
      <c r="H579" s="152" t="e">
        <f t="shared" ref="H579:H642" si="107">(SUMIF(D$3:D$1002,D579,E$3:E$1002))</f>
        <v>#REF!</v>
      </c>
      <c r="I579" s="153" t="str">
        <f t="shared" ref="I579:I642" si="108">IF(F579=G579,IF(ISNA(H579),G579,H579),"")</f>
        <v/>
      </c>
      <c r="J579" s="153" t="e">
        <f t="shared" si="105"/>
        <v>#REF!</v>
      </c>
      <c r="K579" s="153" t="e">
        <f t="shared" si="105"/>
        <v>#REF!</v>
      </c>
      <c r="L579" s="153" t="e">
        <f t="shared" si="105"/>
        <v>#REF!</v>
      </c>
      <c r="M579" s="153" t="e">
        <f t="shared" si="105"/>
        <v>#REF!</v>
      </c>
      <c r="N579" s="153" t="e">
        <f t="shared" si="105"/>
        <v>#REF!</v>
      </c>
      <c r="O579" s="153" t="e">
        <f t="shared" si="105"/>
        <v>#REF!</v>
      </c>
      <c r="P579" s="153" t="e">
        <f t="shared" si="104"/>
        <v>#REF!</v>
      </c>
      <c r="Q579" s="153" t="e">
        <f t="shared" si="104"/>
        <v>#REF!</v>
      </c>
      <c r="R579" s="153" t="e">
        <f t="shared" si="104"/>
        <v>#REF!</v>
      </c>
      <c r="S579" s="153" t="e">
        <f t="shared" si="101"/>
        <v>#REF!</v>
      </c>
      <c r="T579" s="152" t="str">
        <f t="shared" ca="1" si="102"/>
        <v/>
      </c>
      <c r="U579" s="149" t="str">
        <f t="shared" ref="U579:U642" ca="1" si="109">IF(T579="","",D579)</f>
        <v/>
      </c>
    </row>
    <row r="580" spans="1:21">
      <c r="A580" s="149">
        <v>578</v>
      </c>
      <c r="B580" s="150">
        <f t="shared" si="103"/>
        <v>578</v>
      </c>
      <c r="C580" s="151" t="e">
        <f>IF(#REF!='Pareto Math'!Z$3,'Pareto Math'!B580,IF(HLOOKUP(X$15,#REF!,A581,FALSE)="","",HLOOKUP(X$15,#REF!,A581,FALSE)))</f>
        <v>#REF!</v>
      </c>
      <c r="D580" s="149" t="e">
        <f>HLOOKUP(V$15,#REF!,A581,FALSE)</f>
        <v>#REF!</v>
      </c>
      <c r="E580" s="152" t="e">
        <f>IF(C580="","",HLOOKUP(W$15,#REF!,A581,FALSE))</f>
        <v>#REF!</v>
      </c>
      <c r="F580" s="152">
        <f>(COUNTIF(D$3:D580,D580))</f>
        <v>578</v>
      </c>
      <c r="G580" s="152">
        <f t="shared" si="106"/>
        <v>999</v>
      </c>
      <c r="H580" s="152" t="e">
        <f t="shared" si="107"/>
        <v>#REF!</v>
      </c>
      <c r="I580" s="153" t="str">
        <f t="shared" si="108"/>
        <v/>
      </c>
      <c r="J580" s="153" t="e">
        <f t="shared" si="105"/>
        <v>#REF!</v>
      </c>
      <c r="K580" s="153" t="e">
        <f t="shared" si="105"/>
        <v>#REF!</v>
      </c>
      <c r="L580" s="153" t="e">
        <f t="shared" si="105"/>
        <v>#REF!</v>
      </c>
      <c r="M580" s="153" t="e">
        <f t="shared" si="105"/>
        <v>#REF!</v>
      </c>
      <c r="N580" s="153" t="e">
        <f t="shared" si="105"/>
        <v>#REF!</v>
      </c>
      <c r="O580" s="153" t="e">
        <f t="shared" si="105"/>
        <v>#REF!</v>
      </c>
      <c r="P580" s="153" t="e">
        <f t="shared" si="104"/>
        <v>#REF!</v>
      </c>
      <c r="Q580" s="153" t="e">
        <f t="shared" si="104"/>
        <v>#REF!</v>
      </c>
      <c r="R580" s="153" t="e">
        <f t="shared" si="104"/>
        <v>#REF!</v>
      </c>
      <c r="S580" s="153" t="e">
        <f t="shared" ref="S580:S643" si="110">IF(SUM(J580:R580)=0,$E580,"")</f>
        <v>#REF!</v>
      </c>
      <c r="T580" s="152" t="str">
        <f t="shared" ref="T580:T643" ca="1" si="111">IF(F580=G580,IF(ISNA(H580),G580+(RAND()*0.01),H580+(RAND()*0.0000000001)),"")</f>
        <v/>
      </c>
      <c r="U580" s="149" t="str">
        <f t="shared" ca="1" si="109"/>
        <v/>
      </c>
    </row>
    <row r="581" spans="1:21">
      <c r="A581" s="149">
        <v>579</v>
      </c>
      <c r="B581" s="150">
        <f t="shared" si="103"/>
        <v>579</v>
      </c>
      <c r="C581" s="151" t="e">
        <f>IF(#REF!='Pareto Math'!Z$3,'Pareto Math'!B581,IF(HLOOKUP(X$15,#REF!,A582,FALSE)="","",HLOOKUP(X$15,#REF!,A582,FALSE)))</f>
        <v>#REF!</v>
      </c>
      <c r="D581" s="149" t="e">
        <f>HLOOKUP(V$15,#REF!,A582,FALSE)</f>
        <v>#REF!</v>
      </c>
      <c r="E581" s="152" t="e">
        <f>IF(C581="","",HLOOKUP(W$15,#REF!,A582,FALSE))</f>
        <v>#REF!</v>
      </c>
      <c r="F581" s="152">
        <f>(COUNTIF(D$3:D581,D581))</f>
        <v>579</v>
      </c>
      <c r="G581" s="152">
        <f t="shared" si="106"/>
        <v>999</v>
      </c>
      <c r="H581" s="152" t="e">
        <f t="shared" si="107"/>
        <v>#REF!</v>
      </c>
      <c r="I581" s="153" t="str">
        <f t="shared" si="108"/>
        <v/>
      </c>
      <c r="J581" s="153" t="e">
        <f t="shared" si="105"/>
        <v>#REF!</v>
      </c>
      <c r="K581" s="153" t="e">
        <f t="shared" si="105"/>
        <v>#REF!</v>
      </c>
      <c r="L581" s="153" t="e">
        <f t="shared" si="105"/>
        <v>#REF!</v>
      </c>
      <c r="M581" s="153" t="e">
        <f t="shared" si="105"/>
        <v>#REF!</v>
      </c>
      <c r="N581" s="153" t="e">
        <f t="shared" si="105"/>
        <v>#REF!</v>
      </c>
      <c r="O581" s="153" t="e">
        <f t="shared" si="105"/>
        <v>#REF!</v>
      </c>
      <c r="P581" s="153" t="e">
        <f t="shared" si="104"/>
        <v>#REF!</v>
      </c>
      <c r="Q581" s="153" t="e">
        <f t="shared" si="104"/>
        <v>#REF!</v>
      </c>
      <c r="R581" s="153" t="e">
        <f t="shared" si="104"/>
        <v>#REF!</v>
      </c>
      <c r="S581" s="153" t="e">
        <f t="shared" si="110"/>
        <v>#REF!</v>
      </c>
      <c r="T581" s="152" t="str">
        <f t="shared" ca="1" si="111"/>
        <v/>
      </c>
      <c r="U581" s="149" t="str">
        <f t="shared" ca="1" si="109"/>
        <v/>
      </c>
    </row>
    <row r="582" spans="1:21">
      <c r="A582" s="149">
        <v>580</v>
      </c>
      <c r="B582" s="150">
        <f t="shared" si="103"/>
        <v>580</v>
      </c>
      <c r="C582" s="151" t="e">
        <f>IF(#REF!='Pareto Math'!Z$3,'Pareto Math'!B582,IF(HLOOKUP(X$15,#REF!,A583,FALSE)="","",HLOOKUP(X$15,#REF!,A583,FALSE)))</f>
        <v>#REF!</v>
      </c>
      <c r="D582" s="149" t="e">
        <f>HLOOKUP(V$15,#REF!,A583,FALSE)</f>
        <v>#REF!</v>
      </c>
      <c r="E582" s="152" t="e">
        <f>IF(C582="","",HLOOKUP(W$15,#REF!,A583,FALSE))</f>
        <v>#REF!</v>
      </c>
      <c r="F582" s="152">
        <f>(COUNTIF(D$3:D582,D582))</f>
        <v>580</v>
      </c>
      <c r="G582" s="152">
        <f t="shared" si="106"/>
        <v>999</v>
      </c>
      <c r="H582" s="152" t="e">
        <f t="shared" si="107"/>
        <v>#REF!</v>
      </c>
      <c r="I582" s="153" t="str">
        <f t="shared" si="108"/>
        <v/>
      </c>
      <c r="J582" s="153" t="e">
        <f t="shared" si="105"/>
        <v>#REF!</v>
      </c>
      <c r="K582" s="153" t="e">
        <f t="shared" si="105"/>
        <v>#REF!</v>
      </c>
      <c r="L582" s="153" t="e">
        <f t="shared" si="105"/>
        <v>#REF!</v>
      </c>
      <c r="M582" s="153" t="e">
        <f t="shared" si="105"/>
        <v>#REF!</v>
      </c>
      <c r="N582" s="153" t="e">
        <f t="shared" si="105"/>
        <v>#REF!</v>
      </c>
      <c r="O582" s="153" t="e">
        <f t="shared" si="105"/>
        <v>#REF!</v>
      </c>
      <c r="P582" s="153" t="e">
        <f t="shared" si="104"/>
        <v>#REF!</v>
      </c>
      <c r="Q582" s="153" t="e">
        <f t="shared" si="104"/>
        <v>#REF!</v>
      </c>
      <c r="R582" s="153" t="e">
        <f t="shared" si="104"/>
        <v>#REF!</v>
      </c>
      <c r="S582" s="153" t="e">
        <f t="shared" si="110"/>
        <v>#REF!</v>
      </c>
      <c r="T582" s="152" t="str">
        <f t="shared" ca="1" si="111"/>
        <v/>
      </c>
      <c r="U582" s="149" t="str">
        <f t="shared" ca="1" si="109"/>
        <v/>
      </c>
    </row>
    <row r="583" spans="1:21">
      <c r="A583" s="149">
        <v>581</v>
      </c>
      <c r="B583" s="150">
        <f t="shared" ref="B583:B646" si="112">IF(A583&gt;999-COUNTIF(D:D,0),"",A583)</f>
        <v>581</v>
      </c>
      <c r="C583" s="151" t="e">
        <f>IF(#REF!='Pareto Math'!Z$3,'Pareto Math'!B583,IF(HLOOKUP(X$15,#REF!,A584,FALSE)="","",HLOOKUP(X$15,#REF!,A584,FALSE)))</f>
        <v>#REF!</v>
      </c>
      <c r="D583" s="149" t="e">
        <f>HLOOKUP(V$15,#REF!,A584,FALSE)</f>
        <v>#REF!</v>
      </c>
      <c r="E583" s="152" t="e">
        <f>IF(C583="","",HLOOKUP(W$15,#REF!,A584,FALSE))</f>
        <v>#REF!</v>
      </c>
      <c r="F583" s="152">
        <f>(COUNTIF(D$3:D583,D583))</f>
        <v>581</v>
      </c>
      <c r="G583" s="152">
        <f t="shared" si="106"/>
        <v>999</v>
      </c>
      <c r="H583" s="152" t="e">
        <f t="shared" si="107"/>
        <v>#REF!</v>
      </c>
      <c r="I583" s="153" t="str">
        <f t="shared" si="108"/>
        <v/>
      </c>
      <c r="J583" s="153" t="e">
        <f t="shared" si="105"/>
        <v>#REF!</v>
      </c>
      <c r="K583" s="153" t="e">
        <f t="shared" si="105"/>
        <v>#REF!</v>
      </c>
      <c r="L583" s="153" t="e">
        <f t="shared" si="105"/>
        <v>#REF!</v>
      </c>
      <c r="M583" s="153" t="e">
        <f t="shared" si="105"/>
        <v>#REF!</v>
      </c>
      <c r="N583" s="153" t="e">
        <f t="shared" si="105"/>
        <v>#REF!</v>
      </c>
      <c r="O583" s="153" t="e">
        <f t="shared" si="105"/>
        <v>#REF!</v>
      </c>
      <c r="P583" s="153" t="e">
        <f t="shared" si="104"/>
        <v>#REF!</v>
      </c>
      <c r="Q583" s="153" t="e">
        <f t="shared" si="104"/>
        <v>#REF!</v>
      </c>
      <c r="R583" s="153" t="e">
        <f t="shared" si="104"/>
        <v>#REF!</v>
      </c>
      <c r="S583" s="153" t="e">
        <f t="shared" si="110"/>
        <v>#REF!</v>
      </c>
      <c r="T583" s="152" t="str">
        <f t="shared" ca="1" si="111"/>
        <v/>
      </c>
      <c r="U583" s="149" t="str">
        <f t="shared" ca="1" si="109"/>
        <v/>
      </c>
    </row>
    <row r="584" spans="1:21">
      <c r="A584" s="149">
        <v>582</v>
      </c>
      <c r="B584" s="150">
        <f t="shared" si="112"/>
        <v>582</v>
      </c>
      <c r="C584" s="151" t="e">
        <f>IF(#REF!='Pareto Math'!Z$3,'Pareto Math'!B584,IF(HLOOKUP(X$15,#REF!,A585,FALSE)="","",HLOOKUP(X$15,#REF!,A585,FALSE)))</f>
        <v>#REF!</v>
      </c>
      <c r="D584" s="149" t="e">
        <f>HLOOKUP(V$15,#REF!,A585,FALSE)</f>
        <v>#REF!</v>
      </c>
      <c r="E584" s="152" t="e">
        <f>IF(C584="","",HLOOKUP(W$15,#REF!,A585,FALSE))</f>
        <v>#REF!</v>
      </c>
      <c r="F584" s="152">
        <f>(COUNTIF(D$3:D584,D584))</f>
        <v>582</v>
      </c>
      <c r="G584" s="152">
        <f t="shared" si="106"/>
        <v>999</v>
      </c>
      <c r="H584" s="152" t="e">
        <f t="shared" si="107"/>
        <v>#REF!</v>
      </c>
      <c r="I584" s="153" t="str">
        <f t="shared" si="108"/>
        <v/>
      </c>
      <c r="J584" s="153" t="e">
        <f t="shared" si="105"/>
        <v>#REF!</v>
      </c>
      <c r="K584" s="153" t="e">
        <f t="shared" si="105"/>
        <v>#REF!</v>
      </c>
      <c r="L584" s="153" t="e">
        <f t="shared" si="105"/>
        <v>#REF!</v>
      </c>
      <c r="M584" s="153" t="e">
        <f t="shared" ref="M584:R636" si="113">IF(ISERROR(AA$43),"",IF($D584&lt;&gt;AA$43,"",$E584))</f>
        <v>#REF!</v>
      </c>
      <c r="N584" s="153" t="e">
        <f t="shared" si="113"/>
        <v>#REF!</v>
      </c>
      <c r="O584" s="153" t="e">
        <f t="shared" si="113"/>
        <v>#REF!</v>
      </c>
      <c r="P584" s="153" t="e">
        <f t="shared" si="104"/>
        <v>#REF!</v>
      </c>
      <c r="Q584" s="153" t="e">
        <f t="shared" si="104"/>
        <v>#REF!</v>
      </c>
      <c r="R584" s="153" t="e">
        <f t="shared" si="104"/>
        <v>#REF!</v>
      </c>
      <c r="S584" s="153" t="e">
        <f t="shared" si="110"/>
        <v>#REF!</v>
      </c>
      <c r="T584" s="152" t="str">
        <f t="shared" ca="1" si="111"/>
        <v/>
      </c>
      <c r="U584" s="149" t="str">
        <f t="shared" ca="1" si="109"/>
        <v/>
      </c>
    </row>
    <row r="585" spans="1:21">
      <c r="A585" s="149">
        <v>583</v>
      </c>
      <c r="B585" s="150">
        <f t="shared" si="112"/>
        <v>583</v>
      </c>
      <c r="C585" s="151" t="e">
        <f>IF(#REF!='Pareto Math'!Z$3,'Pareto Math'!B585,IF(HLOOKUP(X$15,#REF!,A586,FALSE)="","",HLOOKUP(X$15,#REF!,A586,FALSE)))</f>
        <v>#REF!</v>
      </c>
      <c r="D585" s="149" t="e">
        <f>HLOOKUP(V$15,#REF!,A586,FALSE)</f>
        <v>#REF!</v>
      </c>
      <c r="E585" s="152" t="e">
        <f>IF(C585="","",HLOOKUP(W$15,#REF!,A586,FALSE))</f>
        <v>#REF!</v>
      </c>
      <c r="F585" s="152">
        <f>(COUNTIF(D$3:D585,D585))</f>
        <v>583</v>
      </c>
      <c r="G585" s="152">
        <f t="shared" si="106"/>
        <v>999</v>
      </c>
      <c r="H585" s="152" t="e">
        <f t="shared" si="107"/>
        <v>#REF!</v>
      </c>
      <c r="I585" s="153" t="str">
        <f t="shared" si="108"/>
        <v/>
      </c>
      <c r="J585" s="153" t="e">
        <f t="shared" ref="J585:O648" si="114">IF(ISERROR(X$43),"",IF($D585&lt;&gt;X$43,"",$E585))</f>
        <v>#REF!</v>
      </c>
      <c r="K585" s="153" t="e">
        <f t="shared" si="114"/>
        <v>#REF!</v>
      </c>
      <c r="L585" s="153" t="e">
        <f t="shared" si="114"/>
        <v>#REF!</v>
      </c>
      <c r="M585" s="153" t="e">
        <f t="shared" si="113"/>
        <v>#REF!</v>
      </c>
      <c r="N585" s="153" t="e">
        <f t="shared" si="113"/>
        <v>#REF!</v>
      </c>
      <c r="O585" s="153" t="e">
        <f t="shared" si="113"/>
        <v>#REF!</v>
      </c>
      <c r="P585" s="153" t="e">
        <f t="shared" si="104"/>
        <v>#REF!</v>
      </c>
      <c r="Q585" s="153" t="e">
        <f t="shared" si="104"/>
        <v>#REF!</v>
      </c>
      <c r="R585" s="153" t="e">
        <f t="shared" si="104"/>
        <v>#REF!</v>
      </c>
      <c r="S585" s="153" t="e">
        <f t="shared" si="110"/>
        <v>#REF!</v>
      </c>
      <c r="T585" s="152" t="str">
        <f t="shared" ca="1" si="111"/>
        <v/>
      </c>
      <c r="U585" s="149" t="str">
        <f t="shared" ca="1" si="109"/>
        <v/>
      </c>
    </row>
    <row r="586" spans="1:21">
      <c r="A586" s="149">
        <v>584</v>
      </c>
      <c r="B586" s="150">
        <f t="shared" si="112"/>
        <v>584</v>
      </c>
      <c r="C586" s="151" t="e">
        <f>IF(#REF!='Pareto Math'!Z$3,'Pareto Math'!B586,IF(HLOOKUP(X$15,#REF!,A587,FALSE)="","",HLOOKUP(X$15,#REF!,A587,FALSE)))</f>
        <v>#REF!</v>
      </c>
      <c r="D586" s="149" t="e">
        <f>HLOOKUP(V$15,#REF!,A587,FALSE)</f>
        <v>#REF!</v>
      </c>
      <c r="E586" s="152" t="e">
        <f>IF(C586="","",HLOOKUP(W$15,#REF!,A587,FALSE))</f>
        <v>#REF!</v>
      </c>
      <c r="F586" s="152">
        <f>(COUNTIF(D$3:D586,D586))</f>
        <v>584</v>
      </c>
      <c r="G586" s="152">
        <f t="shared" si="106"/>
        <v>999</v>
      </c>
      <c r="H586" s="152" t="e">
        <f t="shared" si="107"/>
        <v>#REF!</v>
      </c>
      <c r="I586" s="153" t="str">
        <f t="shared" si="108"/>
        <v/>
      </c>
      <c r="J586" s="153" t="e">
        <f t="shared" si="114"/>
        <v>#REF!</v>
      </c>
      <c r="K586" s="153" t="e">
        <f t="shared" si="114"/>
        <v>#REF!</v>
      </c>
      <c r="L586" s="153" t="e">
        <f t="shared" si="114"/>
        <v>#REF!</v>
      </c>
      <c r="M586" s="153" t="e">
        <f t="shared" si="113"/>
        <v>#REF!</v>
      </c>
      <c r="N586" s="153" t="e">
        <f t="shared" si="113"/>
        <v>#REF!</v>
      </c>
      <c r="O586" s="153" t="e">
        <f t="shared" si="113"/>
        <v>#REF!</v>
      </c>
      <c r="P586" s="153" t="e">
        <f t="shared" si="104"/>
        <v>#REF!</v>
      </c>
      <c r="Q586" s="153" t="e">
        <f t="shared" si="104"/>
        <v>#REF!</v>
      </c>
      <c r="R586" s="153" t="e">
        <f t="shared" si="104"/>
        <v>#REF!</v>
      </c>
      <c r="S586" s="153" t="e">
        <f t="shared" si="110"/>
        <v>#REF!</v>
      </c>
      <c r="T586" s="152" t="str">
        <f t="shared" ca="1" si="111"/>
        <v/>
      </c>
      <c r="U586" s="149" t="str">
        <f t="shared" ca="1" si="109"/>
        <v/>
      </c>
    </row>
    <row r="587" spans="1:21">
      <c r="A587" s="149">
        <v>585</v>
      </c>
      <c r="B587" s="150">
        <f t="shared" si="112"/>
        <v>585</v>
      </c>
      <c r="C587" s="151" t="e">
        <f>IF(#REF!='Pareto Math'!Z$3,'Pareto Math'!B587,IF(HLOOKUP(X$15,#REF!,A588,FALSE)="","",HLOOKUP(X$15,#REF!,A588,FALSE)))</f>
        <v>#REF!</v>
      </c>
      <c r="D587" s="149" t="e">
        <f>HLOOKUP(V$15,#REF!,A588,FALSE)</f>
        <v>#REF!</v>
      </c>
      <c r="E587" s="152" t="e">
        <f>IF(C587="","",HLOOKUP(W$15,#REF!,A588,FALSE))</f>
        <v>#REF!</v>
      </c>
      <c r="F587" s="152">
        <f>(COUNTIF(D$3:D587,D587))</f>
        <v>585</v>
      </c>
      <c r="G587" s="152">
        <f t="shared" si="106"/>
        <v>999</v>
      </c>
      <c r="H587" s="152" t="e">
        <f t="shared" si="107"/>
        <v>#REF!</v>
      </c>
      <c r="I587" s="153" t="str">
        <f t="shared" si="108"/>
        <v/>
      </c>
      <c r="J587" s="153" t="e">
        <f t="shared" si="114"/>
        <v>#REF!</v>
      </c>
      <c r="K587" s="153" t="e">
        <f t="shared" si="114"/>
        <v>#REF!</v>
      </c>
      <c r="L587" s="153" t="e">
        <f t="shared" si="114"/>
        <v>#REF!</v>
      </c>
      <c r="M587" s="153" t="e">
        <f t="shared" si="113"/>
        <v>#REF!</v>
      </c>
      <c r="N587" s="153" t="e">
        <f t="shared" si="113"/>
        <v>#REF!</v>
      </c>
      <c r="O587" s="153" t="e">
        <f t="shared" si="113"/>
        <v>#REF!</v>
      </c>
      <c r="P587" s="153" t="e">
        <f t="shared" si="104"/>
        <v>#REF!</v>
      </c>
      <c r="Q587" s="153" t="e">
        <f t="shared" si="104"/>
        <v>#REF!</v>
      </c>
      <c r="R587" s="153" t="e">
        <f t="shared" si="104"/>
        <v>#REF!</v>
      </c>
      <c r="S587" s="153" t="e">
        <f t="shared" si="110"/>
        <v>#REF!</v>
      </c>
      <c r="T587" s="152" t="str">
        <f t="shared" ca="1" si="111"/>
        <v/>
      </c>
      <c r="U587" s="149" t="str">
        <f t="shared" ca="1" si="109"/>
        <v/>
      </c>
    </row>
    <row r="588" spans="1:21">
      <c r="A588" s="149">
        <v>586</v>
      </c>
      <c r="B588" s="150">
        <f t="shared" si="112"/>
        <v>586</v>
      </c>
      <c r="C588" s="151" t="e">
        <f>IF(#REF!='Pareto Math'!Z$3,'Pareto Math'!B588,IF(HLOOKUP(X$15,#REF!,A589,FALSE)="","",HLOOKUP(X$15,#REF!,A589,FALSE)))</f>
        <v>#REF!</v>
      </c>
      <c r="D588" s="149" t="e">
        <f>HLOOKUP(V$15,#REF!,A589,FALSE)</f>
        <v>#REF!</v>
      </c>
      <c r="E588" s="152" t="e">
        <f>IF(C588="","",HLOOKUP(W$15,#REF!,A589,FALSE))</f>
        <v>#REF!</v>
      </c>
      <c r="F588" s="152">
        <f>(COUNTIF(D$3:D588,D588))</f>
        <v>586</v>
      </c>
      <c r="G588" s="152">
        <f t="shared" si="106"/>
        <v>999</v>
      </c>
      <c r="H588" s="152" t="e">
        <f t="shared" si="107"/>
        <v>#REF!</v>
      </c>
      <c r="I588" s="153" t="str">
        <f t="shared" si="108"/>
        <v/>
      </c>
      <c r="J588" s="153" t="e">
        <f t="shared" si="114"/>
        <v>#REF!</v>
      </c>
      <c r="K588" s="153" t="e">
        <f t="shared" si="114"/>
        <v>#REF!</v>
      </c>
      <c r="L588" s="153" t="e">
        <f t="shared" si="114"/>
        <v>#REF!</v>
      </c>
      <c r="M588" s="153" t="e">
        <f t="shared" si="113"/>
        <v>#REF!</v>
      </c>
      <c r="N588" s="153" t="e">
        <f t="shared" si="113"/>
        <v>#REF!</v>
      </c>
      <c r="O588" s="153" t="e">
        <f t="shared" si="113"/>
        <v>#REF!</v>
      </c>
      <c r="P588" s="153" t="e">
        <f t="shared" si="104"/>
        <v>#REF!</v>
      </c>
      <c r="Q588" s="153" t="e">
        <f t="shared" si="104"/>
        <v>#REF!</v>
      </c>
      <c r="R588" s="153" t="e">
        <f t="shared" si="104"/>
        <v>#REF!</v>
      </c>
      <c r="S588" s="153" t="e">
        <f t="shared" si="110"/>
        <v>#REF!</v>
      </c>
      <c r="T588" s="152" t="str">
        <f t="shared" ca="1" si="111"/>
        <v/>
      </c>
      <c r="U588" s="149" t="str">
        <f t="shared" ca="1" si="109"/>
        <v/>
      </c>
    </row>
    <row r="589" spans="1:21">
      <c r="A589" s="149">
        <v>587</v>
      </c>
      <c r="B589" s="150">
        <f t="shared" si="112"/>
        <v>587</v>
      </c>
      <c r="C589" s="151" t="e">
        <f>IF(#REF!='Pareto Math'!Z$3,'Pareto Math'!B589,IF(HLOOKUP(X$15,#REF!,A590,FALSE)="","",HLOOKUP(X$15,#REF!,A590,FALSE)))</f>
        <v>#REF!</v>
      </c>
      <c r="D589" s="149" t="e">
        <f>HLOOKUP(V$15,#REF!,A590,FALSE)</f>
        <v>#REF!</v>
      </c>
      <c r="E589" s="152" t="e">
        <f>IF(C589="","",HLOOKUP(W$15,#REF!,A590,FALSE))</f>
        <v>#REF!</v>
      </c>
      <c r="F589" s="152">
        <f>(COUNTIF(D$3:D589,D589))</f>
        <v>587</v>
      </c>
      <c r="G589" s="152">
        <f t="shared" si="106"/>
        <v>999</v>
      </c>
      <c r="H589" s="152" t="e">
        <f t="shared" si="107"/>
        <v>#REF!</v>
      </c>
      <c r="I589" s="153" t="str">
        <f t="shared" si="108"/>
        <v/>
      </c>
      <c r="J589" s="153" t="e">
        <f t="shared" si="114"/>
        <v>#REF!</v>
      </c>
      <c r="K589" s="153" t="e">
        <f t="shared" si="114"/>
        <v>#REF!</v>
      </c>
      <c r="L589" s="153" t="e">
        <f t="shared" si="114"/>
        <v>#REF!</v>
      </c>
      <c r="M589" s="153" t="e">
        <f t="shared" si="113"/>
        <v>#REF!</v>
      </c>
      <c r="N589" s="153" t="e">
        <f t="shared" si="113"/>
        <v>#REF!</v>
      </c>
      <c r="O589" s="153" t="e">
        <f t="shared" si="113"/>
        <v>#REF!</v>
      </c>
      <c r="P589" s="153" t="e">
        <f t="shared" si="104"/>
        <v>#REF!</v>
      </c>
      <c r="Q589" s="153" t="e">
        <f t="shared" si="104"/>
        <v>#REF!</v>
      </c>
      <c r="R589" s="153" t="e">
        <f t="shared" si="104"/>
        <v>#REF!</v>
      </c>
      <c r="S589" s="153" t="e">
        <f t="shared" si="110"/>
        <v>#REF!</v>
      </c>
      <c r="T589" s="152" t="str">
        <f t="shared" ca="1" si="111"/>
        <v/>
      </c>
      <c r="U589" s="149" t="str">
        <f t="shared" ca="1" si="109"/>
        <v/>
      </c>
    </row>
    <row r="590" spans="1:21">
      <c r="A590" s="149">
        <v>588</v>
      </c>
      <c r="B590" s="150">
        <f t="shared" si="112"/>
        <v>588</v>
      </c>
      <c r="C590" s="151" t="e">
        <f>IF(#REF!='Pareto Math'!Z$3,'Pareto Math'!B590,IF(HLOOKUP(X$15,#REF!,A591,FALSE)="","",HLOOKUP(X$15,#REF!,A591,FALSE)))</f>
        <v>#REF!</v>
      </c>
      <c r="D590" s="149" t="e">
        <f>HLOOKUP(V$15,#REF!,A591,FALSE)</f>
        <v>#REF!</v>
      </c>
      <c r="E590" s="152" t="e">
        <f>IF(C590="","",HLOOKUP(W$15,#REF!,A591,FALSE))</f>
        <v>#REF!</v>
      </c>
      <c r="F590" s="152">
        <f>(COUNTIF(D$3:D590,D590))</f>
        <v>588</v>
      </c>
      <c r="G590" s="152">
        <f t="shared" si="106"/>
        <v>999</v>
      </c>
      <c r="H590" s="152" t="e">
        <f t="shared" si="107"/>
        <v>#REF!</v>
      </c>
      <c r="I590" s="153" t="str">
        <f t="shared" si="108"/>
        <v/>
      </c>
      <c r="J590" s="153" t="e">
        <f t="shared" si="114"/>
        <v>#REF!</v>
      </c>
      <c r="K590" s="153" t="e">
        <f t="shared" si="114"/>
        <v>#REF!</v>
      </c>
      <c r="L590" s="153" t="e">
        <f t="shared" si="114"/>
        <v>#REF!</v>
      </c>
      <c r="M590" s="153" t="e">
        <f t="shared" si="113"/>
        <v>#REF!</v>
      </c>
      <c r="N590" s="153" t="e">
        <f t="shared" si="113"/>
        <v>#REF!</v>
      </c>
      <c r="O590" s="153" t="e">
        <f t="shared" si="113"/>
        <v>#REF!</v>
      </c>
      <c r="P590" s="153" t="e">
        <f t="shared" si="104"/>
        <v>#REF!</v>
      </c>
      <c r="Q590" s="153" t="e">
        <f t="shared" si="104"/>
        <v>#REF!</v>
      </c>
      <c r="R590" s="153" t="e">
        <f t="shared" si="104"/>
        <v>#REF!</v>
      </c>
      <c r="S590" s="153" t="e">
        <f t="shared" si="110"/>
        <v>#REF!</v>
      </c>
      <c r="T590" s="152" t="str">
        <f t="shared" ca="1" si="111"/>
        <v/>
      </c>
      <c r="U590" s="149" t="str">
        <f t="shared" ca="1" si="109"/>
        <v/>
      </c>
    </row>
    <row r="591" spans="1:21">
      <c r="A591" s="149">
        <v>589</v>
      </c>
      <c r="B591" s="150">
        <f t="shared" si="112"/>
        <v>589</v>
      </c>
      <c r="C591" s="151" t="e">
        <f>IF(#REF!='Pareto Math'!Z$3,'Pareto Math'!B591,IF(HLOOKUP(X$15,#REF!,A592,FALSE)="","",HLOOKUP(X$15,#REF!,A592,FALSE)))</f>
        <v>#REF!</v>
      </c>
      <c r="D591" s="149" t="e">
        <f>HLOOKUP(V$15,#REF!,A592,FALSE)</f>
        <v>#REF!</v>
      </c>
      <c r="E591" s="152" t="e">
        <f>IF(C591="","",HLOOKUP(W$15,#REF!,A592,FALSE))</f>
        <v>#REF!</v>
      </c>
      <c r="F591" s="152">
        <f>(COUNTIF(D$3:D591,D591))</f>
        <v>589</v>
      </c>
      <c r="G591" s="152">
        <f t="shared" si="106"/>
        <v>999</v>
      </c>
      <c r="H591" s="152" t="e">
        <f t="shared" si="107"/>
        <v>#REF!</v>
      </c>
      <c r="I591" s="153" t="str">
        <f t="shared" si="108"/>
        <v/>
      </c>
      <c r="J591" s="153" t="e">
        <f t="shared" si="114"/>
        <v>#REF!</v>
      </c>
      <c r="K591" s="153" t="e">
        <f t="shared" si="114"/>
        <v>#REF!</v>
      </c>
      <c r="L591" s="153" t="e">
        <f t="shared" si="114"/>
        <v>#REF!</v>
      </c>
      <c r="M591" s="153" t="e">
        <f t="shared" si="113"/>
        <v>#REF!</v>
      </c>
      <c r="N591" s="153" t="e">
        <f t="shared" si="113"/>
        <v>#REF!</v>
      </c>
      <c r="O591" s="153" t="e">
        <f t="shared" si="113"/>
        <v>#REF!</v>
      </c>
      <c r="P591" s="153" t="e">
        <f t="shared" si="104"/>
        <v>#REF!</v>
      </c>
      <c r="Q591" s="153" t="e">
        <f t="shared" si="104"/>
        <v>#REF!</v>
      </c>
      <c r="R591" s="153" t="e">
        <f t="shared" si="104"/>
        <v>#REF!</v>
      </c>
      <c r="S591" s="153" t="e">
        <f t="shared" si="110"/>
        <v>#REF!</v>
      </c>
      <c r="T591" s="152" t="str">
        <f t="shared" ca="1" si="111"/>
        <v/>
      </c>
      <c r="U591" s="149" t="str">
        <f t="shared" ca="1" si="109"/>
        <v/>
      </c>
    </row>
    <row r="592" spans="1:21">
      <c r="A592" s="149">
        <v>590</v>
      </c>
      <c r="B592" s="150">
        <f t="shared" si="112"/>
        <v>590</v>
      </c>
      <c r="C592" s="151" t="e">
        <f>IF(#REF!='Pareto Math'!Z$3,'Pareto Math'!B592,IF(HLOOKUP(X$15,#REF!,A593,FALSE)="","",HLOOKUP(X$15,#REF!,A593,FALSE)))</f>
        <v>#REF!</v>
      </c>
      <c r="D592" s="149" t="e">
        <f>HLOOKUP(V$15,#REF!,A593,FALSE)</f>
        <v>#REF!</v>
      </c>
      <c r="E592" s="152" t="e">
        <f>IF(C592="","",HLOOKUP(W$15,#REF!,A593,FALSE))</f>
        <v>#REF!</v>
      </c>
      <c r="F592" s="152">
        <f>(COUNTIF(D$3:D592,D592))</f>
        <v>590</v>
      </c>
      <c r="G592" s="152">
        <f t="shared" si="106"/>
        <v>999</v>
      </c>
      <c r="H592" s="152" t="e">
        <f t="shared" si="107"/>
        <v>#REF!</v>
      </c>
      <c r="I592" s="153" t="str">
        <f t="shared" si="108"/>
        <v/>
      </c>
      <c r="J592" s="153" t="e">
        <f t="shared" si="114"/>
        <v>#REF!</v>
      </c>
      <c r="K592" s="153" t="e">
        <f t="shared" si="114"/>
        <v>#REF!</v>
      </c>
      <c r="L592" s="153" t="e">
        <f t="shared" si="114"/>
        <v>#REF!</v>
      </c>
      <c r="M592" s="153" t="e">
        <f t="shared" si="113"/>
        <v>#REF!</v>
      </c>
      <c r="N592" s="153" t="e">
        <f t="shared" si="113"/>
        <v>#REF!</v>
      </c>
      <c r="O592" s="153" t="e">
        <f t="shared" si="113"/>
        <v>#REF!</v>
      </c>
      <c r="P592" s="153" t="e">
        <f t="shared" si="104"/>
        <v>#REF!</v>
      </c>
      <c r="Q592" s="153" t="e">
        <f t="shared" si="104"/>
        <v>#REF!</v>
      </c>
      <c r="R592" s="153" t="e">
        <f t="shared" si="104"/>
        <v>#REF!</v>
      </c>
      <c r="S592" s="153" t="e">
        <f t="shared" si="110"/>
        <v>#REF!</v>
      </c>
      <c r="T592" s="152" t="str">
        <f t="shared" ca="1" si="111"/>
        <v/>
      </c>
      <c r="U592" s="149" t="str">
        <f t="shared" ca="1" si="109"/>
        <v/>
      </c>
    </row>
    <row r="593" spans="1:21">
      <c r="A593" s="149">
        <v>591</v>
      </c>
      <c r="B593" s="150">
        <f t="shared" si="112"/>
        <v>591</v>
      </c>
      <c r="C593" s="151" t="e">
        <f>IF(#REF!='Pareto Math'!Z$3,'Pareto Math'!B593,IF(HLOOKUP(X$15,#REF!,A594,FALSE)="","",HLOOKUP(X$15,#REF!,A594,FALSE)))</f>
        <v>#REF!</v>
      </c>
      <c r="D593" s="149" t="e">
        <f>HLOOKUP(V$15,#REF!,A594,FALSE)</f>
        <v>#REF!</v>
      </c>
      <c r="E593" s="152" t="e">
        <f>IF(C593="","",HLOOKUP(W$15,#REF!,A594,FALSE))</f>
        <v>#REF!</v>
      </c>
      <c r="F593" s="152">
        <f>(COUNTIF(D$3:D593,D593))</f>
        <v>591</v>
      </c>
      <c r="G593" s="152">
        <f t="shared" si="106"/>
        <v>999</v>
      </c>
      <c r="H593" s="152" t="e">
        <f t="shared" si="107"/>
        <v>#REF!</v>
      </c>
      <c r="I593" s="153" t="str">
        <f t="shared" si="108"/>
        <v/>
      </c>
      <c r="J593" s="153" t="e">
        <f t="shared" si="114"/>
        <v>#REF!</v>
      </c>
      <c r="K593" s="153" t="e">
        <f t="shared" si="114"/>
        <v>#REF!</v>
      </c>
      <c r="L593" s="153" t="e">
        <f t="shared" si="114"/>
        <v>#REF!</v>
      </c>
      <c r="M593" s="153" t="e">
        <f t="shared" si="113"/>
        <v>#REF!</v>
      </c>
      <c r="N593" s="153" t="e">
        <f t="shared" si="113"/>
        <v>#REF!</v>
      </c>
      <c r="O593" s="153" t="e">
        <f t="shared" si="113"/>
        <v>#REF!</v>
      </c>
      <c r="P593" s="153" t="e">
        <f t="shared" si="104"/>
        <v>#REF!</v>
      </c>
      <c r="Q593" s="153" t="e">
        <f t="shared" si="104"/>
        <v>#REF!</v>
      </c>
      <c r="R593" s="153" t="e">
        <f t="shared" si="104"/>
        <v>#REF!</v>
      </c>
      <c r="S593" s="153" t="e">
        <f t="shared" si="110"/>
        <v>#REF!</v>
      </c>
      <c r="T593" s="152" t="str">
        <f t="shared" ca="1" si="111"/>
        <v/>
      </c>
      <c r="U593" s="149" t="str">
        <f t="shared" ca="1" si="109"/>
        <v/>
      </c>
    </row>
    <row r="594" spans="1:21">
      <c r="A594" s="149">
        <v>592</v>
      </c>
      <c r="B594" s="150">
        <f t="shared" si="112"/>
        <v>592</v>
      </c>
      <c r="C594" s="151" t="e">
        <f>IF(#REF!='Pareto Math'!Z$3,'Pareto Math'!B594,IF(HLOOKUP(X$15,#REF!,A595,FALSE)="","",HLOOKUP(X$15,#REF!,A595,FALSE)))</f>
        <v>#REF!</v>
      </c>
      <c r="D594" s="149" t="e">
        <f>HLOOKUP(V$15,#REF!,A595,FALSE)</f>
        <v>#REF!</v>
      </c>
      <c r="E594" s="152" t="e">
        <f>IF(C594="","",HLOOKUP(W$15,#REF!,A595,FALSE))</f>
        <v>#REF!</v>
      </c>
      <c r="F594" s="152">
        <f>(COUNTIF(D$3:D594,D594))</f>
        <v>592</v>
      </c>
      <c r="G594" s="152">
        <f t="shared" si="106"/>
        <v>999</v>
      </c>
      <c r="H594" s="152" t="e">
        <f t="shared" si="107"/>
        <v>#REF!</v>
      </c>
      <c r="I594" s="153" t="str">
        <f t="shared" si="108"/>
        <v/>
      </c>
      <c r="J594" s="153" t="e">
        <f t="shared" si="114"/>
        <v>#REF!</v>
      </c>
      <c r="K594" s="153" t="e">
        <f t="shared" si="114"/>
        <v>#REF!</v>
      </c>
      <c r="L594" s="153" t="e">
        <f t="shared" si="114"/>
        <v>#REF!</v>
      </c>
      <c r="M594" s="153" t="e">
        <f t="shared" si="113"/>
        <v>#REF!</v>
      </c>
      <c r="N594" s="153" t="e">
        <f t="shared" si="113"/>
        <v>#REF!</v>
      </c>
      <c r="O594" s="153" t="e">
        <f t="shared" si="113"/>
        <v>#REF!</v>
      </c>
      <c r="P594" s="153" t="e">
        <f t="shared" si="104"/>
        <v>#REF!</v>
      </c>
      <c r="Q594" s="153" t="e">
        <f t="shared" si="104"/>
        <v>#REF!</v>
      </c>
      <c r="R594" s="153" t="e">
        <f t="shared" si="104"/>
        <v>#REF!</v>
      </c>
      <c r="S594" s="153" t="e">
        <f t="shared" si="110"/>
        <v>#REF!</v>
      </c>
      <c r="T594" s="152" t="str">
        <f t="shared" ca="1" si="111"/>
        <v/>
      </c>
      <c r="U594" s="149" t="str">
        <f t="shared" ca="1" si="109"/>
        <v/>
      </c>
    </row>
    <row r="595" spans="1:21">
      <c r="A595" s="149">
        <v>593</v>
      </c>
      <c r="B595" s="150">
        <f t="shared" si="112"/>
        <v>593</v>
      </c>
      <c r="C595" s="151" t="e">
        <f>IF(#REF!='Pareto Math'!Z$3,'Pareto Math'!B595,IF(HLOOKUP(X$15,#REF!,A596,FALSE)="","",HLOOKUP(X$15,#REF!,A596,FALSE)))</f>
        <v>#REF!</v>
      </c>
      <c r="D595" s="149" t="e">
        <f>HLOOKUP(V$15,#REF!,A596,FALSE)</f>
        <v>#REF!</v>
      </c>
      <c r="E595" s="152" t="e">
        <f>IF(C595="","",HLOOKUP(W$15,#REF!,A596,FALSE))</f>
        <v>#REF!</v>
      </c>
      <c r="F595" s="152">
        <f>(COUNTIF(D$3:D595,D595))</f>
        <v>593</v>
      </c>
      <c r="G595" s="152">
        <f t="shared" si="106"/>
        <v>999</v>
      </c>
      <c r="H595" s="152" t="e">
        <f t="shared" si="107"/>
        <v>#REF!</v>
      </c>
      <c r="I595" s="153" t="str">
        <f t="shared" si="108"/>
        <v/>
      </c>
      <c r="J595" s="153" t="e">
        <f t="shared" si="114"/>
        <v>#REF!</v>
      </c>
      <c r="K595" s="153" t="e">
        <f t="shared" si="114"/>
        <v>#REF!</v>
      </c>
      <c r="L595" s="153" t="e">
        <f t="shared" si="114"/>
        <v>#REF!</v>
      </c>
      <c r="M595" s="153" t="e">
        <f t="shared" si="113"/>
        <v>#REF!</v>
      </c>
      <c r="N595" s="153" t="e">
        <f t="shared" si="113"/>
        <v>#REF!</v>
      </c>
      <c r="O595" s="153" t="e">
        <f t="shared" si="113"/>
        <v>#REF!</v>
      </c>
      <c r="P595" s="153" t="e">
        <f t="shared" si="104"/>
        <v>#REF!</v>
      </c>
      <c r="Q595" s="153" t="e">
        <f t="shared" si="104"/>
        <v>#REF!</v>
      </c>
      <c r="R595" s="153" t="e">
        <f t="shared" si="104"/>
        <v>#REF!</v>
      </c>
      <c r="S595" s="153" t="e">
        <f t="shared" si="110"/>
        <v>#REF!</v>
      </c>
      <c r="T595" s="152" t="str">
        <f t="shared" ca="1" si="111"/>
        <v/>
      </c>
      <c r="U595" s="149" t="str">
        <f t="shared" ca="1" si="109"/>
        <v/>
      </c>
    </row>
    <row r="596" spans="1:21">
      <c r="A596" s="149">
        <v>594</v>
      </c>
      <c r="B596" s="150">
        <f t="shared" si="112"/>
        <v>594</v>
      </c>
      <c r="C596" s="151" t="e">
        <f>IF(#REF!='Pareto Math'!Z$3,'Pareto Math'!B596,IF(HLOOKUP(X$15,#REF!,A597,FALSE)="","",HLOOKUP(X$15,#REF!,A597,FALSE)))</f>
        <v>#REF!</v>
      </c>
      <c r="D596" s="149" t="e">
        <f>HLOOKUP(V$15,#REF!,A597,FALSE)</f>
        <v>#REF!</v>
      </c>
      <c r="E596" s="152" t="e">
        <f>IF(C596="","",HLOOKUP(W$15,#REF!,A597,FALSE))</f>
        <v>#REF!</v>
      </c>
      <c r="F596" s="152">
        <f>(COUNTIF(D$3:D596,D596))</f>
        <v>594</v>
      </c>
      <c r="G596" s="152">
        <f t="shared" si="106"/>
        <v>999</v>
      </c>
      <c r="H596" s="152" t="e">
        <f t="shared" si="107"/>
        <v>#REF!</v>
      </c>
      <c r="I596" s="153" t="str">
        <f t="shared" si="108"/>
        <v/>
      </c>
      <c r="J596" s="153" t="e">
        <f t="shared" si="114"/>
        <v>#REF!</v>
      </c>
      <c r="K596" s="153" t="e">
        <f t="shared" si="114"/>
        <v>#REF!</v>
      </c>
      <c r="L596" s="153" t="e">
        <f t="shared" si="114"/>
        <v>#REF!</v>
      </c>
      <c r="M596" s="153" t="e">
        <f t="shared" si="113"/>
        <v>#REF!</v>
      </c>
      <c r="N596" s="153" t="e">
        <f t="shared" si="113"/>
        <v>#REF!</v>
      </c>
      <c r="O596" s="153" t="e">
        <f t="shared" si="113"/>
        <v>#REF!</v>
      </c>
      <c r="P596" s="153" t="e">
        <f t="shared" si="104"/>
        <v>#REF!</v>
      </c>
      <c r="Q596" s="153" t="e">
        <f t="shared" si="104"/>
        <v>#REF!</v>
      </c>
      <c r="R596" s="153" t="e">
        <f t="shared" si="104"/>
        <v>#REF!</v>
      </c>
      <c r="S596" s="153" t="e">
        <f t="shared" si="110"/>
        <v>#REF!</v>
      </c>
      <c r="T596" s="152" t="str">
        <f t="shared" ca="1" si="111"/>
        <v/>
      </c>
      <c r="U596" s="149" t="str">
        <f t="shared" ca="1" si="109"/>
        <v/>
      </c>
    </row>
    <row r="597" spans="1:21">
      <c r="A597" s="149">
        <v>595</v>
      </c>
      <c r="B597" s="150">
        <f t="shared" si="112"/>
        <v>595</v>
      </c>
      <c r="C597" s="151" t="e">
        <f>IF(#REF!='Pareto Math'!Z$3,'Pareto Math'!B597,IF(HLOOKUP(X$15,#REF!,A598,FALSE)="","",HLOOKUP(X$15,#REF!,A598,FALSE)))</f>
        <v>#REF!</v>
      </c>
      <c r="D597" s="149" t="e">
        <f>HLOOKUP(V$15,#REF!,A598,FALSE)</f>
        <v>#REF!</v>
      </c>
      <c r="E597" s="152" t="e">
        <f>IF(C597="","",HLOOKUP(W$15,#REF!,A598,FALSE))</f>
        <v>#REF!</v>
      </c>
      <c r="F597" s="152">
        <f>(COUNTIF(D$3:D597,D597))</f>
        <v>595</v>
      </c>
      <c r="G597" s="152">
        <f t="shared" si="106"/>
        <v>999</v>
      </c>
      <c r="H597" s="152" t="e">
        <f t="shared" si="107"/>
        <v>#REF!</v>
      </c>
      <c r="I597" s="153" t="str">
        <f t="shared" si="108"/>
        <v/>
      </c>
      <c r="J597" s="153" t="e">
        <f t="shared" si="114"/>
        <v>#REF!</v>
      </c>
      <c r="K597" s="153" t="e">
        <f t="shared" si="114"/>
        <v>#REF!</v>
      </c>
      <c r="L597" s="153" t="e">
        <f t="shared" si="114"/>
        <v>#REF!</v>
      </c>
      <c r="M597" s="153" t="e">
        <f t="shared" si="113"/>
        <v>#REF!</v>
      </c>
      <c r="N597" s="153" t="e">
        <f t="shared" si="113"/>
        <v>#REF!</v>
      </c>
      <c r="O597" s="153" t="e">
        <f t="shared" si="113"/>
        <v>#REF!</v>
      </c>
      <c r="P597" s="153" t="e">
        <f t="shared" si="104"/>
        <v>#REF!</v>
      </c>
      <c r="Q597" s="153" t="e">
        <f t="shared" si="104"/>
        <v>#REF!</v>
      </c>
      <c r="R597" s="153" t="e">
        <f t="shared" si="104"/>
        <v>#REF!</v>
      </c>
      <c r="S597" s="153" t="e">
        <f t="shared" si="110"/>
        <v>#REF!</v>
      </c>
      <c r="T597" s="152" t="str">
        <f t="shared" ca="1" si="111"/>
        <v/>
      </c>
      <c r="U597" s="149" t="str">
        <f t="shared" ca="1" si="109"/>
        <v/>
      </c>
    </row>
    <row r="598" spans="1:21">
      <c r="A598" s="149">
        <v>596</v>
      </c>
      <c r="B598" s="150">
        <f t="shared" si="112"/>
        <v>596</v>
      </c>
      <c r="C598" s="151" t="e">
        <f>IF(#REF!='Pareto Math'!Z$3,'Pareto Math'!B598,IF(HLOOKUP(X$15,#REF!,A599,FALSE)="","",HLOOKUP(X$15,#REF!,A599,FALSE)))</f>
        <v>#REF!</v>
      </c>
      <c r="D598" s="149" t="e">
        <f>HLOOKUP(V$15,#REF!,A599,FALSE)</f>
        <v>#REF!</v>
      </c>
      <c r="E598" s="152" t="e">
        <f>IF(C598="","",HLOOKUP(W$15,#REF!,A599,FALSE))</f>
        <v>#REF!</v>
      </c>
      <c r="F598" s="152">
        <f>(COUNTIF(D$3:D598,D598))</f>
        <v>596</v>
      </c>
      <c r="G598" s="152">
        <f t="shared" si="106"/>
        <v>999</v>
      </c>
      <c r="H598" s="152" t="e">
        <f t="shared" si="107"/>
        <v>#REF!</v>
      </c>
      <c r="I598" s="153" t="str">
        <f t="shared" si="108"/>
        <v/>
      </c>
      <c r="J598" s="153" t="e">
        <f t="shared" si="114"/>
        <v>#REF!</v>
      </c>
      <c r="K598" s="153" t="e">
        <f t="shared" si="114"/>
        <v>#REF!</v>
      </c>
      <c r="L598" s="153" t="e">
        <f t="shared" si="114"/>
        <v>#REF!</v>
      </c>
      <c r="M598" s="153" t="e">
        <f t="shared" si="113"/>
        <v>#REF!</v>
      </c>
      <c r="N598" s="153" t="e">
        <f t="shared" si="113"/>
        <v>#REF!</v>
      </c>
      <c r="O598" s="153" t="e">
        <f t="shared" si="113"/>
        <v>#REF!</v>
      </c>
      <c r="P598" s="153" t="e">
        <f t="shared" si="104"/>
        <v>#REF!</v>
      </c>
      <c r="Q598" s="153" t="e">
        <f t="shared" si="104"/>
        <v>#REF!</v>
      </c>
      <c r="R598" s="153" t="e">
        <f t="shared" si="104"/>
        <v>#REF!</v>
      </c>
      <c r="S598" s="153" t="e">
        <f t="shared" si="110"/>
        <v>#REF!</v>
      </c>
      <c r="T598" s="152" t="str">
        <f t="shared" ca="1" si="111"/>
        <v/>
      </c>
      <c r="U598" s="149" t="str">
        <f t="shared" ca="1" si="109"/>
        <v/>
      </c>
    </row>
    <row r="599" spans="1:21">
      <c r="A599" s="149">
        <v>597</v>
      </c>
      <c r="B599" s="150">
        <f t="shared" si="112"/>
        <v>597</v>
      </c>
      <c r="C599" s="151" t="e">
        <f>IF(#REF!='Pareto Math'!Z$3,'Pareto Math'!B599,IF(HLOOKUP(X$15,#REF!,A600,FALSE)="","",HLOOKUP(X$15,#REF!,A600,FALSE)))</f>
        <v>#REF!</v>
      </c>
      <c r="D599" s="149" t="e">
        <f>HLOOKUP(V$15,#REF!,A600,FALSE)</f>
        <v>#REF!</v>
      </c>
      <c r="E599" s="152" t="e">
        <f>IF(C599="","",HLOOKUP(W$15,#REF!,A600,FALSE))</f>
        <v>#REF!</v>
      </c>
      <c r="F599" s="152">
        <f>(COUNTIF(D$3:D599,D599))</f>
        <v>597</v>
      </c>
      <c r="G599" s="152">
        <f t="shared" si="106"/>
        <v>999</v>
      </c>
      <c r="H599" s="152" t="e">
        <f t="shared" si="107"/>
        <v>#REF!</v>
      </c>
      <c r="I599" s="153" t="str">
        <f t="shared" si="108"/>
        <v/>
      </c>
      <c r="J599" s="153" t="e">
        <f t="shared" si="114"/>
        <v>#REF!</v>
      </c>
      <c r="K599" s="153" t="e">
        <f t="shared" si="114"/>
        <v>#REF!</v>
      </c>
      <c r="L599" s="153" t="e">
        <f t="shared" si="114"/>
        <v>#REF!</v>
      </c>
      <c r="M599" s="153" t="e">
        <f t="shared" si="113"/>
        <v>#REF!</v>
      </c>
      <c r="N599" s="153" t="e">
        <f t="shared" si="113"/>
        <v>#REF!</v>
      </c>
      <c r="O599" s="153" t="e">
        <f t="shared" si="113"/>
        <v>#REF!</v>
      </c>
      <c r="P599" s="153" t="e">
        <f t="shared" si="104"/>
        <v>#REF!</v>
      </c>
      <c r="Q599" s="153" t="e">
        <f t="shared" si="104"/>
        <v>#REF!</v>
      </c>
      <c r="R599" s="153" t="e">
        <f t="shared" si="104"/>
        <v>#REF!</v>
      </c>
      <c r="S599" s="153" t="e">
        <f t="shared" si="110"/>
        <v>#REF!</v>
      </c>
      <c r="T599" s="152" t="str">
        <f t="shared" ca="1" si="111"/>
        <v/>
      </c>
      <c r="U599" s="149" t="str">
        <f t="shared" ca="1" si="109"/>
        <v/>
      </c>
    </row>
    <row r="600" spans="1:21">
      <c r="A600" s="149">
        <v>598</v>
      </c>
      <c r="B600" s="150">
        <f t="shared" si="112"/>
        <v>598</v>
      </c>
      <c r="C600" s="151" t="e">
        <f>IF(#REF!='Pareto Math'!Z$3,'Pareto Math'!B600,IF(HLOOKUP(X$15,#REF!,A601,FALSE)="","",HLOOKUP(X$15,#REF!,A601,FALSE)))</f>
        <v>#REF!</v>
      </c>
      <c r="D600" s="149" t="e">
        <f>HLOOKUP(V$15,#REF!,A601,FALSE)</f>
        <v>#REF!</v>
      </c>
      <c r="E600" s="152" t="e">
        <f>IF(C600="","",HLOOKUP(W$15,#REF!,A601,FALSE))</f>
        <v>#REF!</v>
      </c>
      <c r="F600" s="152">
        <f>(COUNTIF(D$3:D600,D600))</f>
        <v>598</v>
      </c>
      <c r="G600" s="152">
        <f t="shared" si="106"/>
        <v>999</v>
      </c>
      <c r="H600" s="152" t="e">
        <f t="shared" si="107"/>
        <v>#REF!</v>
      </c>
      <c r="I600" s="153" t="str">
        <f t="shared" si="108"/>
        <v/>
      </c>
      <c r="J600" s="153" t="e">
        <f t="shared" si="114"/>
        <v>#REF!</v>
      </c>
      <c r="K600" s="153" t="e">
        <f t="shared" si="114"/>
        <v>#REF!</v>
      </c>
      <c r="L600" s="153" t="e">
        <f t="shared" si="114"/>
        <v>#REF!</v>
      </c>
      <c r="M600" s="153" t="e">
        <f t="shared" si="113"/>
        <v>#REF!</v>
      </c>
      <c r="N600" s="153" t="e">
        <f t="shared" si="113"/>
        <v>#REF!</v>
      </c>
      <c r="O600" s="153" t="e">
        <f t="shared" si="113"/>
        <v>#REF!</v>
      </c>
      <c r="P600" s="153" t="e">
        <f t="shared" si="104"/>
        <v>#REF!</v>
      </c>
      <c r="Q600" s="153" t="e">
        <f t="shared" si="104"/>
        <v>#REF!</v>
      </c>
      <c r="R600" s="153" t="e">
        <f t="shared" si="104"/>
        <v>#REF!</v>
      </c>
      <c r="S600" s="153" t="e">
        <f t="shared" si="110"/>
        <v>#REF!</v>
      </c>
      <c r="T600" s="152" t="str">
        <f t="shared" ca="1" si="111"/>
        <v/>
      </c>
      <c r="U600" s="149" t="str">
        <f t="shared" ca="1" si="109"/>
        <v/>
      </c>
    </row>
    <row r="601" spans="1:21">
      <c r="A601" s="149">
        <v>599</v>
      </c>
      <c r="B601" s="150">
        <f t="shared" si="112"/>
        <v>599</v>
      </c>
      <c r="C601" s="151" t="e">
        <f>IF(#REF!='Pareto Math'!Z$3,'Pareto Math'!B601,IF(HLOOKUP(X$15,#REF!,A602,FALSE)="","",HLOOKUP(X$15,#REF!,A602,FALSE)))</f>
        <v>#REF!</v>
      </c>
      <c r="D601" s="149" t="e">
        <f>HLOOKUP(V$15,#REF!,A602,FALSE)</f>
        <v>#REF!</v>
      </c>
      <c r="E601" s="152" t="e">
        <f>IF(C601="","",HLOOKUP(W$15,#REF!,A602,FALSE))</f>
        <v>#REF!</v>
      </c>
      <c r="F601" s="152">
        <f>(COUNTIF(D$3:D601,D601))</f>
        <v>599</v>
      </c>
      <c r="G601" s="152">
        <f t="shared" si="106"/>
        <v>999</v>
      </c>
      <c r="H601" s="152" t="e">
        <f t="shared" si="107"/>
        <v>#REF!</v>
      </c>
      <c r="I601" s="153" t="str">
        <f t="shared" si="108"/>
        <v/>
      </c>
      <c r="J601" s="153" t="e">
        <f t="shared" si="114"/>
        <v>#REF!</v>
      </c>
      <c r="K601" s="153" t="e">
        <f t="shared" si="114"/>
        <v>#REF!</v>
      </c>
      <c r="L601" s="153" t="e">
        <f t="shared" si="114"/>
        <v>#REF!</v>
      </c>
      <c r="M601" s="153" t="e">
        <f t="shared" si="113"/>
        <v>#REF!</v>
      </c>
      <c r="N601" s="153" t="e">
        <f t="shared" si="113"/>
        <v>#REF!</v>
      </c>
      <c r="O601" s="153" t="e">
        <f t="shared" si="113"/>
        <v>#REF!</v>
      </c>
      <c r="P601" s="153" t="e">
        <f t="shared" si="104"/>
        <v>#REF!</v>
      </c>
      <c r="Q601" s="153" t="e">
        <f t="shared" si="104"/>
        <v>#REF!</v>
      </c>
      <c r="R601" s="153" t="e">
        <f t="shared" si="104"/>
        <v>#REF!</v>
      </c>
      <c r="S601" s="153" t="e">
        <f t="shared" si="110"/>
        <v>#REF!</v>
      </c>
      <c r="T601" s="152" t="str">
        <f t="shared" ca="1" si="111"/>
        <v/>
      </c>
      <c r="U601" s="149" t="str">
        <f t="shared" ca="1" si="109"/>
        <v/>
      </c>
    </row>
    <row r="602" spans="1:21">
      <c r="A602" s="149">
        <v>600</v>
      </c>
      <c r="B602" s="150">
        <f t="shared" si="112"/>
        <v>600</v>
      </c>
      <c r="C602" s="151" t="e">
        <f>IF(#REF!='Pareto Math'!Z$3,'Pareto Math'!B602,IF(HLOOKUP(X$15,#REF!,A603,FALSE)="","",HLOOKUP(X$15,#REF!,A603,FALSE)))</f>
        <v>#REF!</v>
      </c>
      <c r="D602" s="149" t="e">
        <f>HLOOKUP(V$15,#REF!,A603,FALSE)</f>
        <v>#REF!</v>
      </c>
      <c r="E602" s="152" t="e">
        <f>IF(C602="","",HLOOKUP(W$15,#REF!,A603,FALSE))</f>
        <v>#REF!</v>
      </c>
      <c r="F602" s="152">
        <f>(COUNTIF(D$3:D602,D602))</f>
        <v>600</v>
      </c>
      <c r="G602" s="152">
        <f t="shared" si="106"/>
        <v>999</v>
      </c>
      <c r="H602" s="152" t="e">
        <f t="shared" si="107"/>
        <v>#REF!</v>
      </c>
      <c r="I602" s="153" t="str">
        <f t="shared" si="108"/>
        <v/>
      </c>
      <c r="J602" s="153" t="e">
        <f t="shared" si="114"/>
        <v>#REF!</v>
      </c>
      <c r="K602" s="153" t="e">
        <f t="shared" si="114"/>
        <v>#REF!</v>
      </c>
      <c r="L602" s="153" t="e">
        <f t="shared" si="114"/>
        <v>#REF!</v>
      </c>
      <c r="M602" s="153" t="e">
        <f t="shared" si="113"/>
        <v>#REF!</v>
      </c>
      <c r="N602" s="153" t="e">
        <f t="shared" si="113"/>
        <v>#REF!</v>
      </c>
      <c r="O602" s="153" t="e">
        <f t="shared" si="113"/>
        <v>#REF!</v>
      </c>
      <c r="P602" s="153" t="e">
        <f t="shared" si="104"/>
        <v>#REF!</v>
      </c>
      <c r="Q602" s="153" t="e">
        <f t="shared" si="104"/>
        <v>#REF!</v>
      </c>
      <c r="R602" s="153" t="e">
        <f t="shared" si="104"/>
        <v>#REF!</v>
      </c>
      <c r="S602" s="153" t="e">
        <f t="shared" si="110"/>
        <v>#REF!</v>
      </c>
      <c r="T602" s="152" t="str">
        <f t="shared" ca="1" si="111"/>
        <v/>
      </c>
      <c r="U602" s="149" t="str">
        <f t="shared" ca="1" si="109"/>
        <v/>
      </c>
    </row>
    <row r="603" spans="1:21">
      <c r="A603" s="149">
        <v>601</v>
      </c>
      <c r="B603" s="150">
        <f t="shared" si="112"/>
        <v>601</v>
      </c>
      <c r="C603" s="151" t="e">
        <f>IF(#REF!='Pareto Math'!Z$3,'Pareto Math'!B603,IF(HLOOKUP(X$15,#REF!,A604,FALSE)="","",HLOOKUP(X$15,#REF!,A604,FALSE)))</f>
        <v>#REF!</v>
      </c>
      <c r="D603" s="149" t="e">
        <f>HLOOKUP(V$15,#REF!,A604,FALSE)</f>
        <v>#REF!</v>
      </c>
      <c r="E603" s="152" t="e">
        <f>IF(C603="","",HLOOKUP(W$15,#REF!,A604,FALSE))</f>
        <v>#REF!</v>
      </c>
      <c r="F603" s="152">
        <f>(COUNTIF(D$3:D603,D603))</f>
        <v>601</v>
      </c>
      <c r="G603" s="152">
        <f t="shared" si="106"/>
        <v>999</v>
      </c>
      <c r="H603" s="152" t="e">
        <f t="shared" si="107"/>
        <v>#REF!</v>
      </c>
      <c r="I603" s="153" t="str">
        <f t="shared" si="108"/>
        <v/>
      </c>
      <c r="J603" s="153" t="e">
        <f t="shared" si="114"/>
        <v>#REF!</v>
      </c>
      <c r="K603" s="153" t="e">
        <f t="shared" si="114"/>
        <v>#REF!</v>
      </c>
      <c r="L603" s="153" t="e">
        <f t="shared" si="114"/>
        <v>#REF!</v>
      </c>
      <c r="M603" s="153" t="e">
        <f t="shared" si="113"/>
        <v>#REF!</v>
      </c>
      <c r="N603" s="153" t="e">
        <f t="shared" si="113"/>
        <v>#REF!</v>
      </c>
      <c r="O603" s="153" t="e">
        <f t="shared" si="113"/>
        <v>#REF!</v>
      </c>
      <c r="P603" s="153" t="e">
        <f t="shared" si="104"/>
        <v>#REF!</v>
      </c>
      <c r="Q603" s="153" t="e">
        <f t="shared" si="104"/>
        <v>#REF!</v>
      </c>
      <c r="R603" s="153" t="e">
        <f t="shared" si="104"/>
        <v>#REF!</v>
      </c>
      <c r="S603" s="153" t="e">
        <f t="shared" si="110"/>
        <v>#REF!</v>
      </c>
      <c r="T603" s="152" t="str">
        <f t="shared" ca="1" si="111"/>
        <v/>
      </c>
      <c r="U603" s="149" t="str">
        <f t="shared" ca="1" si="109"/>
        <v/>
      </c>
    </row>
    <row r="604" spans="1:21">
      <c r="A604" s="149">
        <v>602</v>
      </c>
      <c r="B604" s="150">
        <f t="shared" si="112"/>
        <v>602</v>
      </c>
      <c r="C604" s="151" t="e">
        <f>IF(#REF!='Pareto Math'!Z$3,'Pareto Math'!B604,IF(HLOOKUP(X$15,#REF!,A605,FALSE)="","",HLOOKUP(X$15,#REF!,A605,FALSE)))</f>
        <v>#REF!</v>
      </c>
      <c r="D604" s="149" t="e">
        <f>HLOOKUP(V$15,#REF!,A605,FALSE)</f>
        <v>#REF!</v>
      </c>
      <c r="E604" s="152" t="e">
        <f>IF(C604="","",HLOOKUP(W$15,#REF!,A605,FALSE))</f>
        <v>#REF!</v>
      </c>
      <c r="F604" s="152">
        <f>(COUNTIF(D$3:D604,D604))</f>
        <v>602</v>
      </c>
      <c r="G604" s="152">
        <f t="shared" si="106"/>
        <v>999</v>
      </c>
      <c r="H604" s="152" t="e">
        <f t="shared" si="107"/>
        <v>#REF!</v>
      </c>
      <c r="I604" s="153" t="str">
        <f t="shared" si="108"/>
        <v/>
      </c>
      <c r="J604" s="153" t="e">
        <f t="shared" si="114"/>
        <v>#REF!</v>
      </c>
      <c r="K604" s="153" t="e">
        <f t="shared" si="114"/>
        <v>#REF!</v>
      </c>
      <c r="L604" s="153" t="e">
        <f t="shared" si="114"/>
        <v>#REF!</v>
      </c>
      <c r="M604" s="153" t="e">
        <f t="shared" si="113"/>
        <v>#REF!</v>
      </c>
      <c r="N604" s="153" t="e">
        <f t="shared" si="113"/>
        <v>#REF!</v>
      </c>
      <c r="O604" s="153" t="e">
        <f t="shared" si="113"/>
        <v>#REF!</v>
      </c>
      <c r="P604" s="153" t="e">
        <f t="shared" si="113"/>
        <v>#REF!</v>
      </c>
      <c r="Q604" s="153" t="e">
        <f t="shared" si="113"/>
        <v>#REF!</v>
      </c>
      <c r="R604" s="153" t="e">
        <f t="shared" si="113"/>
        <v>#REF!</v>
      </c>
      <c r="S604" s="153" t="e">
        <f t="shared" si="110"/>
        <v>#REF!</v>
      </c>
      <c r="T604" s="152" t="str">
        <f t="shared" ca="1" si="111"/>
        <v/>
      </c>
      <c r="U604" s="149" t="str">
        <f t="shared" ca="1" si="109"/>
        <v/>
      </c>
    </row>
    <row r="605" spans="1:21">
      <c r="A605" s="149">
        <v>603</v>
      </c>
      <c r="B605" s="150">
        <f t="shared" si="112"/>
        <v>603</v>
      </c>
      <c r="C605" s="151" t="e">
        <f>IF(#REF!='Pareto Math'!Z$3,'Pareto Math'!B605,IF(HLOOKUP(X$15,#REF!,A606,FALSE)="","",HLOOKUP(X$15,#REF!,A606,FALSE)))</f>
        <v>#REF!</v>
      </c>
      <c r="D605" s="149" t="e">
        <f>HLOOKUP(V$15,#REF!,A606,FALSE)</f>
        <v>#REF!</v>
      </c>
      <c r="E605" s="152" t="e">
        <f>IF(C605="","",HLOOKUP(W$15,#REF!,A606,FALSE))</f>
        <v>#REF!</v>
      </c>
      <c r="F605" s="152">
        <f>(COUNTIF(D$3:D605,D605))</f>
        <v>603</v>
      </c>
      <c r="G605" s="152">
        <f t="shared" si="106"/>
        <v>999</v>
      </c>
      <c r="H605" s="152" t="e">
        <f t="shared" si="107"/>
        <v>#REF!</v>
      </c>
      <c r="I605" s="153" t="str">
        <f t="shared" si="108"/>
        <v/>
      </c>
      <c r="J605" s="153" t="e">
        <f t="shared" si="114"/>
        <v>#REF!</v>
      </c>
      <c r="K605" s="153" t="e">
        <f t="shared" si="114"/>
        <v>#REF!</v>
      </c>
      <c r="L605" s="153" t="e">
        <f t="shared" si="114"/>
        <v>#REF!</v>
      </c>
      <c r="M605" s="153" t="e">
        <f t="shared" si="113"/>
        <v>#REF!</v>
      </c>
      <c r="N605" s="153" t="e">
        <f t="shared" si="113"/>
        <v>#REF!</v>
      </c>
      <c r="O605" s="153" t="e">
        <f t="shared" si="113"/>
        <v>#REF!</v>
      </c>
      <c r="P605" s="153" t="e">
        <f t="shared" si="113"/>
        <v>#REF!</v>
      </c>
      <c r="Q605" s="153" t="e">
        <f t="shared" si="113"/>
        <v>#REF!</v>
      </c>
      <c r="R605" s="153" t="e">
        <f t="shared" si="113"/>
        <v>#REF!</v>
      </c>
      <c r="S605" s="153" t="e">
        <f t="shared" si="110"/>
        <v>#REF!</v>
      </c>
      <c r="T605" s="152" t="str">
        <f t="shared" ca="1" si="111"/>
        <v/>
      </c>
      <c r="U605" s="149" t="str">
        <f t="shared" ca="1" si="109"/>
        <v/>
      </c>
    </row>
    <row r="606" spans="1:21">
      <c r="A606" s="149">
        <v>604</v>
      </c>
      <c r="B606" s="150">
        <f t="shared" si="112"/>
        <v>604</v>
      </c>
      <c r="C606" s="151" t="e">
        <f>IF(#REF!='Pareto Math'!Z$3,'Pareto Math'!B606,IF(HLOOKUP(X$15,#REF!,A607,FALSE)="","",HLOOKUP(X$15,#REF!,A607,FALSE)))</f>
        <v>#REF!</v>
      </c>
      <c r="D606" s="149" t="e">
        <f>HLOOKUP(V$15,#REF!,A607,FALSE)</f>
        <v>#REF!</v>
      </c>
      <c r="E606" s="152" t="e">
        <f>IF(C606="","",HLOOKUP(W$15,#REF!,A607,FALSE))</f>
        <v>#REF!</v>
      </c>
      <c r="F606" s="152">
        <f>(COUNTIF(D$3:D606,D606))</f>
        <v>604</v>
      </c>
      <c r="G606" s="152">
        <f t="shared" si="106"/>
        <v>999</v>
      </c>
      <c r="H606" s="152" t="e">
        <f t="shared" si="107"/>
        <v>#REF!</v>
      </c>
      <c r="I606" s="153" t="str">
        <f t="shared" si="108"/>
        <v/>
      </c>
      <c r="J606" s="153" t="e">
        <f t="shared" si="114"/>
        <v>#REF!</v>
      </c>
      <c r="K606" s="153" t="e">
        <f t="shared" si="114"/>
        <v>#REF!</v>
      </c>
      <c r="L606" s="153" t="e">
        <f t="shared" si="114"/>
        <v>#REF!</v>
      </c>
      <c r="M606" s="153" t="e">
        <f t="shared" si="113"/>
        <v>#REF!</v>
      </c>
      <c r="N606" s="153" t="e">
        <f t="shared" si="113"/>
        <v>#REF!</v>
      </c>
      <c r="O606" s="153" t="e">
        <f t="shared" si="113"/>
        <v>#REF!</v>
      </c>
      <c r="P606" s="153" t="e">
        <f t="shared" si="113"/>
        <v>#REF!</v>
      </c>
      <c r="Q606" s="153" t="e">
        <f t="shared" si="113"/>
        <v>#REF!</v>
      </c>
      <c r="R606" s="153" t="e">
        <f t="shared" si="113"/>
        <v>#REF!</v>
      </c>
      <c r="S606" s="153" t="e">
        <f t="shared" si="110"/>
        <v>#REF!</v>
      </c>
      <c r="T606" s="152" t="str">
        <f t="shared" ca="1" si="111"/>
        <v/>
      </c>
      <c r="U606" s="149" t="str">
        <f t="shared" ca="1" si="109"/>
        <v/>
      </c>
    </row>
    <row r="607" spans="1:21">
      <c r="A607" s="149">
        <v>605</v>
      </c>
      <c r="B607" s="150">
        <f t="shared" si="112"/>
        <v>605</v>
      </c>
      <c r="C607" s="151" t="e">
        <f>IF(#REF!='Pareto Math'!Z$3,'Pareto Math'!B607,IF(HLOOKUP(X$15,#REF!,A608,FALSE)="","",HLOOKUP(X$15,#REF!,A608,FALSE)))</f>
        <v>#REF!</v>
      </c>
      <c r="D607" s="149" t="e">
        <f>HLOOKUP(V$15,#REF!,A608,FALSE)</f>
        <v>#REF!</v>
      </c>
      <c r="E607" s="152" t="e">
        <f>IF(C607="","",HLOOKUP(W$15,#REF!,A608,FALSE))</f>
        <v>#REF!</v>
      </c>
      <c r="F607" s="152">
        <f>(COUNTIF(D$3:D607,D607))</f>
        <v>605</v>
      </c>
      <c r="G607" s="152">
        <f t="shared" si="106"/>
        <v>999</v>
      </c>
      <c r="H607" s="152" t="e">
        <f t="shared" si="107"/>
        <v>#REF!</v>
      </c>
      <c r="I607" s="153" t="str">
        <f t="shared" si="108"/>
        <v/>
      </c>
      <c r="J607" s="153" t="e">
        <f t="shared" si="114"/>
        <v>#REF!</v>
      </c>
      <c r="K607" s="153" t="e">
        <f t="shared" si="114"/>
        <v>#REF!</v>
      </c>
      <c r="L607" s="153" t="e">
        <f t="shared" si="114"/>
        <v>#REF!</v>
      </c>
      <c r="M607" s="153" t="e">
        <f t="shared" si="113"/>
        <v>#REF!</v>
      </c>
      <c r="N607" s="153" t="e">
        <f t="shared" si="113"/>
        <v>#REF!</v>
      </c>
      <c r="O607" s="153" t="e">
        <f t="shared" si="113"/>
        <v>#REF!</v>
      </c>
      <c r="P607" s="153" t="e">
        <f t="shared" si="113"/>
        <v>#REF!</v>
      </c>
      <c r="Q607" s="153" t="e">
        <f t="shared" si="113"/>
        <v>#REF!</v>
      </c>
      <c r="R607" s="153" t="e">
        <f t="shared" si="113"/>
        <v>#REF!</v>
      </c>
      <c r="S607" s="153" t="e">
        <f t="shared" si="110"/>
        <v>#REF!</v>
      </c>
      <c r="T607" s="152" t="str">
        <f t="shared" ca="1" si="111"/>
        <v/>
      </c>
      <c r="U607" s="149" t="str">
        <f t="shared" ca="1" si="109"/>
        <v/>
      </c>
    </row>
    <row r="608" spans="1:21">
      <c r="A608" s="149">
        <v>606</v>
      </c>
      <c r="B608" s="150">
        <f t="shared" si="112"/>
        <v>606</v>
      </c>
      <c r="C608" s="151" t="e">
        <f>IF(#REF!='Pareto Math'!Z$3,'Pareto Math'!B608,IF(HLOOKUP(X$15,#REF!,A609,FALSE)="","",HLOOKUP(X$15,#REF!,A609,FALSE)))</f>
        <v>#REF!</v>
      </c>
      <c r="D608" s="149" t="e">
        <f>HLOOKUP(V$15,#REF!,A609,FALSE)</f>
        <v>#REF!</v>
      </c>
      <c r="E608" s="152" t="e">
        <f>IF(C608="","",HLOOKUP(W$15,#REF!,A609,FALSE))</f>
        <v>#REF!</v>
      </c>
      <c r="F608" s="152">
        <f>(COUNTIF(D$3:D608,D608))</f>
        <v>606</v>
      </c>
      <c r="G608" s="152">
        <f t="shared" si="106"/>
        <v>999</v>
      </c>
      <c r="H608" s="152" t="e">
        <f t="shared" si="107"/>
        <v>#REF!</v>
      </c>
      <c r="I608" s="153" t="str">
        <f t="shared" si="108"/>
        <v/>
      </c>
      <c r="J608" s="153" t="e">
        <f t="shared" si="114"/>
        <v>#REF!</v>
      </c>
      <c r="K608" s="153" t="e">
        <f t="shared" si="114"/>
        <v>#REF!</v>
      </c>
      <c r="L608" s="153" t="e">
        <f t="shared" si="114"/>
        <v>#REF!</v>
      </c>
      <c r="M608" s="153" t="e">
        <f t="shared" si="113"/>
        <v>#REF!</v>
      </c>
      <c r="N608" s="153" t="e">
        <f t="shared" si="113"/>
        <v>#REF!</v>
      </c>
      <c r="O608" s="153" t="e">
        <f t="shared" si="113"/>
        <v>#REF!</v>
      </c>
      <c r="P608" s="153" t="e">
        <f t="shared" si="113"/>
        <v>#REF!</v>
      </c>
      <c r="Q608" s="153" t="e">
        <f t="shared" si="113"/>
        <v>#REF!</v>
      </c>
      <c r="R608" s="153" t="e">
        <f t="shared" si="113"/>
        <v>#REF!</v>
      </c>
      <c r="S608" s="153" t="e">
        <f t="shared" si="110"/>
        <v>#REF!</v>
      </c>
      <c r="T608" s="152" t="str">
        <f t="shared" ca="1" si="111"/>
        <v/>
      </c>
      <c r="U608" s="149" t="str">
        <f t="shared" ca="1" si="109"/>
        <v/>
      </c>
    </row>
    <row r="609" spans="1:21">
      <c r="A609" s="149">
        <v>607</v>
      </c>
      <c r="B609" s="150">
        <f t="shared" si="112"/>
        <v>607</v>
      </c>
      <c r="C609" s="151" t="e">
        <f>IF(#REF!='Pareto Math'!Z$3,'Pareto Math'!B609,IF(HLOOKUP(X$15,#REF!,A610,FALSE)="","",HLOOKUP(X$15,#REF!,A610,FALSE)))</f>
        <v>#REF!</v>
      </c>
      <c r="D609" s="149" t="e">
        <f>HLOOKUP(V$15,#REF!,A610,FALSE)</f>
        <v>#REF!</v>
      </c>
      <c r="E609" s="152" t="e">
        <f>IF(C609="","",HLOOKUP(W$15,#REF!,A610,FALSE))</f>
        <v>#REF!</v>
      </c>
      <c r="F609" s="152">
        <f>(COUNTIF(D$3:D609,D609))</f>
        <v>607</v>
      </c>
      <c r="G609" s="152">
        <f t="shared" si="106"/>
        <v>999</v>
      </c>
      <c r="H609" s="152" t="e">
        <f t="shared" si="107"/>
        <v>#REF!</v>
      </c>
      <c r="I609" s="153" t="str">
        <f t="shared" si="108"/>
        <v/>
      </c>
      <c r="J609" s="153" t="e">
        <f t="shared" si="114"/>
        <v>#REF!</v>
      </c>
      <c r="K609" s="153" t="e">
        <f t="shared" si="114"/>
        <v>#REF!</v>
      </c>
      <c r="L609" s="153" t="e">
        <f t="shared" si="114"/>
        <v>#REF!</v>
      </c>
      <c r="M609" s="153" t="e">
        <f t="shared" si="113"/>
        <v>#REF!</v>
      </c>
      <c r="N609" s="153" t="e">
        <f t="shared" si="113"/>
        <v>#REF!</v>
      </c>
      <c r="O609" s="153" t="e">
        <f t="shared" si="113"/>
        <v>#REF!</v>
      </c>
      <c r="P609" s="153" t="e">
        <f t="shared" si="113"/>
        <v>#REF!</v>
      </c>
      <c r="Q609" s="153" t="e">
        <f t="shared" si="113"/>
        <v>#REF!</v>
      </c>
      <c r="R609" s="153" t="e">
        <f t="shared" si="113"/>
        <v>#REF!</v>
      </c>
      <c r="S609" s="153" t="e">
        <f t="shared" si="110"/>
        <v>#REF!</v>
      </c>
      <c r="T609" s="152" t="str">
        <f t="shared" ca="1" si="111"/>
        <v/>
      </c>
      <c r="U609" s="149" t="str">
        <f t="shared" ca="1" si="109"/>
        <v/>
      </c>
    </row>
    <row r="610" spans="1:21">
      <c r="A610" s="149">
        <v>608</v>
      </c>
      <c r="B610" s="150">
        <f t="shared" si="112"/>
        <v>608</v>
      </c>
      <c r="C610" s="151" t="e">
        <f>IF(#REF!='Pareto Math'!Z$3,'Pareto Math'!B610,IF(HLOOKUP(X$15,#REF!,A611,FALSE)="","",HLOOKUP(X$15,#REF!,A611,FALSE)))</f>
        <v>#REF!</v>
      </c>
      <c r="D610" s="149" t="e">
        <f>HLOOKUP(V$15,#REF!,A611,FALSE)</f>
        <v>#REF!</v>
      </c>
      <c r="E610" s="152" t="e">
        <f>IF(C610="","",HLOOKUP(W$15,#REF!,A611,FALSE))</f>
        <v>#REF!</v>
      </c>
      <c r="F610" s="152">
        <f>(COUNTIF(D$3:D610,D610))</f>
        <v>608</v>
      </c>
      <c r="G610" s="152">
        <f t="shared" si="106"/>
        <v>999</v>
      </c>
      <c r="H610" s="152" t="e">
        <f t="shared" si="107"/>
        <v>#REF!</v>
      </c>
      <c r="I610" s="153" t="str">
        <f t="shared" si="108"/>
        <v/>
      </c>
      <c r="J610" s="153" t="e">
        <f t="shared" si="114"/>
        <v>#REF!</v>
      </c>
      <c r="K610" s="153" t="e">
        <f t="shared" si="114"/>
        <v>#REF!</v>
      </c>
      <c r="L610" s="153" t="e">
        <f t="shared" si="114"/>
        <v>#REF!</v>
      </c>
      <c r="M610" s="153" t="e">
        <f t="shared" si="113"/>
        <v>#REF!</v>
      </c>
      <c r="N610" s="153" t="e">
        <f t="shared" si="113"/>
        <v>#REF!</v>
      </c>
      <c r="O610" s="153" t="e">
        <f t="shared" si="113"/>
        <v>#REF!</v>
      </c>
      <c r="P610" s="153" t="e">
        <f t="shared" si="113"/>
        <v>#REF!</v>
      </c>
      <c r="Q610" s="153" t="e">
        <f t="shared" si="113"/>
        <v>#REF!</v>
      </c>
      <c r="R610" s="153" t="e">
        <f t="shared" si="113"/>
        <v>#REF!</v>
      </c>
      <c r="S610" s="153" t="e">
        <f t="shared" si="110"/>
        <v>#REF!</v>
      </c>
      <c r="T610" s="152" t="str">
        <f t="shared" ca="1" si="111"/>
        <v/>
      </c>
      <c r="U610" s="149" t="str">
        <f t="shared" ca="1" si="109"/>
        <v/>
      </c>
    </row>
    <row r="611" spans="1:21">
      <c r="A611" s="149">
        <v>609</v>
      </c>
      <c r="B611" s="150">
        <f t="shared" si="112"/>
        <v>609</v>
      </c>
      <c r="C611" s="151" t="e">
        <f>IF(#REF!='Pareto Math'!Z$3,'Pareto Math'!B611,IF(HLOOKUP(X$15,#REF!,A612,FALSE)="","",HLOOKUP(X$15,#REF!,A612,FALSE)))</f>
        <v>#REF!</v>
      </c>
      <c r="D611" s="149" t="e">
        <f>HLOOKUP(V$15,#REF!,A612,FALSE)</f>
        <v>#REF!</v>
      </c>
      <c r="E611" s="152" t="e">
        <f>IF(C611="","",HLOOKUP(W$15,#REF!,A612,FALSE))</f>
        <v>#REF!</v>
      </c>
      <c r="F611" s="152">
        <f>(COUNTIF(D$3:D611,D611))</f>
        <v>609</v>
      </c>
      <c r="G611" s="152">
        <f t="shared" si="106"/>
        <v>999</v>
      </c>
      <c r="H611" s="152" t="e">
        <f t="shared" si="107"/>
        <v>#REF!</v>
      </c>
      <c r="I611" s="153" t="str">
        <f t="shared" si="108"/>
        <v/>
      </c>
      <c r="J611" s="153" t="e">
        <f t="shared" si="114"/>
        <v>#REF!</v>
      </c>
      <c r="K611" s="153" t="e">
        <f t="shared" si="114"/>
        <v>#REF!</v>
      </c>
      <c r="L611" s="153" t="e">
        <f t="shared" si="114"/>
        <v>#REF!</v>
      </c>
      <c r="M611" s="153" t="e">
        <f t="shared" si="113"/>
        <v>#REF!</v>
      </c>
      <c r="N611" s="153" t="e">
        <f t="shared" si="113"/>
        <v>#REF!</v>
      </c>
      <c r="O611" s="153" t="e">
        <f t="shared" si="113"/>
        <v>#REF!</v>
      </c>
      <c r="P611" s="153" t="e">
        <f t="shared" si="113"/>
        <v>#REF!</v>
      </c>
      <c r="Q611" s="153" t="e">
        <f t="shared" si="113"/>
        <v>#REF!</v>
      </c>
      <c r="R611" s="153" t="e">
        <f t="shared" si="113"/>
        <v>#REF!</v>
      </c>
      <c r="S611" s="153" t="e">
        <f t="shared" si="110"/>
        <v>#REF!</v>
      </c>
      <c r="T611" s="152" t="str">
        <f t="shared" ca="1" si="111"/>
        <v/>
      </c>
      <c r="U611" s="149" t="str">
        <f t="shared" ca="1" si="109"/>
        <v/>
      </c>
    </row>
    <row r="612" spans="1:21">
      <c r="A612" s="149">
        <v>610</v>
      </c>
      <c r="B612" s="150">
        <f t="shared" si="112"/>
        <v>610</v>
      </c>
      <c r="C612" s="151" t="e">
        <f>IF(#REF!='Pareto Math'!Z$3,'Pareto Math'!B612,IF(HLOOKUP(X$15,#REF!,A613,FALSE)="","",HLOOKUP(X$15,#REF!,A613,FALSE)))</f>
        <v>#REF!</v>
      </c>
      <c r="D612" s="149" t="e">
        <f>HLOOKUP(V$15,#REF!,A613,FALSE)</f>
        <v>#REF!</v>
      </c>
      <c r="E612" s="152" t="e">
        <f>IF(C612="","",HLOOKUP(W$15,#REF!,A613,FALSE))</f>
        <v>#REF!</v>
      </c>
      <c r="F612" s="152">
        <f>(COUNTIF(D$3:D612,D612))</f>
        <v>610</v>
      </c>
      <c r="G612" s="152">
        <f t="shared" si="106"/>
        <v>999</v>
      </c>
      <c r="H612" s="152" t="e">
        <f t="shared" si="107"/>
        <v>#REF!</v>
      </c>
      <c r="I612" s="153" t="str">
        <f t="shared" si="108"/>
        <v/>
      </c>
      <c r="J612" s="153" t="e">
        <f t="shared" si="114"/>
        <v>#REF!</v>
      </c>
      <c r="K612" s="153" t="e">
        <f t="shared" si="114"/>
        <v>#REF!</v>
      </c>
      <c r="L612" s="153" t="e">
        <f t="shared" si="114"/>
        <v>#REF!</v>
      </c>
      <c r="M612" s="153" t="e">
        <f t="shared" si="113"/>
        <v>#REF!</v>
      </c>
      <c r="N612" s="153" t="e">
        <f t="shared" si="113"/>
        <v>#REF!</v>
      </c>
      <c r="O612" s="153" t="e">
        <f t="shared" si="113"/>
        <v>#REF!</v>
      </c>
      <c r="P612" s="153" t="e">
        <f t="shared" si="113"/>
        <v>#REF!</v>
      </c>
      <c r="Q612" s="153" t="e">
        <f t="shared" si="113"/>
        <v>#REF!</v>
      </c>
      <c r="R612" s="153" t="e">
        <f t="shared" si="113"/>
        <v>#REF!</v>
      </c>
      <c r="S612" s="153" t="e">
        <f t="shared" si="110"/>
        <v>#REF!</v>
      </c>
      <c r="T612" s="152" t="str">
        <f t="shared" ca="1" si="111"/>
        <v/>
      </c>
      <c r="U612" s="149" t="str">
        <f t="shared" ca="1" si="109"/>
        <v/>
      </c>
    </row>
    <row r="613" spans="1:21">
      <c r="A613" s="149">
        <v>611</v>
      </c>
      <c r="B613" s="150">
        <f t="shared" si="112"/>
        <v>611</v>
      </c>
      <c r="C613" s="151" t="e">
        <f>IF(#REF!='Pareto Math'!Z$3,'Pareto Math'!B613,IF(HLOOKUP(X$15,#REF!,A614,FALSE)="","",HLOOKUP(X$15,#REF!,A614,FALSE)))</f>
        <v>#REF!</v>
      </c>
      <c r="D613" s="149" t="e">
        <f>HLOOKUP(V$15,#REF!,A614,FALSE)</f>
        <v>#REF!</v>
      </c>
      <c r="E613" s="152" t="e">
        <f>IF(C613="","",HLOOKUP(W$15,#REF!,A614,FALSE))</f>
        <v>#REF!</v>
      </c>
      <c r="F613" s="152">
        <f>(COUNTIF(D$3:D613,D613))</f>
        <v>611</v>
      </c>
      <c r="G613" s="152">
        <f t="shared" si="106"/>
        <v>999</v>
      </c>
      <c r="H613" s="152" t="e">
        <f t="shared" si="107"/>
        <v>#REF!</v>
      </c>
      <c r="I613" s="153" t="str">
        <f t="shared" si="108"/>
        <v/>
      </c>
      <c r="J613" s="153" t="e">
        <f t="shared" si="114"/>
        <v>#REF!</v>
      </c>
      <c r="K613" s="153" t="e">
        <f t="shared" si="114"/>
        <v>#REF!</v>
      </c>
      <c r="L613" s="153" t="e">
        <f t="shared" si="114"/>
        <v>#REF!</v>
      </c>
      <c r="M613" s="153" t="e">
        <f t="shared" si="113"/>
        <v>#REF!</v>
      </c>
      <c r="N613" s="153" t="e">
        <f t="shared" si="113"/>
        <v>#REF!</v>
      </c>
      <c r="O613" s="153" t="e">
        <f t="shared" si="113"/>
        <v>#REF!</v>
      </c>
      <c r="P613" s="153" t="e">
        <f t="shared" si="113"/>
        <v>#REF!</v>
      </c>
      <c r="Q613" s="153" t="e">
        <f t="shared" si="113"/>
        <v>#REF!</v>
      </c>
      <c r="R613" s="153" t="e">
        <f t="shared" si="113"/>
        <v>#REF!</v>
      </c>
      <c r="S613" s="153" t="e">
        <f t="shared" si="110"/>
        <v>#REF!</v>
      </c>
      <c r="T613" s="152" t="str">
        <f t="shared" ca="1" si="111"/>
        <v/>
      </c>
      <c r="U613" s="149" t="str">
        <f t="shared" ca="1" si="109"/>
        <v/>
      </c>
    </row>
    <row r="614" spans="1:21">
      <c r="A614" s="149">
        <v>612</v>
      </c>
      <c r="B614" s="150">
        <f t="shared" si="112"/>
        <v>612</v>
      </c>
      <c r="C614" s="151" t="e">
        <f>IF(#REF!='Pareto Math'!Z$3,'Pareto Math'!B614,IF(HLOOKUP(X$15,#REF!,A615,FALSE)="","",HLOOKUP(X$15,#REF!,A615,FALSE)))</f>
        <v>#REF!</v>
      </c>
      <c r="D614" s="149" t="e">
        <f>HLOOKUP(V$15,#REF!,A615,FALSE)</f>
        <v>#REF!</v>
      </c>
      <c r="E614" s="152" t="e">
        <f>IF(C614="","",HLOOKUP(W$15,#REF!,A615,FALSE))</f>
        <v>#REF!</v>
      </c>
      <c r="F614" s="152">
        <f>(COUNTIF(D$3:D614,D614))</f>
        <v>612</v>
      </c>
      <c r="G614" s="152">
        <f t="shared" si="106"/>
        <v>999</v>
      </c>
      <c r="H614" s="152" t="e">
        <f t="shared" si="107"/>
        <v>#REF!</v>
      </c>
      <c r="I614" s="153" t="str">
        <f t="shared" si="108"/>
        <v/>
      </c>
      <c r="J614" s="153" t="e">
        <f t="shared" si="114"/>
        <v>#REF!</v>
      </c>
      <c r="K614" s="153" t="e">
        <f t="shared" si="114"/>
        <v>#REF!</v>
      </c>
      <c r="L614" s="153" t="e">
        <f t="shared" si="114"/>
        <v>#REF!</v>
      </c>
      <c r="M614" s="153" t="e">
        <f t="shared" si="113"/>
        <v>#REF!</v>
      </c>
      <c r="N614" s="153" t="e">
        <f t="shared" si="113"/>
        <v>#REF!</v>
      </c>
      <c r="O614" s="153" t="e">
        <f t="shared" si="113"/>
        <v>#REF!</v>
      </c>
      <c r="P614" s="153" t="e">
        <f t="shared" si="113"/>
        <v>#REF!</v>
      </c>
      <c r="Q614" s="153" t="e">
        <f t="shared" si="113"/>
        <v>#REF!</v>
      </c>
      <c r="R614" s="153" t="e">
        <f t="shared" si="113"/>
        <v>#REF!</v>
      </c>
      <c r="S614" s="153" t="e">
        <f t="shared" si="110"/>
        <v>#REF!</v>
      </c>
      <c r="T614" s="152" t="str">
        <f t="shared" ca="1" si="111"/>
        <v/>
      </c>
      <c r="U614" s="149" t="str">
        <f t="shared" ca="1" si="109"/>
        <v/>
      </c>
    </row>
    <row r="615" spans="1:21">
      <c r="A615" s="149">
        <v>613</v>
      </c>
      <c r="B615" s="150">
        <f t="shared" si="112"/>
        <v>613</v>
      </c>
      <c r="C615" s="151" t="e">
        <f>IF(#REF!='Pareto Math'!Z$3,'Pareto Math'!B615,IF(HLOOKUP(X$15,#REF!,A616,FALSE)="","",HLOOKUP(X$15,#REF!,A616,FALSE)))</f>
        <v>#REF!</v>
      </c>
      <c r="D615" s="149" t="e">
        <f>HLOOKUP(V$15,#REF!,A616,FALSE)</f>
        <v>#REF!</v>
      </c>
      <c r="E615" s="152" t="e">
        <f>IF(C615="","",HLOOKUP(W$15,#REF!,A616,FALSE))</f>
        <v>#REF!</v>
      </c>
      <c r="F615" s="152">
        <f>(COUNTIF(D$3:D615,D615))</f>
        <v>613</v>
      </c>
      <c r="G615" s="152">
        <f t="shared" si="106"/>
        <v>999</v>
      </c>
      <c r="H615" s="152" t="e">
        <f t="shared" si="107"/>
        <v>#REF!</v>
      </c>
      <c r="I615" s="153" t="str">
        <f t="shared" si="108"/>
        <v/>
      </c>
      <c r="J615" s="153" t="e">
        <f t="shared" si="114"/>
        <v>#REF!</v>
      </c>
      <c r="K615" s="153" t="e">
        <f t="shared" si="114"/>
        <v>#REF!</v>
      </c>
      <c r="L615" s="153" t="e">
        <f t="shared" si="114"/>
        <v>#REF!</v>
      </c>
      <c r="M615" s="153" t="e">
        <f t="shared" si="113"/>
        <v>#REF!</v>
      </c>
      <c r="N615" s="153" t="e">
        <f t="shared" si="113"/>
        <v>#REF!</v>
      </c>
      <c r="O615" s="153" t="e">
        <f t="shared" si="113"/>
        <v>#REF!</v>
      </c>
      <c r="P615" s="153" t="e">
        <f t="shared" si="113"/>
        <v>#REF!</v>
      </c>
      <c r="Q615" s="153" t="e">
        <f t="shared" si="113"/>
        <v>#REF!</v>
      </c>
      <c r="R615" s="153" t="e">
        <f t="shared" si="113"/>
        <v>#REF!</v>
      </c>
      <c r="S615" s="153" t="e">
        <f t="shared" si="110"/>
        <v>#REF!</v>
      </c>
      <c r="T615" s="152" t="str">
        <f t="shared" ca="1" si="111"/>
        <v/>
      </c>
      <c r="U615" s="149" t="str">
        <f t="shared" ca="1" si="109"/>
        <v/>
      </c>
    </row>
    <row r="616" spans="1:21">
      <c r="A616" s="149">
        <v>614</v>
      </c>
      <c r="B616" s="150">
        <f t="shared" si="112"/>
        <v>614</v>
      </c>
      <c r="C616" s="151" t="e">
        <f>IF(#REF!='Pareto Math'!Z$3,'Pareto Math'!B616,IF(HLOOKUP(X$15,#REF!,A617,FALSE)="","",HLOOKUP(X$15,#REF!,A617,FALSE)))</f>
        <v>#REF!</v>
      </c>
      <c r="D616" s="149" t="e">
        <f>HLOOKUP(V$15,#REF!,A617,FALSE)</f>
        <v>#REF!</v>
      </c>
      <c r="E616" s="152" t="e">
        <f>IF(C616="","",HLOOKUP(W$15,#REF!,A617,FALSE))</f>
        <v>#REF!</v>
      </c>
      <c r="F616" s="152">
        <f>(COUNTIF(D$3:D616,D616))</f>
        <v>614</v>
      </c>
      <c r="G616" s="152">
        <f t="shared" si="106"/>
        <v>999</v>
      </c>
      <c r="H616" s="152" t="e">
        <f t="shared" si="107"/>
        <v>#REF!</v>
      </c>
      <c r="I616" s="153" t="str">
        <f t="shared" si="108"/>
        <v/>
      </c>
      <c r="J616" s="153" t="e">
        <f t="shared" si="114"/>
        <v>#REF!</v>
      </c>
      <c r="K616" s="153" t="e">
        <f t="shared" si="114"/>
        <v>#REF!</v>
      </c>
      <c r="L616" s="153" t="e">
        <f t="shared" si="114"/>
        <v>#REF!</v>
      </c>
      <c r="M616" s="153" t="e">
        <f t="shared" si="113"/>
        <v>#REF!</v>
      </c>
      <c r="N616" s="153" t="e">
        <f t="shared" si="113"/>
        <v>#REF!</v>
      </c>
      <c r="O616" s="153" t="e">
        <f t="shared" si="113"/>
        <v>#REF!</v>
      </c>
      <c r="P616" s="153" t="e">
        <f t="shared" si="113"/>
        <v>#REF!</v>
      </c>
      <c r="Q616" s="153" t="e">
        <f t="shared" si="113"/>
        <v>#REF!</v>
      </c>
      <c r="R616" s="153" t="e">
        <f t="shared" si="113"/>
        <v>#REF!</v>
      </c>
      <c r="S616" s="153" t="e">
        <f t="shared" si="110"/>
        <v>#REF!</v>
      </c>
      <c r="T616" s="152" t="str">
        <f t="shared" ca="1" si="111"/>
        <v/>
      </c>
      <c r="U616" s="149" t="str">
        <f t="shared" ca="1" si="109"/>
        <v/>
      </c>
    </row>
    <row r="617" spans="1:21">
      <c r="A617" s="149">
        <v>615</v>
      </c>
      <c r="B617" s="150">
        <f t="shared" si="112"/>
        <v>615</v>
      </c>
      <c r="C617" s="151" t="e">
        <f>IF(#REF!='Pareto Math'!Z$3,'Pareto Math'!B617,IF(HLOOKUP(X$15,#REF!,A618,FALSE)="","",HLOOKUP(X$15,#REF!,A618,FALSE)))</f>
        <v>#REF!</v>
      </c>
      <c r="D617" s="149" t="e">
        <f>HLOOKUP(V$15,#REF!,A618,FALSE)</f>
        <v>#REF!</v>
      </c>
      <c r="E617" s="152" t="e">
        <f>IF(C617="","",HLOOKUP(W$15,#REF!,A618,FALSE))</f>
        <v>#REF!</v>
      </c>
      <c r="F617" s="152">
        <f>(COUNTIF(D$3:D617,D617))</f>
        <v>615</v>
      </c>
      <c r="G617" s="152">
        <f t="shared" si="106"/>
        <v>999</v>
      </c>
      <c r="H617" s="152" t="e">
        <f t="shared" si="107"/>
        <v>#REF!</v>
      </c>
      <c r="I617" s="153" t="str">
        <f t="shared" si="108"/>
        <v/>
      </c>
      <c r="J617" s="153" t="e">
        <f t="shared" si="114"/>
        <v>#REF!</v>
      </c>
      <c r="K617" s="153" t="e">
        <f t="shared" si="114"/>
        <v>#REF!</v>
      </c>
      <c r="L617" s="153" t="e">
        <f t="shared" si="114"/>
        <v>#REF!</v>
      </c>
      <c r="M617" s="153" t="e">
        <f t="shared" si="113"/>
        <v>#REF!</v>
      </c>
      <c r="N617" s="153" t="e">
        <f t="shared" si="113"/>
        <v>#REF!</v>
      </c>
      <c r="O617" s="153" t="e">
        <f t="shared" si="113"/>
        <v>#REF!</v>
      </c>
      <c r="P617" s="153" t="e">
        <f t="shared" si="113"/>
        <v>#REF!</v>
      </c>
      <c r="Q617" s="153" t="e">
        <f t="shared" si="113"/>
        <v>#REF!</v>
      </c>
      <c r="R617" s="153" t="e">
        <f t="shared" si="113"/>
        <v>#REF!</v>
      </c>
      <c r="S617" s="153" t="e">
        <f t="shared" si="110"/>
        <v>#REF!</v>
      </c>
      <c r="T617" s="152" t="str">
        <f t="shared" ca="1" si="111"/>
        <v/>
      </c>
      <c r="U617" s="149" t="str">
        <f t="shared" ca="1" si="109"/>
        <v/>
      </c>
    </row>
    <row r="618" spans="1:21">
      <c r="A618" s="149">
        <v>616</v>
      </c>
      <c r="B618" s="150">
        <f t="shared" si="112"/>
        <v>616</v>
      </c>
      <c r="C618" s="151" t="e">
        <f>IF(#REF!='Pareto Math'!Z$3,'Pareto Math'!B618,IF(HLOOKUP(X$15,#REF!,A619,FALSE)="","",HLOOKUP(X$15,#REF!,A619,FALSE)))</f>
        <v>#REF!</v>
      </c>
      <c r="D618" s="149" t="e">
        <f>HLOOKUP(V$15,#REF!,A619,FALSE)</f>
        <v>#REF!</v>
      </c>
      <c r="E618" s="152" t="e">
        <f>IF(C618="","",HLOOKUP(W$15,#REF!,A619,FALSE))</f>
        <v>#REF!</v>
      </c>
      <c r="F618" s="152">
        <f>(COUNTIF(D$3:D618,D618))</f>
        <v>616</v>
      </c>
      <c r="G618" s="152">
        <f t="shared" si="106"/>
        <v>999</v>
      </c>
      <c r="H618" s="152" t="e">
        <f t="shared" si="107"/>
        <v>#REF!</v>
      </c>
      <c r="I618" s="153" t="str">
        <f t="shared" si="108"/>
        <v/>
      </c>
      <c r="J618" s="153" t="e">
        <f t="shared" si="114"/>
        <v>#REF!</v>
      </c>
      <c r="K618" s="153" t="e">
        <f t="shared" si="114"/>
        <v>#REF!</v>
      </c>
      <c r="L618" s="153" t="e">
        <f t="shared" si="114"/>
        <v>#REF!</v>
      </c>
      <c r="M618" s="153" t="e">
        <f t="shared" si="113"/>
        <v>#REF!</v>
      </c>
      <c r="N618" s="153" t="e">
        <f t="shared" si="113"/>
        <v>#REF!</v>
      </c>
      <c r="O618" s="153" t="e">
        <f t="shared" si="113"/>
        <v>#REF!</v>
      </c>
      <c r="P618" s="153" t="e">
        <f t="shared" si="113"/>
        <v>#REF!</v>
      </c>
      <c r="Q618" s="153" t="e">
        <f t="shared" si="113"/>
        <v>#REF!</v>
      </c>
      <c r="R618" s="153" t="e">
        <f t="shared" si="113"/>
        <v>#REF!</v>
      </c>
      <c r="S618" s="153" t="e">
        <f t="shared" si="110"/>
        <v>#REF!</v>
      </c>
      <c r="T618" s="152" t="str">
        <f t="shared" ca="1" si="111"/>
        <v/>
      </c>
      <c r="U618" s="149" t="str">
        <f t="shared" ca="1" si="109"/>
        <v/>
      </c>
    </row>
    <row r="619" spans="1:21">
      <c r="A619" s="149">
        <v>617</v>
      </c>
      <c r="B619" s="150">
        <f t="shared" si="112"/>
        <v>617</v>
      </c>
      <c r="C619" s="151" t="e">
        <f>IF(#REF!='Pareto Math'!Z$3,'Pareto Math'!B619,IF(HLOOKUP(X$15,#REF!,A620,FALSE)="","",HLOOKUP(X$15,#REF!,A620,FALSE)))</f>
        <v>#REF!</v>
      </c>
      <c r="D619" s="149" t="e">
        <f>HLOOKUP(V$15,#REF!,A620,FALSE)</f>
        <v>#REF!</v>
      </c>
      <c r="E619" s="152" t="e">
        <f>IF(C619="","",HLOOKUP(W$15,#REF!,A620,FALSE))</f>
        <v>#REF!</v>
      </c>
      <c r="F619" s="152">
        <f>(COUNTIF(D$3:D619,D619))</f>
        <v>617</v>
      </c>
      <c r="G619" s="152">
        <f t="shared" si="106"/>
        <v>999</v>
      </c>
      <c r="H619" s="152" t="e">
        <f t="shared" si="107"/>
        <v>#REF!</v>
      </c>
      <c r="I619" s="153" t="str">
        <f t="shared" si="108"/>
        <v/>
      </c>
      <c r="J619" s="153" t="e">
        <f t="shared" si="114"/>
        <v>#REF!</v>
      </c>
      <c r="K619" s="153" t="e">
        <f t="shared" si="114"/>
        <v>#REF!</v>
      </c>
      <c r="L619" s="153" t="e">
        <f t="shared" si="114"/>
        <v>#REF!</v>
      </c>
      <c r="M619" s="153" t="e">
        <f t="shared" si="113"/>
        <v>#REF!</v>
      </c>
      <c r="N619" s="153" t="e">
        <f t="shared" si="113"/>
        <v>#REF!</v>
      </c>
      <c r="O619" s="153" t="e">
        <f t="shared" si="113"/>
        <v>#REF!</v>
      </c>
      <c r="P619" s="153" t="e">
        <f t="shared" si="113"/>
        <v>#REF!</v>
      </c>
      <c r="Q619" s="153" t="e">
        <f t="shared" si="113"/>
        <v>#REF!</v>
      </c>
      <c r="R619" s="153" t="e">
        <f t="shared" si="113"/>
        <v>#REF!</v>
      </c>
      <c r="S619" s="153" t="e">
        <f t="shared" si="110"/>
        <v>#REF!</v>
      </c>
      <c r="T619" s="152" t="str">
        <f t="shared" ca="1" si="111"/>
        <v/>
      </c>
      <c r="U619" s="149" t="str">
        <f t="shared" ca="1" si="109"/>
        <v/>
      </c>
    </row>
    <row r="620" spans="1:21">
      <c r="A620" s="149">
        <v>618</v>
      </c>
      <c r="B620" s="150">
        <f t="shared" si="112"/>
        <v>618</v>
      </c>
      <c r="C620" s="151" t="e">
        <f>IF(#REF!='Pareto Math'!Z$3,'Pareto Math'!B620,IF(HLOOKUP(X$15,#REF!,A621,FALSE)="","",HLOOKUP(X$15,#REF!,A621,FALSE)))</f>
        <v>#REF!</v>
      </c>
      <c r="D620" s="149" t="e">
        <f>HLOOKUP(V$15,#REF!,A621,FALSE)</f>
        <v>#REF!</v>
      </c>
      <c r="E620" s="152" t="e">
        <f>IF(C620="","",HLOOKUP(W$15,#REF!,A621,FALSE))</f>
        <v>#REF!</v>
      </c>
      <c r="F620" s="152">
        <f>(COUNTIF(D$3:D620,D620))</f>
        <v>618</v>
      </c>
      <c r="G620" s="152">
        <f t="shared" si="106"/>
        <v>999</v>
      </c>
      <c r="H620" s="152" t="e">
        <f t="shared" si="107"/>
        <v>#REF!</v>
      </c>
      <c r="I620" s="153" t="str">
        <f t="shared" si="108"/>
        <v/>
      </c>
      <c r="J620" s="153" t="e">
        <f t="shared" si="114"/>
        <v>#REF!</v>
      </c>
      <c r="K620" s="153" t="e">
        <f t="shared" si="114"/>
        <v>#REF!</v>
      </c>
      <c r="L620" s="153" t="e">
        <f t="shared" si="114"/>
        <v>#REF!</v>
      </c>
      <c r="M620" s="153" t="e">
        <f t="shared" si="113"/>
        <v>#REF!</v>
      </c>
      <c r="N620" s="153" t="e">
        <f t="shared" si="113"/>
        <v>#REF!</v>
      </c>
      <c r="O620" s="153" t="e">
        <f t="shared" si="113"/>
        <v>#REF!</v>
      </c>
      <c r="P620" s="153" t="e">
        <f t="shared" si="113"/>
        <v>#REF!</v>
      </c>
      <c r="Q620" s="153" t="e">
        <f t="shared" si="113"/>
        <v>#REF!</v>
      </c>
      <c r="R620" s="153" t="e">
        <f t="shared" si="113"/>
        <v>#REF!</v>
      </c>
      <c r="S620" s="153" t="e">
        <f t="shared" si="110"/>
        <v>#REF!</v>
      </c>
      <c r="T620" s="152" t="str">
        <f t="shared" ca="1" si="111"/>
        <v/>
      </c>
      <c r="U620" s="149" t="str">
        <f t="shared" ca="1" si="109"/>
        <v/>
      </c>
    </row>
    <row r="621" spans="1:21">
      <c r="A621" s="149">
        <v>619</v>
      </c>
      <c r="B621" s="150">
        <f t="shared" si="112"/>
        <v>619</v>
      </c>
      <c r="C621" s="151" t="e">
        <f>IF(#REF!='Pareto Math'!Z$3,'Pareto Math'!B621,IF(HLOOKUP(X$15,#REF!,A622,FALSE)="","",HLOOKUP(X$15,#REF!,A622,FALSE)))</f>
        <v>#REF!</v>
      </c>
      <c r="D621" s="149" t="e">
        <f>HLOOKUP(V$15,#REF!,A622,FALSE)</f>
        <v>#REF!</v>
      </c>
      <c r="E621" s="152" t="e">
        <f>IF(C621="","",HLOOKUP(W$15,#REF!,A622,FALSE))</f>
        <v>#REF!</v>
      </c>
      <c r="F621" s="152">
        <f>(COUNTIF(D$3:D621,D621))</f>
        <v>619</v>
      </c>
      <c r="G621" s="152">
        <f t="shared" si="106"/>
        <v>999</v>
      </c>
      <c r="H621" s="152" t="e">
        <f t="shared" si="107"/>
        <v>#REF!</v>
      </c>
      <c r="I621" s="153" t="str">
        <f t="shared" si="108"/>
        <v/>
      </c>
      <c r="J621" s="153" t="e">
        <f t="shared" si="114"/>
        <v>#REF!</v>
      </c>
      <c r="K621" s="153" t="e">
        <f t="shared" si="114"/>
        <v>#REF!</v>
      </c>
      <c r="L621" s="153" t="e">
        <f t="shared" si="114"/>
        <v>#REF!</v>
      </c>
      <c r="M621" s="153" t="e">
        <f t="shared" si="113"/>
        <v>#REF!</v>
      </c>
      <c r="N621" s="153" t="e">
        <f t="shared" si="113"/>
        <v>#REF!</v>
      </c>
      <c r="O621" s="153" t="e">
        <f t="shared" si="113"/>
        <v>#REF!</v>
      </c>
      <c r="P621" s="153" t="e">
        <f t="shared" si="113"/>
        <v>#REF!</v>
      </c>
      <c r="Q621" s="153" t="e">
        <f t="shared" si="113"/>
        <v>#REF!</v>
      </c>
      <c r="R621" s="153" t="e">
        <f t="shared" si="113"/>
        <v>#REF!</v>
      </c>
      <c r="S621" s="153" t="e">
        <f t="shared" si="110"/>
        <v>#REF!</v>
      </c>
      <c r="T621" s="152" t="str">
        <f t="shared" ca="1" si="111"/>
        <v/>
      </c>
      <c r="U621" s="149" t="str">
        <f t="shared" ca="1" si="109"/>
        <v/>
      </c>
    </row>
    <row r="622" spans="1:21">
      <c r="A622" s="149">
        <v>620</v>
      </c>
      <c r="B622" s="150">
        <f t="shared" si="112"/>
        <v>620</v>
      </c>
      <c r="C622" s="151" t="e">
        <f>IF(#REF!='Pareto Math'!Z$3,'Pareto Math'!B622,IF(HLOOKUP(X$15,#REF!,A623,FALSE)="","",HLOOKUP(X$15,#REF!,A623,FALSE)))</f>
        <v>#REF!</v>
      </c>
      <c r="D622" s="149" t="e">
        <f>HLOOKUP(V$15,#REF!,A623,FALSE)</f>
        <v>#REF!</v>
      </c>
      <c r="E622" s="152" t="e">
        <f>IF(C622="","",HLOOKUP(W$15,#REF!,A623,FALSE))</f>
        <v>#REF!</v>
      </c>
      <c r="F622" s="152">
        <f>(COUNTIF(D$3:D622,D622))</f>
        <v>620</v>
      </c>
      <c r="G622" s="152">
        <f t="shared" si="106"/>
        <v>999</v>
      </c>
      <c r="H622" s="152" t="e">
        <f t="shared" si="107"/>
        <v>#REF!</v>
      </c>
      <c r="I622" s="153" t="str">
        <f t="shared" si="108"/>
        <v/>
      </c>
      <c r="J622" s="153" t="e">
        <f t="shared" si="114"/>
        <v>#REF!</v>
      </c>
      <c r="K622" s="153" t="e">
        <f t="shared" si="114"/>
        <v>#REF!</v>
      </c>
      <c r="L622" s="153" t="e">
        <f t="shared" si="114"/>
        <v>#REF!</v>
      </c>
      <c r="M622" s="153" t="e">
        <f t="shared" si="113"/>
        <v>#REF!</v>
      </c>
      <c r="N622" s="153" t="e">
        <f t="shared" si="113"/>
        <v>#REF!</v>
      </c>
      <c r="O622" s="153" t="e">
        <f t="shared" si="113"/>
        <v>#REF!</v>
      </c>
      <c r="P622" s="153" t="e">
        <f t="shared" si="113"/>
        <v>#REF!</v>
      </c>
      <c r="Q622" s="153" t="e">
        <f t="shared" si="113"/>
        <v>#REF!</v>
      </c>
      <c r="R622" s="153" t="e">
        <f t="shared" si="113"/>
        <v>#REF!</v>
      </c>
      <c r="S622" s="153" t="e">
        <f t="shared" si="110"/>
        <v>#REF!</v>
      </c>
      <c r="T622" s="152" t="str">
        <f t="shared" ca="1" si="111"/>
        <v/>
      </c>
      <c r="U622" s="149" t="str">
        <f t="shared" ca="1" si="109"/>
        <v/>
      </c>
    </row>
    <row r="623" spans="1:21">
      <c r="A623" s="149">
        <v>621</v>
      </c>
      <c r="B623" s="150">
        <f t="shared" si="112"/>
        <v>621</v>
      </c>
      <c r="C623" s="151" t="e">
        <f>IF(#REF!='Pareto Math'!Z$3,'Pareto Math'!B623,IF(HLOOKUP(X$15,#REF!,A624,FALSE)="","",HLOOKUP(X$15,#REF!,A624,FALSE)))</f>
        <v>#REF!</v>
      </c>
      <c r="D623" s="149" t="e">
        <f>HLOOKUP(V$15,#REF!,A624,FALSE)</f>
        <v>#REF!</v>
      </c>
      <c r="E623" s="152" t="e">
        <f>IF(C623="","",HLOOKUP(W$15,#REF!,A624,FALSE))</f>
        <v>#REF!</v>
      </c>
      <c r="F623" s="152">
        <f>(COUNTIF(D$3:D623,D623))</f>
        <v>621</v>
      </c>
      <c r="G623" s="152">
        <f t="shared" si="106"/>
        <v>999</v>
      </c>
      <c r="H623" s="152" t="e">
        <f t="shared" si="107"/>
        <v>#REF!</v>
      </c>
      <c r="I623" s="153" t="str">
        <f t="shared" si="108"/>
        <v/>
      </c>
      <c r="J623" s="153" t="e">
        <f t="shared" si="114"/>
        <v>#REF!</v>
      </c>
      <c r="K623" s="153" t="e">
        <f t="shared" si="114"/>
        <v>#REF!</v>
      </c>
      <c r="L623" s="153" t="e">
        <f t="shared" si="114"/>
        <v>#REF!</v>
      </c>
      <c r="M623" s="153" t="e">
        <f t="shared" si="113"/>
        <v>#REF!</v>
      </c>
      <c r="N623" s="153" t="e">
        <f t="shared" si="113"/>
        <v>#REF!</v>
      </c>
      <c r="O623" s="153" t="e">
        <f t="shared" si="113"/>
        <v>#REF!</v>
      </c>
      <c r="P623" s="153" t="e">
        <f t="shared" si="113"/>
        <v>#REF!</v>
      </c>
      <c r="Q623" s="153" t="e">
        <f t="shared" si="113"/>
        <v>#REF!</v>
      </c>
      <c r="R623" s="153" t="e">
        <f t="shared" si="113"/>
        <v>#REF!</v>
      </c>
      <c r="S623" s="153" t="e">
        <f t="shared" si="110"/>
        <v>#REF!</v>
      </c>
      <c r="T623" s="152" t="str">
        <f t="shared" ca="1" si="111"/>
        <v/>
      </c>
      <c r="U623" s="149" t="str">
        <f t="shared" ca="1" si="109"/>
        <v/>
      </c>
    </row>
    <row r="624" spans="1:21">
      <c r="A624" s="149">
        <v>622</v>
      </c>
      <c r="B624" s="150">
        <f t="shared" si="112"/>
        <v>622</v>
      </c>
      <c r="C624" s="151" t="e">
        <f>IF(#REF!='Pareto Math'!Z$3,'Pareto Math'!B624,IF(HLOOKUP(X$15,#REF!,A625,FALSE)="","",HLOOKUP(X$15,#REF!,A625,FALSE)))</f>
        <v>#REF!</v>
      </c>
      <c r="D624" s="149" t="e">
        <f>HLOOKUP(V$15,#REF!,A625,FALSE)</f>
        <v>#REF!</v>
      </c>
      <c r="E624" s="152" t="e">
        <f>IF(C624="","",HLOOKUP(W$15,#REF!,A625,FALSE))</f>
        <v>#REF!</v>
      </c>
      <c r="F624" s="152">
        <f>(COUNTIF(D$3:D624,D624))</f>
        <v>622</v>
      </c>
      <c r="G624" s="152">
        <f t="shared" si="106"/>
        <v>999</v>
      </c>
      <c r="H624" s="152" t="e">
        <f t="shared" si="107"/>
        <v>#REF!</v>
      </c>
      <c r="I624" s="153" t="str">
        <f t="shared" si="108"/>
        <v/>
      </c>
      <c r="J624" s="153" t="e">
        <f t="shared" si="114"/>
        <v>#REF!</v>
      </c>
      <c r="K624" s="153" t="e">
        <f t="shared" si="114"/>
        <v>#REF!</v>
      </c>
      <c r="L624" s="153" t="e">
        <f t="shared" si="114"/>
        <v>#REF!</v>
      </c>
      <c r="M624" s="153" t="e">
        <f t="shared" si="113"/>
        <v>#REF!</v>
      </c>
      <c r="N624" s="153" t="e">
        <f t="shared" si="113"/>
        <v>#REF!</v>
      </c>
      <c r="O624" s="153" t="e">
        <f t="shared" si="113"/>
        <v>#REF!</v>
      </c>
      <c r="P624" s="153" t="e">
        <f t="shared" si="113"/>
        <v>#REF!</v>
      </c>
      <c r="Q624" s="153" t="e">
        <f t="shared" si="113"/>
        <v>#REF!</v>
      </c>
      <c r="R624" s="153" t="e">
        <f t="shared" si="113"/>
        <v>#REF!</v>
      </c>
      <c r="S624" s="153" t="e">
        <f t="shared" si="110"/>
        <v>#REF!</v>
      </c>
      <c r="T624" s="152" t="str">
        <f t="shared" ca="1" si="111"/>
        <v/>
      </c>
      <c r="U624" s="149" t="str">
        <f t="shared" ca="1" si="109"/>
        <v/>
      </c>
    </row>
    <row r="625" spans="1:21">
      <c r="A625" s="149">
        <v>623</v>
      </c>
      <c r="B625" s="150">
        <f t="shared" si="112"/>
        <v>623</v>
      </c>
      <c r="C625" s="151" t="e">
        <f>IF(#REF!='Pareto Math'!Z$3,'Pareto Math'!B625,IF(HLOOKUP(X$15,#REF!,A626,FALSE)="","",HLOOKUP(X$15,#REF!,A626,FALSE)))</f>
        <v>#REF!</v>
      </c>
      <c r="D625" s="149" t="e">
        <f>HLOOKUP(V$15,#REF!,A626,FALSE)</f>
        <v>#REF!</v>
      </c>
      <c r="E625" s="152" t="e">
        <f>IF(C625="","",HLOOKUP(W$15,#REF!,A626,FALSE))</f>
        <v>#REF!</v>
      </c>
      <c r="F625" s="152">
        <f>(COUNTIF(D$3:D625,D625))</f>
        <v>623</v>
      </c>
      <c r="G625" s="152">
        <f t="shared" si="106"/>
        <v>999</v>
      </c>
      <c r="H625" s="152" t="e">
        <f t="shared" si="107"/>
        <v>#REF!</v>
      </c>
      <c r="I625" s="153" t="str">
        <f t="shared" si="108"/>
        <v/>
      </c>
      <c r="J625" s="153" t="e">
        <f t="shared" si="114"/>
        <v>#REF!</v>
      </c>
      <c r="K625" s="153" t="e">
        <f t="shared" si="114"/>
        <v>#REF!</v>
      </c>
      <c r="L625" s="153" t="e">
        <f t="shared" si="114"/>
        <v>#REF!</v>
      </c>
      <c r="M625" s="153" t="e">
        <f t="shared" si="113"/>
        <v>#REF!</v>
      </c>
      <c r="N625" s="153" t="e">
        <f t="shared" si="113"/>
        <v>#REF!</v>
      </c>
      <c r="O625" s="153" t="e">
        <f t="shared" si="113"/>
        <v>#REF!</v>
      </c>
      <c r="P625" s="153" t="e">
        <f t="shared" si="113"/>
        <v>#REF!</v>
      </c>
      <c r="Q625" s="153" t="e">
        <f t="shared" si="113"/>
        <v>#REF!</v>
      </c>
      <c r="R625" s="153" t="e">
        <f t="shared" si="113"/>
        <v>#REF!</v>
      </c>
      <c r="S625" s="153" t="e">
        <f t="shared" si="110"/>
        <v>#REF!</v>
      </c>
      <c r="T625" s="152" t="str">
        <f t="shared" ca="1" si="111"/>
        <v/>
      </c>
      <c r="U625" s="149" t="str">
        <f t="shared" ca="1" si="109"/>
        <v/>
      </c>
    </row>
    <row r="626" spans="1:21">
      <c r="A626" s="149">
        <v>624</v>
      </c>
      <c r="B626" s="150">
        <f t="shared" si="112"/>
        <v>624</v>
      </c>
      <c r="C626" s="151" t="e">
        <f>IF(#REF!='Pareto Math'!Z$3,'Pareto Math'!B626,IF(HLOOKUP(X$15,#REF!,A627,FALSE)="","",HLOOKUP(X$15,#REF!,A627,FALSE)))</f>
        <v>#REF!</v>
      </c>
      <c r="D626" s="149" t="e">
        <f>HLOOKUP(V$15,#REF!,A627,FALSE)</f>
        <v>#REF!</v>
      </c>
      <c r="E626" s="152" t="e">
        <f>IF(C626="","",HLOOKUP(W$15,#REF!,A627,FALSE))</f>
        <v>#REF!</v>
      </c>
      <c r="F626" s="152">
        <f>(COUNTIF(D$3:D626,D626))</f>
        <v>624</v>
      </c>
      <c r="G626" s="152">
        <f t="shared" si="106"/>
        <v>999</v>
      </c>
      <c r="H626" s="152" t="e">
        <f t="shared" si="107"/>
        <v>#REF!</v>
      </c>
      <c r="I626" s="153" t="str">
        <f t="shared" si="108"/>
        <v/>
      </c>
      <c r="J626" s="153" t="e">
        <f t="shared" si="114"/>
        <v>#REF!</v>
      </c>
      <c r="K626" s="153" t="e">
        <f t="shared" si="114"/>
        <v>#REF!</v>
      </c>
      <c r="L626" s="153" t="e">
        <f t="shared" si="114"/>
        <v>#REF!</v>
      </c>
      <c r="M626" s="153" t="e">
        <f t="shared" si="113"/>
        <v>#REF!</v>
      </c>
      <c r="N626" s="153" t="e">
        <f t="shared" si="113"/>
        <v>#REF!</v>
      </c>
      <c r="O626" s="153" t="e">
        <f t="shared" si="113"/>
        <v>#REF!</v>
      </c>
      <c r="P626" s="153" t="e">
        <f t="shared" si="113"/>
        <v>#REF!</v>
      </c>
      <c r="Q626" s="153" t="e">
        <f t="shared" si="113"/>
        <v>#REF!</v>
      </c>
      <c r="R626" s="153" t="e">
        <f t="shared" si="113"/>
        <v>#REF!</v>
      </c>
      <c r="S626" s="153" t="e">
        <f t="shared" si="110"/>
        <v>#REF!</v>
      </c>
      <c r="T626" s="152" t="str">
        <f t="shared" ca="1" si="111"/>
        <v/>
      </c>
      <c r="U626" s="149" t="str">
        <f t="shared" ca="1" si="109"/>
        <v/>
      </c>
    </row>
    <row r="627" spans="1:21">
      <c r="A627" s="149">
        <v>625</v>
      </c>
      <c r="B627" s="150">
        <f t="shared" si="112"/>
        <v>625</v>
      </c>
      <c r="C627" s="151" t="e">
        <f>IF(#REF!='Pareto Math'!Z$3,'Pareto Math'!B627,IF(HLOOKUP(X$15,#REF!,A628,FALSE)="","",HLOOKUP(X$15,#REF!,A628,FALSE)))</f>
        <v>#REF!</v>
      </c>
      <c r="D627" s="149" t="e">
        <f>HLOOKUP(V$15,#REF!,A628,FALSE)</f>
        <v>#REF!</v>
      </c>
      <c r="E627" s="152" t="e">
        <f>IF(C627="","",HLOOKUP(W$15,#REF!,A628,FALSE))</f>
        <v>#REF!</v>
      </c>
      <c r="F627" s="152">
        <f>(COUNTIF(D$3:D627,D627))</f>
        <v>625</v>
      </c>
      <c r="G627" s="152">
        <f t="shared" si="106"/>
        <v>999</v>
      </c>
      <c r="H627" s="152" t="e">
        <f t="shared" si="107"/>
        <v>#REF!</v>
      </c>
      <c r="I627" s="153" t="str">
        <f t="shared" si="108"/>
        <v/>
      </c>
      <c r="J627" s="153" t="e">
        <f t="shared" si="114"/>
        <v>#REF!</v>
      </c>
      <c r="K627" s="153" t="e">
        <f t="shared" si="114"/>
        <v>#REF!</v>
      </c>
      <c r="L627" s="153" t="e">
        <f t="shared" si="114"/>
        <v>#REF!</v>
      </c>
      <c r="M627" s="153" t="e">
        <f t="shared" si="113"/>
        <v>#REF!</v>
      </c>
      <c r="N627" s="153" t="e">
        <f t="shared" si="113"/>
        <v>#REF!</v>
      </c>
      <c r="O627" s="153" t="e">
        <f t="shared" si="113"/>
        <v>#REF!</v>
      </c>
      <c r="P627" s="153" t="e">
        <f t="shared" si="113"/>
        <v>#REF!</v>
      </c>
      <c r="Q627" s="153" t="e">
        <f t="shared" si="113"/>
        <v>#REF!</v>
      </c>
      <c r="R627" s="153" t="e">
        <f t="shared" si="113"/>
        <v>#REF!</v>
      </c>
      <c r="S627" s="153" t="e">
        <f t="shared" si="110"/>
        <v>#REF!</v>
      </c>
      <c r="T627" s="152" t="str">
        <f t="shared" ca="1" si="111"/>
        <v/>
      </c>
      <c r="U627" s="149" t="str">
        <f t="shared" ca="1" si="109"/>
        <v/>
      </c>
    </row>
    <row r="628" spans="1:21">
      <c r="A628" s="149">
        <v>626</v>
      </c>
      <c r="B628" s="150">
        <f t="shared" si="112"/>
        <v>626</v>
      </c>
      <c r="C628" s="151" t="e">
        <f>IF(#REF!='Pareto Math'!Z$3,'Pareto Math'!B628,IF(HLOOKUP(X$15,#REF!,A629,FALSE)="","",HLOOKUP(X$15,#REF!,A629,FALSE)))</f>
        <v>#REF!</v>
      </c>
      <c r="D628" s="149" t="e">
        <f>HLOOKUP(V$15,#REF!,A629,FALSE)</f>
        <v>#REF!</v>
      </c>
      <c r="E628" s="152" t="e">
        <f>IF(C628="","",HLOOKUP(W$15,#REF!,A629,FALSE))</f>
        <v>#REF!</v>
      </c>
      <c r="F628" s="152">
        <f>(COUNTIF(D$3:D628,D628))</f>
        <v>626</v>
      </c>
      <c r="G628" s="152">
        <f t="shared" si="106"/>
        <v>999</v>
      </c>
      <c r="H628" s="152" t="e">
        <f t="shared" si="107"/>
        <v>#REF!</v>
      </c>
      <c r="I628" s="153" t="str">
        <f t="shared" si="108"/>
        <v/>
      </c>
      <c r="J628" s="153" t="e">
        <f t="shared" si="114"/>
        <v>#REF!</v>
      </c>
      <c r="K628" s="153" t="e">
        <f t="shared" si="114"/>
        <v>#REF!</v>
      </c>
      <c r="L628" s="153" t="e">
        <f t="shared" si="114"/>
        <v>#REF!</v>
      </c>
      <c r="M628" s="153" t="e">
        <f t="shared" si="113"/>
        <v>#REF!</v>
      </c>
      <c r="N628" s="153" t="e">
        <f t="shared" si="113"/>
        <v>#REF!</v>
      </c>
      <c r="O628" s="153" t="e">
        <f t="shared" si="113"/>
        <v>#REF!</v>
      </c>
      <c r="P628" s="153" t="e">
        <f t="shared" si="113"/>
        <v>#REF!</v>
      </c>
      <c r="Q628" s="153" t="e">
        <f t="shared" si="113"/>
        <v>#REF!</v>
      </c>
      <c r="R628" s="153" t="e">
        <f t="shared" si="113"/>
        <v>#REF!</v>
      </c>
      <c r="S628" s="153" t="e">
        <f t="shared" si="110"/>
        <v>#REF!</v>
      </c>
      <c r="T628" s="152" t="str">
        <f t="shared" ca="1" si="111"/>
        <v/>
      </c>
      <c r="U628" s="149" t="str">
        <f t="shared" ca="1" si="109"/>
        <v/>
      </c>
    </row>
    <row r="629" spans="1:21">
      <c r="A629" s="149">
        <v>627</v>
      </c>
      <c r="B629" s="150">
        <f t="shared" si="112"/>
        <v>627</v>
      </c>
      <c r="C629" s="151" t="e">
        <f>IF(#REF!='Pareto Math'!Z$3,'Pareto Math'!B629,IF(HLOOKUP(X$15,#REF!,A630,FALSE)="","",HLOOKUP(X$15,#REF!,A630,FALSE)))</f>
        <v>#REF!</v>
      </c>
      <c r="D629" s="149" t="e">
        <f>HLOOKUP(V$15,#REF!,A630,FALSE)</f>
        <v>#REF!</v>
      </c>
      <c r="E629" s="152" t="e">
        <f>IF(C629="","",HLOOKUP(W$15,#REF!,A630,FALSE))</f>
        <v>#REF!</v>
      </c>
      <c r="F629" s="152">
        <f>(COUNTIF(D$3:D629,D629))</f>
        <v>627</v>
      </c>
      <c r="G629" s="152">
        <f t="shared" si="106"/>
        <v>999</v>
      </c>
      <c r="H629" s="152" t="e">
        <f t="shared" si="107"/>
        <v>#REF!</v>
      </c>
      <c r="I629" s="153" t="str">
        <f t="shared" si="108"/>
        <v/>
      </c>
      <c r="J629" s="153" t="e">
        <f t="shared" si="114"/>
        <v>#REF!</v>
      </c>
      <c r="K629" s="153" t="e">
        <f t="shared" si="114"/>
        <v>#REF!</v>
      </c>
      <c r="L629" s="153" t="e">
        <f t="shared" si="114"/>
        <v>#REF!</v>
      </c>
      <c r="M629" s="153" t="e">
        <f t="shared" si="113"/>
        <v>#REF!</v>
      </c>
      <c r="N629" s="153" t="e">
        <f t="shared" si="113"/>
        <v>#REF!</v>
      </c>
      <c r="O629" s="153" t="e">
        <f t="shared" si="113"/>
        <v>#REF!</v>
      </c>
      <c r="P629" s="153" t="e">
        <f t="shared" si="113"/>
        <v>#REF!</v>
      </c>
      <c r="Q629" s="153" t="e">
        <f t="shared" si="113"/>
        <v>#REF!</v>
      </c>
      <c r="R629" s="153" t="e">
        <f t="shared" si="113"/>
        <v>#REF!</v>
      </c>
      <c r="S629" s="153" t="e">
        <f t="shared" si="110"/>
        <v>#REF!</v>
      </c>
      <c r="T629" s="152" t="str">
        <f t="shared" ca="1" si="111"/>
        <v/>
      </c>
      <c r="U629" s="149" t="str">
        <f t="shared" ca="1" si="109"/>
        <v/>
      </c>
    </row>
    <row r="630" spans="1:21">
      <c r="A630" s="149">
        <v>628</v>
      </c>
      <c r="B630" s="150">
        <f t="shared" si="112"/>
        <v>628</v>
      </c>
      <c r="C630" s="151" t="e">
        <f>IF(#REF!='Pareto Math'!Z$3,'Pareto Math'!B630,IF(HLOOKUP(X$15,#REF!,A631,FALSE)="","",HLOOKUP(X$15,#REF!,A631,FALSE)))</f>
        <v>#REF!</v>
      </c>
      <c r="D630" s="149" t="e">
        <f>HLOOKUP(V$15,#REF!,A631,FALSE)</f>
        <v>#REF!</v>
      </c>
      <c r="E630" s="152" t="e">
        <f>IF(C630="","",HLOOKUP(W$15,#REF!,A631,FALSE))</f>
        <v>#REF!</v>
      </c>
      <c r="F630" s="152">
        <f>(COUNTIF(D$3:D630,D630))</f>
        <v>628</v>
      </c>
      <c r="G630" s="152">
        <f t="shared" si="106"/>
        <v>999</v>
      </c>
      <c r="H630" s="152" t="e">
        <f t="shared" si="107"/>
        <v>#REF!</v>
      </c>
      <c r="I630" s="153" t="str">
        <f t="shared" si="108"/>
        <v/>
      </c>
      <c r="J630" s="153" t="e">
        <f t="shared" si="114"/>
        <v>#REF!</v>
      </c>
      <c r="K630" s="153" t="e">
        <f t="shared" si="114"/>
        <v>#REF!</v>
      </c>
      <c r="L630" s="153" t="e">
        <f t="shared" si="114"/>
        <v>#REF!</v>
      </c>
      <c r="M630" s="153" t="e">
        <f t="shared" si="113"/>
        <v>#REF!</v>
      </c>
      <c r="N630" s="153" t="e">
        <f t="shared" si="113"/>
        <v>#REF!</v>
      </c>
      <c r="O630" s="153" t="e">
        <f t="shared" si="113"/>
        <v>#REF!</v>
      </c>
      <c r="P630" s="153" t="e">
        <f t="shared" si="113"/>
        <v>#REF!</v>
      </c>
      <c r="Q630" s="153" t="e">
        <f t="shared" si="113"/>
        <v>#REF!</v>
      </c>
      <c r="R630" s="153" t="e">
        <f t="shared" si="113"/>
        <v>#REF!</v>
      </c>
      <c r="S630" s="153" t="e">
        <f t="shared" si="110"/>
        <v>#REF!</v>
      </c>
      <c r="T630" s="152" t="str">
        <f t="shared" ca="1" si="111"/>
        <v/>
      </c>
      <c r="U630" s="149" t="str">
        <f t="shared" ca="1" si="109"/>
        <v/>
      </c>
    </row>
    <row r="631" spans="1:21">
      <c r="A631" s="149">
        <v>629</v>
      </c>
      <c r="B631" s="150">
        <f t="shared" si="112"/>
        <v>629</v>
      </c>
      <c r="C631" s="151" t="e">
        <f>IF(#REF!='Pareto Math'!Z$3,'Pareto Math'!B631,IF(HLOOKUP(X$15,#REF!,A632,FALSE)="","",HLOOKUP(X$15,#REF!,A632,FALSE)))</f>
        <v>#REF!</v>
      </c>
      <c r="D631" s="149" t="e">
        <f>HLOOKUP(V$15,#REF!,A632,FALSE)</f>
        <v>#REF!</v>
      </c>
      <c r="E631" s="152" t="e">
        <f>IF(C631="","",HLOOKUP(W$15,#REF!,A632,FALSE))</f>
        <v>#REF!</v>
      </c>
      <c r="F631" s="152">
        <f>(COUNTIF(D$3:D631,D631))</f>
        <v>629</v>
      </c>
      <c r="G631" s="152">
        <f t="shared" si="106"/>
        <v>999</v>
      </c>
      <c r="H631" s="152" t="e">
        <f t="shared" si="107"/>
        <v>#REF!</v>
      </c>
      <c r="I631" s="153" t="str">
        <f t="shared" si="108"/>
        <v/>
      </c>
      <c r="J631" s="153" t="e">
        <f t="shared" si="114"/>
        <v>#REF!</v>
      </c>
      <c r="K631" s="153" t="e">
        <f t="shared" si="114"/>
        <v>#REF!</v>
      </c>
      <c r="L631" s="153" t="e">
        <f t="shared" si="114"/>
        <v>#REF!</v>
      </c>
      <c r="M631" s="153" t="e">
        <f t="shared" si="113"/>
        <v>#REF!</v>
      </c>
      <c r="N631" s="153" t="e">
        <f t="shared" si="113"/>
        <v>#REF!</v>
      </c>
      <c r="O631" s="153" t="e">
        <f t="shared" si="113"/>
        <v>#REF!</v>
      </c>
      <c r="P631" s="153" t="e">
        <f t="shared" si="113"/>
        <v>#REF!</v>
      </c>
      <c r="Q631" s="153" t="e">
        <f t="shared" si="113"/>
        <v>#REF!</v>
      </c>
      <c r="R631" s="153" t="e">
        <f t="shared" si="113"/>
        <v>#REF!</v>
      </c>
      <c r="S631" s="153" t="e">
        <f t="shared" si="110"/>
        <v>#REF!</v>
      </c>
      <c r="T631" s="152" t="str">
        <f t="shared" ca="1" si="111"/>
        <v/>
      </c>
      <c r="U631" s="149" t="str">
        <f t="shared" ca="1" si="109"/>
        <v/>
      </c>
    </row>
    <row r="632" spans="1:21">
      <c r="A632" s="149">
        <v>630</v>
      </c>
      <c r="B632" s="150">
        <f t="shared" si="112"/>
        <v>630</v>
      </c>
      <c r="C632" s="151" t="e">
        <f>IF(#REF!='Pareto Math'!Z$3,'Pareto Math'!B632,IF(HLOOKUP(X$15,#REF!,A633,FALSE)="","",HLOOKUP(X$15,#REF!,A633,FALSE)))</f>
        <v>#REF!</v>
      </c>
      <c r="D632" s="149" t="e">
        <f>HLOOKUP(V$15,#REF!,A633,FALSE)</f>
        <v>#REF!</v>
      </c>
      <c r="E632" s="152" t="e">
        <f>IF(C632="","",HLOOKUP(W$15,#REF!,A633,FALSE))</f>
        <v>#REF!</v>
      </c>
      <c r="F632" s="152">
        <f>(COUNTIF(D$3:D632,D632))</f>
        <v>630</v>
      </c>
      <c r="G632" s="152">
        <f t="shared" si="106"/>
        <v>999</v>
      </c>
      <c r="H632" s="152" t="e">
        <f t="shared" si="107"/>
        <v>#REF!</v>
      </c>
      <c r="I632" s="153" t="str">
        <f t="shared" si="108"/>
        <v/>
      </c>
      <c r="J632" s="153" t="e">
        <f t="shared" si="114"/>
        <v>#REF!</v>
      </c>
      <c r="K632" s="153" t="e">
        <f t="shared" si="114"/>
        <v>#REF!</v>
      </c>
      <c r="L632" s="153" t="e">
        <f t="shared" si="114"/>
        <v>#REF!</v>
      </c>
      <c r="M632" s="153" t="e">
        <f t="shared" si="113"/>
        <v>#REF!</v>
      </c>
      <c r="N632" s="153" t="e">
        <f t="shared" si="113"/>
        <v>#REF!</v>
      </c>
      <c r="O632" s="153" t="e">
        <f t="shared" si="113"/>
        <v>#REF!</v>
      </c>
      <c r="P632" s="153" t="e">
        <f t="shared" si="113"/>
        <v>#REF!</v>
      </c>
      <c r="Q632" s="153" t="e">
        <f t="shared" si="113"/>
        <v>#REF!</v>
      </c>
      <c r="R632" s="153" t="e">
        <f t="shared" si="113"/>
        <v>#REF!</v>
      </c>
      <c r="S632" s="153" t="e">
        <f t="shared" si="110"/>
        <v>#REF!</v>
      </c>
      <c r="T632" s="152" t="str">
        <f t="shared" ca="1" si="111"/>
        <v/>
      </c>
      <c r="U632" s="149" t="str">
        <f t="shared" ca="1" si="109"/>
        <v/>
      </c>
    </row>
    <row r="633" spans="1:21">
      <c r="A633" s="149">
        <v>631</v>
      </c>
      <c r="B633" s="150">
        <f t="shared" si="112"/>
        <v>631</v>
      </c>
      <c r="C633" s="151" t="e">
        <f>IF(#REF!='Pareto Math'!Z$3,'Pareto Math'!B633,IF(HLOOKUP(X$15,#REF!,A634,FALSE)="","",HLOOKUP(X$15,#REF!,A634,FALSE)))</f>
        <v>#REF!</v>
      </c>
      <c r="D633" s="149" t="e">
        <f>HLOOKUP(V$15,#REF!,A634,FALSE)</f>
        <v>#REF!</v>
      </c>
      <c r="E633" s="152" t="e">
        <f>IF(C633="","",HLOOKUP(W$15,#REF!,A634,FALSE))</f>
        <v>#REF!</v>
      </c>
      <c r="F633" s="152">
        <f>(COUNTIF(D$3:D633,D633))</f>
        <v>631</v>
      </c>
      <c r="G633" s="152">
        <f t="shared" si="106"/>
        <v>999</v>
      </c>
      <c r="H633" s="152" t="e">
        <f t="shared" si="107"/>
        <v>#REF!</v>
      </c>
      <c r="I633" s="153" t="str">
        <f t="shared" si="108"/>
        <v/>
      </c>
      <c r="J633" s="153" t="e">
        <f t="shared" si="114"/>
        <v>#REF!</v>
      </c>
      <c r="K633" s="153" t="e">
        <f t="shared" si="114"/>
        <v>#REF!</v>
      </c>
      <c r="L633" s="153" t="e">
        <f t="shared" si="114"/>
        <v>#REF!</v>
      </c>
      <c r="M633" s="153" t="e">
        <f t="shared" si="113"/>
        <v>#REF!</v>
      </c>
      <c r="N633" s="153" t="e">
        <f t="shared" si="113"/>
        <v>#REF!</v>
      </c>
      <c r="O633" s="153" t="e">
        <f t="shared" si="113"/>
        <v>#REF!</v>
      </c>
      <c r="P633" s="153" t="e">
        <f t="shared" si="113"/>
        <v>#REF!</v>
      </c>
      <c r="Q633" s="153" t="e">
        <f t="shared" si="113"/>
        <v>#REF!</v>
      </c>
      <c r="R633" s="153" t="e">
        <f t="shared" si="113"/>
        <v>#REF!</v>
      </c>
      <c r="S633" s="153" t="e">
        <f t="shared" si="110"/>
        <v>#REF!</v>
      </c>
      <c r="T633" s="152" t="str">
        <f t="shared" ca="1" si="111"/>
        <v/>
      </c>
      <c r="U633" s="149" t="str">
        <f t="shared" ca="1" si="109"/>
        <v/>
      </c>
    </row>
    <row r="634" spans="1:21">
      <c r="A634" s="149">
        <v>632</v>
      </c>
      <c r="B634" s="150">
        <f t="shared" si="112"/>
        <v>632</v>
      </c>
      <c r="C634" s="151" t="e">
        <f>IF(#REF!='Pareto Math'!Z$3,'Pareto Math'!B634,IF(HLOOKUP(X$15,#REF!,A635,FALSE)="","",HLOOKUP(X$15,#REF!,A635,FALSE)))</f>
        <v>#REF!</v>
      </c>
      <c r="D634" s="149" t="e">
        <f>HLOOKUP(V$15,#REF!,A635,FALSE)</f>
        <v>#REF!</v>
      </c>
      <c r="E634" s="152" t="e">
        <f>IF(C634="","",HLOOKUP(W$15,#REF!,A635,FALSE))</f>
        <v>#REF!</v>
      </c>
      <c r="F634" s="152">
        <f>(COUNTIF(D$3:D634,D634))</f>
        <v>632</v>
      </c>
      <c r="G634" s="152">
        <f t="shared" si="106"/>
        <v>999</v>
      </c>
      <c r="H634" s="152" t="e">
        <f t="shared" si="107"/>
        <v>#REF!</v>
      </c>
      <c r="I634" s="153" t="str">
        <f t="shared" si="108"/>
        <v/>
      </c>
      <c r="J634" s="153" t="e">
        <f t="shared" si="114"/>
        <v>#REF!</v>
      </c>
      <c r="K634" s="153" t="e">
        <f t="shared" si="114"/>
        <v>#REF!</v>
      </c>
      <c r="L634" s="153" t="e">
        <f t="shared" si="114"/>
        <v>#REF!</v>
      </c>
      <c r="M634" s="153" t="e">
        <f t="shared" si="113"/>
        <v>#REF!</v>
      </c>
      <c r="N634" s="153" t="e">
        <f t="shared" si="113"/>
        <v>#REF!</v>
      </c>
      <c r="O634" s="153" t="e">
        <f t="shared" si="113"/>
        <v>#REF!</v>
      </c>
      <c r="P634" s="153" t="e">
        <f t="shared" si="113"/>
        <v>#REF!</v>
      </c>
      <c r="Q634" s="153" t="e">
        <f t="shared" si="113"/>
        <v>#REF!</v>
      </c>
      <c r="R634" s="153" t="e">
        <f t="shared" si="113"/>
        <v>#REF!</v>
      </c>
      <c r="S634" s="153" t="e">
        <f t="shared" si="110"/>
        <v>#REF!</v>
      </c>
      <c r="T634" s="152" t="str">
        <f t="shared" ca="1" si="111"/>
        <v/>
      </c>
      <c r="U634" s="149" t="str">
        <f t="shared" ca="1" si="109"/>
        <v/>
      </c>
    </row>
    <row r="635" spans="1:21">
      <c r="A635" s="149">
        <v>633</v>
      </c>
      <c r="B635" s="150">
        <f t="shared" si="112"/>
        <v>633</v>
      </c>
      <c r="C635" s="151" t="e">
        <f>IF(#REF!='Pareto Math'!Z$3,'Pareto Math'!B635,IF(HLOOKUP(X$15,#REF!,A636,FALSE)="","",HLOOKUP(X$15,#REF!,A636,FALSE)))</f>
        <v>#REF!</v>
      </c>
      <c r="D635" s="149" t="e">
        <f>HLOOKUP(V$15,#REF!,A636,FALSE)</f>
        <v>#REF!</v>
      </c>
      <c r="E635" s="152" t="e">
        <f>IF(C635="","",HLOOKUP(W$15,#REF!,A636,FALSE))</f>
        <v>#REF!</v>
      </c>
      <c r="F635" s="152">
        <f>(COUNTIF(D$3:D635,D635))</f>
        <v>633</v>
      </c>
      <c r="G635" s="152">
        <f t="shared" si="106"/>
        <v>999</v>
      </c>
      <c r="H635" s="152" t="e">
        <f t="shared" si="107"/>
        <v>#REF!</v>
      </c>
      <c r="I635" s="153" t="str">
        <f t="shared" si="108"/>
        <v/>
      </c>
      <c r="J635" s="153" t="e">
        <f t="shared" si="114"/>
        <v>#REF!</v>
      </c>
      <c r="K635" s="153" t="e">
        <f t="shared" si="114"/>
        <v>#REF!</v>
      </c>
      <c r="L635" s="153" t="e">
        <f t="shared" si="114"/>
        <v>#REF!</v>
      </c>
      <c r="M635" s="153" t="e">
        <f t="shared" si="113"/>
        <v>#REF!</v>
      </c>
      <c r="N635" s="153" t="e">
        <f t="shared" si="113"/>
        <v>#REF!</v>
      </c>
      <c r="O635" s="153" t="e">
        <f t="shared" si="113"/>
        <v>#REF!</v>
      </c>
      <c r="P635" s="153" t="e">
        <f t="shared" si="113"/>
        <v>#REF!</v>
      </c>
      <c r="Q635" s="153" t="e">
        <f t="shared" si="113"/>
        <v>#REF!</v>
      </c>
      <c r="R635" s="153" t="e">
        <f t="shared" si="113"/>
        <v>#REF!</v>
      </c>
      <c r="S635" s="153" t="e">
        <f t="shared" si="110"/>
        <v>#REF!</v>
      </c>
      <c r="T635" s="152" t="str">
        <f t="shared" ca="1" si="111"/>
        <v/>
      </c>
      <c r="U635" s="149" t="str">
        <f t="shared" ca="1" si="109"/>
        <v/>
      </c>
    </row>
    <row r="636" spans="1:21">
      <c r="A636" s="149">
        <v>634</v>
      </c>
      <c r="B636" s="150">
        <f t="shared" si="112"/>
        <v>634</v>
      </c>
      <c r="C636" s="151" t="e">
        <f>IF(#REF!='Pareto Math'!Z$3,'Pareto Math'!B636,IF(HLOOKUP(X$15,#REF!,A637,FALSE)="","",HLOOKUP(X$15,#REF!,A637,FALSE)))</f>
        <v>#REF!</v>
      </c>
      <c r="D636" s="149" t="e">
        <f>HLOOKUP(V$15,#REF!,A637,FALSE)</f>
        <v>#REF!</v>
      </c>
      <c r="E636" s="152" t="e">
        <f>IF(C636="","",HLOOKUP(W$15,#REF!,A637,FALSE))</f>
        <v>#REF!</v>
      </c>
      <c r="F636" s="152">
        <f>(COUNTIF(D$3:D636,D636))</f>
        <v>634</v>
      </c>
      <c r="G636" s="152">
        <f t="shared" si="106"/>
        <v>999</v>
      </c>
      <c r="H636" s="152" t="e">
        <f t="shared" si="107"/>
        <v>#REF!</v>
      </c>
      <c r="I636" s="153" t="str">
        <f t="shared" si="108"/>
        <v/>
      </c>
      <c r="J636" s="153" t="e">
        <f t="shared" si="114"/>
        <v>#REF!</v>
      </c>
      <c r="K636" s="153" t="e">
        <f t="shared" si="114"/>
        <v>#REF!</v>
      </c>
      <c r="L636" s="153" t="e">
        <f t="shared" si="114"/>
        <v>#REF!</v>
      </c>
      <c r="M636" s="153" t="e">
        <f t="shared" si="113"/>
        <v>#REF!</v>
      </c>
      <c r="N636" s="153" t="e">
        <f t="shared" si="113"/>
        <v>#REF!</v>
      </c>
      <c r="O636" s="153" t="e">
        <f t="shared" si="113"/>
        <v>#REF!</v>
      </c>
      <c r="P636" s="153" t="e">
        <f t="shared" ref="P636:R699" si="115">IF(ISERROR(AD$43),"",IF($D636&lt;&gt;AD$43,"",$E636))</f>
        <v>#REF!</v>
      </c>
      <c r="Q636" s="153" t="e">
        <f t="shared" si="115"/>
        <v>#REF!</v>
      </c>
      <c r="R636" s="153" t="e">
        <f t="shared" si="115"/>
        <v>#REF!</v>
      </c>
      <c r="S636" s="153" t="e">
        <f t="shared" si="110"/>
        <v>#REF!</v>
      </c>
      <c r="T636" s="152" t="str">
        <f t="shared" ca="1" si="111"/>
        <v/>
      </c>
      <c r="U636" s="149" t="str">
        <f t="shared" ca="1" si="109"/>
        <v/>
      </c>
    </row>
    <row r="637" spans="1:21">
      <c r="A637" s="149">
        <v>635</v>
      </c>
      <c r="B637" s="150">
        <f t="shared" si="112"/>
        <v>635</v>
      </c>
      <c r="C637" s="151" t="e">
        <f>IF(#REF!='Pareto Math'!Z$3,'Pareto Math'!B637,IF(HLOOKUP(X$15,#REF!,A638,FALSE)="","",HLOOKUP(X$15,#REF!,A638,FALSE)))</f>
        <v>#REF!</v>
      </c>
      <c r="D637" s="149" t="e">
        <f>HLOOKUP(V$15,#REF!,A638,FALSE)</f>
        <v>#REF!</v>
      </c>
      <c r="E637" s="152" t="e">
        <f>IF(C637="","",HLOOKUP(W$15,#REF!,A638,FALSE))</f>
        <v>#REF!</v>
      </c>
      <c r="F637" s="152">
        <f>(COUNTIF(D$3:D637,D637))</f>
        <v>635</v>
      </c>
      <c r="G637" s="152">
        <f t="shared" si="106"/>
        <v>999</v>
      </c>
      <c r="H637" s="152" t="e">
        <f t="shared" si="107"/>
        <v>#REF!</v>
      </c>
      <c r="I637" s="153" t="str">
        <f t="shared" si="108"/>
        <v/>
      </c>
      <c r="J637" s="153" t="e">
        <f t="shared" si="114"/>
        <v>#REF!</v>
      </c>
      <c r="K637" s="153" t="e">
        <f t="shared" si="114"/>
        <v>#REF!</v>
      </c>
      <c r="L637" s="153" t="e">
        <f t="shared" si="114"/>
        <v>#REF!</v>
      </c>
      <c r="M637" s="153" t="e">
        <f t="shared" si="114"/>
        <v>#REF!</v>
      </c>
      <c r="N637" s="153" t="e">
        <f t="shared" si="114"/>
        <v>#REF!</v>
      </c>
      <c r="O637" s="153" t="e">
        <f t="shared" si="114"/>
        <v>#REF!</v>
      </c>
      <c r="P637" s="153" t="e">
        <f t="shared" si="115"/>
        <v>#REF!</v>
      </c>
      <c r="Q637" s="153" t="e">
        <f t="shared" si="115"/>
        <v>#REF!</v>
      </c>
      <c r="R637" s="153" t="e">
        <f t="shared" si="115"/>
        <v>#REF!</v>
      </c>
      <c r="S637" s="153" t="e">
        <f t="shared" si="110"/>
        <v>#REF!</v>
      </c>
      <c r="T637" s="152" t="str">
        <f t="shared" ca="1" si="111"/>
        <v/>
      </c>
      <c r="U637" s="149" t="str">
        <f t="shared" ca="1" si="109"/>
        <v/>
      </c>
    </row>
    <row r="638" spans="1:21">
      <c r="A638" s="149">
        <v>636</v>
      </c>
      <c r="B638" s="150">
        <f t="shared" si="112"/>
        <v>636</v>
      </c>
      <c r="C638" s="151" t="e">
        <f>IF(#REF!='Pareto Math'!Z$3,'Pareto Math'!B638,IF(HLOOKUP(X$15,#REF!,A639,FALSE)="","",HLOOKUP(X$15,#REF!,A639,FALSE)))</f>
        <v>#REF!</v>
      </c>
      <c r="D638" s="149" t="e">
        <f>HLOOKUP(V$15,#REF!,A639,FALSE)</f>
        <v>#REF!</v>
      </c>
      <c r="E638" s="152" t="e">
        <f>IF(C638="","",HLOOKUP(W$15,#REF!,A639,FALSE))</f>
        <v>#REF!</v>
      </c>
      <c r="F638" s="152">
        <f>(COUNTIF(D$3:D638,D638))</f>
        <v>636</v>
      </c>
      <c r="G638" s="152">
        <f t="shared" si="106"/>
        <v>999</v>
      </c>
      <c r="H638" s="152" t="e">
        <f t="shared" si="107"/>
        <v>#REF!</v>
      </c>
      <c r="I638" s="153" t="str">
        <f t="shared" si="108"/>
        <v/>
      </c>
      <c r="J638" s="153" t="e">
        <f t="shared" si="114"/>
        <v>#REF!</v>
      </c>
      <c r="K638" s="153" t="e">
        <f t="shared" si="114"/>
        <v>#REF!</v>
      </c>
      <c r="L638" s="153" t="e">
        <f t="shared" si="114"/>
        <v>#REF!</v>
      </c>
      <c r="M638" s="153" t="e">
        <f t="shared" si="114"/>
        <v>#REF!</v>
      </c>
      <c r="N638" s="153" t="e">
        <f t="shared" si="114"/>
        <v>#REF!</v>
      </c>
      <c r="O638" s="153" t="e">
        <f t="shared" si="114"/>
        <v>#REF!</v>
      </c>
      <c r="P638" s="153" t="e">
        <f t="shared" si="115"/>
        <v>#REF!</v>
      </c>
      <c r="Q638" s="153" t="e">
        <f t="shared" si="115"/>
        <v>#REF!</v>
      </c>
      <c r="R638" s="153" t="e">
        <f t="shared" si="115"/>
        <v>#REF!</v>
      </c>
      <c r="S638" s="153" t="e">
        <f t="shared" si="110"/>
        <v>#REF!</v>
      </c>
      <c r="T638" s="152" t="str">
        <f t="shared" ca="1" si="111"/>
        <v/>
      </c>
      <c r="U638" s="149" t="str">
        <f t="shared" ca="1" si="109"/>
        <v/>
      </c>
    </row>
    <row r="639" spans="1:21">
      <c r="A639" s="149">
        <v>637</v>
      </c>
      <c r="B639" s="150">
        <f t="shared" si="112"/>
        <v>637</v>
      </c>
      <c r="C639" s="151" t="e">
        <f>IF(#REF!='Pareto Math'!Z$3,'Pareto Math'!B639,IF(HLOOKUP(X$15,#REF!,A640,FALSE)="","",HLOOKUP(X$15,#REF!,A640,FALSE)))</f>
        <v>#REF!</v>
      </c>
      <c r="D639" s="149" t="e">
        <f>HLOOKUP(V$15,#REF!,A640,FALSE)</f>
        <v>#REF!</v>
      </c>
      <c r="E639" s="152" t="e">
        <f>IF(C639="","",HLOOKUP(W$15,#REF!,A640,FALSE))</f>
        <v>#REF!</v>
      </c>
      <c r="F639" s="152">
        <f>(COUNTIF(D$3:D639,D639))</f>
        <v>637</v>
      </c>
      <c r="G639" s="152">
        <f t="shared" si="106"/>
        <v>999</v>
      </c>
      <c r="H639" s="152" t="e">
        <f t="shared" si="107"/>
        <v>#REF!</v>
      </c>
      <c r="I639" s="153" t="str">
        <f t="shared" si="108"/>
        <v/>
      </c>
      <c r="J639" s="153" t="e">
        <f t="shared" si="114"/>
        <v>#REF!</v>
      </c>
      <c r="K639" s="153" t="e">
        <f t="shared" si="114"/>
        <v>#REF!</v>
      </c>
      <c r="L639" s="153" t="e">
        <f t="shared" si="114"/>
        <v>#REF!</v>
      </c>
      <c r="M639" s="153" t="e">
        <f t="shared" si="114"/>
        <v>#REF!</v>
      </c>
      <c r="N639" s="153" t="e">
        <f t="shared" si="114"/>
        <v>#REF!</v>
      </c>
      <c r="O639" s="153" t="e">
        <f t="shared" si="114"/>
        <v>#REF!</v>
      </c>
      <c r="P639" s="153" t="e">
        <f t="shared" si="115"/>
        <v>#REF!</v>
      </c>
      <c r="Q639" s="153" t="e">
        <f t="shared" si="115"/>
        <v>#REF!</v>
      </c>
      <c r="R639" s="153" t="e">
        <f t="shared" si="115"/>
        <v>#REF!</v>
      </c>
      <c r="S639" s="153" t="e">
        <f t="shared" si="110"/>
        <v>#REF!</v>
      </c>
      <c r="T639" s="152" t="str">
        <f t="shared" ca="1" si="111"/>
        <v/>
      </c>
      <c r="U639" s="149" t="str">
        <f t="shared" ca="1" si="109"/>
        <v/>
      </c>
    </row>
    <row r="640" spans="1:21">
      <c r="A640" s="149">
        <v>638</v>
      </c>
      <c r="B640" s="150">
        <f t="shared" si="112"/>
        <v>638</v>
      </c>
      <c r="C640" s="151" t="e">
        <f>IF(#REF!='Pareto Math'!Z$3,'Pareto Math'!B640,IF(HLOOKUP(X$15,#REF!,A641,FALSE)="","",HLOOKUP(X$15,#REF!,A641,FALSE)))</f>
        <v>#REF!</v>
      </c>
      <c r="D640" s="149" t="e">
        <f>HLOOKUP(V$15,#REF!,A641,FALSE)</f>
        <v>#REF!</v>
      </c>
      <c r="E640" s="152" t="e">
        <f>IF(C640="","",HLOOKUP(W$15,#REF!,A641,FALSE))</f>
        <v>#REF!</v>
      </c>
      <c r="F640" s="152">
        <f>(COUNTIF(D$3:D640,D640))</f>
        <v>638</v>
      </c>
      <c r="G640" s="152">
        <f t="shared" si="106"/>
        <v>999</v>
      </c>
      <c r="H640" s="152" t="e">
        <f t="shared" si="107"/>
        <v>#REF!</v>
      </c>
      <c r="I640" s="153" t="str">
        <f t="shared" si="108"/>
        <v/>
      </c>
      <c r="J640" s="153" t="e">
        <f t="shared" si="114"/>
        <v>#REF!</v>
      </c>
      <c r="K640" s="153" t="e">
        <f t="shared" si="114"/>
        <v>#REF!</v>
      </c>
      <c r="L640" s="153" t="e">
        <f t="shared" si="114"/>
        <v>#REF!</v>
      </c>
      <c r="M640" s="153" t="e">
        <f t="shared" si="114"/>
        <v>#REF!</v>
      </c>
      <c r="N640" s="153" t="e">
        <f t="shared" si="114"/>
        <v>#REF!</v>
      </c>
      <c r="O640" s="153" t="e">
        <f t="shared" si="114"/>
        <v>#REF!</v>
      </c>
      <c r="P640" s="153" t="e">
        <f t="shared" si="115"/>
        <v>#REF!</v>
      </c>
      <c r="Q640" s="153" t="e">
        <f t="shared" si="115"/>
        <v>#REF!</v>
      </c>
      <c r="R640" s="153" t="e">
        <f t="shared" si="115"/>
        <v>#REF!</v>
      </c>
      <c r="S640" s="153" t="e">
        <f t="shared" si="110"/>
        <v>#REF!</v>
      </c>
      <c r="T640" s="152" t="str">
        <f t="shared" ca="1" si="111"/>
        <v/>
      </c>
      <c r="U640" s="149" t="str">
        <f t="shared" ca="1" si="109"/>
        <v/>
      </c>
    </row>
    <row r="641" spans="1:21">
      <c r="A641" s="149">
        <v>639</v>
      </c>
      <c r="B641" s="150">
        <f t="shared" si="112"/>
        <v>639</v>
      </c>
      <c r="C641" s="151" t="e">
        <f>IF(#REF!='Pareto Math'!Z$3,'Pareto Math'!B641,IF(HLOOKUP(X$15,#REF!,A642,FALSE)="","",HLOOKUP(X$15,#REF!,A642,FALSE)))</f>
        <v>#REF!</v>
      </c>
      <c r="D641" s="149" t="e">
        <f>HLOOKUP(V$15,#REF!,A642,FALSE)</f>
        <v>#REF!</v>
      </c>
      <c r="E641" s="152" t="e">
        <f>IF(C641="","",HLOOKUP(W$15,#REF!,A642,FALSE))</f>
        <v>#REF!</v>
      </c>
      <c r="F641" s="152">
        <f>(COUNTIF(D$3:D641,D641))</f>
        <v>639</v>
      </c>
      <c r="G641" s="152">
        <f t="shared" si="106"/>
        <v>999</v>
      </c>
      <c r="H641" s="152" t="e">
        <f t="shared" si="107"/>
        <v>#REF!</v>
      </c>
      <c r="I641" s="153" t="str">
        <f t="shared" si="108"/>
        <v/>
      </c>
      <c r="J641" s="153" t="e">
        <f t="shared" si="114"/>
        <v>#REF!</v>
      </c>
      <c r="K641" s="153" t="e">
        <f t="shared" si="114"/>
        <v>#REF!</v>
      </c>
      <c r="L641" s="153" t="e">
        <f t="shared" si="114"/>
        <v>#REF!</v>
      </c>
      <c r="M641" s="153" t="e">
        <f t="shared" si="114"/>
        <v>#REF!</v>
      </c>
      <c r="N641" s="153" t="e">
        <f t="shared" si="114"/>
        <v>#REF!</v>
      </c>
      <c r="O641" s="153" t="e">
        <f t="shared" si="114"/>
        <v>#REF!</v>
      </c>
      <c r="P641" s="153" t="e">
        <f t="shared" si="115"/>
        <v>#REF!</v>
      </c>
      <c r="Q641" s="153" t="e">
        <f t="shared" si="115"/>
        <v>#REF!</v>
      </c>
      <c r="R641" s="153" t="e">
        <f t="shared" si="115"/>
        <v>#REF!</v>
      </c>
      <c r="S641" s="153" t="e">
        <f t="shared" si="110"/>
        <v>#REF!</v>
      </c>
      <c r="T641" s="152" t="str">
        <f t="shared" ca="1" si="111"/>
        <v/>
      </c>
      <c r="U641" s="149" t="str">
        <f t="shared" ca="1" si="109"/>
        <v/>
      </c>
    </row>
    <row r="642" spans="1:21">
      <c r="A642" s="149">
        <v>640</v>
      </c>
      <c r="B642" s="150">
        <f t="shared" si="112"/>
        <v>640</v>
      </c>
      <c r="C642" s="151" t="e">
        <f>IF(#REF!='Pareto Math'!Z$3,'Pareto Math'!B642,IF(HLOOKUP(X$15,#REF!,A643,FALSE)="","",HLOOKUP(X$15,#REF!,A643,FALSE)))</f>
        <v>#REF!</v>
      </c>
      <c r="D642" s="149" t="e">
        <f>HLOOKUP(V$15,#REF!,A643,FALSE)</f>
        <v>#REF!</v>
      </c>
      <c r="E642" s="152" t="e">
        <f>IF(C642="","",HLOOKUP(W$15,#REF!,A643,FALSE))</f>
        <v>#REF!</v>
      </c>
      <c r="F642" s="152">
        <f>(COUNTIF(D$3:D642,D642))</f>
        <v>640</v>
      </c>
      <c r="G642" s="152">
        <f t="shared" si="106"/>
        <v>999</v>
      </c>
      <c r="H642" s="152" t="e">
        <f t="shared" si="107"/>
        <v>#REF!</v>
      </c>
      <c r="I642" s="153" t="str">
        <f t="shared" si="108"/>
        <v/>
      </c>
      <c r="J642" s="153" t="e">
        <f t="shared" si="114"/>
        <v>#REF!</v>
      </c>
      <c r="K642" s="153" t="e">
        <f t="shared" si="114"/>
        <v>#REF!</v>
      </c>
      <c r="L642" s="153" t="e">
        <f t="shared" si="114"/>
        <v>#REF!</v>
      </c>
      <c r="M642" s="153" t="e">
        <f t="shared" si="114"/>
        <v>#REF!</v>
      </c>
      <c r="N642" s="153" t="e">
        <f t="shared" si="114"/>
        <v>#REF!</v>
      </c>
      <c r="O642" s="153" t="e">
        <f t="shared" si="114"/>
        <v>#REF!</v>
      </c>
      <c r="P642" s="153" t="e">
        <f t="shared" si="115"/>
        <v>#REF!</v>
      </c>
      <c r="Q642" s="153" t="e">
        <f t="shared" si="115"/>
        <v>#REF!</v>
      </c>
      <c r="R642" s="153" t="e">
        <f t="shared" si="115"/>
        <v>#REF!</v>
      </c>
      <c r="S642" s="153" t="e">
        <f t="shared" si="110"/>
        <v>#REF!</v>
      </c>
      <c r="T642" s="152" t="str">
        <f t="shared" ca="1" si="111"/>
        <v/>
      </c>
      <c r="U642" s="149" t="str">
        <f t="shared" ca="1" si="109"/>
        <v/>
      </c>
    </row>
    <row r="643" spans="1:21">
      <c r="A643" s="149">
        <v>641</v>
      </c>
      <c r="B643" s="150">
        <f t="shared" si="112"/>
        <v>641</v>
      </c>
      <c r="C643" s="151" t="e">
        <f>IF(#REF!='Pareto Math'!Z$3,'Pareto Math'!B643,IF(HLOOKUP(X$15,#REF!,A644,FALSE)="","",HLOOKUP(X$15,#REF!,A644,FALSE)))</f>
        <v>#REF!</v>
      </c>
      <c r="D643" s="149" t="e">
        <f>HLOOKUP(V$15,#REF!,A644,FALSE)</f>
        <v>#REF!</v>
      </c>
      <c r="E643" s="152" t="e">
        <f>IF(C643="","",HLOOKUP(W$15,#REF!,A644,FALSE))</f>
        <v>#REF!</v>
      </c>
      <c r="F643" s="152">
        <f>(COUNTIF(D$3:D643,D643))</f>
        <v>641</v>
      </c>
      <c r="G643" s="152">
        <f t="shared" ref="G643:G706" si="116">(COUNTIF(D$3:D$1002,D643))</f>
        <v>999</v>
      </c>
      <c r="H643" s="152" t="e">
        <f t="shared" ref="H643:H706" si="117">(SUMIF(D$3:D$1002,D643,E$3:E$1002))</f>
        <v>#REF!</v>
      </c>
      <c r="I643" s="153" t="str">
        <f t="shared" ref="I643:I706" si="118">IF(F643=G643,IF(ISNA(H643),G643,H643),"")</f>
        <v/>
      </c>
      <c r="J643" s="153" t="e">
        <f t="shared" si="114"/>
        <v>#REF!</v>
      </c>
      <c r="K643" s="153" t="e">
        <f t="shared" si="114"/>
        <v>#REF!</v>
      </c>
      <c r="L643" s="153" t="e">
        <f t="shared" si="114"/>
        <v>#REF!</v>
      </c>
      <c r="M643" s="153" t="e">
        <f t="shared" si="114"/>
        <v>#REF!</v>
      </c>
      <c r="N643" s="153" t="e">
        <f t="shared" si="114"/>
        <v>#REF!</v>
      </c>
      <c r="O643" s="153" t="e">
        <f t="shared" si="114"/>
        <v>#REF!</v>
      </c>
      <c r="P643" s="153" t="e">
        <f t="shared" si="115"/>
        <v>#REF!</v>
      </c>
      <c r="Q643" s="153" t="e">
        <f t="shared" si="115"/>
        <v>#REF!</v>
      </c>
      <c r="R643" s="153" t="e">
        <f t="shared" si="115"/>
        <v>#REF!</v>
      </c>
      <c r="S643" s="153" t="e">
        <f t="shared" si="110"/>
        <v>#REF!</v>
      </c>
      <c r="T643" s="152" t="str">
        <f t="shared" ca="1" si="111"/>
        <v/>
      </c>
      <c r="U643" s="149" t="str">
        <f t="shared" ref="U643:U706" ca="1" si="119">IF(T643="","",D643)</f>
        <v/>
      </c>
    </row>
    <row r="644" spans="1:21">
      <c r="A644" s="149">
        <v>642</v>
      </c>
      <c r="B644" s="150">
        <f t="shared" si="112"/>
        <v>642</v>
      </c>
      <c r="C644" s="151" t="e">
        <f>IF(#REF!='Pareto Math'!Z$3,'Pareto Math'!B644,IF(HLOOKUP(X$15,#REF!,A645,FALSE)="","",HLOOKUP(X$15,#REF!,A645,FALSE)))</f>
        <v>#REF!</v>
      </c>
      <c r="D644" s="149" t="e">
        <f>HLOOKUP(V$15,#REF!,A645,FALSE)</f>
        <v>#REF!</v>
      </c>
      <c r="E644" s="152" t="e">
        <f>IF(C644="","",HLOOKUP(W$15,#REF!,A645,FALSE))</f>
        <v>#REF!</v>
      </c>
      <c r="F644" s="152">
        <f>(COUNTIF(D$3:D644,D644))</f>
        <v>642</v>
      </c>
      <c r="G644" s="152">
        <f t="shared" si="116"/>
        <v>999</v>
      </c>
      <c r="H644" s="152" t="e">
        <f t="shared" si="117"/>
        <v>#REF!</v>
      </c>
      <c r="I644" s="153" t="str">
        <f t="shared" si="118"/>
        <v/>
      </c>
      <c r="J644" s="153" t="e">
        <f t="shared" si="114"/>
        <v>#REF!</v>
      </c>
      <c r="K644" s="153" t="e">
        <f t="shared" si="114"/>
        <v>#REF!</v>
      </c>
      <c r="L644" s="153" t="e">
        <f t="shared" si="114"/>
        <v>#REF!</v>
      </c>
      <c r="M644" s="153" t="e">
        <f t="shared" si="114"/>
        <v>#REF!</v>
      </c>
      <c r="N644" s="153" t="e">
        <f t="shared" si="114"/>
        <v>#REF!</v>
      </c>
      <c r="O644" s="153" t="e">
        <f t="shared" si="114"/>
        <v>#REF!</v>
      </c>
      <c r="P644" s="153" t="e">
        <f t="shared" si="115"/>
        <v>#REF!</v>
      </c>
      <c r="Q644" s="153" t="e">
        <f t="shared" si="115"/>
        <v>#REF!</v>
      </c>
      <c r="R644" s="153" t="e">
        <f t="shared" si="115"/>
        <v>#REF!</v>
      </c>
      <c r="S644" s="153" t="e">
        <f t="shared" ref="S644:S707" si="120">IF(SUM(J644:R644)=0,$E644,"")</f>
        <v>#REF!</v>
      </c>
      <c r="T644" s="152" t="str">
        <f t="shared" ref="T644:T707" ca="1" si="121">IF(F644=G644,IF(ISNA(H644),G644+(RAND()*0.01),H644+(RAND()*0.0000000001)),"")</f>
        <v/>
      </c>
      <c r="U644" s="149" t="str">
        <f t="shared" ca="1" si="119"/>
        <v/>
      </c>
    </row>
    <row r="645" spans="1:21">
      <c r="A645" s="149">
        <v>643</v>
      </c>
      <c r="B645" s="150">
        <f t="shared" si="112"/>
        <v>643</v>
      </c>
      <c r="C645" s="151" t="e">
        <f>IF(#REF!='Pareto Math'!Z$3,'Pareto Math'!B645,IF(HLOOKUP(X$15,#REF!,A646,FALSE)="","",HLOOKUP(X$15,#REF!,A646,FALSE)))</f>
        <v>#REF!</v>
      </c>
      <c r="D645" s="149" t="e">
        <f>HLOOKUP(V$15,#REF!,A646,FALSE)</f>
        <v>#REF!</v>
      </c>
      <c r="E645" s="152" t="e">
        <f>IF(C645="","",HLOOKUP(W$15,#REF!,A646,FALSE))</f>
        <v>#REF!</v>
      </c>
      <c r="F645" s="152">
        <f>(COUNTIF(D$3:D645,D645))</f>
        <v>643</v>
      </c>
      <c r="G645" s="152">
        <f t="shared" si="116"/>
        <v>999</v>
      </c>
      <c r="H645" s="152" t="e">
        <f t="shared" si="117"/>
        <v>#REF!</v>
      </c>
      <c r="I645" s="153" t="str">
        <f t="shared" si="118"/>
        <v/>
      </c>
      <c r="J645" s="153" t="e">
        <f t="shared" si="114"/>
        <v>#REF!</v>
      </c>
      <c r="K645" s="153" t="e">
        <f t="shared" si="114"/>
        <v>#REF!</v>
      </c>
      <c r="L645" s="153" t="e">
        <f t="shared" si="114"/>
        <v>#REF!</v>
      </c>
      <c r="M645" s="153" t="e">
        <f t="shared" si="114"/>
        <v>#REF!</v>
      </c>
      <c r="N645" s="153" t="e">
        <f t="shared" si="114"/>
        <v>#REF!</v>
      </c>
      <c r="O645" s="153" t="e">
        <f t="shared" si="114"/>
        <v>#REF!</v>
      </c>
      <c r="P645" s="153" t="e">
        <f t="shared" si="115"/>
        <v>#REF!</v>
      </c>
      <c r="Q645" s="153" t="e">
        <f t="shared" si="115"/>
        <v>#REF!</v>
      </c>
      <c r="R645" s="153" t="e">
        <f t="shared" si="115"/>
        <v>#REF!</v>
      </c>
      <c r="S645" s="153" t="e">
        <f t="shared" si="120"/>
        <v>#REF!</v>
      </c>
      <c r="T645" s="152" t="str">
        <f t="shared" ca="1" si="121"/>
        <v/>
      </c>
      <c r="U645" s="149" t="str">
        <f t="shared" ca="1" si="119"/>
        <v/>
      </c>
    </row>
    <row r="646" spans="1:21">
      <c r="A646" s="149">
        <v>644</v>
      </c>
      <c r="B646" s="150">
        <f t="shared" si="112"/>
        <v>644</v>
      </c>
      <c r="C646" s="151" t="e">
        <f>IF(#REF!='Pareto Math'!Z$3,'Pareto Math'!B646,IF(HLOOKUP(X$15,#REF!,A647,FALSE)="","",HLOOKUP(X$15,#REF!,A647,FALSE)))</f>
        <v>#REF!</v>
      </c>
      <c r="D646" s="149" t="e">
        <f>HLOOKUP(V$15,#REF!,A647,FALSE)</f>
        <v>#REF!</v>
      </c>
      <c r="E646" s="152" t="e">
        <f>IF(C646="","",HLOOKUP(W$15,#REF!,A647,FALSE))</f>
        <v>#REF!</v>
      </c>
      <c r="F646" s="152">
        <f>(COUNTIF(D$3:D646,D646))</f>
        <v>644</v>
      </c>
      <c r="G646" s="152">
        <f t="shared" si="116"/>
        <v>999</v>
      </c>
      <c r="H646" s="152" t="e">
        <f t="shared" si="117"/>
        <v>#REF!</v>
      </c>
      <c r="I646" s="153" t="str">
        <f t="shared" si="118"/>
        <v/>
      </c>
      <c r="J646" s="153" t="e">
        <f t="shared" si="114"/>
        <v>#REF!</v>
      </c>
      <c r="K646" s="153" t="e">
        <f t="shared" si="114"/>
        <v>#REF!</v>
      </c>
      <c r="L646" s="153" t="e">
        <f t="shared" si="114"/>
        <v>#REF!</v>
      </c>
      <c r="M646" s="153" t="e">
        <f t="shared" si="114"/>
        <v>#REF!</v>
      </c>
      <c r="N646" s="153" t="e">
        <f t="shared" si="114"/>
        <v>#REF!</v>
      </c>
      <c r="O646" s="153" t="e">
        <f t="shared" si="114"/>
        <v>#REF!</v>
      </c>
      <c r="P646" s="153" t="e">
        <f t="shared" si="115"/>
        <v>#REF!</v>
      </c>
      <c r="Q646" s="153" t="e">
        <f t="shared" si="115"/>
        <v>#REF!</v>
      </c>
      <c r="R646" s="153" t="e">
        <f t="shared" si="115"/>
        <v>#REF!</v>
      </c>
      <c r="S646" s="153" t="e">
        <f t="shared" si="120"/>
        <v>#REF!</v>
      </c>
      <c r="T646" s="152" t="str">
        <f t="shared" ca="1" si="121"/>
        <v/>
      </c>
      <c r="U646" s="149" t="str">
        <f t="shared" ca="1" si="119"/>
        <v/>
      </c>
    </row>
    <row r="647" spans="1:21">
      <c r="A647" s="149">
        <v>645</v>
      </c>
      <c r="B647" s="150">
        <f t="shared" ref="B647:B710" si="122">IF(A647&gt;999-COUNTIF(D:D,0),"",A647)</f>
        <v>645</v>
      </c>
      <c r="C647" s="151" t="e">
        <f>IF(#REF!='Pareto Math'!Z$3,'Pareto Math'!B647,IF(HLOOKUP(X$15,#REF!,A648,FALSE)="","",HLOOKUP(X$15,#REF!,A648,FALSE)))</f>
        <v>#REF!</v>
      </c>
      <c r="D647" s="149" t="e">
        <f>HLOOKUP(V$15,#REF!,A648,FALSE)</f>
        <v>#REF!</v>
      </c>
      <c r="E647" s="152" t="e">
        <f>IF(C647="","",HLOOKUP(W$15,#REF!,A648,FALSE))</f>
        <v>#REF!</v>
      </c>
      <c r="F647" s="152">
        <f>(COUNTIF(D$3:D647,D647))</f>
        <v>645</v>
      </c>
      <c r="G647" s="152">
        <f t="shared" si="116"/>
        <v>999</v>
      </c>
      <c r="H647" s="152" t="e">
        <f t="shared" si="117"/>
        <v>#REF!</v>
      </c>
      <c r="I647" s="153" t="str">
        <f t="shared" si="118"/>
        <v/>
      </c>
      <c r="J647" s="153" t="e">
        <f t="shared" si="114"/>
        <v>#REF!</v>
      </c>
      <c r="K647" s="153" t="e">
        <f t="shared" si="114"/>
        <v>#REF!</v>
      </c>
      <c r="L647" s="153" t="e">
        <f t="shared" si="114"/>
        <v>#REF!</v>
      </c>
      <c r="M647" s="153" t="e">
        <f t="shared" si="114"/>
        <v>#REF!</v>
      </c>
      <c r="N647" s="153" t="e">
        <f t="shared" si="114"/>
        <v>#REF!</v>
      </c>
      <c r="O647" s="153" t="e">
        <f t="shared" si="114"/>
        <v>#REF!</v>
      </c>
      <c r="P647" s="153" t="e">
        <f t="shared" si="115"/>
        <v>#REF!</v>
      </c>
      <c r="Q647" s="153" t="e">
        <f t="shared" si="115"/>
        <v>#REF!</v>
      </c>
      <c r="R647" s="153" t="e">
        <f t="shared" si="115"/>
        <v>#REF!</v>
      </c>
      <c r="S647" s="153" t="e">
        <f t="shared" si="120"/>
        <v>#REF!</v>
      </c>
      <c r="T647" s="152" t="str">
        <f t="shared" ca="1" si="121"/>
        <v/>
      </c>
      <c r="U647" s="149" t="str">
        <f t="shared" ca="1" si="119"/>
        <v/>
      </c>
    </row>
    <row r="648" spans="1:21">
      <c r="A648" s="149">
        <v>646</v>
      </c>
      <c r="B648" s="150">
        <f t="shared" si="122"/>
        <v>646</v>
      </c>
      <c r="C648" s="151" t="e">
        <f>IF(#REF!='Pareto Math'!Z$3,'Pareto Math'!B648,IF(HLOOKUP(X$15,#REF!,A649,FALSE)="","",HLOOKUP(X$15,#REF!,A649,FALSE)))</f>
        <v>#REF!</v>
      </c>
      <c r="D648" s="149" t="e">
        <f>HLOOKUP(V$15,#REF!,A649,FALSE)</f>
        <v>#REF!</v>
      </c>
      <c r="E648" s="152" t="e">
        <f>IF(C648="","",HLOOKUP(W$15,#REF!,A649,FALSE))</f>
        <v>#REF!</v>
      </c>
      <c r="F648" s="152">
        <f>(COUNTIF(D$3:D648,D648))</f>
        <v>646</v>
      </c>
      <c r="G648" s="152">
        <f t="shared" si="116"/>
        <v>999</v>
      </c>
      <c r="H648" s="152" t="e">
        <f t="shared" si="117"/>
        <v>#REF!</v>
      </c>
      <c r="I648" s="153" t="str">
        <f t="shared" si="118"/>
        <v/>
      </c>
      <c r="J648" s="153" t="e">
        <f t="shared" si="114"/>
        <v>#REF!</v>
      </c>
      <c r="K648" s="153" t="e">
        <f t="shared" si="114"/>
        <v>#REF!</v>
      </c>
      <c r="L648" s="153" t="e">
        <f t="shared" si="114"/>
        <v>#REF!</v>
      </c>
      <c r="M648" s="153" t="e">
        <f t="shared" si="114"/>
        <v>#REF!</v>
      </c>
      <c r="N648" s="153" t="e">
        <f t="shared" si="114"/>
        <v>#REF!</v>
      </c>
      <c r="O648" s="153" t="e">
        <f t="shared" si="114"/>
        <v>#REF!</v>
      </c>
      <c r="P648" s="153" t="e">
        <f t="shared" si="115"/>
        <v>#REF!</v>
      </c>
      <c r="Q648" s="153" t="e">
        <f t="shared" si="115"/>
        <v>#REF!</v>
      </c>
      <c r="R648" s="153" t="e">
        <f t="shared" si="115"/>
        <v>#REF!</v>
      </c>
      <c r="S648" s="153" t="e">
        <f t="shared" si="120"/>
        <v>#REF!</v>
      </c>
      <c r="T648" s="152" t="str">
        <f t="shared" ca="1" si="121"/>
        <v/>
      </c>
      <c r="U648" s="149" t="str">
        <f t="shared" ca="1" si="119"/>
        <v/>
      </c>
    </row>
    <row r="649" spans="1:21">
      <c r="A649" s="149">
        <v>647</v>
      </c>
      <c r="B649" s="150">
        <f t="shared" si="122"/>
        <v>647</v>
      </c>
      <c r="C649" s="151" t="e">
        <f>IF(#REF!='Pareto Math'!Z$3,'Pareto Math'!B649,IF(HLOOKUP(X$15,#REF!,A650,FALSE)="","",HLOOKUP(X$15,#REF!,A650,FALSE)))</f>
        <v>#REF!</v>
      </c>
      <c r="D649" s="149" t="e">
        <f>HLOOKUP(V$15,#REF!,A650,FALSE)</f>
        <v>#REF!</v>
      </c>
      <c r="E649" s="152" t="e">
        <f>IF(C649="","",HLOOKUP(W$15,#REF!,A650,FALSE))</f>
        <v>#REF!</v>
      </c>
      <c r="F649" s="152">
        <f>(COUNTIF(D$3:D649,D649))</f>
        <v>647</v>
      </c>
      <c r="G649" s="152">
        <f t="shared" si="116"/>
        <v>999</v>
      </c>
      <c r="H649" s="152" t="e">
        <f t="shared" si="117"/>
        <v>#REF!</v>
      </c>
      <c r="I649" s="153" t="str">
        <f t="shared" si="118"/>
        <v/>
      </c>
      <c r="J649" s="153" t="e">
        <f t="shared" ref="J649:O691" si="123">IF(ISERROR(X$43),"",IF($D649&lt;&gt;X$43,"",$E649))</f>
        <v>#REF!</v>
      </c>
      <c r="K649" s="153" t="e">
        <f t="shared" si="123"/>
        <v>#REF!</v>
      </c>
      <c r="L649" s="153" t="e">
        <f t="shared" si="123"/>
        <v>#REF!</v>
      </c>
      <c r="M649" s="153" t="e">
        <f t="shared" si="123"/>
        <v>#REF!</v>
      </c>
      <c r="N649" s="153" t="e">
        <f t="shared" si="123"/>
        <v>#REF!</v>
      </c>
      <c r="O649" s="153" t="e">
        <f t="shared" si="123"/>
        <v>#REF!</v>
      </c>
      <c r="P649" s="153" t="e">
        <f t="shared" si="115"/>
        <v>#REF!</v>
      </c>
      <c r="Q649" s="153" t="e">
        <f t="shared" si="115"/>
        <v>#REF!</v>
      </c>
      <c r="R649" s="153" t="e">
        <f t="shared" si="115"/>
        <v>#REF!</v>
      </c>
      <c r="S649" s="153" t="e">
        <f t="shared" si="120"/>
        <v>#REF!</v>
      </c>
      <c r="T649" s="152" t="str">
        <f t="shared" ca="1" si="121"/>
        <v/>
      </c>
      <c r="U649" s="149" t="str">
        <f t="shared" ca="1" si="119"/>
        <v/>
      </c>
    </row>
    <row r="650" spans="1:21">
      <c r="A650" s="149">
        <v>648</v>
      </c>
      <c r="B650" s="150">
        <f t="shared" si="122"/>
        <v>648</v>
      </c>
      <c r="C650" s="151" t="e">
        <f>IF(#REF!='Pareto Math'!Z$3,'Pareto Math'!B650,IF(HLOOKUP(X$15,#REF!,A651,FALSE)="","",HLOOKUP(X$15,#REF!,A651,FALSE)))</f>
        <v>#REF!</v>
      </c>
      <c r="D650" s="149" t="e">
        <f>HLOOKUP(V$15,#REF!,A651,FALSE)</f>
        <v>#REF!</v>
      </c>
      <c r="E650" s="152" t="e">
        <f>IF(C650="","",HLOOKUP(W$15,#REF!,A651,FALSE))</f>
        <v>#REF!</v>
      </c>
      <c r="F650" s="152">
        <f>(COUNTIF(D$3:D650,D650))</f>
        <v>648</v>
      </c>
      <c r="G650" s="152">
        <f t="shared" si="116"/>
        <v>999</v>
      </c>
      <c r="H650" s="152" t="e">
        <f t="shared" si="117"/>
        <v>#REF!</v>
      </c>
      <c r="I650" s="153" t="str">
        <f t="shared" si="118"/>
        <v/>
      </c>
      <c r="J650" s="153" t="e">
        <f t="shared" si="123"/>
        <v>#REF!</v>
      </c>
      <c r="K650" s="153" t="e">
        <f t="shared" si="123"/>
        <v>#REF!</v>
      </c>
      <c r="L650" s="153" t="e">
        <f t="shared" si="123"/>
        <v>#REF!</v>
      </c>
      <c r="M650" s="153" t="e">
        <f t="shared" si="123"/>
        <v>#REF!</v>
      </c>
      <c r="N650" s="153" t="e">
        <f t="shared" si="123"/>
        <v>#REF!</v>
      </c>
      <c r="O650" s="153" t="e">
        <f t="shared" si="123"/>
        <v>#REF!</v>
      </c>
      <c r="P650" s="153" t="e">
        <f t="shared" si="115"/>
        <v>#REF!</v>
      </c>
      <c r="Q650" s="153" t="e">
        <f t="shared" si="115"/>
        <v>#REF!</v>
      </c>
      <c r="R650" s="153" t="e">
        <f t="shared" si="115"/>
        <v>#REF!</v>
      </c>
      <c r="S650" s="153" t="e">
        <f t="shared" si="120"/>
        <v>#REF!</v>
      </c>
      <c r="T650" s="152" t="str">
        <f t="shared" ca="1" si="121"/>
        <v/>
      </c>
      <c r="U650" s="149" t="str">
        <f t="shared" ca="1" si="119"/>
        <v/>
      </c>
    </row>
    <row r="651" spans="1:21">
      <c r="A651" s="149">
        <v>649</v>
      </c>
      <c r="B651" s="150">
        <f t="shared" si="122"/>
        <v>649</v>
      </c>
      <c r="C651" s="151" t="e">
        <f>IF(#REF!='Pareto Math'!Z$3,'Pareto Math'!B651,IF(HLOOKUP(X$15,#REF!,A652,FALSE)="","",HLOOKUP(X$15,#REF!,A652,FALSE)))</f>
        <v>#REF!</v>
      </c>
      <c r="D651" s="149" t="e">
        <f>HLOOKUP(V$15,#REF!,A652,FALSE)</f>
        <v>#REF!</v>
      </c>
      <c r="E651" s="152" t="e">
        <f>IF(C651="","",HLOOKUP(W$15,#REF!,A652,FALSE))</f>
        <v>#REF!</v>
      </c>
      <c r="F651" s="152">
        <f>(COUNTIF(D$3:D651,D651))</f>
        <v>649</v>
      </c>
      <c r="G651" s="152">
        <f t="shared" si="116"/>
        <v>999</v>
      </c>
      <c r="H651" s="152" t="e">
        <f t="shared" si="117"/>
        <v>#REF!</v>
      </c>
      <c r="I651" s="153" t="str">
        <f t="shared" si="118"/>
        <v/>
      </c>
      <c r="J651" s="153" t="e">
        <f t="shared" si="123"/>
        <v>#REF!</v>
      </c>
      <c r="K651" s="153" t="e">
        <f t="shared" si="123"/>
        <v>#REF!</v>
      </c>
      <c r="L651" s="153" t="e">
        <f t="shared" si="123"/>
        <v>#REF!</v>
      </c>
      <c r="M651" s="153" t="e">
        <f t="shared" si="123"/>
        <v>#REF!</v>
      </c>
      <c r="N651" s="153" t="e">
        <f t="shared" si="123"/>
        <v>#REF!</v>
      </c>
      <c r="O651" s="153" t="e">
        <f t="shared" si="123"/>
        <v>#REF!</v>
      </c>
      <c r="P651" s="153" t="e">
        <f t="shared" si="115"/>
        <v>#REF!</v>
      </c>
      <c r="Q651" s="153" t="e">
        <f t="shared" si="115"/>
        <v>#REF!</v>
      </c>
      <c r="R651" s="153" t="e">
        <f t="shared" si="115"/>
        <v>#REF!</v>
      </c>
      <c r="S651" s="153" t="e">
        <f t="shared" si="120"/>
        <v>#REF!</v>
      </c>
      <c r="T651" s="152" t="str">
        <f t="shared" ca="1" si="121"/>
        <v/>
      </c>
      <c r="U651" s="149" t="str">
        <f t="shared" ca="1" si="119"/>
        <v/>
      </c>
    </row>
    <row r="652" spans="1:21">
      <c r="A652" s="149">
        <v>650</v>
      </c>
      <c r="B652" s="150">
        <f t="shared" si="122"/>
        <v>650</v>
      </c>
      <c r="C652" s="151" t="e">
        <f>IF(#REF!='Pareto Math'!Z$3,'Pareto Math'!B652,IF(HLOOKUP(X$15,#REF!,A653,FALSE)="","",HLOOKUP(X$15,#REF!,A653,FALSE)))</f>
        <v>#REF!</v>
      </c>
      <c r="D652" s="149" t="e">
        <f>HLOOKUP(V$15,#REF!,A653,FALSE)</f>
        <v>#REF!</v>
      </c>
      <c r="E652" s="152" t="e">
        <f>IF(C652="","",HLOOKUP(W$15,#REF!,A653,FALSE))</f>
        <v>#REF!</v>
      </c>
      <c r="F652" s="152">
        <f>(COUNTIF(D$3:D652,D652))</f>
        <v>650</v>
      </c>
      <c r="G652" s="152">
        <f t="shared" si="116"/>
        <v>999</v>
      </c>
      <c r="H652" s="152" t="e">
        <f t="shared" si="117"/>
        <v>#REF!</v>
      </c>
      <c r="I652" s="153" t="str">
        <f t="shared" si="118"/>
        <v/>
      </c>
      <c r="J652" s="153" t="e">
        <f t="shared" si="123"/>
        <v>#REF!</v>
      </c>
      <c r="K652" s="153" t="e">
        <f t="shared" si="123"/>
        <v>#REF!</v>
      </c>
      <c r="L652" s="153" t="e">
        <f t="shared" si="123"/>
        <v>#REF!</v>
      </c>
      <c r="M652" s="153" t="e">
        <f t="shared" si="123"/>
        <v>#REF!</v>
      </c>
      <c r="N652" s="153" t="e">
        <f t="shared" si="123"/>
        <v>#REF!</v>
      </c>
      <c r="O652" s="153" t="e">
        <f t="shared" si="123"/>
        <v>#REF!</v>
      </c>
      <c r="P652" s="153" t="e">
        <f t="shared" si="115"/>
        <v>#REF!</v>
      </c>
      <c r="Q652" s="153" t="e">
        <f t="shared" si="115"/>
        <v>#REF!</v>
      </c>
      <c r="R652" s="153" t="e">
        <f t="shared" si="115"/>
        <v>#REF!</v>
      </c>
      <c r="S652" s="153" t="e">
        <f t="shared" si="120"/>
        <v>#REF!</v>
      </c>
      <c r="T652" s="152" t="str">
        <f t="shared" ca="1" si="121"/>
        <v/>
      </c>
      <c r="U652" s="149" t="str">
        <f t="shared" ca="1" si="119"/>
        <v/>
      </c>
    </row>
    <row r="653" spans="1:21">
      <c r="A653" s="149">
        <v>651</v>
      </c>
      <c r="B653" s="150">
        <f t="shared" si="122"/>
        <v>651</v>
      </c>
      <c r="C653" s="151" t="e">
        <f>IF(#REF!='Pareto Math'!Z$3,'Pareto Math'!B653,IF(HLOOKUP(X$15,#REF!,A654,FALSE)="","",HLOOKUP(X$15,#REF!,A654,FALSE)))</f>
        <v>#REF!</v>
      </c>
      <c r="D653" s="149" t="e">
        <f>HLOOKUP(V$15,#REF!,A654,FALSE)</f>
        <v>#REF!</v>
      </c>
      <c r="E653" s="152" t="e">
        <f>IF(C653="","",HLOOKUP(W$15,#REF!,A654,FALSE))</f>
        <v>#REF!</v>
      </c>
      <c r="F653" s="152">
        <f>(COUNTIF(D$3:D653,D653))</f>
        <v>651</v>
      </c>
      <c r="G653" s="152">
        <f t="shared" si="116"/>
        <v>999</v>
      </c>
      <c r="H653" s="152" t="e">
        <f t="shared" si="117"/>
        <v>#REF!</v>
      </c>
      <c r="I653" s="153" t="str">
        <f t="shared" si="118"/>
        <v/>
      </c>
      <c r="J653" s="153" t="e">
        <f t="shared" si="123"/>
        <v>#REF!</v>
      </c>
      <c r="K653" s="153" t="e">
        <f t="shared" si="123"/>
        <v>#REF!</v>
      </c>
      <c r="L653" s="153" t="e">
        <f t="shared" si="123"/>
        <v>#REF!</v>
      </c>
      <c r="M653" s="153" t="e">
        <f t="shared" si="123"/>
        <v>#REF!</v>
      </c>
      <c r="N653" s="153" t="e">
        <f t="shared" si="123"/>
        <v>#REF!</v>
      </c>
      <c r="O653" s="153" t="e">
        <f t="shared" si="123"/>
        <v>#REF!</v>
      </c>
      <c r="P653" s="153" t="e">
        <f t="shared" si="115"/>
        <v>#REF!</v>
      </c>
      <c r="Q653" s="153" t="e">
        <f t="shared" si="115"/>
        <v>#REF!</v>
      </c>
      <c r="R653" s="153" t="e">
        <f t="shared" si="115"/>
        <v>#REF!</v>
      </c>
      <c r="S653" s="153" t="e">
        <f t="shared" si="120"/>
        <v>#REF!</v>
      </c>
      <c r="T653" s="152" t="str">
        <f t="shared" ca="1" si="121"/>
        <v/>
      </c>
      <c r="U653" s="149" t="str">
        <f t="shared" ca="1" si="119"/>
        <v/>
      </c>
    </row>
    <row r="654" spans="1:21">
      <c r="A654" s="149">
        <v>652</v>
      </c>
      <c r="B654" s="150">
        <f t="shared" si="122"/>
        <v>652</v>
      </c>
      <c r="C654" s="151" t="e">
        <f>IF(#REF!='Pareto Math'!Z$3,'Pareto Math'!B654,IF(HLOOKUP(X$15,#REF!,A655,FALSE)="","",HLOOKUP(X$15,#REF!,A655,FALSE)))</f>
        <v>#REF!</v>
      </c>
      <c r="D654" s="149" t="e">
        <f>HLOOKUP(V$15,#REF!,A655,FALSE)</f>
        <v>#REF!</v>
      </c>
      <c r="E654" s="152" t="e">
        <f>IF(C654="","",HLOOKUP(W$15,#REF!,A655,FALSE))</f>
        <v>#REF!</v>
      </c>
      <c r="F654" s="152">
        <f>(COUNTIF(D$3:D654,D654))</f>
        <v>652</v>
      </c>
      <c r="G654" s="152">
        <f t="shared" si="116"/>
        <v>999</v>
      </c>
      <c r="H654" s="152" t="e">
        <f t="shared" si="117"/>
        <v>#REF!</v>
      </c>
      <c r="I654" s="153" t="str">
        <f t="shared" si="118"/>
        <v/>
      </c>
      <c r="J654" s="153" t="e">
        <f t="shared" si="123"/>
        <v>#REF!</v>
      </c>
      <c r="K654" s="153" t="e">
        <f t="shared" si="123"/>
        <v>#REF!</v>
      </c>
      <c r="L654" s="153" t="e">
        <f t="shared" si="123"/>
        <v>#REF!</v>
      </c>
      <c r="M654" s="153" t="e">
        <f t="shared" si="123"/>
        <v>#REF!</v>
      </c>
      <c r="N654" s="153" t="e">
        <f t="shared" si="123"/>
        <v>#REF!</v>
      </c>
      <c r="O654" s="153" t="e">
        <f t="shared" si="123"/>
        <v>#REF!</v>
      </c>
      <c r="P654" s="153" t="e">
        <f t="shared" si="115"/>
        <v>#REF!</v>
      </c>
      <c r="Q654" s="153" t="e">
        <f t="shared" si="115"/>
        <v>#REF!</v>
      </c>
      <c r="R654" s="153" t="e">
        <f t="shared" si="115"/>
        <v>#REF!</v>
      </c>
      <c r="S654" s="153" t="e">
        <f t="shared" si="120"/>
        <v>#REF!</v>
      </c>
      <c r="T654" s="152" t="str">
        <f t="shared" ca="1" si="121"/>
        <v/>
      </c>
      <c r="U654" s="149" t="str">
        <f t="shared" ca="1" si="119"/>
        <v/>
      </c>
    </row>
    <row r="655" spans="1:21">
      <c r="A655" s="149">
        <v>653</v>
      </c>
      <c r="B655" s="150">
        <f t="shared" si="122"/>
        <v>653</v>
      </c>
      <c r="C655" s="151" t="e">
        <f>IF(#REF!='Pareto Math'!Z$3,'Pareto Math'!B655,IF(HLOOKUP(X$15,#REF!,A656,FALSE)="","",HLOOKUP(X$15,#REF!,A656,FALSE)))</f>
        <v>#REF!</v>
      </c>
      <c r="D655" s="149" t="e">
        <f>HLOOKUP(V$15,#REF!,A656,FALSE)</f>
        <v>#REF!</v>
      </c>
      <c r="E655" s="152" t="e">
        <f>IF(C655="","",HLOOKUP(W$15,#REF!,A656,FALSE))</f>
        <v>#REF!</v>
      </c>
      <c r="F655" s="152">
        <f>(COUNTIF(D$3:D655,D655))</f>
        <v>653</v>
      </c>
      <c r="G655" s="152">
        <f t="shared" si="116"/>
        <v>999</v>
      </c>
      <c r="H655" s="152" t="e">
        <f t="shared" si="117"/>
        <v>#REF!</v>
      </c>
      <c r="I655" s="153" t="str">
        <f t="shared" si="118"/>
        <v/>
      </c>
      <c r="J655" s="153" t="e">
        <f t="shared" si="123"/>
        <v>#REF!</v>
      </c>
      <c r="K655" s="153" t="e">
        <f t="shared" si="123"/>
        <v>#REF!</v>
      </c>
      <c r="L655" s="153" t="e">
        <f t="shared" si="123"/>
        <v>#REF!</v>
      </c>
      <c r="M655" s="153" t="e">
        <f t="shared" si="123"/>
        <v>#REF!</v>
      </c>
      <c r="N655" s="153" t="e">
        <f t="shared" si="123"/>
        <v>#REF!</v>
      </c>
      <c r="O655" s="153" t="e">
        <f t="shared" si="123"/>
        <v>#REF!</v>
      </c>
      <c r="P655" s="153" t="e">
        <f t="shared" si="115"/>
        <v>#REF!</v>
      </c>
      <c r="Q655" s="153" t="e">
        <f t="shared" si="115"/>
        <v>#REF!</v>
      </c>
      <c r="R655" s="153" t="e">
        <f t="shared" si="115"/>
        <v>#REF!</v>
      </c>
      <c r="S655" s="153" t="e">
        <f t="shared" si="120"/>
        <v>#REF!</v>
      </c>
      <c r="T655" s="152" t="str">
        <f t="shared" ca="1" si="121"/>
        <v/>
      </c>
      <c r="U655" s="149" t="str">
        <f t="shared" ca="1" si="119"/>
        <v/>
      </c>
    </row>
    <row r="656" spans="1:21">
      <c r="A656" s="149">
        <v>654</v>
      </c>
      <c r="B656" s="150">
        <f t="shared" si="122"/>
        <v>654</v>
      </c>
      <c r="C656" s="151" t="e">
        <f>IF(#REF!='Pareto Math'!Z$3,'Pareto Math'!B656,IF(HLOOKUP(X$15,#REF!,A657,FALSE)="","",HLOOKUP(X$15,#REF!,A657,FALSE)))</f>
        <v>#REF!</v>
      </c>
      <c r="D656" s="149" t="e">
        <f>HLOOKUP(V$15,#REF!,A657,FALSE)</f>
        <v>#REF!</v>
      </c>
      <c r="E656" s="152" t="e">
        <f>IF(C656="","",HLOOKUP(W$15,#REF!,A657,FALSE))</f>
        <v>#REF!</v>
      </c>
      <c r="F656" s="152">
        <f>(COUNTIF(D$3:D656,D656))</f>
        <v>654</v>
      </c>
      <c r="G656" s="152">
        <f t="shared" si="116"/>
        <v>999</v>
      </c>
      <c r="H656" s="152" t="e">
        <f t="shared" si="117"/>
        <v>#REF!</v>
      </c>
      <c r="I656" s="153" t="str">
        <f t="shared" si="118"/>
        <v/>
      </c>
      <c r="J656" s="153" t="e">
        <f t="shared" si="123"/>
        <v>#REF!</v>
      </c>
      <c r="K656" s="153" t="e">
        <f t="shared" si="123"/>
        <v>#REF!</v>
      </c>
      <c r="L656" s="153" t="e">
        <f t="shared" si="123"/>
        <v>#REF!</v>
      </c>
      <c r="M656" s="153" t="e">
        <f t="shared" si="123"/>
        <v>#REF!</v>
      </c>
      <c r="N656" s="153" t="e">
        <f t="shared" si="123"/>
        <v>#REF!</v>
      </c>
      <c r="O656" s="153" t="e">
        <f t="shared" si="123"/>
        <v>#REF!</v>
      </c>
      <c r="P656" s="153" t="e">
        <f t="shared" si="115"/>
        <v>#REF!</v>
      </c>
      <c r="Q656" s="153" t="e">
        <f t="shared" si="115"/>
        <v>#REF!</v>
      </c>
      <c r="R656" s="153" t="e">
        <f t="shared" si="115"/>
        <v>#REF!</v>
      </c>
      <c r="S656" s="153" t="e">
        <f t="shared" si="120"/>
        <v>#REF!</v>
      </c>
      <c r="T656" s="152" t="str">
        <f t="shared" ca="1" si="121"/>
        <v/>
      </c>
      <c r="U656" s="149" t="str">
        <f t="shared" ca="1" si="119"/>
        <v/>
      </c>
    </row>
    <row r="657" spans="1:21">
      <c r="A657" s="149">
        <v>655</v>
      </c>
      <c r="B657" s="150">
        <f t="shared" si="122"/>
        <v>655</v>
      </c>
      <c r="C657" s="151" t="e">
        <f>IF(#REF!='Pareto Math'!Z$3,'Pareto Math'!B657,IF(HLOOKUP(X$15,#REF!,A658,FALSE)="","",HLOOKUP(X$15,#REF!,A658,FALSE)))</f>
        <v>#REF!</v>
      </c>
      <c r="D657" s="149" t="e">
        <f>HLOOKUP(V$15,#REF!,A658,FALSE)</f>
        <v>#REF!</v>
      </c>
      <c r="E657" s="152" t="e">
        <f>IF(C657="","",HLOOKUP(W$15,#REF!,A658,FALSE))</f>
        <v>#REF!</v>
      </c>
      <c r="F657" s="152">
        <f>(COUNTIF(D$3:D657,D657))</f>
        <v>655</v>
      </c>
      <c r="G657" s="152">
        <f t="shared" si="116"/>
        <v>999</v>
      </c>
      <c r="H657" s="152" t="e">
        <f t="shared" si="117"/>
        <v>#REF!</v>
      </c>
      <c r="I657" s="153" t="str">
        <f t="shared" si="118"/>
        <v/>
      </c>
      <c r="J657" s="153" t="e">
        <f t="shared" si="123"/>
        <v>#REF!</v>
      </c>
      <c r="K657" s="153" t="e">
        <f t="shared" si="123"/>
        <v>#REF!</v>
      </c>
      <c r="L657" s="153" t="e">
        <f t="shared" si="123"/>
        <v>#REF!</v>
      </c>
      <c r="M657" s="153" t="e">
        <f t="shared" si="123"/>
        <v>#REF!</v>
      </c>
      <c r="N657" s="153" t="e">
        <f t="shared" si="123"/>
        <v>#REF!</v>
      </c>
      <c r="O657" s="153" t="e">
        <f t="shared" si="123"/>
        <v>#REF!</v>
      </c>
      <c r="P657" s="153" t="e">
        <f t="shared" si="115"/>
        <v>#REF!</v>
      </c>
      <c r="Q657" s="153" t="e">
        <f t="shared" si="115"/>
        <v>#REF!</v>
      </c>
      <c r="R657" s="153" t="e">
        <f t="shared" si="115"/>
        <v>#REF!</v>
      </c>
      <c r="S657" s="153" t="e">
        <f t="shared" si="120"/>
        <v>#REF!</v>
      </c>
      <c r="T657" s="152" t="str">
        <f t="shared" ca="1" si="121"/>
        <v/>
      </c>
      <c r="U657" s="149" t="str">
        <f t="shared" ca="1" si="119"/>
        <v/>
      </c>
    </row>
    <row r="658" spans="1:21">
      <c r="A658" s="149">
        <v>656</v>
      </c>
      <c r="B658" s="150">
        <f t="shared" si="122"/>
        <v>656</v>
      </c>
      <c r="C658" s="151" t="e">
        <f>IF(#REF!='Pareto Math'!Z$3,'Pareto Math'!B658,IF(HLOOKUP(X$15,#REF!,A659,FALSE)="","",HLOOKUP(X$15,#REF!,A659,FALSE)))</f>
        <v>#REF!</v>
      </c>
      <c r="D658" s="149" t="e">
        <f>HLOOKUP(V$15,#REF!,A659,FALSE)</f>
        <v>#REF!</v>
      </c>
      <c r="E658" s="152" t="e">
        <f>IF(C658="","",HLOOKUP(W$15,#REF!,A659,FALSE))</f>
        <v>#REF!</v>
      </c>
      <c r="F658" s="152">
        <f>(COUNTIF(D$3:D658,D658))</f>
        <v>656</v>
      </c>
      <c r="G658" s="152">
        <f t="shared" si="116"/>
        <v>999</v>
      </c>
      <c r="H658" s="152" t="e">
        <f t="shared" si="117"/>
        <v>#REF!</v>
      </c>
      <c r="I658" s="153" t="str">
        <f t="shared" si="118"/>
        <v/>
      </c>
      <c r="J658" s="153" t="e">
        <f t="shared" si="123"/>
        <v>#REF!</v>
      </c>
      <c r="K658" s="153" t="e">
        <f t="shared" si="123"/>
        <v>#REF!</v>
      </c>
      <c r="L658" s="153" t="e">
        <f t="shared" si="123"/>
        <v>#REF!</v>
      </c>
      <c r="M658" s="153" t="e">
        <f t="shared" si="123"/>
        <v>#REF!</v>
      </c>
      <c r="N658" s="153" t="e">
        <f t="shared" si="123"/>
        <v>#REF!</v>
      </c>
      <c r="O658" s="153" t="e">
        <f t="shared" si="123"/>
        <v>#REF!</v>
      </c>
      <c r="P658" s="153" t="e">
        <f t="shared" si="115"/>
        <v>#REF!</v>
      </c>
      <c r="Q658" s="153" t="e">
        <f t="shared" si="115"/>
        <v>#REF!</v>
      </c>
      <c r="R658" s="153" t="e">
        <f t="shared" si="115"/>
        <v>#REF!</v>
      </c>
      <c r="S658" s="153" t="e">
        <f t="shared" si="120"/>
        <v>#REF!</v>
      </c>
      <c r="T658" s="152" t="str">
        <f t="shared" ca="1" si="121"/>
        <v/>
      </c>
      <c r="U658" s="149" t="str">
        <f t="shared" ca="1" si="119"/>
        <v/>
      </c>
    </row>
    <row r="659" spans="1:21">
      <c r="A659" s="149">
        <v>657</v>
      </c>
      <c r="B659" s="150">
        <f t="shared" si="122"/>
        <v>657</v>
      </c>
      <c r="C659" s="151" t="e">
        <f>IF(#REF!='Pareto Math'!Z$3,'Pareto Math'!B659,IF(HLOOKUP(X$15,#REF!,A660,FALSE)="","",HLOOKUP(X$15,#REF!,A660,FALSE)))</f>
        <v>#REF!</v>
      </c>
      <c r="D659" s="149" t="e">
        <f>HLOOKUP(V$15,#REF!,A660,FALSE)</f>
        <v>#REF!</v>
      </c>
      <c r="E659" s="152" t="e">
        <f>IF(C659="","",HLOOKUP(W$15,#REF!,A660,FALSE))</f>
        <v>#REF!</v>
      </c>
      <c r="F659" s="152">
        <f>(COUNTIF(D$3:D659,D659))</f>
        <v>657</v>
      </c>
      <c r="G659" s="152">
        <f t="shared" si="116"/>
        <v>999</v>
      </c>
      <c r="H659" s="152" t="e">
        <f t="shared" si="117"/>
        <v>#REF!</v>
      </c>
      <c r="I659" s="153" t="str">
        <f t="shared" si="118"/>
        <v/>
      </c>
      <c r="J659" s="153" t="e">
        <f t="shared" si="123"/>
        <v>#REF!</v>
      </c>
      <c r="K659" s="153" t="e">
        <f t="shared" si="123"/>
        <v>#REF!</v>
      </c>
      <c r="L659" s="153" t="e">
        <f t="shared" si="123"/>
        <v>#REF!</v>
      </c>
      <c r="M659" s="153" t="e">
        <f t="shared" si="123"/>
        <v>#REF!</v>
      </c>
      <c r="N659" s="153" t="e">
        <f t="shared" si="123"/>
        <v>#REF!</v>
      </c>
      <c r="O659" s="153" t="e">
        <f t="shared" si="123"/>
        <v>#REF!</v>
      </c>
      <c r="P659" s="153" t="e">
        <f t="shared" si="115"/>
        <v>#REF!</v>
      </c>
      <c r="Q659" s="153" t="e">
        <f t="shared" si="115"/>
        <v>#REF!</v>
      </c>
      <c r="R659" s="153" t="e">
        <f t="shared" si="115"/>
        <v>#REF!</v>
      </c>
      <c r="S659" s="153" t="e">
        <f t="shared" si="120"/>
        <v>#REF!</v>
      </c>
      <c r="T659" s="152" t="str">
        <f t="shared" ca="1" si="121"/>
        <v/>
      </c>
      <c r="U659" s="149" t="str">
        <f t="shared" ca="1" si="119"/>
        <v/>
      </c>
    </row>
    <row r="660" spans="1:21">
      <c r="A660" s="149">
        <v>658</v>
      </c>
      <c r="B660" s="150">
        <f t="shared" si="122"/>
        <v>658</v>
      </c>
      <c r="C660" s="151" t="e">
        <f>IF(#REF!='Pareto Math'!Z$3,'Pareto Math'!B660,IF(HLOOKUP(X$15,#REF!,A661,FALSE)="","",HLOOKUP(X$15,#REF!,A661,FALSE)))</f>
        <v>#REF!</v>
      </c>
      <c r="D660" s="149" t="e">
        <f>HLOOKUP(V$15,#REF!,A661,FALSE)</f>
        <v>#REF!</v>
      </c>
      <c r="E660" s="152" t="e">
        <f>IF(C660="","",HLOOKUP(W$15,#REF!,A661,FALSE))</f>
        <v>#REF!</v>
      </c>
      <c r="F660" s="152">
        <f>(COUNTIF(D$3:D660,D660))</f>
        <v>658</v>
      </c>
      <c r="G660" s="152">
        <f t="shared" si="116"/>
        <v>999</v>
      </c>
      <c r="H660" s="152" t="e">
        <f t="shared" si="117"/>
        <v>#REF!</v>
      </c>
      <c r="I660" s="153" t="str">
        <f t="shared" si="118"/>
        <v/>
      </c>
      <c r="J660" s="153" t="e">
        <f t="shared" si="123"/>
        <v>#REF!</v>
      </c>
      <c r="K660" s="153" t="e">
        <f t="shared" si="123"/>
        <v>#REF!</v>
      </c>
      <c r="L660" s="153" t="e">
        <f t="shared" si="123"/>
        <v>#REF!</v>
      </c>
      <c r="M660" s="153" t="e">
        <f t="shared" si="123"/>
        <v>#REF!</v>
      </c>
      <c r="N660" s="153" t="e">
        <f t="shared" si="123"/>
        <v>#REF!</v>
      </c>
      <c r="O660" s="153" t="e">
        <f t="shared" si="123"/>
        <v>#REF!</v>
      </c>
      <c r="P660" s="153" t="e">
        <f t="shared" si="115"/>
        <v>#REF!</v>
      </c>
      <c r="Q660" s="153" t="e">
        <f t="shared" si="115"/>
        <v>#REF!</v>
      </c>
      <c r="R660" s="153" t="e">
        <f t="shared" si="115"/>
        <v>#REF!</v>
      </c>
      <c r="S660" s="153" t="e">
        <f t="shared" si="120"/>
        <v>#REF!</v>
      </c>
      <c r="T660" s="152" t="str">
        <f t="shared" ca="1" si="121"/>
        <v/>
      </c>
      <c r="U660" s="149" t="str">
        <f t="shared" ca="1" si="119"/>
        <v/>
      </c>
    </row>
    <row r="661" spans="1:21">
      <c r="A661" s="149">
        <v>659</v>
      </c>
      <c r="B661" s="150">
        <f t="shared" si="122"/>
        <v>659</v>
      </c>
      <c r="C661" s="151" t="e">
        <f>IF(#REF!='Pareto Math'!Z$3,'Pareto Math'!B661,IF(HLOOKUP(X$15,#REF!,A662,FALSE)="","",HLOOKUP(X$15,#REF!,A662,FALSE)))</f>
        <v>#REF!</v>
      </c>
      <c r="D661" s="149" t="e">
        <f>HLOOKUP(V$15,#REF!,A662,FALSE)</f>
        <v>#REF!</v>
      </c>
      <c r="E661" s="152" t="e">
        <f>IF(C661="","",HLOOKUP(W$15,#REF!,A662,FALSE))</f>
        <v>#REF!</v>
      </c>
      <c r="F661" s="152">
        <f>(COUNTIF(D$3:D661,D661))</f>
        <v>659</v>
      </c>
      <c r="G661" s="152">
        <f t="shared" si="116"/>
        <v>999</v>
      </c>
      <c r="H661" s="152" t="e">
        <f t="shared" si="117"/>
        <v>#REF!</v>
      </c>
      <c r="I661" s="153" t="str">
        <f t="shared" si="118"/>
        <v/>
      </c>
      <c r="J661" s="153" t="e">
        <f t="shared" si="123"/>
        <v>#REF!</v>
      </c>
      <c r="K661" s="153" t="e">
        <f t="shared" si="123"/>
        <v>#REF!</v>
      </c>
      <c r="L661" s="153" t="e">
        <f t="shared" si="123"/>
        <v>#REF!</v>
      </c>
      <c r="M661" s="153" t="e">
        <f t="shared" si="123"/>
        <v>#REF!</v>
      </c>
      <c r="N661" s="153" t="e">
        <f t="shared" si="123"/>
        <v>#REF!</v>
      </c>
      <c r="O661" s="153" t="e">
        <f t="shared" si="123"/>
        <v>#REF!</v>
      </c>
      <c r="P661" s="153" t="e">
        <f t="shared" si="115"/>
        <v>#REF!</v>
      </c>
      <c r="Q661" s="153" t="e">
        <f t="shared" si="115"/>
        <v>#REF!</v>
      </c>
      <c r="R661" s="153" t="e">
        <f t="shared" si="115"/>
        <v>#REF!</v>
      </c>
      <c r="S661" s="153" t="e">
        <f t="shared" si="120"/>
        <v>#REF!</v>
      </c>
      <c r="T661" s="152" t="str">
        <f t="shared" ca="1" si="121"/>
        <v/>
      </c>
      <c r="U661" s="149" t="str">
        <f t="shared" ca="1" si="119"/>
        <v/>
      </c>
    </row>
    <row r="662" spans="1:21">
      <c r="A662" s="149">
        <v>660</v>
      </c>
      <c r="B662" s="150">
        <f t="shared" si="122"/>
        <v>660</v>
      </c>
      <c r="C662" s="151" t="e">
        <f>IF(#REF!='Pareto Math'!Z$3,'Pareto Math'!B662,IF(HLOOKUP(X$15,#REF!,A663,FALSE)="","",HLOOKUP(X$15,#REF!,A663,FALSE)))</f>
        <v>#REF!</v>
      </c>
      <c r="D662" s="149" t="e">
        <f>HLOOKUP(V$15,#REF!,A663,FALSE)</f>
        <v>#REF!</v>
      </c>
      <c r="E662" s="152" t="e">
        <f>IF(C662="","",HLOOKUP(W$15,#REF!,A663,FALSE))</f>
        <v>#REF!</v>
      </c>
      <c r="F662" s="152">
        <f>(COUNTIF(D$3:D662,D662))</f>
        <v>660</v>
      </c>
      <c r="G662" s="152">
        <f t="shared" si="116"/>
        <v>999</v>
      </c>
      <c r="H662" s="152" t="e">
        <f t="shared" si="117"/>
        <v>#REF!</v>
      </c>
      <c r="I662" s="153" t="str">
        <f t="shared" si="118"/>
        <v/>
      </c>
      <c r="J662" s="153" t="e">
        <f t="shared" si="123"/>
        <v>#REF!</v>
      </c>
      <c r="K662" s="153" t="e">
        <f t="shared" si="123"/>
        <v>#REF!</v>
      </c>
      <c r="L662" s="153" t="e">
        <f t="shared" si="123"/>
        <v>#REF!</v>
      </c>
      <c r="M662" s="153" t="e">
        <f t="shared" si="123"/>
        <v>#REF!</v>
      </c>
      <c r="N662" s="153" t="e">
        <f t="shared" si="123"/>
        <v>#REF!</v>
      </c>
      <c r="O662" s="153" t="e">
        <f t="shared" si="123"/>
        <v>#REF!</v>
      </c>
      <c r="P662" s="153" t="e">
        <f t="shared" si="115"/>
        <v>#REF!</v>
      </c>
      <c r="Q662" s="153" t="e">
        <f t="shared" si="115"/>
        <v>#REF!</v>
      </c>
      <c r="R662" s="153" t="e">
        <f t="shared" si="115"/>
        <v>#REF!</v>
      </c>
      <c r="S662" s="153" t="e">
        <f t="shared" si="120"/>
        <v>#REF!</v>
      </c>
      <c r="T662" s="152" t="str">
        <f t="shared" ca="1" si="121"/>
        <v/>
      </c>
      <c r="U662" s="149" t="str">
        <f t="shared" ca="1" si="119"/>
        <v/>
      </c>
    </row>
    <row r="663" spans="1:21">
      <c r="A663" s="149">
        <v>661</v>
      </c>
      <c r="B663" s="150">
        <f t="shared" si="122"/>
        <v>661</v>
      </c>
      <c r="C663" s="151" t="e">
        <f>IF(#REF!='Pareto Math'!Z$3,'Pareto Math'!B663,IF(HLOOKUP(X$15,#REF!,A664,FALSE)="","",HLOOKUP(X$15,#REF!,A664,FALSE)))</f>
        <v>#REF!</v>
      </c>
      <c r="D663" s="149" t="e">
        <f>HLOOKUP(V$15,#REF!,A664,FALSE)</f>
        <v>#REF!</v>
      </c>
      <c r="E663" s="152" t="e">
        <f>IF(C663="","",HLOOKUP(W$15,#REF!,A664,FALSE))</f>
        <v>#REF!</v>
      </c>
      <c r="F663" s="152">
        <f>(COUNTIF(D$3:D663,D663))</f>
        <v>661</v>
      </c>
      <c r="G663" s="152">
        <f t="shared" si="116"/>
        <v>999</v>
      </c>
      <c r="H663" s="152" t="e">
        <f t="shared" si="117"/>
        <v>#REF!</v>
      </c>
      <c r="I663" s="153" t="str">
        <f t="shared" si="118"/>
        <v/>
      </c>
      <c r="J663" s="153" t="e">
        <f t="shared" si="123"/>
        <v>#REF!</v>
      </c>
      <c r="K663" s="153" t="e">
        <f t="shared" si="123"/>
        <v>#REF!</v>
      </c>
      <c r="L663" s="153" t="e">
        <f t="shared" si="123"/>
        <v>#REF!</v>
      </c>
      <c r="M663" s="153" t="e">
        <f t="shared" si="123"/>
        <v>#REF!</v>
      </c>
      <c r="N663" s="153" t="e">
        <f t="shared" si="123"/>
        <v>#REF!</v>
      </c>
      <c r="O663" s="153" t="e">
        <f t="shared" si="123"/>
        <v>#REF!</v>
      </c>
      <c r="P663" s="153" t="e">
        <f t="shared" si="115"/>
        <v>#REF!</v>
      </c>
      <c r="Q663" s="153" t="e">
        <f t="shared" si="115"/>
        <v>#REF!</v>
      </c>
      <c r="R663" s="153" t="e">
        <f t="shared" si="115"/>
        <v>#REF!</v>
      </c>
      <c r="S663" s="153" t="e">
        <f t="shared" si="120"/>
        <v>#REF!</v>
      </c>
      <c r="T663" s="152" t="str">
        <f t="shared" ca="1" si="121"/>
        <v/>
      </c>
      <c r="U663" s="149" t="str">
        <f t="shared" ca="1" si="119"/>
        <v/>
      </c>
    </row>
    <row r="664" spans="1:21">
      <c r="A664" s="149">
        <v>662</v>
      </c>
      <c r="B664" s="150">
        <f t="shared" si="122"/>
        <v>662</v>
      </c>
      <c r="C664" s="151" t="e">
        <f>IF(#REF!='Pareto Math'!Z$3,'Pareto Math'!B664,IF(HLOOKUP(X$15,#REF!,A665,FALSE)="","",HLOOKUP(X$15,#REF!,A665,FALSE)))</f>
        <v>#REF!</v>
      </c>
      <c r="D664" s="149" t="e">
        <f>HLOOKUP(V$15,#REF!,A665,FALSE)</f>
        <v>#REF!</v>
      </c>
      <c r="E664" s="152" t="e">
        <f>IF(C664="","",HLOOKUP(W$15,#REF!,A665,FALSE))</f>
        <v>#REF!</v>
      </c>
      <c r="F664" s="152">
        <f>(COUNTIF(D$3:D664,D664))</f>
        <v>662</v>
      </c>
      <c r="G664" s="152">
        <f t="shared" si="116"/>
        <v>999</v>
      </c>
      <c r="H664" s="152" t="e">
        <f t="shared" si="117"/>
        <v>#REF!</v>
      </c>
      <c r="I664" s="153" t="str">
        <f t="shared" si="118"/>
        <v/>
      </c>
      <c r="J664" s="153" t="e">
        <f t="shared" si="123"/>
        <v>#REF!</v>
      </c>
      <c r="K664" s="153" t="e">
        <f t="shared" si="123"/>
        <v>#REF!</v>
      </c>
      <c r="L664" s="153" t="e">
        <f t="shared" si="123"/>
        <v>#REF!</v>
      </c>
      <c r="M664" s="153" t="e">
        <f t="shared" si="123"/>
        <v>#REF!</v>
      </c>
      <c r="N664" s="153" t="e">
        <f t="shared" si="123"/>
        <v>#REF!</v>
      </c>
      <c r="O664" s="153" t="e">
        <f t="shared" si="123"/>
        <v>#REF!</v>
      </c>
      <c r="P664" s="153" t="e">
        <f t="shared" si="115"/>
        <v>#REF!</v>
      </c>
      <c r="Q664" s="153" t="e">
        <f t="shared" si="115"/>
        <v>#REF!</v>
      </c>
      <c r="R664" s="153" t="e">
        <f t="shared" si="115"/>
        <v>#REF!</v>
      </c>
      <c r="S664" s="153" t="e">
        <f t="shared" si="120"/>
        <v>#REF!</v>
      </c>
      <c r="T664" s="152" t="str">
        <f t="shared" ca="1" si="121"/>
        <v/>
      </c>
      <c r="U664" s="149" t="str">
        <f t="shared" ca="1" si="119"/>
        <v/>
      </c>
    </row>
    <row r="665" spans="1:21">
      <c r="A665" s="149">
        <v>663</v>
      </c>
      <c r="B665" s="150">
        <f t="shared" si="122"/>
        <v>663</v>
      </c>
      <c r="C665" s="151" t="e">
        <f>IF(#REF!='Pareto Math'!Z$3,'Pareto Math'!B665,IF(HLOOKUP(X$15,#REF!,A666,FALSE)="","",HLOOKUP(X$15,#REF!,A666,FALSE)))</f>
        <v>#REF!</v>
      </c>
      <c r="D665" s="149" t="e">
        <f>HLOOKUP(V$15,#REF!,A666,FALSE)</f>
        <v>#REF!</v>
      </c>
      <c r="E665" s="152" t="e">
        <f>IF(C665="","",HLOOKUP(W$15,#REF!,A666,FALSE))</f>
        <v>#REF!</v>
      </c>
      <c r="F665" s="152">
        <f>(COUNTIF(D$3:D665,D665))</f>
        <v>663</v>
      </c>
      <c r="G665" s="152">
        <f t="shared" si="116"/>
        <v>999</v>
      </c>
      <c r="H665" s="152" t="e">
        <f t="shared" si="117"/>
        <v>#REF!</v>
      </c>
      <c r="I665" s="153" t="str">
        <f t="shared" si="118"/>
        <v/>
      </c>
      <c r="J665" s="153" t="e">
        <f t="shared" si="123"/>
        <v>#REF!</v>
      </c>
      <c r="K665" s="153" t="e">
        <f t="shared" si="123"/>
        <v>#REF!</v>
      </c>
      <c r="L665" s="153" t="e">
        <f t="shared" si="123"/>
        <v>#REF!</v>
      </c>
      <c r="M665" s="153" t="e">
        <f t="shared" si="123"/>
        <v>#REF!</v>
      </c>
      <c r="N665" s="153" t="e">
        <f t="shared" si="123"/>
        <v>#REF!</v>
      </c>
      <c r="O665" s="153" t="e">
        <f t="shared" si="123"/>
        <v>#REF!</v>
      </c>
      <c r="P665" s="153" t="e">
        <f t="shared" si="115"/>
        <v>#REF!</v>
      </c>
      <c r="Q665" s="153" t="e">
        <f t="shared" si="115"/>
        <v>#REF!</v>
      </c>
      <c r="R665" s="153" t="e">
        <f t="shared" si="115"/>
        <v>#REF!</v>
      </c>
      <c r="S665" s="153" t="e">
        <f t="shared" si="120"/>
        <v>#REF!</v>
      </c>
      <c r="T665" s="152" t="str">
        <f t="shared" ca="1" si="121"/>
        <v/>
      </c>
      <c r="U665" s="149" t="str">
        <f t="shared" ca="1" si="119"/>
        <v/>
      </c>
    </row>
    <row r="666" spans="1:21">
      <c r="A666" s="149">
        <v>664</v>
      </c>
      <c r="B666" s="150">
        <f t="shared" si="122"/>
        <v>664</v>
      </c>
      <c r="C666" s="151" t="e">
        <f>IF(#REF!='Pareto Math'!Z$3,'Pareto Math'!B666,IF(HLOOKUP(X$15,#REF!,A667,FALSE)="","",HLOOKUP(X$15,#REF!,A667,FALSE)))</f>
        <v>#REF!</v>
      </c>
      <c r="D666" s="149" t="e">
        <f>HLOOKUP(V$15,#REF!,A667,FALSE)</f>
        <v>#REF!</v>
      </c>
      <c r="E666" s="152" t="e">
        <f>IF(C666="","",HLOOKUP(W$15,#REF!,A667,FALSE))</f>
        <v>#REF!</v>
      </c>
      <c r="F666" s="152">
        <f>(COUNTIF(D$3:D666,D666))</f>
        <v>664</v>
      </c>
      <c r="G666" s="152">
        <f t="shared" si="116"/>
        <v>999</v>
      </c>
      <c r="H666" s="152" t="e">
        <f t="shared" si="117"/>
        <v>#REF!</v>
      </c>
      <c r="I666" s="153" t="str">
        <f t="shared" si="118"/>
        <v/>
      </c>
      <c r="J666" s="153" t="e">
        <f t="shared" si="123"/>
        <v>#REF!</v>
      </c>
      <c r="K666" s="153" t="e">
        <f t="shared" si="123"/>
        <v>#REF!</v>
      </c>
      <c r="L666" s="153" t="e">
        <f t="shared" si="123"/>
        <v>#REF!</v>
      </c>
      <c r="M666" s="153" t="e">
        <f t="shared" si="123"/>
        <v>#REF!</v>
      </c>
      <c r="N666" s="153" t="e">
        <f t="shared" si="123"/>
        <v>#REF!</v>
      </c>
      <c r="O666" s="153" t="e">
        <f t="shared" si="123"/>
        <v>#REF!</v>
      </c>
      <c r="P666" s="153" t="e">
        <f t="shared" si="115"/>
        <v>#REF!</v>
      </c>
      <c r="Q666" s="153" t="e">
        <f t="shared" si="115"/>
        <v>#REF!</v>
      </c>
      <c r="R666" s="153" t="e">
        <f t="shared" si="115"/>
        <v>#REF!</v>
      </c>
      <c r="S666" s="153" t="e">
        <f t="shared" si="120"/>
        <v>#REF!</v>
      </c>
      <c r="T666" s="152" t="str">
        <f t="shared" ca="1" si="121"/>
        <v/>
      </c>
      <c r="U666" s="149" t="str">
        <f t="shared" ca="1" si="119"/>
        <v/>
      </c>
    </row>
    <row r="667" spans="1:21">
      <c r="A667" s="149">
        <v>665</v>
      </c>
      <c r="B667" s="150">
        <f t="shared" si="122"/>
        <v>665</v>
      </c>
      <c r="C667" s="151" t="e">
        <f>IF(#REF!='Pareto Math'!Z$3,'Pareto Math'!B667,IF(HLOOKUP(X$15,#REF!,A668,FALSE)="","",HLOOKUP(X$15,#REF!,A668,FALSE)))</f>
        <v>#REF!</v>
      </c>
      <c r="D667" s="149" t="e">
        <f>HLOOKUP(V$15,#REF!,A668,FALSE)</f>
        <v>#REF!</v>
      </c>
      <c r="E667" s="152" t="e">
        <f>IF(C667="","",HLOOKUP(W$15,#REF!,A668,FALSE))</f>
        <v>#REF!</v>
      </c>
      <c r="F667" s="152">
        <f>(COUNTIF(D$3:D667,D667))</f>
        <v>665</v>
      </c>
      <c r="G667" s="152">
        <f t="shared" si="116"/>
        <v>999</v>
      </c>
      <c r="H667" s="152" t="e">
        <f t="shared" si="117"/>
        <v>#REF!</v>
      </c>
      <c r="I667" s="153" t="str">
        <f t="shared" si="118"/>
        <v/>
      </c>
      <c r="J667" s="153" t="e">
        <f t="shared" si="123"/>
        <v>#REF!</v>
      </c>
      <c r="K667" s="153" t="e">
        <f t="shared" si="123"/>
        <v>#REF!</v>
      </c>
      <c r="L667" s="153" t="e">
        <f t="shared" si="123"/>
        <v>#REF!</v>
      </c>
      <c r="M667" s="153" t="e">
        <f t="shared" si="123"/>
        <v>#REF!</v>
      </c>
      <c r="N667" s="153" t="e">
        <f t="shared" si="123"/>
        <v>#REF!</v>
      </c>
      <c r="O667" s="153" t="e">
        <f t="shared" si="123"/>
        <v>#REF!</v>
      </c>
      <c r="P667" s="153" t="e">
        <f t="shared" si="115"/>
        <v>#REF!</v>
      </c>
      <c r="Q667" s="153" t="e">
        <f t="shared" si="115"/>
        <v>#REF!</v>
      </c>
      <c r="R667" s="153" t="e">
        <f t="shared" si="115"/>
        <v>#REF!</v>
      </c>
      <c r="S667" s="153" t="e">
        <f t="shared" si="120"/>
        <v>#REF!</v>
      </c>
      <c r="T667" s="152" t="str">
        <f t="shared" ca="1" si="121"/>
        <v/>
      </c>
      <c r="U667" s="149" t="str">
        <f t="shared" ca="1" si="119"/>
        <v/>
      </c>
    </row>
    <row r="668" spans="1:21">
      <c r="A668" s="149">
        <v>666</v>
      </c>
      <c r="B668" s="150">
        <f t="shared" si="122"/>
        <v>666</v>
      </c>
      <c r="C668" s="151" t="e">
        <f>IF(#REF!='Pareto Math'!Z$3,'Pareto Math'!B668,IF(HLOOKUP(X$15,#REF!,A669,FALSE)="","",HLOOKUP(X$15,#REF!,A669,FALSE)))</f>
        <v>#REF!</v>
      </c>
      <c r="D668" s="149" t="e">
        <f>HLOOKUP(V$15,#REF!,A669,FALSE)</f>
        <v>#REF!</v>
      </c>
      <c r="E668" s="152" t="e">
        <f>IF(C668="","",HLOOKUP(W$15,#REF!,A669,FALSE))</f>
        <v>#REF!</v>
      </c>
      <c r="F668" s="152">
        <f>(COUNTIF(D$3:D668,D668))</f>
        <v>666</v>
      </c>
      <c r="G668" s="152">
        <f t="shared" si="116"/>
        <v>999</v>
      </c>
      <c r="H668" s="152" t="e">
        <f t="shared" si="117"/>
        <v>#REF!</v>
      </c>
      <c r="I668" s="153" t="str">
        <f t="shared" si="118"/>
        <v/>
      </c>
      <c r="J668" s="153" t="e">
        <f t="shared" si="123"/>
        <v>#REF!</v>
      </c>
      <c r="K668" s="153" t="e">
        <f t="shared" si="123"/>
        <v>#REF!</v>
      </c>
      <c r="L668" s="153" t="e">
        <f t="shared" si="123"/>
        <v>#REF!</v>
      </c>
      <c r="M668" s="153" t="e">
        <f t="shared" si="123"/>
        <v>#REF!</v>
      </c>
      <c r="N668" s="153" t="e">
        <f t="shared" si="123"/>
        <v>#REF!</v>
      </c>
      <c r="O668" s="153" t="e">
        <f t="shared" si="123"/>
        <v>#REF!</v>
      </c>
      <c r="P668" s="153" t="e">
        <f t="shared" si="115"/>
        <v>#REF!</v>
      </c>
      <c r="Q668" s="153" t="e">
        <f t="shared" si="115"/>
        <v>#REF!</v>
      </c>
      <c r="R668" s="153" t="e">
        <f t="shared" si="115"/>
        <v>#REF!</v>
      </c>
      <c r="S668" s="153" t="e">
        <f t="shared" si="120"/>
        <v>#REF!</v>
      </c>
      <c r="T668" s="152" t="str">
        <f t="shared" ca="1" si="121"/>
        <v/>
      </c>
      <c r="U668" s="149" t="str">
        <f t="shared" ca="1" si="119"/>
        <v/>
      </c>
    </row>
    <row r="669" spans="1:21">
      <c r="A669" s="149">
        <v>667</v>
      </c>
      <c r="B669" s="150">
        <f t="shared" si="122"/>
        <v>667</v>
      </c>
      <c r="C669" s="151" t="e">
        <f>IF(#REF!='Pareto Math'!Z$3,'Pareto Math'!B669,IF(HLOOKUP(X$15,#REF!,A670,FALSE)="","",HLOOKUP(X$15,#REF!,A670,FALSE)))</f>
        <v>#REF!</v>
      </c>
      <c r="D669" s="149" t="e">
        <f>HLOOKUP(V$15,#REF!,A670,FALSE)</f>
        <v>#REF!</v>
      </c>
      <c r="E669" s="152" t="e">
        <f>IF(C669="","",HLOOKUP(W$15,#REF!,A670,FALSE))</f>
        <v>#REF!</v>
      </c>
      <c r="F669" s="152">
        <f>(COUNTIF(D$3:D669,D669))</f>
        <v>667</v>
      </c>
      <c r="G669" s="152">
        <f t="shared" si="116"/>
        <v>999</v>
      </c>
      <c r="H669" s="152" t="e">
        <f t="shared" si="117"/>
        <v>#REF!</v>
      </c>
      <c r="I669" s="153" t="str">
        <f t="shared" si="118"/>
        <v/>
      </c>
      <c r="J669" s="153" t="e">
        <f t="shared" si="123"/>
        <v>#REF!</v>
      </c>
      <c r="K669" s="153" t="e">
        <f t="shared" si="123"/>
        <v>#REF!</v>
      </c>
      <c r="L669" s="153" t="e">
        <f t="shared" si="123"/>
        <v>#REF!</v>
      </c>
      <c r="M669" s="153" t="e">
        <f t="shared" si="123"/>
        <v>#REF!</v>
      </c>
      <c r="N669" s="153" t="e">
        <f t="shared" si="123"/>
        <v>#REF!</v>
      </c>
      <c r="O669" s="153" t="e">
        <f t="shared" si="123"/>
        <v>#REF!</v>
      </c>
      <c r="P669" s="153" t="e">
        <f t="shared" si="115"/>
        <v>#REF!</v>
      </c>
      <c r="Q669" s="153" t="e">
        <f t="shared" si="115"/>
        <v>#REF!</v>
      </c>
      <c r="R669" s="153" t="e">
        <f t="shared" si="115"/>
        <v>#REF!</v>
      </c>
      <c r="S669" s="153" t="e">
        <f t="shared" si="120"/>
        <v>#REF!</v>
      </c>
      <c r="T669" s="152" t="str">
        <f t="shared" ca="1" si="121"/>
        <v/>
      </c>
      <c r="U669" s="149" t="str">
        <f t="shared" ca="1" si="119"/>
        <v/>
      </c>
    </row>
    <row r="670" spans="1:21">
      <c r="A670" s="149">
        <v>668</v>
      </c>
      <c r="B670" s="150">
        <f t="shared" si="122"/>
        <v>668</v>
      </c>
      <c r="C670" s="151" t="e">
        <f>IF(#REF!='Pareto Math'!Z$3,'Pareto Math'!B670,IF(HLOOKUP(X$15,#REF!,A671,FALSE)="","",HLOOKUP(X$15,#REF!,A671,FALSE)))</f>
        <v>#REF!</v>
      </c>
      <c r="D670" s="149" t="e">
        <f>HLOOKUP(V$15,#REF!,A671,FALSE)</f>
        <v>#REF!</v>
      </c>
      <c r="E670" s="152" t="e">
        <f>IF(C670="","",HLOOKUP(W$15,#REF!,A671,FALSE))</f>
        <v>#REF!</v>
      </c>
      <c r="F670" s="152">
        <f>(COUNTIF(D$3:D670,D670))</f>
        <v>668</v>
      </c>
      <c r="G670" s="152">
        <f t="shared" si="116"/>
        <v>999</v>
      </c>
      <c r="H670" s="152" t="e">
        <f t="shared" si="117"/>
        <v>#REF!</v>
      </c>
      <c r="I670" s="153" t="str">
        <f t="shared" si="118"/>
        <v/>
      </c>
      <c r="J670" s="153" t="e">
        <f t="shared" si="123"/>
        <v>#REF!</v>
      </c>
      <c r="K670" s="153" t="e">
        <f t="shared" si="123"/>
        <v>#REF!</v>
      </c>
      <c r="L670" s="153" t="e">
        <f t="shared" si="123"/>
        <v>#REF!</v>
      </c>
      <c r="M670" s="153" t="e">
        <f t="shared" si="123"/>
        <v>#REF!</v>
      </c>
      <c r="N670" s="153" t="e">
        <f t="shared" si="123"/>
        <v>#REF!</v>
      </c>
      <c r="O670" s="153" t="e">
        <f t="shared" si="123"/>
        <v>#REF!</v>
      </c>
      <c r="P670" s="153" t="e">
        <f t="shared" si="115"/>
        <v>#REF!</v>
      </c>
      <c r="Q670" s="153" t="e">
        <f t="shared" si="115"/>
        <v>#REF!</v>
      </c>
      <c r="R670" s="153" t="e">
        <f t="shared" si="115"/>
        <v>#REF!</v>
      </c>
      <c r="S670" s="153" t="e">
        <f t="shared" si="120"/>
        <v>#REF!</v>
      </c>
      <c r="T670" s="152" t="str">
        <f t="shared" ca="1" si="121"/>
        <v/>
      </c>
      <c r="U670" s="149" t="str">
        <f t="shared" ca="1" si="119"/>
        <v/>
      </c>
    </row>
    <row r="671" spans="1:21">
      <c r="A671" s="149">
        <v>669</v>
      </c>
      <c r="B671" s="150">
        <f t="shared" si="122"/>
        <v>669</v>
      </c>
      <c r="C671" s="151" t="e">
        <f>IF(#REF!='Pareto Math'!Z$3,'Pareto Math'!B671,IF(HLOOKUP(X$15,#REF!,A672,FALSE)="","",HLOOKUP(X$15,#REF!,A672,FALSE)))</f>
        <v>#REF!</v>
      </c>
      <c r="D671" s="149" t="e">
        <f>HLOOKUP(V$15,#REF!,A672,FALSE)</f>
        <v>#REF!</v>
      </c>
      <c r="E671" s="152" t="e">
        <f>IF(C671="","",HLOOKUP(W$15,#REF!,A672,FALSE))</f>
        <v>#REF!</v>
      </c>
      <c r="F671" s="152">
        <f>(COUNTIF(D$3:D671,D671))</f>
        <v>669</v>
      </c>
      <c r="G671" s="152">
        <f t="shared" si="116"/>
        <v>999</v>
      </c>
      <c r="H671" s="152" t="e">
        <f t="shared" si="117"/>
        <v>#REF!</v>
      </c>
      <c r="I671" s="153" t="str">
        <f t="shared" si="118"/>
        <v/>
      </c>
      <c r="J671" s="153" t="e">
        <f t="shared" si="123"/>
        <v>#REF!</v>
      </c>
      <c r="K671" s="153" t="e">
        <f t="shared" si="123"/>
        <v>#REF!</v>
      </c>
      <c r="L671" s="153" t="e">
        <f t="shared" si="123"/>
        <v>#REF!</v>
      </c>
      <c r="M671" s="153" t="e">
        <f t="shared" si="123"/>
        <v>#REF!</v>
      </c>
      <c r="N671" s="153" t="e">
        <f t="shared" si="123"/>
        <v>#REF!</v>
      </c>
      <c r="O671" s="153" t="e">
        <f t="shared" si="123"/>
        <v>#REF!</v>
      </c>
      <c r="P671" s="153" t="e">
        <f t="shared" si="115"/>
        <v>#REF!</v>
      </c>
      <c r="Q671" s="153" t="e">
        <f t="shared" si="115"/>
        <v>#REF!</v>
      </c>
      <c r="R671" s="153" t="e">
        <f t="shared" si="115"/>
        <v>#REF!</v>
      </c>
      <c r="S671" s="153" t="e">
        <f t="shared" si="120"/>
        <v>#REF!</v>
      </c>
      <c r="T671" s="152" t="str">
        <f t="shared" ca="1" si="121"/>
        <v/>
      </c>
      <c r="U671" s="149" t="str">
        <f t="shared" ca="1" si="119"/>
        <v/>
      </c>
    </row>
    <row r="672" spans="1:21">
      <c r="A672" s="149">
        <v>670</v>
      </c>
      <c r="B672" s="150">
        <f t="shared" si="122"/>
        <v>670</v>
      </c>
      <c r="C672" s="151" t="e">
        <f>IF(#REF!='Pareto Math'!Z$3,'Pareto Math'!B672,IF(HLOOKUP(X$15,#REF!,A673,FALSE)="","",HLOOKUP(X$15,#REF!,A673,FALSE)))</f>
        <v>#REF!</v>
      </c>
      <c r="D672" s="149" t="e">
        <f>HLOOKUP(V$15,#REF!,A673,FALSE)</f>
        <v>#REF!</v>
      </c>
      <c r="E672" s="152" t="e">
        <f>IF(C672="","",HLOOKUP(W$15,#REF!,A673,FALSE))</f>
        <v>#REF!</v>
      </c>
      <c r="F672" s="152">
        <f>(COUNTIF(D$3:D672,D672))</f>
        <v>670</v>
      </c>
      <c r="G672" s="152">
        <f t="shared" si="116"/>
        <v>999</v>
      </c>
      <c r="H672" s="152" t="e">
        <f t="shared" si="117"/>
        <v>#REF!</v>
      </c>
      <c r="I672" s="153" t="str">
        <f t="shared" si="118"/>
        <v/>
      </c>
      <c r="J672" s="153" t="e">
        <f t="shared" si="123"/>
        <v>#REF!</v>
      </c>
      <c r="K672" s="153" t="e">
        <f t="shared" si="123"/>
        <v>#REF!</v>
      </c>
      <c r="L672" s="153" t="e">
        <f t="shared" si="123"/>
        <v>#REF!</v>
      </c>
      <c r="M672" s="153" t="e">
        <f t="shared" si="123"/>
        <v>#REF!</v>
      </c>
      <c r="N672" s="153" t="e">
        <f t="shared" si="123"/>
        <v>#REF!</v>
      </c>
      <c r="O672" s="153" t="e">
        <f t="shared" si="123"/>
        <v>#REF!</v>
      </c>
      <c r="P672" s="153" t="e">
        <f t="shared" si="115"/>
        <v>#REF!</v>
      </c>
      <c r="Q672" s="153" t="e">
        <f t="shared" si="115"/>
        <v>#REF!</v>
      </c>
      <c r="R672" s="153" t="e">
        <f t="shared" si="115"/>
        <v>#REF!</v>
      </c>
      <c r="S672" s="153" t="e">
        <f t="shared" si="120"/>
        <v>#REF!</v>
      </c>
      <c r="T672" s="152" t="str">
        <f t="shared" ca="1" si="121"/>
        <v/>
      </c>
      <c r="U672" s="149" t="str">
        <f t="shared" ca="1" si="119"/>
        <v/>
      </c>
    </row>
    <row r="673" spans="1:21">
      <c r="A673" s="149">
        <v>671</v>
      </c>
      <c r="B673" s="150">
        <f t="shared" si="122"/>
        <v>671</v>
      </c>
      <c r="C673" s="151" t="e">
        <f>IF(#REF!='Pareto Math'!Z$3,'Pareto Math'!B673,IF(HLOOKUP(X$15,#REF!,A674,FALSE)="","",HLOOKUP(X$15,#REF!,A674,FALSE)))</f>
        <v>#REF!</v>
      </c>
      <c r="D673" s="149" t="e">
        <f>HLOOKUP(V$15,#REF!,A674,FALSE)</f>
        <v>#REF!</v>
      </c>
      <c r="E673" s="152" t="e">
        <f>IF(C673="","",HLOOKUP(W$15,#REF!,A674,FALSE))</f>
        <v>#REF!</v>
      </c>
      <c r="F673" s="152">
        <f>(COUNTIF(D$3:D673,D673))</f>
        <v>671</v>
      </c>
      <c r="G673" s="152">
        <f t="shared" si="116"/>
        <v>999</v>
      </c>
      <c r="H673" s="152" t="e">
        <f t="shared" si="117"/>
        <v>#REF!</v>
      </c>
      <c r="I673" s="153" t="str">
        <f t="shared" si="118"/>
        <v/>
      </c>
      <c r="J673" s="153" t="e">
        <f t="shared" si="123"/>
        <v>#REF!</v>
      </c>
      <c r="K673" s="153" t="e">
        <f t="shared" si="123"/>
        <v>#REF!</v>
      </c>
      <c r="L673" s="153" t="e">
        <f t="shared" si="123"/>
        <v>#REF!</v>
      </c>
      <c r="M673" s="153" t="e">
        <f t="shared" si="123"/>
        <v>#REF!</v>
      </c>
      <c r="N673" s="153" t="e">
        <f t="shared" si="123"/>
        <v>#REF!</v>
      </c>
      <c r="O673" s="153" t="e">
        <f t="shared" si="123"/>
        <v>#REF!</v>
      </c>
      <c r="P673" s="153" t="e">
        <f t="shared" si="115"/>
        <v>#REF!</v>
      </c>
      <c r="Q673" s="153" t="e">
        <f t="shared" si="115"/>
        <v>#REF!</v>
      </c>
      <c r="R673" s="153" t="e">
        <f t="shared" si="115"/>
        <v>#REF!</v>
      </c>
      <c r="S673" s="153" t="e">
        <f t="shared" si="120"/>
        <v>#REF!</v>
      </c>
      <c r="T673" s="152" t="str">
        <f t="shared" ca="1" si="121"/>
        <v/>
      </c>
      <c r="U673" s="149" t="str">
        <f t="shared" ca="1" si="119"/>
        <v/>
      </c>
    </row>
    <row r="674" spans="1:21">
      <c r="A674" s="149">
        <v>672</v>
      </c>
      <c r="B674" s="150">
        <f t="shared" si="122"/>
        <v>672</v>
      </c>
      <c r="C674" s="151" t="e">
        <f>IF(#REF!='Pareto Math'!Z$3,'Pareto Math'!B674,IF(HLOOKUP(X$15,#REF!,A675,FALSE)="","",HLOOKUP(X$15,#REF!,A675,FALSE)))</f>
        <v>#REF!</v>
      </c>
      <c r="D674" s="149" t="e">
        <f>HLOOKUP(V$15,#REF!,A675,FALSE)</f>
        <v>#REF!</v>
      </c>
      <c r="E674" s="152" t="e">
        <f>IF(C674="","",HLOOKUP(W$15,#REF!,A675,FALSE))</f>
        <v>#REF!</v>
      </c>
      <c r="F674" s="152">
        <f>(COUNTIF(D$3:D674,D674))</f>
        <v>672</v>
      </c>
      <c r="G674" s="152">
        <f t="shared" si="116"/>
        <v>999</v>
      </c>
      <c r="H674" s="152" t="e">
        <f t="shared" si="117"/>
        <v>#REF!</v>
      </c>
      <c r="I674" s="153" t="str">
        <f t="shared" si="118"/>
        <v/>
      </c>
      <c r="J674" s="153" t="e">
        <f t="shared" si="123"/>
        <v>#REF!</v>
      </c>
      <c r="K674" s="153" t="e">
        <f t="shared" si="123"/>
        <v>#REF!</v>
      </c>
      <c r="L674" s="153" t="e">
        <f t="shared" si="123"/>
        <v>#REF!</v>
      </c>
      <c r="M674" s="153" t="e">
        <f t="shared" si="123"/>
        <v>#REF!</v>
      </c>
      <c r="N674" s="153" t="e">
        <f t="shared" si="123"/>
        <v>#REF!</v>
      </c>
      <c r="O674" s="153" t="e">
        <f t="shared" si="123"/>
        <v>#REF!</v>
      </c>
      <c r="P674" s="153" t="e">
        <f t="shared" si="115"/>
        <v>#REF!</v>
      </c>
      <c r="Q674" s="153" t="e">
        <f t="shared" si="115"/>
        <v>#REF!</v>
      </c>
      <c r="R674" s="153" t="e">
        <f t="shared" si="115"/>
        <v>#REF!</v>
      </c>
      <c r="S674" s="153" t="e">
        <f t="shared" si="120"/>
        <v>#REF!</v>
      </c>
      <c r="T674" s="152" t="str">
        <f t="shared" ca="1" si="121"/>
        <v/>
      </c>
      <c r="U674" s="149" t="str">
        <f t="shared" ca="1" si="119"/>
        <v/>
      </c>
    </row>
    <row r="675" spans="1:21">
      <c r="A675" s="149">
        <v>673</v>
      </c>
      <c r="B675" s="150">
        <f t="shared" si="122"/>
        <v>673</v>
      </c>
      <c r="C675" s="151" t="e">
        <f>IF(#REF!='Pareto Math'!Z$3,'Pareto Math'!B675,IF(HLOOKUP(X$15,#REF!,A676,FALSE)="","",HLOOKUP(X$15,#REF!,A676,FALSE)))</f>
        <v>#REF!</v>
      </c>
      <c r="D675" s="149" t="e">
        <f>HLOOKUP(V$15,#REF!,A676,FALSE)</f>
        <v>#REF!</v>
      </c>
      <c r="E675" s="152" t="e">
        <f>IF(C675="","",HLOOKUP(W$15,#REF!,A676,FALSE))</f>
        <v>#REF!</v>
      </c>
      <c r="F675" s="152">
        <f>(COUNTIF(D$3:D675,D675))</f>
        <v>673</v>
      </c>
      <c r="G675" s="152">
        <f t="shared" si="116"/>
        <v>999</v>
      </c>
      <c r="H675" s="152" t="e">
        <f t="shared" si="117"/>
        <v>#REF!</v>
      </c>
      <c r="I675" s="153" t="str">
        <f t="shared" si="118"/>
        <v/>
      </c>
      <c r="J675" s="153" t="e">
        <f t="shared" si="123"/>
        <v>#REF!</v>
      </c>
      <c r="K675" s="153" t="e">
        <f t="shared" si="123"/>
        <v>#REF!</v>
      </c>
      <c r="L675" s="153" t="e">
        <f t="shared" si="123"/>
        <v>#REF!</v>
      </c>
      <c r="M675" s="153" t="e">
        <f t="shared" si="123"/>
        <v>#REF!</v>
      </c>
      <c r="N675" s="153" t="e">
        <f t="shared" si="123"/>
        <v>#REF!</v>
      </c>
      <c r="O675" s="153" t="e">
        <f t="shared" si="123"/>
        <v>#REF!</v>
      </c>
      <c r="P675" s="153" t="e">
        <f t="shared" si="115"/>
        <v>#REF!</v>
      </c>
      <c r="Q675" s="153" t="e">
        <f t="shared" si="115"/>
        <v>#REF!</v>
      </c>
      <c r="R675" s="153" t="e">
        <f t="shared" si="115"/>
        <v>#REF!</v>
      </c>
      <c r="S675" s="153" t="e">
        <f t="shared" si="120"/>
        <v>#REF!</v>
      </c>
      <c r="T675" s="152" t="str">
        <f t="shared" ca="1" si="121"/>
        <v/>
      </c>
      <c r="U675" s="149" t="str">
        <f t="shared" ca="1" si="119"/>
        <v/>
      </c>
    </row>
    <row r="676" spans="1:21">
      <c r="A676" s="149">
        <v>674</v>
      </c>
      <c r="B676" s="150">
        <f t="shared" si="122"/>
        <v>674</v>
      </c>
      <c r="C676" s="151" t="e">
        <f>IF(#REF!='Pareto Math'!Z$3,'Pareto Math'!B676,IF(HLOOKUP(X$15,#REF!,A677,FALSE)="","",HLOOKUP(X$15,#REF!,A677,FALSE)))</f>
        <v>#REF!</v>
      </c>
      <c r="D676" s="149" t="e">
        <f>HLOOKUP(V$15,#REF!,A677,FALSE)</f>
        <v>#REF!</v>
      </c>
      <c r="E676" s="152" t="e">
        <f>IF(C676="","",HLOOKUP(W$15,#REF!,A677,FALSE))</f>
        <v>#REF!</v>
      </c>
      <c r="F676" s="152">
        <f>(COUNTIF(D$3:D676,D676))</f>
        <v>674</v>
      </c>
      <c r="G676" s="152">
        <f t="shared" si="116"/>
        <v>999</v>
      </c>
      <c r="H676" s="152" t="e">
        <f t="shared" si="117"/>
        <v>#REF!</v>
      </c>
      <c r="I676" s="153" t="str">
        <f t="shared" si="118"/>
        <v/>
      </c>
      <c r="J676" s="153" t="e">
        <f t="shared" si="123"/>
        <v>#REF!</v>
      </c>
      <c r="K676" s="153" t="e">
        <f t="shared" si="123"/>
        <v>#REF!</v>
      </c>
      <c r="L676" s="153" t="e">
        <f t="shared" si="123"/>
        <v>#REF!</v>
      </c>
      <c r="M676" s="153" t="e">
        <f t="shared" si="123"/>
        <v>#REF!</v>
      </c>
      <c r="N676" s="153" t="e">
        <f t="shared" si="123"/>
        <v>#REF!</v>
      </c>
      <c r="O676" s="153" t="e">
        <f t="shared" si="123"/>
        <v>#REF!</v>
      </c>
      <c r="P676" s="153" t="e">
        <f t="shared" si="115"/>
        <v>#REF!</v>
      </c>
      <c r="Q676" s="153" t="e">
        <f t="shared" si="115"/>
        <v>#REF!</v>
      </c>
      <c r="R676" s="153" t="e">
        <f t="shared" si="115"/>
        <v>#REF!</v>
      </c>
      <c r="S676" s="153" t="e">
        <f t="shared" si="120"/>
        <v>#REF!</v>
      </c>
      <c r="T676" s="152" t="str">
        <f t="shared" ca="1" si="121"/>
        <v/>
      </c>
      <c r="U676" s="149" t="str">
        <f t="shared" ca="1" si="119"/>
        <v/>
      </c>
    </row>
    <row r="677" spans="1:21">
      <c r="A677" s="149">
        <v>675</v>
      </c>
      <c r="B677" s="150">
        <f t="shared" si="122"/>
        <v>675</v>
      </c>
      <c r="C677" s="151" t="e">
        <f>IF(#REF!='Pareto Math'!Z$3,'Pareto Math'!B677,IF(HLOOKUP(X$15,#REF!,A678,FALSE)="","",HLOOKUP(X$15,#REF!,A678,FALSE)))</f>
        <v>#REF!</v>
      </c>
      <c r="D677" s="149" t="e">
        <f>HLOOKUP(V$15,#REF!,A678,FALSE)</f>
        <v>#REF!</v>
      </c>
      <c r="E677" s="152" t="e">
        <f>IF(C677="","",HLOOKUP(W$15,#REF!,A678,FALSE))</f>
        <v>#REF!</v>
      </c>
      <c r="F677" s="152">
        <f>(COUNTIF(D$3:D677,D677))</f>
        <v>675</v>
      </c>
      <c r="G677" s="152">
        <f t="shared" si="116"/>
        <v>999</v>
      </c>
      <c r="H677" s="152" t="e">
        <f t="shared" si="117"/>
        <v>#REF!</v>
      </c>
      <c r="I677" s="153" t="str">
        <f t="shared" si="118"/>
        <v/>
      </c>
      <c r="J677" s="153" t="e">
        <f t="shared" si="123"/>
        <v>#REF!</v>
      </c>
      <c r="K677" s="153" t="e">
        <f t="shared" si="123"/>
        <v>#REF!</v>
      </c>
      <c r="L677" s="153" t="e">
        <f t="shared" si="123"/>
        <v>#REF!</v>
      </c>
      <c r="M677" s="153" t="e">
        <f t="shared" si="123"/>
        <v>#REF!</v>
      </c>
      <c r="N677" s="153" t="e">
        <f t="shared" si="123"/>
        <v>#REF!</v>
      </c>
      <c r="O677" s="153" t="e">
        <f t="shared" si="123"/>
        <v>#REF!</v>
      </c>
      <c r="P677" s="153" t="e">
        <f t="shared" si="115"/>
        <v>#REF!</v>
      </c>
      <c r="Q677" s="153" t="e">
        <f t="shared" si="115"/>
        <v>#REF!</v>
      </c>
      <c r="R677" s="153" t="e">
        <f t="shared" si="115"/>
        <v>#REF!</v>
      </c>
      <c r="S677" s="153" t="e">
        <f t="shared" si="120"/>
        <v>#REF!</v>
      </c>
      <c r="T677" s="152" t="str">
        <f t="shared" ca="1" si="121"/>
        <v/>
      </c>
      <c r="U677" s="149" t="str">
        <f t="shared" ca="1" si="119"/>
        <v/>
      </c>
    </row>
    <row r="678" spans="1:21">
      <c r="A678" s="149">
        <v>676</v>
      </c>
      <c r="B678" s="150">
        <f t="shared" si="122"/>
        <v>676</v>
      </c>
      <c r="C678" s="151" t="e">
        <f>IF(#REF!='Pareto Math'!Z$3,'Pareto Math'!B678,IF(HLOOKUP(X$15,#REF!,A679,FALSE)="","",HLOOKUP(X$15,#REF!,A679,FALSE)))</f>
        <v>#REF!</v>
      </c>
      <c r="D678" s="149" t="e">
        <f>HLOOKUP(V$15,#REF!,A679,FALSE)</f>
        <v>#REF!</v>
      </c>
      <c r="E678" s="152" t="e">
        <f>IF(C678="","",HLOOKUP(W$15,#REF!,A679,FALSE))</f>
        <v>#REF!</v>
      </c>
      <c r="F678" s="152">
        <f>(COUNTIF(D$3:D678,D678))</f>
        <v>676</v>
      </c>
      <c r="G678" s="152">
        <f t="shared" si="116"/>
        <v>999</v>
      </c>
      <c r="H678" s="152" t="e">
        <f t="shared" si="117"/>
        <v>#REF!</v>
      </c>
      <c r="I678" s="153" t="str">
        <f t="shared" si="118"/>
        <v/>
      </c>
      <c r="J678" s="153" t="e">
        <f t="shared" si="123"/>
        <v>#REF!</v>
      </c>
      <c r="K678" s="153" t="e">
        <f t="shared" si="123"/>
        <v>#REF!</v>
      </c>
      <c r="L678" s="153" t="e">
        <f t="shared" si="123"/>
        <v>#REF!</v>
      </c>
      <c r="M678" s="153" t="e">
        <f t="shared" si="123"/>
        <v>#REF!</v>
      </c>
      <c r="N678" s="153" t="e">
        <f t="shared" si="123"/>
        <v>#REF!</v>
      </c>
      <c r="O678" s="153" t="e">
        <f t="shared" si="123"/>
        <v>#REF!</v>
      </c>
      <c r="P678" s="153" t="e">
        <f t="shared" si="115"/>
        <v>#REF!</v>
      </c>
      <c r="Q678" s="153" t="e">
        <f t="shared" si="115"/>
        <v>#REF!</v>
      </c>
      <c r="R678" s="153" t="e">
        <f t="shared" si="115"/>
        <v>#REF!</v>
      </c>
      <c r="S678" s="153" t="e">
        <f t="shared" si="120"/>
        <v>#REF!</v>
      </c>
      <c r="T678" s="152" t="str">
        <f t="shared" ca="1" si="121"/>
        <v/>
      </c>
      <c r="U678" s="149" t="str">
        <f t="shared" ca="1" si="119"/>
        <v/>
      </c>
    </row>
    <row r="679" spans="1:21">
      <c r="A679" s="149">
        <v>677</v>
      </c>
      <c r="B679" s="150">
        <f t="shared" si="122"/>
        <v>677</v>
      </c>
      <c r="C679" s="151" t="e">
        <f>IF(#REF!='Pareto Math'!Z$3,'Pareto Math'!B679,IF(HLOOKUP(X$15,#REF!,A680,FALSE)="","",HLOOKUP(X$15,#REF!,A680,FALSE)))</f>
        <v>#REF!</v>
      </c>
      <c r="D679" s="149" t="e">
        <f>HLOOKUP(V$15,#REF!,A680,FALSE)</f>
        <v>#REF!</v>
      </c>
      <c r="E679" s="152" t="e">
        <f>IF(C679="","",HLOOKUP(W$15,#REF!,A680,FALSE))</f>
        <v>#REF!</v>
      </c>
      <c r="F679" s="152">
        <f>(COUNTIF(D$3:D679,D679))</f>
        <v>677</v>
      </c>
      <c r="G679" s="152">
        <f t="shared" si="116"/>
        <v>999</v>
      </c>
      <c r="H679" s="152" t="e">
        <f t="shared" si="117"/>
        <v>#REF!</v>
      </c>
      <c r="I679" s="153" t="str">
        <f t="shared" si="118"/>
        <v/>
      </c>
      <c r="J679" s="153" t="e">
        <f t="shared" si="123"/>
        <v>#REF!</v>
      </c>
      <c r="K679" s="153" t="e">
        <f t="shared" si="123"/>
        <v>#REF!</v>
      </c>
      <c r="L679" s="153" t="e">
        <f t="shared" si="123"/>
        <v>#REF!</v>
      </c>
      <c r="M679" s="153" t="e">
        <f t="shared" si="123"/>
        <v>#REF!</v>
      </c>
      <c r="N679" s="153" t="e">
        <f t="shared" si="123"/>
        <v>#REF!</v>
      </c>
      <c r="O679" s="153" t="e">
        <f t="shared" si="123"/>
        <v>#REF!</v>
      </c>
      <c r="P679" s="153" t="e">
        <f t="shared" si="115"/>
        <v>#REF!</v>
      </c>
      <c r="Q679" s="153" t="e">
        <f t="shared" si="115"/>
        <v>#REF!</v>
      </c>
      <c r="R679" s="153" t="e">
        <f t="shared" si="115"/>
        <v>#REF!</v>
      </c>
      <c r="S679" s="153" t="e">
        <f t="shared" si="120"/>
        <v>#REF!</v>
      </c>
      <c r="T679" s="152" t="str">
        <f t="shared" ca="1" si="121"/>
        <v/>
      </c>
      <c r="U679" s="149" t="str">
        <f t="shared" ca="1" si="119"/>
        <v/>
      </c>
    </row>
    <row r="680" spans="1:21">
      <c r="A680" s="149">
        <v>678</v>
      </c>
      <c r="B680" s="150">
        <f t="shared" si="122"/>
        <v>678</v>
      </c>
      <c r="C680" s="151" t="e">
        <f>IF(#REF!='Pareto Math'!Z$3,'Pareto Math'!B680,IF(HLOOKUP(X$15,#REF!,A681,FALSE)="","",HLOOKUP(X$15,#REF!,A681,FALSE)))</f>
        <v>#REF!</v>
      </c>
      <c r="D680" s="149" t="e">
        <f>HLOOKUP(V$15,#REF!,A681,FALSE)</f>
        <v>#REF!</v>
      </c>
      <c r="E680" s="152" t="e">
        <f>IF(C680="","",HLOOKUP(W$15,#REF!,A681,FALSE))</f>
        <v>#REF!</v>
      </c>
      <c r="F680" s="152">
        <f>(COUNTIF(D$3:D680,D680))</f>
        <v>678</v>
      </c>
      <c r="G680" s="152">
        <f t="shared" si="116"/>
        <v>999</v>
      </c>
      <c r="H680" s="152" t="e">
        <f t="shared" si="117"/>
        <v>#REF!</v>
      </c>
      <c r="I680" s="153" t="str">
        <f t="shared" si="118"/>
        <v/>
      </c>
      <c r="J680" s="153" t="e">
        <f t="shared" si="123"/>
        <v>#REF!</v>
      </c>
      <c r="K680" s="153" t="e">
        <f t="shared" si="123"/>
        <v>#REF!</v>
      </c>
      <c r="L680" s="153" t="e">
        <f t="shared" si="123"/>
        <v>#REF!</v>
      </c>
      <c r="M680" s="153" t="e">
        <f t="shared" si="123"/>
        <v>#REF!</v>
      </c>
      <c r="N680" s="153" t="e">
        <f t="shared" si="123"/>
        <v>#REF!</v>
      </c>
      <c r="O680" s="153" t="e">
        <f t="shared" si="123"/>
        <v>#REF!</v>
      </c>
      <c r="P680" s="153" t="e">
        <f t="shared" si="115"/>
        <v>#REF!</v>
      </c>
      <c r="Q680" s="153" t="e">
        <f t="shared" si="115"/>
        <v>#REF!</v>
      </c>
      <c r="R680" s="153" t="e">
        <f t="shared" si="115"/>
        <v>#REF!</v>
      </c>
      <c r="S680" s="153" t="e">
        <f t="shared" si="120"/>
        <v>#REF!</v>
      </c>
      <c r="T680" s="152" t="str">
        <f t="shared" ca="1" si="121"/>
        <v/>
      </c>
      <c r="U680" s="149" t="str">
        <f t="shared" ca="1" si="119"/>
        <v/>
      </c>
    </row>
    <row r="681" spans="1:21">
      <c r="A681" s="149">
        <v>679</v>
      </c>
      <c r="B681" s="150">
        <f t="shared" si="122"/>
        <v>679</v>
      </c>
      <c r="C681" s="151" t="e">
        <f>IF(#REF!='Pareto Math'!Z$3,'Pareto Math'!B681,IF(HLOOKUP(X$15,#REF!,A682,FALSE)="","",HLOOKUP(X$15,#REF!,A682,FALSE)))</f>
        <v>#REF!</v>
      </c>
      <c r="D681" s="149" t="e">
        <f>HLOOKUP(V$15,#REF!,A682,FALSE)</f>
        <v>#REF!</v>
      </c>
      <c r="E681" s="152" t="e">
        <f>IF(C681="","",HLOOKUP(W$15,#REF!,A682,FALSE))</f>
        <v>#REF!</v>
      </c>
      <c r="F681" s="152">
        <f>(COUNTIF(D$3:D681,D681))</f>
        <v>679</v>
      </c>
      <c r="G681" s="152">
        <f t="shared" si="116"/>
        <v>999</v>
      </c>
      <c r="H681" s="152" t="e">
        <f t="shared" si="117"/>
        <v>#REF!</v>
      </c>
      <c r="I681" s="153" t="str">
        <f t="shared" si="118"/>
        <v/>
      </c>
      <c r="J681" s="153" t="e">
        <f t="shared" si="123"/>
        <v>#REF!</v>
      </c>
      <c r="K681" s="153" t="e">
        <f t="shared" si="123"/>
        <v>#REF!</v>
      </c>
      <c r="L681" s="153" t="e">
        <f t="shared" si="123"/>
        <v>#REF!</v>
      </c>
      <c r="M681" s="153" t="e">
        <f t="shared" si="123"/>
        <v>#REF!</v>
      </c>
      <c r="N681" s="153" t="e">
        <f t="shared" si="123"/>
        <v>#REF!</v>
      </c>
      <c r="O681" s="153" t="e">
        <f t="shared" si="123"/>
        <v>#REF!</v>
      </c>
      <c r="P681" s="153" t="e">
        <f t="shared" si="115"/>
        <v>#REF!</v>
      </c>
      <c r="Q681" s="153" t="e">
        <f t="shared" si="115"/>
        <v>#REF!</v>
      </c>
      <c r="R681" s="153" t="e">
        <f t="shared" si="115"/>
        <v>#REF!</v>
      </c>
      <c r="S681" s="153" t="e">
        <f t="shared" si="120"/>
        <v>#REF!</v>
      </c>
      <c r="T681" s="152" t="str">
        <f t="shared" ca="1" si="121"/>
        <v/>
      </c>
      <c r="U681" s="149" t="str">
        <f t="shared" ca="1" si="119"/>
        <v/>
      </c>
    </row>
    <row r="682" spans="1:21">
      <c r="A682" s="149">
        <v>680</v>
      </c>
      <c r="B682" s="150">
        <f t="shared" si="122"/>
        <v>680</v>
      </c>
      <c r="C682" s="151" t="e">
        <f>IF(#REF!='Pareto Math'!Z$3,'Pareto Math'!B682,IF(HLOOKUP(X$15,#REF!,A683,FALSE)="","",HLOOKUP(X$15,#REF!,A683,FALSE)))</f>
        <v>#REF!</v>
      </c>
      <c r="D682" s="149" t="e">
        <f>HLOOKUP(V$15,#REF!,A683,FALSE)</f>
        <v>#REF!</v>
      </c>
      <c r="E682" s="152" t="e">
        <f>IF(C682="","",HLOOKUP(W$15,#REF!,A683,FALSE))</f>
        <v>#REF!</v>
      </c>
      <c r="F682" s="152">
        <f>(COUNTIF(D$3:D682,D682))</f>
        <v>680</v>
      </c>
      <c r="G682" s="152">
        <f t="shared" si="116"/>
        <v>999</v>
      </c>
      <c r="H682" s="152" t="e">
        <f t="shared" si="117"/>
        <v>#REF!</v>
      </c>
      <c r="I682" s="153" t="str">
        <f t="shared" si="118"/>
        <v/>
      </c>
      <c r="J682" s="153" t="e">
        <f t="shared" si="123"/>
        <v>#REF!</v>
      </c>
      <c r="K682" s="153" t="e">
        <f t="shared" si="123"/>
        <v>#REF!</v>
      </c>
      <c r="L682" s="153" t="e">
        <f t="shared" si="123"/>
        <v>#REF!</v>
      </c>
      <c r="M682" s="153" t="e">
        <f t="shared" si="123"/>
        <v>#REF!</v>
      </c>
      <c r="N682" s="153" t="e">
        <f t="shared" si="123"/>
        <v>#REF!</v>
      </c>
      <c r="O682" s="153" t="e">
        <f t="shared" si="123"/>
        <v>#REF!</v>
      </c>
      <c r="P682" s="153" t="e">
        <f t="shared" si="115"/>
        <v>#REF!</v>
      </c>
      <c r="Q682" s="153" t="e">
        <f t="shared" si="115"/>
        <v>#REF!</v>
      </c>
      <c r="R682" s="153" t="e">
        <f t="shared" si="115"/>
        <v>#REF!</v>
      </c>
      <c r="S682" s="153" t="e">
        <f t="shared" si="120"/>
        <v>#REF!</v>
      </c>
      <c r="T682" s="152" t="str">
        <f t="shared" ca="1" si="121"/>
        <v/>
      </c>
      <c r="U682" s="149" t="str">
        <f t="shared" ca="1" si="119"/>
        <v/>
      </c>
    </row>
    <row r="683" spans="1:21">
      <c r="A683" s="149">
        <v>681</v>
      </c>
      <c r="B683" s="150">
        <f t="shared" si="122"/>
        <v>681</v>
      </c>
      <c r="C683" s="151" t="e">
        <f>IF(#REF!='Pareto Math'!Z$3,'Pareto Math'!B683,IF(HLOOKUP(X$15,#REF!,A684,FALSE)="","",HLOOKUP(X$15,#REF!,A684,FALSE)))</f>
        <v>#REF!</v>
      </c>
      <c r="D683" s="149" t="e">
        <f>HLOOKUP(V$15,#REF!,A684,FALSE)</f>
        <v>#REF!</v>
      </c>
      <c r="E683" s="152" t="e">
        <f>IF(C683="","",HLOOKUP(W$15,#REF!,A684,FALSE))</f>
        <v>#REF!</v>
      </c>
      <c r="F683" s="152">
        <f>(COUNTIF(D$3:D683,D683))</f>
        <v>681</v>
      </c>
      <c r="G683" s="152">
        <f t="shared" si="116"/>
        <v>999</v>
      </c>
      <c r="H683" s="152" t="e">
        <f t="shared" si="117"/>
        <v>#REF!</v>
      </c>
      <c r="I683" s="153" t="str">
        <f t="shared" si="118"/>
        <v/>
      </c>
      <c r="J683" s="153" t="e">
        <f t="shared" si="123"/>
        <v>#REF!</v>
      </c>
      <c r="K683" s="153" t="e">
        <f t="shared" si="123"/>
        <v>#REF!</v>
      </c>
      <c r="L683" s="153" t="e">
        <f t="shared" si="123"/>
        <v>#REF!</v>
      </c>
      <c r="M683" s="153" t="e">
        <f t="shared" si="123"/>
        <v>#REF!</v>
      </c>
      <c r="N683" s="153" t="e">
        <f t="shared" si="123"/>
        <v>#REF!</v>
      </c>
      <c r="O683" s="153" t="e">
        <f t="shared" si="123"/>
        <v>#REF!</v>
      </c>
      <c r="P683" s="153" t="e">
        <f t="shared" si="115"/>
        <v>#REF!</v>
      </c>
      <c r="Q683" s="153" t="e">
        <f t="shared" si="115"/>
        <v>#REF!</v>
      </c>
      <c r="R683" s="153" t="e">
        <f t="shared" si="115"/>
        <v>#REF!</v>
      </c>
      <c r="S683" s="153" t="e">
        <f t="shared" si="120"/>
        <v>#REF!</v>
      </c>
      <c r="T683" s="152" t="str">
        <f t="shared" ca="1" si="121"/>
        <v/>
      </c>
      <c r="U683" s="149" t="str">
        <f t="shared" ca="1" si="119"/>
        <v/>
      </c>
    </row>
    <row r="684" spans="1:21">
      <c r="A684" s="149">
        <v>682</v>
      </c>
      <c r="B684" s="150">
        <f t="shared" si="122"/>
        <v>682</v>
      </c>
      <c r="C684" s="151" t="e">
        <f>IF(#REF!='Pareto Math'!Z$3,'Pareto Math'!B684,IF(HLOOKUP(X$15,#REF!,A685,FALSE)="","",HLOOKUP(X$15,#REF!,A685,FALSE)))</f>
        <v>#REF!</v>
      </c>
      <c r="D684" s="149" t="e">
        <f>HLOOKUP(V$15,#REF!,A685,FALSE)</f>
        <v>#REF!</v>
      </c>
      <c r="E684" s="152" t="e">
        <f>IF(C684="","",HLOOKUP(W$15,#REF!,A685,FALSE))</f>
        <v>#REF!</v>
      </c>
      <c r="F684" s="152">
        <f>(COUNTIF(D$3:D684,D684))</f>
        <v>682</v>
      </c>
      <c r="G684" s="152">
        <f t="shared" si="116"/>
        <v>999</v>
      </c>
      <c r="H684" s="152" t="e">
        <f t="shared" si="117"/>
        <v>#REF!</v>
      </c>
      <c r="I684" s="153" t="str">
        <f t="shared" si="118"/>
        <v/>
      </c>
      <c r="J684" s="153" t="e">
        <f t="shared" si="123"/>
        <v>#REF!</v>
      </c>
      <c r="K684" s="153" t="e">
        <f t="shared" si="123"/>
        <v>#REF!</v>
      </c>
      <c r="L684" s="153" t="e">
        <f t="shared" si="123"/>
        <v>#REF!</v>
      </c>
      <c r="M684" s="153" t="e">
        <f t="shared" si="123"/>
        <v>#REF!</v>
      </c>
      <c r="N684" s="153" t="e">
        <f t="shared" si="123"/>
        <v>#REF!</v>
      </c>
      <c r="O684" s="153" t="e">
        <f t="shared" si="123"/>
        <v>#REF!</v>
      </c>
      <c r="P684" s="153" t="e">
        <f t="shared" si="115"/>
        <v>#REF!</v>
      </c>
      <c r="Q684" s="153" t="e">
        <f t="shared" si="115"/>
        <v>#REF!</v>
      </c>
      <c r="R684" s="153" t="e">
        <f t="shared" si="115"/>
        <v>#REF!</v>
      </c>
      <c r="S684" s="153" t="e">
        <f t="shared" si="120"/>
        <v>#REF!</v>
      </c>
      <c r="T684" s="152" t="str">
        <f t="shared" ca="1" si="121"/>
        <v/>
      </c>
      <c r="U684" s="149" t="str">
        <f t="shared" ca="1" si="119"/>
        <v/>
      </c>
    </row>
    <row r="685" spans="1:21">
      <c r="A685" s="149">
        <v>683</v>
      </c>
      <c r="B685" s="150">
        <f t="shared" si="122"/>
        <v>683</v>
      </c>
      <c r="C685" s="151" t="e">
        <f>IF(#REF!='Pareto Math'!Z$3,'Pareto Math'!B685,IF(HLOOKUP(X$15,#REF!,A686,FALSE)="","",HLOOKUP(X$15,#REF!,A686,FALSE)))</f>
        <v>#REF!</v>
      </c>
      <c r="D685" s="149" t="e">
        <f>HLOOKUP(V$15,#REF!,A686,FALSE)</f>
        <v>#REF!</v>
      </c>
      <c r="E685" s="152" t="e">
        <f>IF(C685="","",HLOOKUP(W$15,#REF!,A686,FALSE))</f>
        <v>#REF!</v>
      </c>
      <c r="F685" s="152">
        <f>(COUNTIF(D$3:D685,D685))</f>
        <v>683</v>
      </c>
      <c r="G685" s="152">
        <f t="shared" si="116"/>
        <v>999</v>
      </c>
      <c r="H685" s="152" t="e">
        <f t="shared" si="117"/>
        <v>#REF!</v>
      </c>
      <c r="I685" s="153" t="str">
        <f t="shared" si="118"/>
        <v/>
      </c>
      <c r="J685" s="153" t="e">
        <f t="shared" si="123"/>
        <v>#REF!</v>
      </c>
      <c r="K685" s="153" t="e">
        <f t="shared" si="123"/>
        <v>#REF!</v>
      </c>
      <c r="L685" s="153" t="e">
        <f t="shared" si="123"/>
        <v>#REF!</v>
      </c>
      <c r="M685" s="153" t="e">
        <f t="shared" si="123"/>
        <v>#REF!</v>
      </c>
      <c r="N685" s="153" t="e">
        <f t="shared" si="123"/>
        <v>#REF!</v>
      </c>
      <c r="O685" s="153" t="e">
        <f t="shared" si="123"/>
        <v>#REF!</v>
      </c>
      <c r="P685" s="153" t="e">
        <f t="shared" si="115"/>
        <v>#REF!</v>
      </c>
      <c r="Q685" s="153" t="e">
        <f t="shared" si="115"/>
        <v>#REF!</v>
      </c>
      <c r="R685" s="153" t="e">
        <f t="shared" si="115"/>
        <v>#REF!</v>
      </c>
      <c r="S685" s="153" t="e">
        <f t="shared" si="120"/>
        <v>#REF!</v>
      </c>
      <c r="T685" s="152" t="str">
        <f t="shared" ca="1" si="121"/>
        <v/>
      </c>
      <c r="U685" s="149" t="str">
        <f t="shared" ca="1" si="119"/>
        <v/>
      </c>
    </row>
    <row r="686" spans="1:21">
      <c r="A686" s="149">
        <v>684</v>
      </c>
      <c r="B686" s="150">
        <f t="shared" si="122"/>
        <v>684</v>
      </c>
      <c r="C686" s="151" t="e">
        <f>IF(#REF!='Pareto Math'!Z$3,'Pareto Math'!B686,IF(HLOOKUP(X$15,#REF!,A687,FALSE)="","",HLOOKUP(X$15,#REF!,A687,FALSE)))</f>
        <v>#REF!</v>
      </c>
      <c r="D686" s="149" t="e">
        <f>HLOOKUP(V$15,#REF!,A687,FALSE)</f>
        <v>#REF!</v>
      </c>
      <c r="E686" s="152" t="e">
        <f>IF(C686="","",HLOOKUP(W$15,#REF!,A687,FALSE))</f>
        <v>#REF!</v>
      </c>
      <c r="F686" s="152">
        <f>(COUNTIF(D$3:D686,D686))</f>
        <v>684</v>
      </c>
      <c r="G686" s="152">
        <f t="shared" si="116"/>
        <v>999</v>
      </c>
      <c r="H686" s="152" t="e">
        <f t="shared" si="117"/>
        <v>#REF!</v>
      </c>
      <c r="I686" s="153" t="str">
        <f t="shared" si="118"/>
        <v/>
      </c>
      <c r="J686" s="153" t="e">
        <f t="shared" si="123"/>
        <v>#REF!</v>
      </c>
      <c r="K686" s="153" t="e">
        <f t="shared" si="123"/>
        <v>#REF!</v>
      </c>
      <c r="L686" s="153" t="e">
        <f t="shared" si="123"/>
        <v>#REF!</v>
      </c>
      <c r="M686" s="153" t="e">
        <f t="shared" si="123"/>
        <v>#REF!</v>
      </c>
      <c r="N686" s="153" t="e">
        <f t="shared" si="123"/>
        <v>#REF!</v>
      </c>
      <c r="O686" s="153" t="e">
        <f t="shared" si="123"/>
        <v>#REF!</v>
      </c>
      <c r="P686" s="153" t="e">
        <f t="shared" si="115"/>
        <v>#REF!</v>
      </c>
      <c r="Q686" s="153" t="e">
        <f t="shared" si="115"/>
        <v>#REF!</v>
      </c>
      <c r="R686" s="153" t="e">
        <f t="shared" si="115"/>
        <v>#REF!</v>
      </c>
      <c r="S686" s="153" t="e">
        <f t="shared" si="120"/>
        <v>#REF!</v>
      </c>
      <c r="T686" s="152" t="str">
        <f t="shared" ca="1" si="121"/>
        <v/>
      </c>
      <c r="U686" s="149" t="str">
        <f t="shared" ca="1" si="119"/>
        <v/>
      </c>
    </row>
    <row r="687" spans="1:21">
      <c r="A687" s="149">
        <v>685</v>
      </c>
      <c r="B687" s="150">
        <f t="shared" si="122"/>
        <v>685</v>
      </c>
      <c r="C687" s="151" t="e">
        <f>IF(#REF!='Pareto Math'!Z$3,'Pareto Math'!B687,IF(HLOOKUP(X$15,#REF!,A688,FALSE)="","",HLOOKUP(X$15,#REF!,A688,FALSE)))</f>
        <v>#REF!</v>
      </c>
      <c r="D687" s="149" t="e">
        <f>HLOOKUP(V$15,#REF!,A688,FALSE)</f>
        <v>#REF!</v>
      </c>
      <c r="E687" s="152" t="e">
        <f>IF(C687="","",HLOOKUP(W$15,#REF!,A688,FALSE))</f>
        <v>#REF!</v>
      </c>
      <c r="F687" s="152">
        <f>(COUNTIF(D$3:D687,D687))</f>
        <v>685</v>
      </c>
      <c r="G687" s="152">
        <f t="shared" si="116"/>
        <v>999</v>
      </c>
      <c r="H687" s="152" t="e">
        <f t="shared" si="117"/>
        <v>#REF!</v>
      </c>
      <c r="I687" s="153" t="str">
        <f t="shared" si="118"/>
        <v/>
      </c>
      <c r="J687" s="153" t="e">
        <f t="shared" si="123"/>
        <v>#REF!</v>
      </c>
      <c r="K687" s="153" t="e">
        <f t="shared" si="123"/>
        <v>#REF!</v>
      </c>
      <c r="L687" s="153" t="e">
        <f t="shared" si="123"/>
        <v>#REF!</v>
      </c>
      <c r="M687" s="153" t="e">
        <f t="shared" si="123"/>
        <v>#REF!</v>
      </c>
      <c r="N687" s="153" t="e">
        <f t="shared" si="123"/>
        <v>#REF!</v>
      </c>
      <c r="O687" s="153" t="e">
        <f t="shared" si="123"/>
        <v>#REF!</v>
      </c>
      <c r="P687" s="153" t="e">
        <f t="shared" si="115"/>
        <v>#REF!</v>
      </c>
      <c r="Q687" s="153" t="e">
        <f t="shared" si="115"/>
        <v>#REF!</v>
      </c>
      <c r="R687" s="153" t="e">
        <f t="shared" si="115"/>
        <v>#REF!</v>
      </c>
      <c r="S687" s="153" t="e">
        <f t="shared" si="120"/>
        <v>#REF!</v>
      </c>
      <c r="T687" s="152" t="str">
        <f t="shared" ca="1" si="121"/>
        <v/>
      </c>
      <c r="U687" s="149" t="str">
        <f t="shared" ca="1" si="119"/>
        <v/>
      </c>
    </row>
    <row r="688" spans="1:21">
      <c r="A688" s="149">
        <v>686</v>
      </c>
      <c r="B688" s="150">
        <f t="shared" si="122"/>
        <v>686</v>
      </c>
      <c r="C688" s="151" t="e">
        <f>IF(#REF!='Pareto Math'!Z$3,'Pareto Math'!B688,IF(HLOOKUP(X$15,#REF!,A689,FALSE)="","",HLOOKUP(X$15,#REF!,A689,FALSE)))</f>
        <v>#REF!</v>
      </c>
      <c r="D688" s="149" t="e">
        <f>HLOOKUP(V$15,#REF!,A689,FALSE)</f>
        <v>#REF!</v>
      </c>
      <c r="E688" s="152" t="e">
        <f>IF(C688="","",HLOOKUP(W$15,#REF!,A689,FALSE))</f>
        <v>#REF!</v>
      </c>
      <c r="F688" s="152">
        <f>(COUNTIF(D$3:D688,D688))</f>
        <v>686</v>
      </c>
      <c r="G688" s="152">
        <f t="shared" si="116"/>
        <v>999</v>
      </c>
      <c r="H688" s="152" t="e">
        <f t="shared" si="117"/>
        <v>#REF!</v>
      </c>
      <c r="I688" s="153" t="str">
        <f t="shared" si="118"/>
        <v/>
      </c>
      <c r="J688" s="153" t="e">
        <f t="shared" si="123"/>
        <v>#REF!</v>
      </c>
      <c r="K688" s="153" t="e">
        <f t="shared" si="123"/>
        <v>#REF!</v>
      </c>
      <c r="L688" s="153" t="e">
        <f t="shared" si="123"/>
        <v>#REF!</v>
      </c>
      <c r="M688" s="153" t="e">
        <f t="shared" si="123"/>
        <v>#REF!</v>
      </c>
      <c r="N688" s="153" t="e">
        <f t="shared" si="123"/>
        <v>#REF!</v>
      </c>
      <c r="O688" s="153" t="e">
        <f t="shared" si="123"/>
        <v>#REF!</v>
      </c>
      <c r="P688" s="153" t="e">
        <f t="shared" si="115"/>
        <v>#REF!</v>
      </c>
      <c r="Q688" s="153" t="e">
        <f t="shared" si="115"/>
        <v>#REF!</v>
      </c>
      <c r="R688" s="153" t="e">
        <f t="shared" si="115"/>
        <v>#REF!</v>
      </c>
      <c r="S688" s="153" t="e">
        <f t="shared" si="120"/>
        <v>#REF!</v>
      </c>
      <c r="T688" s="152" t="str">
        <f t="shared" ca="1" si="121"/>
        <v/>
      </c>
      <c r="U688" s="149" t="str">
        <f t="shared" ca="1" si="119"/>
        <v/>
      </c>
    </row>
    <row r="689" spans="1:21">
      <c r="A689" s="149">
        <v>687</v>
      </c>
      <c r="B689" s="150">
        <f t="shared" si="122"/>
        <v>687</v>
      </c>
      <c r="C689" s="151" t="e">
        <f>IF(#REF!='Pareto Math'!Z$3,'Pareto Math'!B689,IF(HLOOKUP(X$15,#REF!,A690,FALSE)="","",HLOOKUP(X$15,#REF!,A690,FALSE)))</f>
        <v>#REF!</v>
      </c>
      <c r="D689" s="149" t="e">
        <f>HLOOKUP(V$15,#REF!,A690,FALSE)</f>
        <v>#REF!</v>
      </c>
      <c r="E689" s="152" t="e">
        <f>IF(C689="","",HLOOKUP(W$15,#REF!,A690,FALSE))</f>
        <v>#REF!</v>
      </c>
      <c r="F689" s="152">
        <f>(COUNTIF(D$3:D689,D689))</f>
        <v>687</v>
      </c>
      <c r="G689" s="152">
        <f t="shared" si="116"/>
        <v>999</v>
      </c>
      <c r="H689" s="152" t="e">
        <f t="shared" si="117"/>
        <v>#REF!</v>
      </c>
      <c r="I689" s="153" t="str">
        <f t="shared" si="118"/>
        <v/>
      </c>
      <c r="J689" s="153" t="e">
        <f t="shared" si="123"/>
        <v>#REF!</v>
      </c>
      <c r="K689" s="153" t="e">
        <f t="shared" si="123"/>
        <v>#REF!</v>
      </c>
      <c r="L689" s="153" t="e">
        <f t="shared" si="123"/>
        <v>#REF!</v>
      </c>
      <c r="M689" s="153" t="e">
        <f t="shared" si="123"/>
        <v>#REF!</v>
      </c>
      <c r="N689" s="153" t="e">
        <f t="shared" si="123"/>
        <v>#REF!</v>
      </c>
      <c r="O689" s="153" t="e">
        <f t="shared" si="123"/>
        <v>#REF!</v>
      </c>
      <c r="P689" s="153" t="e">
        <f t="shared" si="115"/>
        <v>#REF!</v>
      </c>
      <c r="Q689" s="153" t="e">
        <f t="shared" si="115"/>
        <v>#REF!</v>
      </c>
      <c r="R689" s="153" t="e">
        <f t="shared" si="115"/>
        <v>#REF!</v>
      </c>
      <c r="S689" s="153" t="e">
        <f t="shared" si="120"/>
        <v>#REF!</v>
      </c>
      <c r="T689" s="152" t="str">
        <f t="shared" ca="1" si="121"/>
        <v/>
      </c>
      <c r="U689" s="149" t="str">
        <f t="shared" ca="1" si="119"/>
        <v/>
      </c>
    </row>
    <row r="690" spans="1:21">
      <c r="A690" s="149">
        <v>688</v>
      </c>
      <c r="B690" s="150">
        <f t="shared" si="122"/>
        <v>688</v>
      </c>
      <c r="C690" s="151" t="e">
        <f>IF(#REF!='Pareto Math'!Z$3,'Pareto Math'!B690,IF(HLOOKUP(X$15,#REF!,A691,FALSE)="","",HLOOKUP(X$15,#REF!,A691,FALSE)))</f>
        <v>#REF!</v>
      </c>
      <c r="D690" s="149" t="e">
        <f>HLOOKUP(V$15,#REF!,A691,FALSE)</f>
        <v>#REF!</v>
      </c>
      <c r="E690" s="152" t="e">
        <f>IF(C690="","",HLOOKUP(W$15,#REF!,A691,FALSE))</f>
        <v>#REF!</v>
      </c>
      <c r="F690" s="152">
        <f>(COUNTIF(D$3:D690,D690))</f>
        <v>688</v>
      </c>
      <c r="G690" s="152">
        <f t="shared" si="116"/>
        <v>999</v>
      </c>
      <c r="H690" s="152" t="e">
        <f t="shared" si="117"/>
        <v>#REF!</v>
      </c>
      <c r="I690" s="153" t="str">
        <f t="shared" si="118"/>
        <v/>
      </c>
      <c r="J690" s="153" t="e">
        <f t="shared" si="123"/>
        <v>#REF!</v>
      </c>
      <c r="K690" s="153" t="e">
        <f t="shared" si="123"/>
        <v>#REF!</v>
      </c>
      <c r="L690" s="153" t="e">
        <f t="shared" si="123"/>
        <v>#REF!</v>
      </c>
      <c r="M690" s="153" t="e">
        <f t="shared" si="123"/>
        <v>#REF!</v>
      </c>
      <c r="N690" s="153" t="e">
        <f t="shared" si="123"/>
        <v>#REF!</v>
      </c>
      <c r="O690" s="153" t="e">
        <f t="shared" si="123"/>
        <v>#REF!</v>
      </c>
      <c r="P690" s="153" t="e">
        <f t="shared" si="115"/>
        <v>#REF!</v>
      </c>
      <c r="Q690" s="153" t="e">
        <f t="shared" si="115"/>
        <v>#REF!</v>
      </c>
      <c r="R690" s="153" t="e">
        <f t="shared" si="115"/>
        <v>#REF!</v>
      </c>
      <c r="S690" s="153" t="e">
        <f t="shared" si="120"/>
        <v>#REF!</v>
      </c>
      <c r="T690" s="152" t="str">
        <f t="shared" ca="1" si="121"/>
        <v/>
      </c>
      <c r="U690" s="149" t="str">
        <f t="shared" ca="1" si="119"/>
        <v/>
      </c>
    </row>
    <row r="691" spans="1:21">
      <c r="A691" s="149">
        <v>689</v>
      </c>
      <c r="B691" s="150">
        <f t="shared" si="122"/>
        <v>689</v>
      </c>
      <c r="C691" s="151" t="e">
        <f>IF(#REF!='Pareto Math'!Z$3,'Pareto Math'!B691,IF(HLOOKUP(X$15,#REF!,A692,FALSE)="","",HLOOKUP(X$15,#REF!,A692,FALSE)))</f>
        <v>#REF!</v>
      </c>
      <c r="D691" s="149" t="e">
        <f>HLOOKUP(V$15,#REF!,A692,FALSE)</f>
        <v>#REF!</v>
      </c>
      <c r="E691" s="152" t="e">
        <f>IF(C691="","",HLOOKUP(W$15,#REF!,A692,FALSE))</f>
        <v>#REF!</v>
      </c>
      <c r="F691" s="152">
        <f>(COUNTIF(D$3:D691,D691))</f>
        <v>689</v>
      </c>
      <c r="G691" s="152">
        <f t="shared" si="116"/>
        <v>999</v>
      </c>
      <c r="H691" s="152" t="e">
        <f t="shared" si="117"/>
        <v>#REF!</v>
      </c>
      <c r="I691" s="153" t="str">
        <f t="shared" si="118"/>
        <v/>
      </c>
      <c r="J691" s="153" t="e">
        <f t="shared" si="123"/>
        <v>#REF!</v>
      </c>
      <c r="K691" s="153" t="e">
        <f t="shared" si="123"/>
        <v>#REF!</v>
      </c>
      <c r="L691" s="153" t="e">
        <f t="shared" si="123"/>
        <v>#REF!</v>
      </c>
      <c r="M691" s="153" t="e">
        <f t="shared" ref="M691:R737" si="124">IF(ISERROR(AA$43),"",IF($D691&lt;&gt;AA$43,"",$E691))</f>
        <v>#REF!</v>
      </c>
      <c r="N691" s="153" t="e">
        <f t="shared" si="124"/>
        <v>#REF!</v>
      </c>
      <c r="O691" s="153" t="e">
        <f t="shared" si="124"/>
        <v>#REF!</v>
      </c>
      <c r="P691" s="153" t="e">
        <f t="shared" si="115"/>
        <v>#REF!</v>
      </c>
      <c r="Q691" s="153" t="e">
        <f t="shared" si="115"/>
        <v>#REF!</v>
      </c>
      <c r="R691" s="153" t="e">
        <f t="shared" si="115"/>
        <v>#REF!</v>
      </c>
      <c r="S691" s="153" t="e">
        <f t="shared" si="120"/>
        <v>#REF!</v>
      </c>
      <c r="T691" s="152" t="str">
        <f t="shared" ca="1" si="121"/>
        <v/>
      </c>
      <c r="U691" s="149" t="str">
        <f t="shared" ca="1" si="119"/>
        <v/>
      </c>
    </row>
    <row r="692" spans="1:21">
      <c r="A692" s="149">
        <v>690</v>
      </c>
      <c r="B692" s="150">
        <f t="shared" si="122"/>
        <v>690</v>
      </c>
      <c r="C692" s="151" t="e">
        <f>IF(#REF!='Pareto Math'!Z$3,'Pareto Math'!B692,IF(HLOOKUP(X$15,#REF!,A693,FALSE)="","",HLOOKUP(X$15,#REF!,A693,FALSE)))</f>
        <v>#REF!</v>
      </c>
      <c r="D692" s="149" t="e">
        <f>HLOOKUP(V$15,#REF!,A693,FALSE)</f>
        <v>#REF!</v>
      </c>
      <c r="E692" s="152" t="e">
        <f>IF(C692="","",HLOOKUP(W$15,#REF!,A693,FALSE))</f>
        <v>#REF!</v>
      </c>
      <c r="F692" s="152">
        <f>(COUNTIF(D$3:D692,D692))</f>
        <v>690</v>
      </c>
      <c r="G692" s="152">
        <f t="shared" si="116"/>
        <v>999</v>
      </c>
      <c r="H692" s="152" t="e">
        <f t="shared" si="117"/>
        <v>#REF!</v>
      </c>
      <c r="I692" s="153" t="str">
        <f t="shared" si="118"/>
        <v/>
      </c>
      <c r="J692" s="153" t="e">
        <f t="shared" ref="J692:J723" si="125">IF(ISERROR(X$43),"",IF($D692&lt;&gt;X$43,"",$E692))</f>
        <v>#REF!</v>
      </c>
      <c r="K692" s="153" t="e">
        <f t="shared" ref="K692:K723" si="126">IF(ISERROR(Y$43),"",IF($D692&lt;&gt;Y$43,"",$E692))</f>
        <v>#REF!</v>
      </c>
      <c r="L692" s="153" t="e">
        <f t="shared" ref="L692:L723" si="127">IF(ISERROR(Z$43),"",IF($D692&lt;&gt;Z$43,"",$E692))</f>
        <v>#REF!</v>
      </c>
      <c r="M692" s="153" t="e">
        <f t="shared" si="124"/>
        <v>#REF!</v>
      </c>
      <c r="N692" s="153" t="e">
        <f t="shared" si="124"/>
        <v>#REF!</v>
      </c>
      <c r="O692" s="153" t="e">
        <f t="shared" si="124"/>
        <v>#REF!</v>
      </c>
      <c r="P692" s="153" t="e">
        <f t="shared" si="115"/>
        <v>#REF!</v>
      </c>
      <c r="Q692" s="153" t="e">
        <f t="shared" si="115"/>
        <v>#REF!</v>
      </c>
      <c r="R692" s="153" t="e">
        <f t="shared" si="115"/>
        <v>#REF!</v>
      </c>
      <c r="S692" s="153" t="e">
        <f t="shared" si="120"/>
        <v>#REF!</v>
      </c>
      <c r="T692" s="152" t="str">
        <f t="shared" ca="1" si="121"/>
        <v/>
      </c>
      <c r="U692" s="149" t="str">
        <f t="shared" ca="1" si="119"/>
        <v/>
      </c>
    </row>
    <row r="693" spans="1:21">
      <c r="A693" s="149">
        <v>691</v>
      </c>
      <c r="B693" s="150">
        <f t="shared" si="122"/>
        <v>691</v>
      </c>
      <c r="C693" s="151" t="e">
        <f>IF(#REF!='Pareto Math'!Z$3,'Pareto Math'!B693,IF(HLOOKUP(X$15,#REF!,A694,FALSE)="","",HLOOKUP(X$15,#REF!,A694,FALSE)))</f>
        <v>#REF!</v>
      </c>
      <c r="D693" s="149" t="e">
        <f>HLOOKUP(V$15,#REF!,A694,FALSE)</f>
        <v>#REF!</v>
      </c>
      <c r="E693" s="152" t="e">
        <f>IF(C693="","",HLOOKUP(W$15,#REF!,A694,FALSE))</f>
        <v>#REF!</v>
      </c>
      <c r="F693" s="152">
        <f>(COUNTIF(D$3:D693,D693))</f>
        <v>691</v>
      </c>
      <c r="G693" s="152">
        <f t="shared" si="116"/>
        <v>999</v>
      </c>
      <c r="H693" s="152" t="e">
        <f t="shared" si="117"/>
        <v>#REF!</v>
      </c>
      <c r="I693" s="153" t="str">
        <f t="shared" si="118"/>
        <v/>
      </c>
      <c r="J693" s="153" t="e">
        <f t="shared" si="125"/>
        <v>#REF!</v>
      </c>
      <c r="K693" s="153" t="e">
        <f t="shared" si="126"/>
        <v>#REF!</v>
      </c>
      <c r="L693" s="153" t="e">
        <f t="shared" si="127"/>
        <v>#REF!</v>
      </c>
      <c r="M693" s="153" t="e">
        <f t="shared" si="124"/>
        <v>#REF!</v>
      </c>
      <c r="N693" s="153" t="e">
        <f t="shared" si="124"/>
        <v>#REF!</v>
      </c>
      <c r="O693" s="153" t="e">
        <f t="shared" si="124"/>
        <v>#REF!</v>
      </c>
      <c r="P693" s="153" t="e">
        <f t="shared" si="115"/>
        <v>#REF!</v>
      </c>
      <c r="Q693" s="153" t="e">
        <f t="shared" si="115"/>
        <v>#REF!</v>
      </c>
      <c r="R693" s="153" t="e">
        <f t="shared" si="115"/>
        <v>#REF!</v>
      </c>
      <c r="S693" s="153" t="e">
        <f t="shared" si="120"/>
        <v>#REF!</v>
      </c>
      <c r="T693" s="152" t="str">
        <f t="shared" ca="1" si="121"/>
        <v/>
      </c>
      <c r="U693" s="149" t="str">
        <f t="shared" ca="1" si="119"/>
        <v/>
      </c>
    </row>
    <row r="694" spans="1:21">
      <c r="A694" s="149">
        <v>692</v>
      </c>
      <c r="B694" s="150">
        <f t="shared" si="122"/>
        <v>692</v>
      </c>
      <c r="C694" s="151" t="e">
        <f>IF(#REF!='Pareto Math'!Z$3,'Pareto Math'!B694,IF(HLOOKUP(X$15,#REF!,A695,FALSE)="","",HLOOKUP(X$15,#REF!,A695,FALSE)))</f>
        <v>#REF!</v>
      </c>
      <c r="D694" s="149" t="e">
        <f>HLOOKUP(V$15,#REF!,A695,FALSE)</f>
        <v>#REF!</v>
      </c>
      <c r="E694" s="152" t="e">
        <f>IF(C694="","",HLOOKUP(W$15,#REF!,A695,FALSE))</f>
        <v>#REF!</v>
      </c>
      <c r="F694" s="152">
        <f>(COUNTIF(D$3:D694,D694))</f>
        <v>692</v>
      </c>
      <c r="G694" s="152">
        <f t="shared" si="116"/>
        <v>999</v>
      </c>
      <c r="H694" s="152" t="e">
        <f t="shared" si="117"/>
        <v>#REF!</v>
      </c>
      <c r="I694" s="153" t="str">
        <f t="shared" si="118"/>
        <v/>
      </c>
      <c r="J694" s="153" t="e">
        <f t="shared" si="125"/>
        <v>#REF!</v>
      </c>
      <c r="K694" s="153" t="e">
        <f t="shared" si="126"/>
        <v>#REF!</v>
      </c>
      <c r="L694" s="153" t="e">
        <f t="shared" si="127"/>
        <v>#REF!</v>
      </c>
      <c r="M694" s="153" t="e">
        <f t="shared" si="124"/>
        <v>#REF!</v>
      </c>
      <c r="N694" s="153" t="e">
        <f t="shared" si="124"/>
        <v>#REF!</v>
      </c>
      <c r="O694" s="153" t="e">
        <f t="shared" si="124"/>
        <v>#REF!</v>
      </c>
      <c r="P694" s="153" t="e">
        <f t="shared" si="115"/>
        <v>#REF!</v>
      </c>
      <c r="Q694" s="153" t="e">
        <f t="shared" si="115"/>
        <v>#REF!</v>
      </c>
      <c r="R694" s="153" t="e">
        <f t="shared" si="115"/>
        <v>#REF!</v>
      </c>
      <c r="S694" s="153" t="e">
        <f t="shared" si="120"/>
        <v>#REF!</v>
      </c>
      <c r="T694" s="152" t="str">
        <f t="shared" ca="1" si="121"/>
        <v/>
      </c>
      <c r="U694" s="149" t="str">
        <f t="shared" ca="1" si="119"/>
        <v/>
      </c>
    </row>
    <row r="695" spans="1:21">
      <c r="A695" s="149">
        <v>693</v>
      </c>
      <c r="B695" s="150">
        <f t="shared" si="122"/>
        <v>693</v>
      </c>
      <c r="C695" s="151" t="e">
        <f>IF(#REF!='Pareto Math'!Z$3,'Pareto Math'!B695,IF(HLOOKUP(X$15,#REF!,A696,FALSE)="","",HLOOKUP(X$15,#REF!,A696,FALSE)))</f>
        <v>#REF!</v>
      </c>
      <c r="D695" s="149" t="e">
        <f>HLOOKUP(V$15,#REF!,A696,FALSE)</f>
        <v>#REF!</v>
      </c>
      <c r="E695" s="152" t="e">
        <f>IF(C695="","",HLOOKUP(W$15,#REF!,A696,FALSE))</f>
        <v>#REF!</v>
      </c>
      <c r="F695" s="152">
        <f>(COUNTIF(D$3:D695,D695))</f>
        <v>693</v>
      </c>
      <c r="G695" s="152">
        <f t="shared" si="116"/>
        <v>999</v>
      </c>
      <c r="H695" s="152" t="e">
        <f t="shared" si="117"/>
        <v>#REF!</v>
      </c>
      <c r="I695" s="153" t="str">
        <f t="shared" si="118"/>
        <v/>
      </c>
      <c r="J695" s="153" t="e">
        <f t="shared" si="125"/>
        <v>#REF!</v>
      </c>
      <c r="K695" s="153" t="e">
        <f t="shared" si="126"/>
        <v>#REF!</v>
      </c>
      <c r="L695" s="153" t="e">
        <f t="shared" si="127"/>
        <v>#REF!</v>
      </c>
      <c r="M695" s="153" t="e">
        <f t="shared" si="124"/>
        <v>#REF!</v>
      </c>
      <c r="N695" s="153" t="e">
        <f t="shared" si="124"/>
        <v>#REF!</v>
      </c>
      <c r="O695" s="153" t="e">
        <f t="shared" si="124"/>
        <v>#REF!</v>
      </c>
      <c r="P695" s="153" t="e">
        <f t="shared" si="115"/>
        <v>#REF!</v>
      </c>
      <c r="Q695" s="153" t="e">
        <f t="shared" si="115"/>
        <v>#REF!</v>
      </c>
      <c r="R695" s="153" t="e">
        <f t="shared" si="115"/>
        <v>#REF!</v>
      </c>
      <c r="S695" s="153" t="e">
        <f t="shared" si="120"/>
        <v>#REF!</v>
      </c>
      <c r="T695" s="152" t="str">
        <f t="shared" ca="1" si="121"/>
        <v/>
      </c>
      <c r="U695" s="149" t="str">
        <f t="shared" ca="1" si="119"/>
        <v/>
      </c>
    </row>
    <row r="696" spans="1:21">
      <c r="A696" s="149">
        <v>694</v>
      </c>
      <c r="B696" s="150">
        <f t="shared" si="122"/>
        <v>694</v>
      </c>
      <c r="C696" s="151" t="e">
        <f>IF(#REF!='Pareto Math'!Z$3,'Pareto Math'!B696,IF(HLOOKUP(X$15,#REF!,A697,FALSE)="","",HLOOKUP(X$15,#REF!,A697,FALSE)))</f>
        <v>#REF!</v>
      </c>
      <c r="D696" s="149" t="e">
        <f>HLOOKUP(V$15,#REF!,A697,FALSE)</f>
        <v>#REF!</v>
      </c>
      <c r="E696" s="152" t="e">
        <f>IF(C696="","",HLOOKUP(W$15,#REF!,A697,FALSE))</f>
        <v>#REF!</v>
      </c>
      <c r="F696" s="152">
        <f>(COUNTIF(D$3:D696,D696))</f>
        <v>694</v>
      </c>
      <c r="G696" s="152">
        <f t="shared" si="116"/>
        <v>999</v>
      </c>
      <c r="H696" s="152" t="e">
        <f t="shared" si="117"/>
        <v>#REF!</v>
      </c>
      <c r="I696" s="153" t="str">
        <f t="shared" si="118"/>
        <v/>
      </c>
      <c r="J696" s="153" t="e">
        <f t="shared" si="125"/>
        <v>#REF!</v>
      </c>
      <c r="K696" s="153" t="e">
        <f t="shared" si="126"/>
        <v>#REF!</v>
      </c>
      <c r="L696" s="153" t="e">
        <f t="shared" si="127"/>
        <v>#REF!</v>
      </c>
      <c r="M696" s="153" t="e">
        <f t="shared" si="124"/>
        <v>#REF!</v>
      </c>
      <c r="N696" s="153" t="e">
        <f t="shared" si="124"/>
        <v>#REF!</v>
      </c>
      <c r="O696" s="153" t="e">
        <f t="shared" si="124"/>
        <v>#REF!</v>
      </c>
      <c r="P696" s="153" t="e">
        <f t="shared" si="115"/>
        <v>#REF!</v>
      </c>
      <c r="Q696" s="153" t="e">
        <f t="shared" si="115"/>
        <v>#REF!</v>
      </c>
      <c r="R696" s="153" t="e">
        <f t="shared" si="115"/>
        <v>#REF!</v>
      </c>
      <c r="S696" s="153" t="e">
        <f t="shared" si="120"/>
        <v>#REF!</v>
      </c>
      <c r="T696" s="152" t="str">
        <f t="shared" ca="1" si="121"/>
        <v/>
      </c>
      <c r="U696" s="149" t="str">
        <f t="shared" ca="1" si="119"/>
        <v/>
      </c>
    </row>
    <row r="697" spans="1:21">
      <c r="A697" s="149">
        <v>695</v>
      </c>
      <c r="B697" s="150">
        <f t="shared" si="122"/>
        <v>695</v>
      </c>
      <c r="C697" s="151" t="e">
        <f>IF(#REF!='Pareto Math'!Z$3,'Pareto Math'!B697,IF(HLOOKUP(X$15,#REF!,A698,FALSE)="","",HLOOKUP(X$15,#REF!,A698,FALSE)))</f>
        <v>#REF!</v>
      </c>
      <c r="D697" s="149" t="e">
        <f>HLOOKUP(V$15,#REF!,A698,FALSE)</f>
        <v>#REF!</v>
      </c>
      <c r="E697" s="152" t="e">
        <f>IF(C697="","",HLOOKUP(W$15,#REF!,A698,FALSE))</f>
        <v>#REF!</v>
      </c>
      <c r="F697" s="152">
        <f>(COUNTIF(D$3:D697,D697))</f>
        <v>695</v>
      </c>
      <c r="G697" s="152">
        <f t="shared" si="116"/>
        <v>999</v>
      </c>
      <c r="H697" s="152" t="e">
        <f t="shared" si="117"/>
        <v>#REF!</v>
      </c>
      <c r="I697" s="153" t="str">
        <f t="shared" si="118"/>
        <v/>
      </c>
      <c r="J697" s="153" t="e">
        <f t="shared" si="125"/>
        <v>#REF!</v>
      </c>
      <c r="K697" s="153" t="e">
        <f t="shared" si="126"/>
        <v>#REF!</v>
      </c>
      <c r="L697" s="153" t="e">
        <f t="shared" si="127"/>
        <v>#REF!</v>
      </c>
      <c r="M697" s="153" t="e">
        <f t="shared" si="124"/>
        <v>#REF!</v>
      </c>
      <c r="N697" s="153" t="e">
        <f t="shared" si="124"/>
        <v>#REF!</v>
      </c>
      <c r="O697" s="153" t="e">
        <f t="shared" si="124"/>
        <v>#REF!</v>
      </c>
      <c r="P697" s="153" t="e">
        <f t="shared" si="115"/>
        <v>#REF!</v>
      </c>
      <c r="Q697" s="153" t="e">
        <f t="shared" si="115"/>
        <v>#REF!</v>
      </c>
      <c r="R697" s="153" t="e">
        <f t="shared" si="115"/>
        <v>#REF!</v>
      </c>
      <c r="S697" s="153" t="e">
        <f t="shared" si="120"/>
        <v>#REF!</v>
      </c>
      <c r="T697" s="152" t="str">
        <f t="shared" ca="1" si="121"/>
        <v/>
      </c>
      <c r="U697" s="149" t="str">
        <f t="shared" ca="1" si="119"/>
        <v/>
      </c>
    </row>
    <row r="698" spans="1:21">
      <c r="A698" s="149">
        <v>696</v>
      </c>
      <c r="B698" s="150">
        <f t="shared" si="122"/>
        <v>696</v>
      </c>
      <c r="C698" s="151" t="e">
        <f>IF(#REF!='Pareto Math'!Z$3,'Pareto Math'!B698,IF(HLOOKUP(X$15,#REF!,A699,FALSE)="","",HLOOKUP(X$15,#REF!,A699,FALSE)))</f>
        <v>#REF!</v>
      </c>
      <c r="D698" s="149" t="e">
        <f>HLOOKUP(V$15,#REF!,A699,FALSE)</f>
        <v>#REF!</v>
      </c>
      <c r="E698" s="152" t="e">
        <f>IF(C698="","",HLOOKUP(W$15,#REF!,A699,FALSE))</f>
        <v>#REF!</v>
      </c>
      <c r="F698" s="152">
        <f>(COUNTIF(D$3:D698,D698))</f>
        <v>696</v>
      </c>
      <c r="G698" s="152">
        <f t="shared" si="116"/>
        <v>999</v>
      </c>
      <c r="H698" s="152" t="e">
        <f t="shared" si="117"/>
        <v>#REF!</v>
      </c>
      <c r="I698" s="153" t="str">
        <f t="shared" si="118"/>
        <v/>
      </c>
      <c r="J698" s="153" t="e">
        <f t="shared" si="125"/>
        <v>#REF!</v>
      </c>
      <c r="K698" s="153" t="e">
        <f t="shared" si="126"/>
        <v>#REF!</v>
      </c>
      <c r="L698" s="153" t="e">
        <f t="shared" si="127"/>
        <v>#REF!</v>
      </c>
      <c r="M698" s="153" t="e">
        <f t="shared" si="124"/>
        <v>#REF!</v>
      </c>
      <c r="N698" s="153" t="e">
        <f t="shared" si="124"/>
        <v>#REF!</v>
      </c>
      <c r="O698" s="153" t="e">
        <f t="shared" si="124"/>
        <v>#REF!</v>
      </c>
      <c r="P698" s="153" t="e">
        <f t="shared" si="115"/>
        <v>#REF!</v>
      </c>
      <c r="Q698" s="153" t="e">
        <f t="shared" si="115"/>
        <v>#REF!</v>
      </c>
      <c r="R698" s="153" t="e">
        <f t="shared" si="115"/>
        <v>#REF!</v>
      </c>
      <c r="S698" s="153" t="e">
        <f t="shared" si="120"/>
        <v>#REF!</v>
      </c>
      <c r="T698" s="152" t="str">
        <f t="shared" ca="1" si="121"/>
        <v/>
      </c>
      <c r="U698" s="149" t="str">
        <f t="shared" ca="1" si="119"/>
        <v/>
      </c>
    </row>
    <row r="699" spans="1:21">
      <c r="A699" s="149">
        <v>697</v>
      </c>
      <c r="B699" s="150">
        <f t="shared" si="122"/>
        <v>697</v>
      </c>
      <c r="C699" s="151" t="e">
        <f>IF(#REF!='Pareto Math'!Z$3,'Pareto Math'!B699,IF(HLOOKUP(X$15,#REF!,A700,FALSE)="","",HLOOKUP(X$15,#REF!,A700,FALSE)))</f>
        <v>#REF!</v>
      </c>
      <c r="D699" s="149" t="e">
        <f>HLOOKUP(V$15,#REF!,A700,FALSE)</f>
        <v>#REF!</v>
      </c>
      <c r="E699" s="152" t="e">
        <f>IF(C699="","",HLOOKUP(W$15,#REF!,A700,FALSE))</f>
        <v>#REF!</v>
      </c>
      <c r="F699" s="152">
        <f>(COUNTIF(D$3:D699,D699))</f>
        <v>697</v>
      </c>
      <c r="G699" s="152">
        <f t="shared" si="116"/>
        <v>999</v>
      </c>
      <c r="H699" s="152" t="e">
        <f t="shared" si="117"/>
        <v>#REF!</v>
      </c>
      <c r="I699" s="153" t="str">
        <f t="shared" si="118"/>
        <v/>
      </c>
      <c r="J699" s="153" t="e">
        <f t="shared" si="125"/>
        <v>#REF!</v>
      </c>
      <c r="K699" s="153" t="e">
        <f t="shared" si="126"/>
        <v>#REF!</v>
      </c>
      <c r="L699" s="153" t="e">
        <f t="shared" si="127"/>
        <v>#REF!</v>
      </c>
      <c r="M699" s="153" t="e">
        <f t="shared" si="124"/>
        <v>#REF!</v>
      </c>
      <c r="N699" s="153" t="e">
        <f t="shared" si="124"/>
        <v>#REF!</v>
      </c>
      <c r="O699" s="153" t="e">
        <f t="shared" si="124"/>
        <v>#REF!</v>
      </c>
      <c r="P699" s="153" t="e">
        <f t="shared" si="115"/>
        <v>#REF!</v>
      </c>
      <c r="Q699" s="153" t="e">
        <f t="shared" si="115"/>
        <v>#REF!</v>
      </c>
      <c r="R699" s="153" t="e">
        <f t="shared" si="115"/>
        <v>#REF!</v>
      </c>
      <c r="S699" s="153" t="e">
        <f t="shared" si="120"/>
        <v>#REF!</v>
      </c>
      <c r="T699" s="152" t="str">
        <f t="shared" ca="1" si="121"/>
        <v/>
      </c>
      <c r="U699" s="149" t="str">
        <f t="shared" ca="1" si="119"/>
        <v/>
      </c>
    </row>
    <row r="700" spans="1:21">
      <c r="A700" s="149">
        <v>698</v>
      </c>
      <c r="B700" s="150">
        <f t="shared" si="122"/>
        <v>698</v>
      </c>
      <c r="C700" s="151" t="e">
        <f>IF(#REF!='Pareto Math'!Z$3,'Pareto Math'!B700,IF(HLOOKUP(X$15,#REF!,A701,FALSE)="","",HLOOKUP(X$15,#REF!,A701,FALSE)))</f>
        <v>#REF!</v>
      </c>
      <c r="D700" s="149" t="e">
        <f>HLOOKUP(V$15,#REF!,A701,FALSE)</f>
        <v>#REF!</v>
      </c>
      <c r="E700" s="152" t="e">
        <f>IF(C700="","",HLOOKUP(W$15,#REF!,A701,FALSE))</f>
        <v>#REF!</v>
      </c>
      <c r="F700" s="152">
        <f>(COUNTIF(D$3:D700,D700))</f>
        <v>698</v>
      </c>
      <c r="G700" s="152">
        <f t="shared" si="116"/>
        <v>999</v>
      </c>
      <c r="H700" s="152" t="e">
        <f t="shared" si="117"/>
        <v>#REF!</v>
      </c>
      <c r="I700" s="153" t="str">
        <f t="shared" si="118"/>
        <v/>
      </c>
      <c r="J700" s="153" t="e">
        <f t="shared" si="125"/>
        <v>#REF!</v>
      </c>
      <c r="K700" s="153" t="e">
        <f t="shared" si="126"/>
        <v>#REF!</v>
      </c>
      <c r="L700" s="153" t="e">
        <f t="shared" si="127"/>
        <v>#REF!</v>
      </c>
      <c r="M700" s="153" t="e">
        <f t="shared" si="124"/>
        <v>#REF!</v>
      </c>
      <c r="N700" s="153" t="e">
        <f t="shared" si="124"/>
        <v>#REF!</v>
      </c>
      <c r="O700" s="153" t="e">
        <f t="shared" si="124"/>
        <v>#REF!</v>
      </c>
      <c r="P700" s="153" t="e">
        <f t="shared" si="124"/>
        <v>#REF!</v>
      </c>
      <c r="Q700" s="153" t="e">
        <f t="shared" si="124"/>
        <v>#REF!</v>
      </c>
      <c r="R700" s="153" t="e">
        <f t="shared" si="124"/>
        <v>#REF!</v>
      </c>
      <c r="S700" s="153" t="e">
        <f t="shared" si="120"/>
        <v>#REF!</v>
      </c>
      <c r="T700" s="152" t="str">
        <f t="shared" ca="1" si="121"/>
        <v/>
      </c>
      <c r="U700" s="149" t="str">
        <f t="shared" ca="1" si="119"/>
        <v/>
      </c>
    </row>
    <row r="701" spans="1:21">
      <c r="A701" s="149">
        <v>699</v>
      </c>
      <c r="B701" s="150">
        <f t="shared" si="122"/>
        <v>699</v>
      </c>
      <c r="C701" s="151" t="e">
        <f>IF(#REF!='Pareto Math'!Z$3,'Pareto Math'!B701,IF(HLOOKUP(X$15,#REF!,A702,FALSE)="","",HLOOKUP(X$15,#REF!,A702,FALSE)))</f>
        <v>#REF!</v>
      </c>
      <c r="D701" s="149" t="e">
        <f>HLOOKUP(V$15,#REF!,A702,FALSE)</f>
        <v>#REF!</v>
      </c>
      <c r="E701" s="152" t="e">
        <f>IF(C701="","",HLOOKUP(W$15,#REF!,A702,FALSE))</f>
        <v>#REF!</v>
      </c>
      <c r="F701" s="152">
        <f>(COUNTIF(D$3:D701,D701))</f>
        <v>699</v>
      </c>
      <c r="G701" s="152">
        <f t="shared" si="116"/>
        <v>999</v>
      </c>
      <c r="H701" s="152" t="e">
        <f t="shared" si="117"/>
        <v>#REF!</v>
      </c>
      <c r="I701" s="153" t="str">
        <f t="shared" si="118"/>
        <v/>
      </c>
      <c r="J701" s="153" t="e">
        <f t="shared" si="125"/>
        <v>#REF!</v>
      </c>
      <c r="K701" s="153" t="e">
        <f t="shared" si="126"/>
        <v>#REF!</v>
      </c>
      <c r="L701" s="153" t="e">
        <f t="shared" si="127"/>
        <v>#REF!</v>
      </c>
      <c r="M701" s="153" t="e">
        <f t="shared" si="124"/>
        <v>#REF!</v>
      </c>
      <c r="N701" s="153" t="e">
        <f t="shared" si="124"/>
        <v>#REF!</v>
      </c>
      <c r="O701" s="153" t="e">
        <f t="shared" si="124"/>
        <v>#REF!</v>
      </c>
      <c r="P701" s="153" t="e">
        <f t="shared" si="124"/>
        <v>#REF!</v>
      </c>
      <c r="Q701" s="153" t="e">
        <f t="shared" si="124"/>
        <v>#REF!</v>
      </c>
      <c r="R701" s="153" t="e">
        <f t="shared" si="124"/>
        <v>#REF!</v>
      </c>
      <c r="S701" s="153" t="e">
        <f t="shared" si="120"/>
        <v>#REF!</v>
      </c>
      <c r="T701" s="152" t="str">
        <f t="shared" ca="1" si="121"/>
        <v/>
      </c>
      <c r="U701" s="149" t="str">
        <f t="shared" ca="1" si="119"/>
        <v/>
      </c>
    </row>
    <row r="702" spans="1:21">
      <c r="A702" s="149">
        <v>700</v>
      </c>
      <c r="B702" s="150">
        <f t="shared" si="122"/>
        <v>700</v>
      </c>
      <c r="C702" s="151" t="e">
        <f>IF(#REF!='Pareto Math'!Z$3,'Pareto Math'!B702,IF(HLOOKUP(X$15,#REF!,A703,FALSE)="","",HLOOKUP(X$15,#REF!,A703,FALSE)))</f>
        <v>#REF!</v>
      </c>
      <c r="D702" s="149" t="e">
        <f>HLOOKUP(V$15,#REF!,A703,FALSE)</f>
        <v>#REF!</v>
      </c>
      <c r="E702" s="152" t="e">
        <f>IF(C702="","",HLOOKUP(W$15,#REF!,A703,FALSE))</f>
        <v>#REF!</v>
      </c>
      <c r="F702" s="152">
        <f>(COUNTIF(D$3:D702,D702))</f>
        <v>700</v>
      </c>
      <c r="G702" s="152">
        <f t="shared" si="116"/>
        <v>999</v>
      </c>
      <c r="H702" s="152" t="e">
        <f t="shared" si="117"/>
        <v>#REF!</v>
      </c>
      <c r="I702" s="153" t="str">
        <f t="shared" si="118"/>
        <v/>
      </c>
      <c r="J702" s="153" t="e">
        <f t="shared" si="125"/>
        <v>#REF!</v>
      </c>
      <c r="K702" s="153" t="e">
        <f t="shared" si="126"/>
        <v>#REF!</v>
      </c>
      <c r="L702" s="153" t="e">
        <f t="shared" si="127"/>
        <v>#REF!</v>
      </c>
      <c r="M702" s="153" t="e">
        <f t="shared" si="124"/>
        <v>#REF!</v>
      </c>
      <c r="N702" s="153" t="e">
        <f t="shared" si="124"/>
        <v>#REF!</v>
      </c>
      <c r="O702" s="153" t="e">
        <f t="shared" si="124"/>
        <v>#REF!</v>
      </c>
      <c r="P702" s="153" t="e">
        <f t="shared" si="124"/>
        <v>#REF!</v>
      </c>
      <c r="Q702" s="153" t="e">
        <f t="shared" si="124"/>
        <v>#REF!</v>
      </c>
      <c r="R702" s="153" t="e">
        <f t="shared" si="124"/>
        <v>#REF!</v>
      </c>
      <c r="S702" s="153" t="e">
        <f t="shared" si="120"/>
        <v>#REF!</v>
      </c>
      <c r="T702" s="152" t="str">
        <f t="shared" ca="1" si="121"/>
        <v/>
      </c>
      <c r="U702" s="149" t="str">
        <f t="shared" ca="1" si="119"/>
        <v/>
      </c>
    </row>
    <row r="703" spans="1:21">
      <c r="A703" s="149">
        <v>701</v>
      </c>
      <c r="B703" s="150">
        <f t="shared" si="122"/>
        <v>701</v>
      </c>
      <c r="C703" s="151" t="e">
        <f>IF(#REF!='Pareto Math'!Z$3,'Pareto Math'!B703,IF(HLOOKUP(X$15,#REF!,A704,FALSE)="","",HLOOKUP(X$15,#REF!,A704,FALSE)))</f>
        <v>#REF!</v>
      </c>
      <c r="D703" s="149" t="e">
        <f>HLOOKUP(V$15,#REF!,A704,FALSE)</f>
        <v>#REF!</v>
      </c>
      <c r="E703" s="152" t="e">
        <f>IF(C703="","",HLOOKUP(W$15,#REF!,A704,FALSE))</f>
        <v>#REF!</v>
      </c>
      <c r="F703" s="152">
        <f>(COUNTIF(D$3:D703,D703))</f>
        <v>701</v>
      </c>
      <c r="G703" s="152">
        <f t="shared" si="116"/>
        <v>999</v>
      </c>
      <c r="H703" s="152" t="e">
        <f t="shared" si="117"/>
        <v>#REF!</v>
      </c>
      <c r="I703" s="153" t="str">
        <f t="shared" si="118"/>
        <v/>
      </c>
      <c r="J703" s="153" t="e">
        <f t="shared" si="125"/>
        <v>#REF!</v>
      </c>
      <c r="K703" s="153" t="e">
        <f t="shared" si="126"/>
        <v>#REF!</v>
      </c>
      <c r="L703" s="153" t="e">
        <f t="shared" si="127"/>
        <v>#REF!</v>
      </c>
      <c r="M703" s="153" t="e">
        <f t="shared" si="124"/>
        <v>#REF!</v>
      </c>
      <c r="N703" s="153" t="e">
        <f t="shared" si="124"/>
        <v>#REF!</v>
      </c>
      <c r="O703" s="153" t="e">
        <f t="shared" si="124"/>
        <v>#REF!</v>
      </c>
      <c r="P703" s="153" t="e">
        <f t="shared" si="124"/>
        <v>#REF!</v>
      </c>
      <c r="Q703" s="153" t="e">
        <f t="shared" si="124"/>
        <v>#REF!</v>
      </c>
      <c r="R703" s="153" t="e">
        <f t="shared" si="124"/>
        <v>#REF!</v>
      </c>
      <c r="S703" s="153" t="e">
        <f t="shared" si="120"/>
        <v>#REF!</v>
      </c>
      <c r="T703" s="152" t="str">
        <f t="shared" ca="1" si="121"/>
        <v/>
      </c>
      <c r="U703" s="149" t="str">
        <f t="shared" ca="1" si="119"/>
        <v/>
      </c>
    </row>
    <row r="704" spans="1:21">
      <c r="A704" s="149">
        <v>702</v>
      </c>
      <c r="B704" s="150">
        <f t="shared" si="122"/>
        <v>702</v>
      </c>
      <c r="C704" s="151" t="e">
        <f>IF(#REF!='Pareto Math'!Z$3,'Pareto Math'!B704,IF(HLOOKUP(X$15,#REF!,A705,FALSE)="","",HLOOKUP(X$15,#REF!,A705,FALSE)))</f>
        <v>#REF!</v>
      </c>
      <c r="D704" s="149" t="e">
        <f>HLOOKUP(V$15,#REF!,A705,FALSE)</f>
        <v>#REF!</v>
      </c>
      <c r="E704" s="152" t="e">
        <f>IF(C704="","",HLOOKUP(W$15,#REF!,A705,FALSE))</f>
        <v>#REF!</v>
      </c>
      <c r="F704" s="152">
        <f>(COUNTIF(D$3:D704,D704))</f>
        <v>702</v>
      </c>
      <c r="G704" s="152">
        <f t="shared" si="116"/>
        <v>999</v>
      </c>
      <c r="H704" s="152" t="e">
        <f t="shared" si="117"/>
        <v>#REF!</v>
      </c>
      <c r="I704" s="153" t="str">
        <f t="shared" si="118"/>
        <v/>
      </c>
      <c r="J704" s="153" t="e">
        <f t="shared" si="125"/>
        <v>#REF!</v>
      </c>
      <c r="K704" s="153" t="e">
        <f t="shared" si="126"/>
        <v>#REF!</v>
      </c>
      <c r="L704" s="153" t="e">
        <f t="shared" si="127"/>
        <v>#REF!</v>
      </c>
      <c r="M704" s="153" t="e">
        <f t="shared" si="124"/>
        <v>#REF!</v>
      </c>
      <c r="N704" s="153" t="e">
        <f t="shared" si="124"/>
        <v>#REF!</v>
      </c>
      <c r="O704" s="153" t="e">
        <f t="shared" si="124"/>
        <v>#REF!</v>
      </c>
      <c r="P704" s="153" t="e">
        <f t="shared" si="124"/>
        <v>#REF!</v>
      </c>
      <c r="Q704" s="153" t="e">
        <f t="shared" si="124"/>
        <v>#REF!</v>
      </c>
      <c r="R704" s="153" t="e">
        <f t="shared" si="124"/>
        <v>#REF!</v>
      </c>
      <c r="S704" s="153" t="e">
        <f t="shared" si="120"/>
        <v>#REF!</v>
      </c>
      <c r="T704" s="152" t="str">
        <f t="shared" ca="1" si="121"/>
        <v/>
      </c>
      <c r="U704" s="149" t="str">
        <f t="shared" ca="1" si="119"/>
        <v/>
      </c>
    </row>
    <row r="705" spans="1:21">
      <c r="A705" s="149">
        <v>703</v>
      </c>
      <c r="B705" s="150">
        <f t="shared" si="122"/>
        <v>703</v>
      </c>
      <c r="C705" s="151" t="e">
        <f>IF(#REF!='Pareto Math'!Z$3,'Pareto Math'!B705,IF(HLOOKUP(X$15,#REF!,A706,FALSE)="","",HLOOKUP(X$15,#REF!,A706,FALSE)))</f>
        <v>#REF!</v>
      </c>
      <c r="D705" s="149" t="e">
        <f>HLOOKUP(V$15,#REF!,A706,FALSE)</f>
        <v>#REF!</v>
      </c>
      <c r="E705" s="152" t="e">
        <f>IF(C705="","",HLOOKUP(W$15,#REF!,A706,FALSE))</f>
        <v>#REF!</v>
      </c>
      <c r="F705" s="152">
        <f>(COUNTIF(D$3:D705,D705))</f>
        <v>703</v>
      </c>
      <c r="G705" s="152">
        <f t="shared" si="116"/>
        <v>999</v>
      </c>
      <c r="H705" s="152" t="e">
        <f t="shared" si="117"/>
        <v>#REF!</v>
      </c>
      <c r="I705" s="153" t="str">
        <f t="shared" si="118"/>
        <v/>
      </c>
      <c r="J705" s="153" t="e">
        <f t="shared" si="125"/>
        <v>#REF!</v>
      </c>
      <c r="K705" s="153" t="e">
        <f t="shared" si="126"/>
        <v>#REF!</v>
      </c>
      <c r="L705" s="153" t="e">
        <f t="shared" si="127"/>
        <v>#REF!</v>
      </c>
      <c r="M705" s="153" t="e">
        <f t="shared" si="124"/>
        <v>#REF!</v>
      </c>
      <c r="N705" s="153" t="e">
        <f t="shared" si="124"/>
        <v>#REF!</v>
      </c>
      <c r="O705" s="153" t="e">
        <f t="shared" si="124"/>
        <v>#REF!</v>
      </c>
      <c r="P705" s="153" t="e">
        <f t="shared" si="124"/>
        <v>#REF!</v>
      </c>
      <c r="Q705" s="153" t="e">
        <f t="shared" si="124"/>
        <v>#REF!</v>
      </c>
      <c r="R705" s="153" t="e">
        <f t="shared" si="124"/>
        <v>#REF!</v>
      </c>
      <c r="S705" s="153" t="e">
        <f t="shared" si="120"/>
        <v>#REF!</v>
      </c>
      <c r="T705" s="152" t="str">
        <f t="shared" ca="1" si="121"/>
        <v/>
      </c>
      <c r="U705" s="149" t="str">
        <f t="shared" ca="1" si="119"/>
        <v/>
      </c>
    </row>
    <row r="706" spans="1:21">
      <c r="A706" s="149">
        <v>704</v>
      </c>
      <c r="B706" s="150">
        <f t="shared" si="122"/>
        <v>704</v>
      </c>
      <c r="C706" s="151" t="e">
        <f>IF(#REF!='Pareto Math'!Z$3,'Pareto Math'!B706,IF(HLOOKUP(X$15,#REF!,A707,FALSE)="","",HLOOKUP(X$15,#REF!,A707,FALSE)))</f>
        <v>#REF!</v>
      </c>
      <c r="D706" s="149" t="e">
        <f>HLOOKUP(V$15,#REF!,A707,FALSE)</f>
        <v>#REF!</v>
      </c>
      <c r="E706" s="152" t="e">
        <f>IF(C706="","",HLOOKUP(W$15,#REF!,A707,FALSE))</f>
        <v>#REF!</v>
      </c>
      <c r="F706" s="152">
        <f>(COUNTIF(D$3:D706,D706))</f>
        <v>704</v>
      </c>
      <c r="G706" s="152">
        <f t="shared" si="116"/>
        <v>999</v>
      </c>
      <c r="H706" s="152" t="e">
        <f t="shared" si="117"/>
        <v>#REF!</v>
      </c>
      <c r="I706" s="153" t="str">
        <f t="shared" si="118"/>
        <v/>
      </c>
      <c r="J706" s="153" t="e">
        <f t="shared" si="125"/>
        <v>#REF!</v>
      </c>
      <c r="K706" s="153" t="e">
        <f t="shared" si="126"/>
        <v>#REF!</v>
      </c>
      <c r="L706" s="153" t="e">
        <f t="shared" si="127"/>
        <v>#REF!</v>
      </c>
      <c r="M706" s="153" t="e">
        <f t="shared" si="124"/>
        <v>#REF!</v>
      </c>
      <c r="N706" s="153" t="e">
        <f t="shared" si="124"/>
        <v>#REF!</v>
      </c>
      <c r="O706" s="153" t="e">
        <f t="shared" si="124"/>
        <v>#REF!</v>
      </c>
      <c r="P706" s="153" t="e">
        <f t="shared" si="124"/>
        <v>#REF!</v>
      </c>
      <c r="Q706" s="153" t="e">
        <f t="shared" si="124"/>
        <v>#REF!</v>
      </c>
      <c r="R706" s="153" t="e">
        <f t="shared" si="124"/>
        <v>#REF!</v>
      </c>
      <c r="S706" s="153" t="e">
        <f t="shared" si="120"/>
        <v>#REF!</v>
      </c>
      <c r="T706" s="152" t="str">
        <f t="shared" ca="1" si="121"/>
        <v/>
      </c>
      <c r="U706" s="149" t="str">
        <f t="shared" ca="1" si="119"/>
        <v/>
      </c>
    </row>
    <row r="707" spans="1:21">
      <c r="A707" s="149">
        <v>705</v>
      </c>
      <c r="B707" s="150">
        <f t="shared" si="122"/>
        <v>705</v>
      </c>
      <c r="C707" s="151" t="e">
        <f>IF(#REF!='Pareto Math'!Z$3,'Pareto Math'!B707,IF(HLOOKUP(X$15,#REF!,A708,FALSE)="","",HLOOKUP(X$15,#REF!,A708,FALSE)))</f>
        <v>#REF!</v>
      </c>
      <c r="D707" s="149" t="e">
        <f>HLOOKUP(V$15,#REF!,A708,FALSE)</f>
        <v>#REF!</v>
      </c>
      <c r="E707" s="152" t="e">
        <f>IF(C707="","",HLOOKUP(W$15,#REF!,A708,FALSE))</f>
        <v>#REF!</v>
      </c>
      <c r="F707" s="152">
        <f>(COUNTIF(D$3:D707,D707))</f>
        <v>705</v>
      </c>
      <c r="G707" s="152">
        <f t="shared" ref="G707:G770" si="128">(COUNTIF(D$3:D$1002,D707))</f>
        <v>999</v>
      </c>
      <c r="H707" s="152" t="e">
        <f t="shared" ref="H707:H770" si="129">(SUMIF(D$3:D$1002,D707,E$3:E$1002))</f>
        <v>#REF!</v>
      </c>
      <c r="I707" s="153" t="str">
        <f t="shared" ref="I707:I770" si="130">IF(F707=G707,IF(ISNA(H707),G707,H707),"")</f>
        <v/>
      </c>
      <c r="J707" s="153" t="e">
        <f t="shared" si="125"/>
        <v>#REF!</v>
      </c>
      <c r="K707" s="153" t="e">
        <f t="shared" si="126"/>
        <v>#REF!</v>
      </c>
      <c r="L707" s="153" t="e">
        <f t="shared" si="127"/>
        <v>#REF!</v>
      </c>
      <c r="M707" s="153" t="e">
        <f t="shared" si="124"/>
        <v>#REF!</v>
      </c>
      <c r="N707" s="153" t="e">
        <f t="shared" si="124"/>
        <v>#REF!</v>
      </c>
      <c r="O707" s="153" t="e">
        <f t="shared" si="124"/>
        <v>#REF!</v>
      </c>
      <c r="P707" s="153" t="e">
        <f t="shared" si="124"/>
        <v>#REF!</v>
      </c>
      <c r="Q707" s="153" t="e">
        <f t="shared" si="124"/>
        <v>#REF!</v>
      </c>
      <c r="R707" s="153" t="e">
        <f t="shared" si="124"/>
        <v>#REF!</v>
      </c>
      <c r="S707" s="153" t="e">
        <f t="shared" si="120"/>
        <v>#REF!</v>
      </c>
      <c r="T707" s="152" t="str">
        <f t="shared" ca="1" si="121"/>
        <v/>
      </c>
      <c r="U707" s="149" t="str">
        <f t="shared" ref="U707:U770" ca="1" si="131">IF(T707="","",D707)</f>
        <v/>
      </c>
    </row>
    <row r="708" spans="1:21">
      <c r="A708" s="149">
        <v>706</v>
      </c>
      <c r="B708" s="150">
        <f t="shared" si="122"/>
        <v>706</v>
      </c>
      <c r="C708" s="151" t="e">
        <f>IF(#REF!='Pareto Math'!Z$3,'Pareto Math'!B708,IF(HLOOKUP(X$15,#REF!,A709,FALSE)="","",HLOOKUP(X$15,#REF!,A709,FALSE)))</f>
        <v>#REF!</v>
      </c>
      <c r="D708" s="149" t="e">
        <f>HLOOKUP(V$15,#REF!,A709,FALSE)</f>
        <v>#REF!</v>
      </c>
      <c r="E708" s="152" t="e">
        <f>IF(C708="","",HLOOKUP(W$15,#REF!,A709,FALSE))</f>
        <v>#REF!</v>
      </c>
      <c r="F708" s="152">
        <f>(COUNTIF(D$3:D708,D708))</f>
        <v>706</v>
      </c>
      <c r="G708" s="152">
        <f t="shared" si="128"/>
        <v>999</v>
      </c>
      <c r="H708" s="152" t="e">
        <f t="shared" si="129"/>
        <v>#REF!</v>
      </c>
      <c r="I708" s="153" t="str">
        <f t="shared" si="130"/>
        <v/>
      </c>
      <c r="J708" s="153" t="e">
        <f t="shared" si="125"/>
        <v>#REF!</v>
      </c>
      <c r="K708" s="153" t="e">
        <f t="shared" si="126"/>
        <v>#REF!</v>
      </c>
      <c r="L708" s="153" t="e">
        <f t="shared" si="127"/>
        <v>#REF!</v>
      </c>
      <c r="M708" s="153" t="e">
        <f t="shared" si="124"/>
        <v>#REF!</v>
      </c>
      <c r="N708" s="153" t="e">
        <f t="shared" si="124"/>
        <v>#REF!</v>
      </c>
      <c r="O708" s="153" t="e">
        <f t="shared" si="124"/>
        <v>#REF!</v>
      </c>
      <c r="P708" s="153" t="e">
        <f t="shared" si="124"/>
        <v>#REF!</v>
      </c>
      <c r="Q708" s="153" t="e">
        <f t="shared" si="124"/>
        <v>#REF!</v>
      </c>
      <c r="R708" s="153" t="e">
        <f t="shared" si="124"/>
        <v>#REF!</v>
      </c>
      <c r="S708" s="153" t="e">
        <f t="shared" ref="S708:S771" si="132">IF(SUM(J708:R708)=0,$E708,"")</f>
        <v>#REF!</v>
      </c>
      <c r="T708" s="152" t="str">
        <f t="shared" ref="T708:T771" ca="1" si="133">IF(F708=G708,IF(ISNA(H708),G708+(RAND()*0.01),H708+(RAND()*0.0000000001)),"")</f>
        <v/>
      </c>
      <c r="U708" s="149" t="str">
        <f t="shared" ca="1" si="131"/>
        <v/>
      </c>
    </row>
    <row r="709" spans="1:21">
      <c r="A709" s="149">
        <v>707</v>
      </c>
      <c r="B709" s="150">
        <f t="shared" si="122"/>
        <v>707</v>
      </c>
      <c r="C709" s="151" t="e">
        <f>IF(#REF!='Pareto Math'!Z$3,'Pareto Math'!B709,IF(HLOOKUP(X$15,#REF!,A710,FALSE)="","",HLOOKUP(X$15,#REF!,A710,FALSE)))</f>
        <v>#REF!</v>
      </c>
      <c r="D709" s="149" t="e">
        <f>HLOOKUP(V$15,#REF!,A710,FALSE)</f>
        <v>#REF!</v>
      </c>
      <c r="E709" s="152" t="e">
        <f>IF(C709="","",HLOOKUP(W$15,#REF!,A710,FALSE))</f>
        <v>#REF!</v>
      </c>
      <c r="F709" s="152">
        <f>(COUNTIF(D$3:D709,D709))</f>
        <v>707</v>
      </c>
      <c r="G709" s="152">
        <f t="shared" si="128"/>
        <v>999</v>
      </c>
      <c r="H709" s="152" t="e">
        <f t="shared" si="129"/>
        <v>#REF!</v>
      </c>
      <c r="I709" s="153" t="str">
        <f t="shared" si="130"/>
        <v/>
      </c>
      <c r="J709" s="153" t="e">
        <f t="shared" si="125"/>
        <v>#REF!</v>
      </c>
      <c r="K709" s="153" t="e">
        <f t="shared" si="126"/>
        <v>#REF!</v>
      </c>
      <c r="L709" s="153" t="e">
        <f t="shared" si="127"/>
        <v>#REF!</v>
      </c>
      <c r="M709" s="153" t="e">
        <f t="shared" si="124"/>
        <v>#REF!</v>
      </c>
      <c r="N709" s="153" t="e">
        <f t="shared" si="124"/>
        <v>#REF!</v>
      </c>
      <c r="O709" s="153" t="e">
        <f t="shared" si="124"/>
        <v>#REF!</v>
      </c>
      <c r="P709" s="153" t="e">
        <f t="shared" si="124"/>
        <v>#REF!</v>
      </c>
      <c r="Q709" s="153" t="e">
        <f t="shared" si="124"/>
        <v>#REF!</v>
      </c>
      <c r="R709" s="153" t="e">
        <f t="shared" si="124"/>
        <v>#REF!</v>
      </c>
      <c r="S709" s="153" t="e">
        <f t="shared" si="132"/>
        <v>#REF!</v>
      </c>
      <c r="T709" s="152" t="str">
        <f t="shared" ca="1" si="133"/>
        <v/>
      </c>
      <c r="U709" s="149" t="str">
        <f t="shared" ca="1" si="131"/>
        <v/>
      </c>
    </row>
    <row r="710" spans="1:21">
      <c r="A710" s="149">
        <v>708</v>
      </c>
      <c r="B710" s="150">
        <f t="shared" si="122"/>
        <v>708</v>
      </c>
      <c r="C710" s="151" t="e">
        <f>IF(#REF!='Pareto Math'!Z$3,'Pareto Math'!B710,IF(HLOOKUP(X$15,#REF!,A711,FALSE)="","",HLOOKUP(X$15,#REF!,A711,FALSE)))</f>
        <v>#REF!</v>
      </c>
      <c r="D710" s="149" t="e">
        <f>HLOOKUP(V$15,#REF!,A711,FALSE)</f>
        <v>#REF!</v>
      </c>
      <c r="E710" s="152" t="e">
        <f>IF(C710="","",HLOOKUP(W$15,#REF!,A711,FALSE))</f>
        <v>#REF!</v>
      </c>
      <c r="F710" s="152">
        <f>(COUNTIF(D$3:D710,D710))</f>
        <v>708</v>
      </c>
      <c r="G710" s="152">
        <f t="shared" si="128"/>
        <v>999</v>
      </c>
      <c r="H710" s="152" t="e">
        <f t="shared" si="129"/>
        <v>#REF!</v>
      </c>
      <c r="I710" s="153" t="str">
        <f t="shared" si="130"/>
        <v/>
      </c>
      <c r="J710" s="153" t="e">
        <f t="shared" si="125"/>
        <v>#REF!</v>
      </c>
      <c r="K710" s="153" t="e">
        <f t="shared" si="126"/>
        <v>#REF!</v>
      </c>
      <c r="L710" s="153" t="e">
        <f t="shared" si="127"/>
        <v>#REF!</v>
      </c>
      <c r="M710" s="153" t="e">
        <f t="shared" si="124"/>
        <v>#REF!</v>
      </c>
      <c r="N710" s="153" t="e">
        <f t="shared" si="124"/>
        <v>#REF!</v>
      </c>
      <c r="O710" s="153" t="e">
        <f t="shared" si="124"/>
        <v>#REF!</v>
      </c>
      <c r="P710" s="153" t="e">
        <f t="shared" si="124"/>
        <v>#REF!</v>
      </c>
      <c r="Q710" s="153" t="e">
        <f t="shared" si="124"/>
        <v>#REF!</v>
      </c>
      <c r="R710" s="153" t="e">
        <f t="shared" si="124"/>
        <v>#REF!</v>
      </c>
      <c r="S710" s="153" t="e">
        <f t="shared" si="132"/>
        <v>#REF!</v>
      </c>
      <c r="T710" s="152" t="str">
        <f t="shared" ca="1" si="133"/>
        <v/>
      </c>
      <c r="U710" s="149" t="str">
        <f t="shared" ca="1" si="131"/>
        <v/>
      </c>
    </row>
    <row r="711" spans="1:21">
      <c r="A711" s="149">
        <v>709</v>
      </c>
      <c r="B711" s="150">
        <f t="shared" ref="B711:B774" si="134">IF(A711&gt;999-COUNTIF(D:D,0),"",A711)</f>
        <v>709</v>
      </c>
      <c r="C711" s="151" t="e">
        <f>IF(#REF!='Pareto Math'!Z$3,'Pareto Math'!B711,IF(HLOOKUP(X$15,#REF!,A712,FALSE)="","",HLOOKUP(X$15,#REF!,A712,FALSE)))</f>
        <v>#REF!</v>
      </c>
      <c r="D711" s="149" t="e">
        <f>HLOOKUP(V$15,#REF!,A712,FALSE)</f>
        <v>#REF!</v>
      </c>
      <c r="E711" s="152" t="e">
        <f>IF(C711="","",HLOOKUP(W$15,#REF!,A712,FALSE))</f>
        <v>#REF!</v>
      </c>
      <c r="F711" s="152">
        <f>(COUNTIF(D$3:D711,D711))</f>
        <v>709</v>
      </c>
      <c r="G711" s="152">
        <f t="shared" si="128"/>
        <v>999</v>
      </c>
      <c r="H711" s="152" t="e">
        <f t="shared" si="129"/>
        <v>#REF!</v>
      </c>
      <c r="I711" s="153" t="str">
        <f t="shared" si="130"/>
        <v/>
      </c>
      <c r="J711" s="153" t="e">
        <f t="shared" si="125"/>
        <v>#REF!</v>
      </c>
      <c r="K711" s="153" t="e">
        <f t="shared" si="126"/>
        <v>#REF!</v>
      </c>
      <c r="L711" s="153" t="e">
        <f t="shared" si="127"/>
        <v>#REF!</v>
      </c>
      <c r="M711" s="153" t="e">
        <f t="shared" si="124"/>
        <v>#REF!</v>
      </c>
      <c r="N711" s="153" t="e">
        <f t="shared" si="124"/>
        <v>#REF!</v>
      </c>
      <c r="O711" s="153" t="e">
        <f t="shared" si="124"/>
        <v>#REF!</v>
      </c>
      <c r="P711" s="153" t="e">
        <f t="shared" si="124"/>
        <v>#REF!</v>
      </c>
      <c r="Q711" s="153" t="e">
        <f t="shared" si="124"/>
        <v>#REF!</v>
      </c>
      <c r="R711" s="153" t="e">
        <f t="shared" si="124"/>
        <v>#REF!</v>
      </c>
      <c r="S711" s="153" t="e">
        <f t="shared" si="132"/>
        <v>#REF!</v>
      </c>
      <c r="T711" s="152" t="str">
        <f t="shared" ca="1" si="133"/>
        <v/>
      </c>
      <c r="U711" s="149" t="str">
        <f t="shared" ca="1" si="131"/>
        <v/>
      </c>
    </row>
    <row r="712" spans="1:21">
      <c r="A712" s="149">
        <v>710</v>
      </c>
      <c r="B712" s="150">
        <f t="shared" si="134"/>
        <v>710</v>
      </c>
      <c r="C712" s="151" t="e">
        <f>IF(#REF!='Pareto Math'!Z$3,'Pareto Math'!B712,IF(HLOOKUP(X$15,#REF!,A713,FALSE)="","",HLOOKUP(X$15,#REF!,A713,FALSE)))</f>
        <v>#REF!</v>
      </c>
      <c r="D712" s="149" t="e">
        <f>HLOOKUP(V$15,#REF!,A713,FALSE)</f>
        <v>#REF!</v>
      </c>
      <c r="E712" s="152" t="e">
        <f>IF(C712="","",HLOOKUP(W$15,#REF!,A713,FALSE))</f>
        <v>#REF!</v>
      </c>
      <c r="F712" s="152">
        <f>(COUNTIF(D$3:D712,D712))</f>
        <v>710</v>
      </c>
      <c r="G712" s="152">
        <f t="shared" si="128"/>
        <v>999</v>
      </c>
      <c r="H712" s="152" t="e">
        <f t="shared" si="129"/>
        <v>#REF!</v>
      </c>
      <c r="I712" s="153" t="str">
        <f t="shared" si="130"/>
        <v/>
      </c>
      <c r="J712" s="153" t="e">
        <f t="shared" si="125"/>
        <v>#REF!</v>
      </c>
      <c r="K712" s="153" t="e">
        <f t="shared" si="126"/>
        <v>#REF!</v>
      </c>
      <c r="L712" s="153" t="e">
        <f t="shared" si="127"/>
        <v>#REF!</v>
      </c>
      <c r="M712" s="153" t="e">
        <f t="shared" si="124"/>
        <v>#REF!</v>
      </c>
      <c r="N712" s="153" t="e">
        <f t="shared" si="124"/>
        <v>#REF!</v>
      </c>
      <c r="O712" s="153" t="e">
        <f t="shared" si="124"/>
        <v>#REF!</v>
      </c>
      <c r="P712" s="153" t="e">
        <f t="shared" si="124"/>
        <v>#REF!</v>
      </c>
      <c r="Q712" s="153" t="e">
        <f t="shared" si="124"/>
        <v>#REF!</v>
      </c>
      <c r="R712" s="153" t="e">
        <f t="shared" si="124"/>
        <v>#REF!</v>
      </c>
      <c r="S712" s="153" t="e">
        <f t="shared" si="132"/>
        <v>#REF!</v>
      </c>
      <c r="T712" s="152" t="str">
        <f t="shared" ca="1" si="133"/>
        <v/>
      </c>
      <c r="U712" s="149" t="str">
        <f t="shared" ca="1" si="131"/>
        <v/>
      </c>
    </row>
    <row r="713" spans="1:21">
      <c r="A713" s="149">
        <v>711</v>
      </c>
      <c r="B713" s="150">
        <f t="shared" si="134"/>
        <v>711</v>
      </c>
      <c r="C713" s="151" t="e">
        <f>IF(#REF!='Pareto Math'!Z$3,'Pareto Math'!B713,IF(HLOOKUP(X$15,#REF!,A714,FALSE)="","",HLOOKUP(X$15,#REF!,A714,FALSE)))</f>
        <v>#REF!</v>
      </c>
      <c r="D713" s="149" t="e">
        <f>HLOOKUP(V$15,#REF!,A714,FALSE)</f>
        <v>#REF!</v>
      </c>
      <c r="E713" s="152" t="e">
        <f>IF(C713="","",HLOOKUP(W$15,#REF!,A714,FALSE))</f>
        <v>#REF!</v>
      </c>
      <c r="F713" s="152">
        <f>(COUNTIF(D$3:D713,D713))</f>
        <v>711</v>
      </c>
      <c r="G713" s="152">
        <f t="shared" si="128"/>
        <v>999</v>
      </c>
      <c r="H713" s="152" t="e">
        <f t="shared" si="129"/>
        <v>#REF!</v>
      </c>
      <c r="I713" s="153" t="str">
        <f t="shared" si="130"/>
        <v/>
      </c>
      <c r="J713" s="153" t="e">
        <f t="shared" si="125"/>
        <v>#REF!</v>
      </c>
      <c r="K713" s="153" t="e">
        <f t="shared" si="126"/>
        <v>#REF!</v>
      </c>
      <c r="L713" s="153" t="e">
        <f t="shared" si="127"/>
        <v>#REF!</v>
      </c>
      <c r="M713" s="153" t="e">
        <f t="shared" si="124"/>
        <v>#REF!</v>
      </c>
      <c r="N713" s="153" t="e">
        <f t="shared" si="124"/>
        <v>#REF!</v>
      </c>
      <c r="O713" s="153" t="e">
        <f t="shared" si="124"/>
        <v>#REF!</v>
      </c>
      <c r="P713" s="153" t="e">
        <f t="shared" si="124"/>
        <v>#REF!</v>
      </c>
      <c r="Q713" s="153" t="e">
        <f t="shared" si="124"/>
        <v>#REF!</v>
      </c>
      <c r="R713" s="153" t="e">
        <f t="shared" si="124"/>
        <v>#REF!</v>
      </c>
      <c r="S713" s="153" t="e">
        <f t="shared" si="132"/>
        <v>#REF!</v>
      </c>
      <c r="T713" s="152" t="str">
        <f t="shared" ca="1" si="133"/>
        <v/>
      </c>
      <c r="U713" s="149" t="str">
        <f t="shared" ca="1" si="131"/>
        <v/>
      </c>
    </row>
    <row r="714" spans="1:21">
      <c r="A714" s="149">
        <v>712</v>
      </c>
      <c r="B714" s="150">
        <f t="shared" si="134"/>
        <v>712</v>
      </c>
      <c r="C714" s="151" t="e">
        <f>IF(#REF!='Pareto Math'!Z$3,'Pareto Math'!B714,IF(HLOOKUP(X$15,#REF!,A715,FALSE)="","",HLOOKUP(X$15,#REF!,A715,FALSE)))</f>
        <v>#REF!</v>
      </c>
      <c r="D714" s="149" t="e">
        <f>HLOOKUP(V$15,#REF!,A715,FALSE)</f>
        <v>#REF!</v>
      </c>
      <c r="E714" s="152" t="e">
        <f>IF(C714="","",HLOOKUP(W$15,#REF!,A715,FALSE))</f>
        <v>#REF!</v>
      </c>
      <c r="F714" s="152">
        <f>(COUNTIF(D$3:D714,D714))</f>
        <v>712</v>
      </c>
      <c r="G714" s="152">
        <f t="shared" si="128"/>
        <v>999</v>
      </c>
      <c r="H714" s="152" t="e">
        <f t="shared" si="129"/>
        <v>#REF!</v>
      </c>
      <c r="I714" s="153" t="str">
        <f t="shared" si="130"/>
        <v/>
      </c>
      <c r="J714" s="153" t="e">
        <f t="shared" si="125"/>
        <v>#REF!</v>
      </c>
      <c r="K714" s="153" t="e">
        <f t="shared" si="126"/>
        <v>#REF!</v>
      </c>
      <c r="L714" s="153" t="e">
        <f t="shared" si="127"/>
        <v>#REF!</v>
      </c>
      <c r="M714" s="153" t="e">
        <f t="shared" si="124"/>
        <v>#REF!</v>
      </c>
      <c r="N714" s="153" t="e">
        <f t="shared" si="124"/>
        <v>#REF!</v>
      </c>
      <c r="O714" s="153" t="e">
        <f t="shared" si="124"/>
        <v>#REF!</v>
      </c>
      <c r="P714" s="153" t="e">
        <f t="shared" si="124"/>
        <v>#REF!</v>
      </c>
      <c r="Q714" s="153" t="e">
        <f t="shared" si="124"/>
        <v>#REF!</v>
      </c>
      <c r="R714" s="153" t="e">
        <f t="shared" si="124"/>
        <v>#REF!</v>
      </c>
      <c r="S714" s="153" t="e">
        <f t="shared" si="132"/>
        <v>#REF!</v>
      </c>
      <c r="T714" s="152" t="str">
        <f t="shared" ca="1" si="133"/>
        <v/>
      </c>
      <c r="U714" s="149" t="str">
        <f t="shared" ca="1" si="131"/>
        <v/>
      </c>
    </row>
    <row r="715" spans="1:21">
      <c r="A715" s="149">
        <v>713</v>
      </c>
      <c r="B715" s="150">
        <f t="shared" si="134"/>
        <v>713</v>
      </c>
      <c r="C715" s="151" t="e">
        <f>IF(#REF!='Pareto Math'!Z$3,'Pareto Math'!B715,IF(HLOOKUP(X$15,#REF!,A716,FALSE)="","",HLOOKUP(X$15,#REF!,A716,FALSE)))</f>
        <v>#REF!</v>
      </c>
      <c r="D715" s="149" t="e">
        <f>HLOOKUP(V$15,#REF!,A716,FALSE)</f>
        <v>#REF!</v>
      </c>
      <c r="E715" s="152" t="e">
        <f>IF(C715="","",HLOOKUP(W$15,#REF!,A716,FALSE))</f>
        <v>#REF!</v>
      </c>
      <c r="F715" s="152">
        <f>(COUNTIF(D$3:D715,D715))</f>
        <v>713</v>
      </c>
      <c r="G715" s="152">
        <f t="shared" si="128"/>
        <v>999</v>
      </c>
      <c r="H715" s="152" t="e">
        <f t="shared" si="129"/>
        <v>#REF!</v>
      </c>
      <c r="I715" s="153" t="str">
        <f t="shared" si="130"/>
        <v/>
      </c>
      <c r="J715" s="153" t="e">
        <f t="shared" si="125"/>
        <v>#REF!</v>
      </c>
      <c r="K715" s="153" t="e">
        <f t="shared" si="126"/>
        <v>#REF!</v>
      </c>
      <c r="L715" s="153" t="e">
        <f t="shared" si="127"/>
        <v>#REF!</v>
      </c>
      <c r="M715" s="153" t="e">
        <f t="shared" si="124"/>
        <v>#REF!</v>
      </c>
      <c r="N715" s="153" t="e">
        <f t="shared" si="124"/>
        <v>#REF!</v>
      </c>
      <c r="O715" s="153" t="e">
        <f t="shared" si="124"/>
        <v>#REF!</v>
      </c>
      <c r="P715" s="153" t="e">
        <f t="shared" si="124"/>
        <v>#REF!</v>
      </c>
      <c r="Q715" s="153" t="e">
        <f t="shared" si="124"/>
        <v>#REF!</v>
      </c>
      <c r="R715" s="153" t="e">
        <f t="shared" si="124"/>
        <v>#REF!</v>
      </c>
      <c r="S715" s="153" t="e">
        <f t="shared" si="132"/>
        <v>#REF!</v>
      </c>
      <c r="T715" s="152" t="str">
        <f t="shared" ca="1" si="133"/>
        <v/>
      </c>
      <c r="U715" s="149" t="str">
        <f t="shared" ca="1" si="131"/>
        <v/>
      </c>
    </row>
    <row r="716" spans="1:21">
      <c r="A716" s="149">
        <v>714</v>
      </c>
      <c r="B716" s="150">
        <f t="shared" si="134"/>
        <v>714</v>
      </c>
      <c r="C716" s="151" t="e">
        <f>IF(#REF!='Pareto Math'!Z$3,'Pareto Math'!B716,IF(HLOOKUP(X$15,#REF!,A717,FALSE)="","",HLOOKUP(X$15,#REF!,A717,FALSE)))</f>
        <v>#REF!</v>
      </c>
      <c r="D716" s="149" t="e">
        <f>HLOOKUP(V$15,#REF!,A717,FALSE)</f>
        <v>#REF!</v>
      </c>
      <c r="E716" s="152" t="e">
        <f>IF(C716="","",HLOOKUP(W$15,#REF!,A717,FALSE))</f>
        <v>#REF!</v>
      </c>
      <c r="F716" s="152">
        <f>(COUNTIF(D$3:D716,D716))</f>
        <v>714</v>
      </c>
      <c r="G716" s="152">
        <f t="shared" si="128"/>
        <v>999</v>
      </c>
      <c r="H716" s="152" t="e">
        <f t="shared" si="129"/>
        <v>#REF!</v>
      </c>
      <c r="I716" s="153" t="str">
        <f t="shared" si="130"/>
        <v/>
      </c>
      <c r="J716" s="153" t="e">
        <f t="shared" si="125"/>
        <v>#REF!</v>
      </c>
      <c r="K716" s="153" t="e">
        <f t="shared" si="126"/>
        <v>#REF!</v>
      </c>
      <c r="L716" s="153" t="e">
        <f t="shared" si="127"/>
        <v>#REF!</v>
      </c>
      <c r="M716" s="153" t="e">
        <f t="shared" si="124"/>
        <v>#REF!</v>
      </c>
      <c r="N716" s="153" t="e">
        <f t="shared" si="124"/>
        <v>#REF!</v>
      </c>
      <c r="O716" s="153" t="e">
        <f t="shared" si="124"/>
        <v>#REF!</v>
      </c>
      <c r="P716" s="153" t="e">
        <f t="shared" si="124"/>
        <v>#REF!</v>
      </c>
      <c r="Q716" s="153" t="e">
        <f t="shared" si="124"/>
        <v>#REF!</v>
      </c>
      <c r="R716" s="153" t="e">
        <f t="shared" si="124"/>
        <v>#REF!</v>
      </c>
      <c r="S716" s="153" t="e">
        <f t="shared" si="132"/>
        <v>#REF!</v>
      </c>
      <c r="T716" s="152" t="str">
        <f t="shared" ca="1" si="133"/>
        <v/>
      </c>
      <c r="U716" s="149" t="str">
        <f t="shared" ca="1" si="131"/>
        <v/>
      </c>
    </row>
    <row r="717" spans="1:21">
      <c r="A717" s="149">
        <v>715</v>
      </c>
      <c r="B717" s="150">
        <f t="shared" si="134"/>
        <v>715</v>
      </c>
      <c r="C717" s="151" t="e">
        <f>IF(#REF!='Pareto Math'!Z$3,'Pareto Math'!B717,IF(HLOOKUP(X$15,#REF!,A718,FALSE)="","",HLOOKUP(X$15,#REF!,A718,FALSE)))</f>
        <v>#REF!</v>
      </c>
      <c r="D717" s="149" t="e">
        <f>HLOOKUP(V$15,#REF!,A718,FALSE)</f>
        <v>#REF!</v>
      </c>
      <c r="E717" s="152" t="e">
        <f>IF(C717="","",HLOOKUP(W$15,#REF!,A718,FALSE))</f>
        <v>#REF!</v>
      </c>
      <c r="F717" s="152">
        <f>(COUNTIF(D$3:D717,D717))</f>
        <v>715</v>
      </c>
      <c r="G717" s="152">
        <f t="shared" si="128"/>
        <v>999</v>
      </c>
      <c r="H717" s="152" t="e">
        <f t="shared" si="129"/>
        <v>#REF!</v>
      </c>
      <c r="I717" s="153" t="str">
        <f t="shared" si="130"/>
        <v/>
      </c>
      <c r="J717" s="153" t="e">
        <f t="shared" si="125"/>
        <v>#REF!</v>
      </c>
      <c r="K717" s="153" t="e">
        <f t="shared" si="126"/>
        <v>#REF!</v>
      </c>
      <c r="L717" s="153" t="e">
        <f t="shared" si="127"/>
        <v>#REF!</v>
      </c>
      <c r="M717" s="153" t="e">
        <f t="shared" si="124"/>
        <v>#REF!</v>
      </c>
      <c r="N717" s="153" t="e">
        <f t="shared" si="124"/>
        <v>#REF!</v>
      </c>
      <c r="O717" s="153" t="e">
        <f t="shared" si="124"/>
        <v>#REF!</v>
      </c>
      <c r="P717" s="153" t="e">
        <f t="shared" si="124"/>
        <v>#REF!</v>
      </c>
      <c r="Q717" s="153" t="e">
        <f t="shared" si="124"/>
        <v>#REF!</v>
      </c>
      <c r="R717" s="153" t="e">
        <f t="shared" si="124"/>
        <v>#REF!</v>
      </c>
      <c r="S717" s="153" t="e">
        <f t="shared" si="132"/>
        <v>#REF!</v>
      </c>
      <c r="T717" s="152" t="str">
        <f t="shared" ca="1" si="133"/>
        <v/>
      </c>
      <c r="U717" s="149" t="str">
        <f t="shared" ca="1" si="131"/>
        <v/>
      </c>
    </row>
    <row r="718" spans="1:21">
      <c r="A718" s="149">
        <v>716</v>
      </c>
      <c r="B718" s="150">
        <f t="shared" si="134"/>
        <v>716</v>
      </c>
      <c r="C718" s="151" t="e">
        <f>IF(#REF!='Pareto Math'!Z$3,'Pareto Math'!B718,IF(HLOOKUP(X$15,#REF!,A719,FALSE)="","",HLOOKUP(X$15,#REF!,A719,FALSE)))</f>
        <v>#REF!</v>
      </c>
      <c r="D718" s="149" t="e">
        <f>HLOOKUP(V$15,#REF!,A719,FALSE)</f>
        <v>#REF!</v>
      </c>
      <c r="E718" s="152" t="e">
        <f>IF(C718="","",HLOOKUP(W$15,#REF!,A719,FALSE))</f>
        <v>#REF!</v>
      </c>
      <c r="F718" s="152">
        <f>(COUNTIF(D$3:D718,D718))</f>
        <v>716</v>
      </c>
      <c r="G718" s="152">
        <f t="shared" si="128"/>
        <v>999</v>
      </c>
      <c r="H718" s="152" t="e">
        <f t="shared" si="129"/>
        <v>#REF!</v>
      </c>
      <c r="I718" s="153" t="str">
        <f t="shared" si="130"/>
        <v/>
      </c>
      <c r="J718" s="153" t="e">
        <f t="shared" si="125"/>
        <v>#REF!</v>
      </c>
      <c r="K718" s="153" t="e">
        <f t="shared" si="126"/>
        <v>#REF!</v>
      </c>
      <c r="L718" s="153" t="e">
        <f t="shared" si="127"/>
        <v>#REF!</v>
      </c>
      <c r="M718" s="153" t="e">
        <f t="shared" si="124"/>
        <v>#REF!</v>
      </c>
      <c r="N718" s="153" t="e">
        <f t="shared" si="124"/>
        <v>#REF!</v>
      </c>
      <c r="O718" s="153" t="e">
        <f t="shared" si="124"/>
        <v>#REF!</v>
      </c>
      <c r="P718" s="153" t="e">
        <f t="shared" si="124"/>
        <v>#REF!</v>
      </c>
      <c r="Q718" s="153" t="e">
        <f t="shared" si="124"/>
        <v>#REF!</v>
      </c>
      <c r="R718" s="153" t="e">
        <f t="shared" si="124"/>
        <v>#REF!</v>
      </c>
      <c r="S718" s="153" t="e">
        <f t="shared" si="132"/>
        <v>#REF!</v>
      </c>
      <c r="T718" s="152" t="str">
        <f t="shared" ca="1" si="133"/>
        <v/>
      </c>
      <c r="U718" s="149" t="str">
        <f t="shared" ca="1" si="131"/>
        <v/>
      </c>
    </row>
    <row r="719" spans="1:21">
      <c r="A719" s="149">
        <v>717</v>
      </c>
      <c r="B719" s="150">
        <f t="shared" si="134"/>
        <v>717</v>
      </c>
      <c r="C719" s="151" t="e">
        <f>IF(#REF!='Pareto Math'!Z$3,'Pareto Math'!B719,IF(HLOOKUP(X$15,#REF!,A720,FALSE)="","",HLOOKUP(X$15,#REF!,A720,FALSE)))</f>
        <v>#REF!</v>
      </c>
      <c r="D719" s="149" t="e">
        <f>HLOOKUP(V$15,#REF!,A720,FALSE)</f>
        <v>#REF!</v>
      </c>
      <c r="E719" s="152" t="e">
        <f>IF(C719="","",HLOOKUP(W$15,#REF!,A720,FALSE))</f>
        <v>#REF!</v>
      </c>
      <c r="F719" s="152">
        <f>(COUNTIF(D$3:D719,D719))</f>
        <v>717</v>
      </c>
      <c r="G719" s="152">
        <f t="shared" si="128"/>
        <v>999</v>
      </c>
      <c r="H719" s="152" t="e">
        <f t="shared" si="129"/>
        <v>#REF!</v>
      </c>
      <c r="I719" s="153" t="str">
        <f t="shared" si="130"/>
        <v/>
      </c>
      <c r="J719" s="153" t="e">
        <f t="shared" si="125"/>
        <v>#REF!</v>
      </c>
      <c r="K719" s="153" t="e">
        <f t="shared" si="126"/>
        <v>#REF!</v>
      </c>
      <c r="L719" s="153" t="e">
        <f t="shared" si="127"/>
        <v>#REF!</v>
      </c>
      <c r="M719" s="153" t="e">
        <f t="shared" si="124"/>
        <v>#REF!</v>
      </c>
      <c r="N719" s="153" t="e">
        <f t="shared" si="124"/>
        <v>#REF!</v>
      </c>
      <c r="O719" s="153" t="e">
        <f t="shared" si="124"/>
        <v>#REF!</v>
      </c>
      <c r="P719" s="153" t="e">
        <f t="shared" si="124"/>
        <v>#REF!</v>
      </c>
      <c r="Q719" s="153" t="e">
        <f t="shared" si="124"/>
        <v>#REF!</v>
      </c>
      <c r="R719" s="153" t="e">
        <f t="shared" si="124"/>
        <v>#REF!</v>
      </c>
      <c r="S719" s="153" t="e">
        <f t="shared" si="132"/>
        <v>#REF!</v>
      </c>
      <c r="T719" s="152" t="str">
        <f t="shared" ca="1" si="133"/>
        <v/>
      </c>
      <c r="U719" s="149" t="str">
        <f t="shared" ca="1" si="131"/>
        <v/>
      </c>
    </row>
    <row r="720" spans="1:21">
      <c r="A720" s="149">
        <v>718</v>
      </c>
      <c r="B720" s="150">
        <f t="shared" si="134"/>
        <v>718</v>
      </c>
      <c r="C720" s="151" t="e">
        <f>IF(#REF!='Pareto Math'!Z$3,'Pareto Math'!B720,IF(HLOOKUP(X$15,#REF!,A721,FALSE)="","",HLOOKUP(X$15,#REF!,A721,FALSE)))</f>
        <v>#REF!</v>
      </c>
      <c r="D720" s="149" t="e">
        <f>HLOOKUP(V$15,#REF!,A721,FALSE)</f>
        <v>#REF!</v>
      </c>
      <c r="E720" s="152" t="e">
        <f>IF(C720="","",HLOOKUP(W$15,#REF!,A721,FALSE))</f>
        <v>#REF!</v>
      </c>
      <c r="F720" s="152">
        <f>(COUNTIF(D$3:D720,D720))</f>
        <v>718</v>
      </c>
      <c r="G720" s="152">
        <f t="shared" si="128"/>
        <v>999</v>
      </c>
      <c r="H720" s="152" t="e">
        <f t="shared" si="129"/>
        <v>#REF!</v>
      </c>
      <c r="I720" s="153" t="str">
        <f t="shared" si="130"/>
        <v/>
      </c>
      <c r="J720" s="153" t="e">
        <f t="shared" si="125"/>
        <v>#REF!</v>
      </c>
      <c r="K720" s="153" t="e">
        <f t="shared" si="126"/>
        <v>#REF!</v>
      </c>
      <c r="L720" s="153" t="e">
        <f t="shared" si="127"/>
        <v>#REF!</v>
      </c>
      <c r="M720" s="153" t="e">
        <f t="shared" si="124"/>
        <v>#REF!</v>
      </c>
      <c r="N720" s="153" t="e">
        <f t="shared" si="124"/>
        <v>#REF!</v>
      </c>
      <c r="O720" s="153" t="e">
        <f t="shared" si="124"/>
        <v>#REF!</v>
      </c>
      <c r="P720" s="153" t="e">
        <f t="shared" si="124"/>
        <v>#REF!</v>
      </c>
      <c r="Q720" s="153" t="e">
        <f t="shared" si="124"/>
        <v>#REF!</v>
      </c>
      <c r="R720" s="153" t="e">
        <f t="shared" si="124"/>
        <v>#REF!</v>
      </c>
      <c r="S720" s="153" t="e">
        <f t="shared" si="132"/>
        <v>#REF!</v>
      </c>
      <c r="T720" s="152" t="str">
        <f t="shared" ca="1" si="133"/>
        <v/>
      </c>
      <c r="U720" s="149" t="str">
        <f t="shared" ca="1" si="131"/>
        <v/>
      </c>
    </row>
    <row r="721" spans="1:21">
      <c r="A721" s="149">
        <v>719</v>
      </c>
      <c r="B721" s="150">
        <f t="shared" si="134"/>
        <v>719</v>
      </c>
      <c r="C721" s="151" t="e">
        <f>IF(#REF!='Pareto Math'!Z$3,'Pareto Math'!B721,IF(HLOOKUP(X$15,#REF!,A722,FALSE)="","",HLOOKUP(X$15,#REF!,A722,FALSE)))</f>
        <v>#REF!</v>
      </c>
      <c r="D721" s="149" t="e">
        <f>HLOOKUP(V$15,#REF!,A722,FALSE)</f>
        <v>#REF!</v>
      </c>
      <c r="E721" s="152" t="e">
        <f>IF(C721="","",HLOOKUP(W$15,#REF!,A722,FALSE))</f>
        <v>#REF!</v>
      </c>
      <c r="F721" s="152">
        <f>(COUNTIF(D$3:D721,D721))</f>
        <v>719</v>
      </c>
      <c r="G721" s="152">
        <f t="shared" si="128"/>
        <v>999</v>
      </c>
      <c r="H721" s="152" t="e">
        <f t="shared" si="129"/>
        <v>#REF!</v>
      </c>
      <c r="I721" s="153" t="str">
        <f t="shared" si="130"/>
        <v/>
      </c>
      <c r="J721" s="153" t="e">
        <f t="shared" si="125"/>
        <v>#REF!</v>
      </c>
      <c r="K721" s="153" t="e">
        <f t="shared" si="126"/>
        <v>#REF!</v>
      </c>
      <c r="L721" s="153" t="e">
        <f t="shared" si="127"/>
        <v>#REF!</v>
      </c>
      <c r="M721" s="153" t="e">
        <f t="shared" si="124"/>
        <v>#REF!</v>
      </c>
      <c r="N721" s="153" t="e">
        <f t="shared" si="124"/>
        <v>#REF!</v>
      </c>
      <c r="O721" s="153" t="e">
        <f t="shared" si="124"/>
        <v>#REF!</v>
      </c>
      <c r="P721" s="153" t="e">
        <f t="shared" si="124"/>
        <v>#REF!</v>
      </c>
      <c r="Q721" s="153" t="e">
        <f t="shared" si="124"/>
        <v>#REF!</v>
      </c>
      <c r="R721" s="153" t="e">
        <f t="shared" si="124"/>
        <v>#REF!</v>
      </c>
      <c r="S721" s="153" t="e">
        <f t="shared" si="132"/>
        <v>#REF!</v>
      </c>
      <c r="T721" s="152" t="str">
        <f t="shared" ca="1" si="133"/>
        <v/>
      </c>
      <c r="U721" s="149" t="str">
        <f t="shared" ca="1" si="131"/>
        <v/>
      </c>
    </row>
    <row r="722" spans="1:21">
      <c r="A722" s="149">
        <v>720</v>
      </c>
      <c r="B722" s="150">
        <f t="shared" si="134"/>
        <v>720</v>
      </c>
      <c r="C722" s="151" t="e">
        <f>IF(#REF!='Pareto Math'!Z$3,'Pareto Math'!B722,IF(HLOOKUP(X$15,#REF!,A723,FALSE)="","",HLOOKUP(X$15,#REF!,A723,FALSE)))</f>
        <v>#REF!</v>
      </c>
      <c r="D722" s="149" t="e">
        <f>HLOOKUP(V$15,#REF!,A723,FALSE)</f>
        <v>#REF!</v>
      </c>
      <c r="E722" s="152" t="e">
        <f>IF(C722="","",HLOOKUP(W$15,#REF!,A723,FALSE))</f>
        <v>#REF!</v>
      </c>
      <c r="F722" s="152">
        <f>(COUNTIF(D$3:D722,D722))</f>
        <v>720</v>
      </c>
      <c r="G722" s="152">
        <f t="shared" si="128"/>
        <v>999</v>
      </c>
      <c r="H722" s="152" t="e">
        <f t="shared" si="129"/>
        <v>#REF!</v>
      </c>
      <c r="I722" s="153" t="str">
        <f t="shared" si="130"/>
        <v/>
      </c>
      <c r="J722" s="153" t="e">
        <f t="shared" si="125"/>
        <v>#REF!</v>
      </c>
      <c r="K722" s="153" t="e">
        <f t="shared" si="126"/>
        <v>#REF!</v>
      </c>
      <c r="L722" s="153" t="e">
        <f t="shared" si="127"/>
        <v>#REF!</v>
      </c>
      <c r="M722" s="153" t="e">
        <f t="shared" si="124"/>
        <v>#REF!</v>
      </c>
      <c r="N722" s="153" t="e">
        <f t="shared" si="124"/>
        <v>#REF!</v>
      </c>
      <c r="O722" s="153" t="e">
        <f t="shared" si="124"/>
        <v>#REF!</v>
      </c>
      <c r="P722" s="153" t="e">
        <f t="shared" si="124"/>
        <v>#REF!</v>
      </c>
      <c r="Q722" s="153" t="e">
        <f t="shared" si="124"/>
        <v>#REF!</v>
      </c>
      <c r="R722" s="153" t="e">
        <f t="shared" si="124"/>
        <v>#REF!</v>
      </c>
      <c r="S722" s="153" t="e">
        <f t="shared" si="132"/>
        <v>#REF!</v>
      </c>
      <c r="T722" s="152" t="str">
        <f t="shared" ca="1" si="133"/>
        <v/>
      </c>
      <c r="U722" s="149" t="str">
        <f t="shared" ca="1" si="131"/>
        <v/>
      </c>
    </row>
    <row r="723" spans="1:21">
      <c r="A723" s="149">
        <v>721</v>
      </c>
      <c r="B723" s="150">
        <f t="shared" si="134"/>
        <v>721</v>
      </c>
      <c r="C723" s="151" t="e">
        <f>IF(#REF!='Pareto Math'!Z$3,'Pareto Math'!B723,IF(HLOOKUP(X$15,#REF!,A724,FALSE)="","",HLOOKUP(X$15,#REF!,A724,FALSE)))</f>
        <v>#REF!</v>
      </c>
      <c r="D723" s="149" t="e">
        <f>HLOOKUP(V$15,#REF!,A724,FALSE)</f>
        <v>#REF!</v>
      </c>
      <c r="E723" s="152" t="e">
        <f>IF(C723="","",HLOOKUP(W$15,#REF!,A724,FALSE))</f>
        <v>#REF!</v>
      </c>
      <c r="F723" s="152">
        <f>(COUNTIF(D$3:D723,D723))</f>
        <v>721</v>
      </c>
      <c r="G723" s="152">
        <f t="shared" si="128"/>
        <v>999</v>
      </c>
      <c r="H723" s="152" t="e">
        <f t="shared" si="129"/>
        <v>#REF!</v>
      </c>
      <c r="I723" s="153" t="str">
        <f t="shared" si="130"/>
        <v/>
      </c>
      <c r="J723" s="153" t="e">
        <f t="shared" si="125"/>
        <v>#REF!</v>
      </c>
      <c r="K723" s="153" t="e">
        <f t="shared" si="126"/>
        <v>#REF!</v>
      </c>
      <c r="L723" s="153" t="e">
        <f t="shared" si="127"/>
        <v>#REF!</v>
      </c>
      <c r="M723" s="153" t="e">
        <f t="shared" si="124"/>
        <v>#REF!</v>
      </c>
      <c r="N723" s="153" t="e">
        <f t="shared" si="124"/>
        <v>#REF!</v>
      </c>
      <c r="O723" s="153" t="e">
        <f t="shared" si="124"/>
        <v>#REF!</v>
      </c>
      <c r="P723" s="153" t="e">
        <f t="shared" si="124"/>
        <v>#REF!</v>
      </c>
      <c r="Q723" s="153" t="e">
        <f t="shared" si="124"/>
        <v>#REF!</v>
      </c>
      <c r="R723" s="153" t="e">
        <f t="shared" si="124"/>
        <v>#REF!</v>
      </c>
      <c r="S723" s="153" t="e">
        <f t="shared" si="132"/>
        <v>#REF!</v>
      </c>
      <c r="T723" s="152" t="str">
        <f t="shared" ca="1" si="133"/>
        <v/>
      </c>
      <c r="U723" s="149" t="str">
        <f t="shared" ca="1" si="131"/>
        <v/>
      </c>
    </row>
    <row r="724" spans="1:21">
      <c r="A724" s="149">
        <v>722</v>
      </c>
      <c r="B724" s="150">
        <f t="shared" si="134"/>
        <v>722</v>
      </c>
      <c r="C724" s="151" t="e">
        <f>IF(#REF!='Pareto Math'!Z$3,'Pareto Math'!B724,IF(HLOOKUP(X$15,#REF!,A725,FALSE)="","",HLOOKUP(X$15,#REF!,A725,FALSE)))</f>
        <v>#REF!</v>
      </c>
      <c r="D724" s="149" t="e">
        <f>HLOOKUP(V$15,#REF!,A725,FALSE)</f>
        <v>#REF!</v>
      </c>
      <c r="E724" s="152" t="e">
        <f>IF(C724="","",HLOOKUP(W$15,#REF!,A725,FALSE))</f>
        <v>#REF!</v>
      </c>
      <c r="F724" s="152">
        <f>(COUNTIF(D$3:D724,D724))</f>
        <v>722</v>
      </c>
      <c r="G724" s="152">
        <f t="shared" si="128"/>
        <v>999</v>
      </c>
      <c r="H724" s="152" t="e">
        <f t="shared" si="129"/>
        <v>#REF!</v>
      </c>
      <c r="I724" s="153" t="str">
        <f t="shared" si="130"/>
        <v/>
      </c>
      <c r="J724" s="153" t="e">
        <f t="shared" ref="J724:J750" si="135">IF(ISERROR(X$43),"",IF($D724&lt;&gt;X$43,"",$E724))</f>
        <v>#REF!</v>
      </c>
      <c r="K724" s="153" t="e">
        <f t="shared" ref="K724:K750" si="136">IF(ISERROR(Y$43),"",IF($D724&lt;&gt;Y$43,"",$E724))</f>
        <v>#REF!</v>
      </c>
      <c r="L724" s="153" t="e">
        <f t="shared" ref="L724:L750" si="137">IF(ISERROR(Z$43),"",IF($D724&lt;&gt;Z$43,"",$E724))</f>
        <v>#REF!</v>
      </c>
      <c r="M724" s="153" t="e">
        <f t="shared" si="124"/>
        <v>#REF!</v>
      </c>
      <c r="N724" s="153" t="e">
        <f t="shared" si="124"/>
        <v>#REF!</v>
      </c>
      <c r="O724" s="153" t="e">
        <f t="shared" si="124"/>
        <v>#REF!</v>
      </c>
      <c r="P724" s="153" t="e">
        <f t="shared" si="124"/>
        <v>#REF!</v>
      </c>
      <c r="Q724" s="153" t="e">
        <f t="shared" si="124"/>
        <v>#REF!</v>
      </c>
      <c r="R724" s="153" t="e">
        <f t="shared" si="124"/>
        <v>#REF!</v>
      </c>
      <c r="S724" s="153" t="e">
        <f t="shared" si="132"/>
        <v>#REF!</v>
      </c>
      <c r="T724" s="152" t="str">
        <f t="shared" ca="1" si="133"/>
        <v/>
      </c>
      <c r="U724" s="149" t="str">
        <f t="shared" ca="1" si="131"/>
        <v/>
      </c>
    </row>
    <row r="725" spans="1:21">
      <c r="A725" s="149">
        <v>723</v>
      </c>
      <c r="B725" s="150">
        <f t="shared" si="134"/>
        <v>723</v>
      </c>
      <c r="C725" s="151" t="e">
        <f>IF(#REF!='Pareto Math'!Z$3,'Pareto Math'!B725,IF(HLOOKUP(X$15,#REF!,A726,FALSE)="","",HLOOKUP(X$15,#REF!,A726,FALSE)))</f>
        <v>#REF!</v>
      </c>
      <c r="D725" s="149" t="e">
        <f>HLOOKUP(V$15,#REF!,A726,FALSE)</f>
        <v>#REF!</v>
      </c>
      <c r="E725" s="152" t="e">
        <f>IF(C725="","",HLOOKUP(W$15,#REF!,A726,FALSE))</f>
        <v>#REF!</v>
      </c>
      <c r="F725" s="152">
        <f>(COUNTIF(D$3:D725,D725))</f>
        <v>723</v>
      </c>
      <c r="G725" s="152">
        <f t="shared" si="128"/>
        <v>999</v>
      </c>
      <c r="H725" s="152" t="e">
        <f t="shared" si="129"/>
        <v>#REF!</v>
      </c>
      <c r="I725" s="153" t="str">
        <f t="shared" si="130"/>
        <v/>
      </c>
      <c r="J725" s="153" t="e">
        <f t="shared" si="135"/>
        <v>#REF!</v>
      </c>
      <c r="K725" s="153" t="e">
        <f t="shared" si="136"/>
        <v>#REF!</v>
      </c>
      <c r="L725" s="153" t="e">
        <f t="shared" si="137"/>
        <v>#REF!</v>
      </c>
      <c r="M725" s="153" t="e">
        <f t="shared" si="124"/>
        <v>#REF!</v>
      </c>
      <c r="N725" s="153" t="e">
        <f t="shared" si="124"/>
        <v>#REF!</v>
      </c>
      <c r="O725" s="153" t="e">
        <f t="shared" si="124"/>
        <v>#REF!</v>
      </c>
      <c r="P725" s="153" t="e">
        <f t="shared" si="124"/>
        <v>#REF!</v>
      </c>
      <c r="Q725" s="153" t="e">
        <f t="shared" si="124"/>
        <v>#REF!</v>
      </c>
      <c r="R725" s="153" t="e">
        <f t="shared" si="124"/>
        <v>#REF!</v>
      </c>
      <c r="S725" s="153" t="e">
        <f t="shared" si="132"/>
        <v>#REF!</v>
      </c>
      <c r="T725" s="152" t="str">
        <f t="shared" ca="1" si="133"/>
        <v/>
      </c>
      <c r="U725" s="149" t="str">
        <f t="shared" ca="1" si="131"/>
        <v/>
      </c>
    </row>
    <row r="726" spans="1:21">
      <c r="A726" s="149">
        <v>724</v>
      </c>
      <c r="B726" s="150">
        <f t="shared" si="134"/>
        <v>724</v>
      </c>
      <c r="C726" s="151" t="e">
        <f>IF(#REF!='Pareto Math'!Z$3,'Pareto Math'!B726,IF(HLOOKUP(X$15,#REF!,A727,FALSE)="","",HLOOKUP(X$15,#REF!,A727,FALSE)))</f>
        <v>#REF!</v>
      </c>
      <c r="D726" s="149" t="e">
        <f>HLOOKUP(V$15,#REF!,A727,FALSE)</f>
        <v>#REF!</v>
      </c>
      <c r="E726" s="152" t="e">
        <f>IF(C726="","",HLOOKUP(W$15,#REF!,A727,FALSE))</f>
        <v>#REF!</v>
      </c>
      <c r="F726" s="152">
        <f>(COUNTIF(D$3:D726,D726))</f>
        <v>724</v>
      </c>
      <c r="G726" s="152">
        <f t="shared" si="128"/>
        <v>999</v>
      </c>
      <c r="H726" s="152" t="e">
        <f t="shared" si="129"/>
        <v>#REF!</v>
      </c>
      <c r="I726" s="153" t="str">
        <f t="shared" si="130"/>
        <v/>
      </c>
      <c r="J726" s="153" t="e">
        <f t="shared" si="135"/>
        <v>#REF!</v>
      </c>
      <c r="K726" s="153" t="e">
        <f t="shared" si="136"/>
        <v>#REF!</v>
      </c>
      <c r="L726" s="153" t="e">
        <f t="shared" si="137"/>
        <v>#REF!</v>
      </c>
      <c r="M726" s="153" t="e">
        <f t="shared" si="124"/>
        <v>#REF!</v>
      </c>
      <c r="N726" s="153" t="e">
        <f t="shared" si="124"/>
        <v>#REF!</v>
      </c>
      <c r="O726" s="153" t="e">
        <f t="shared" si="124"/>
        <v>#REF!</v>
      </c>
      <c r="P726" s="153" t="e">
        <f t="shared" si="124"/>
        <v>#REF!</v>
      </c>
      <c r="Q726" s="153" t="e">
        <f t="shared" si="124"/>
        <v>#REF!</v>
      </c>
      <c r="R726" s="153" t="e">
        <f t="shared" si="124"/>
        <v>#REF!</v>
      </c>
      <c r="S726" s="153" t="e">
        <f t="shared" si="132"/>
        <v>#REF!</v>
      </c>
      <c r="T726" s="152" t="str">
        <f t="shared" ca="1" si="133"/>
        <v/>
      </c>
      <c r="U726" s="149" t="str">
        <f t="shared" ca="1" si="131"/>
        <v/>
      </c>
    </row>
    <row r="727" spans="1:21">
      <c r="A727" s="149">
        <v>725</v>
      </c>
      <c r="B727" s="150">
        <f t="shared" si="134"/>
        <v>725</v>
      </c>
      <c r="C727" s="151" t="e">
        <f>IF(#REF!='Pareto Math'!Z$3,'Pareto Math'!B727,IF(HLOOKUP(X$15,#REF!,A728,FALSE)="","",HLOOKUP(X$15,#REF!,A728,FALSE)))</f>
        <v>#REF!</v>
      </c>
      <c r="D727" s="149" t="e">
        <f>HLOOKUP(V$15,#REF!,A728,FALSE)</f>
        <v>#REF!</v>
      </c>
      <c r="E727" s="152" t="e">
        <f>IF(C727="","",HLOOKUP(W$15,#REF!,A728,FALSE))</f>
        <v>#REF!</v>
      </c>
      <c r="F727" s="152">
        <f>(COUNTIF(D$3:D727,D727))</f>
        <v>725</v>
      </c>
      <c r="G727" s="152">
        <f t="shared" si="128"/>
        <v>999</v>
      </c>
      <c r="H727" s="152" t="e">
        <f t="shared" si="129"/>
        <v>#REF!</v>
      </c>
      <c r="I727" s="153" t="str">
        <f t="shared" si="130"/>
        <v/>
      </c>
      <c r="J727" s="153" t="e">
        <f t="shared" si="135"/>
        <v>#REF!</v>
      </c>
      <c r="K727" s="153" t="e">
        <f t="shared" si="136"/>
        <v>#REF!</v>
      </c>
      <c r="L727" s="153" t="e">
        <f t="shared" si="137"/>
        <v>#REF!</v>
      </c>
      <c r="M727" s="153" t="e">
        <f t="shared" si="124"/>
        <v>#REF!</v>
      </c>
      <c r="N727" s="153" t="e">
        <f t="shared" si="124"/>
        <v>#REF!</v>
      </c>
      <c r="O727" s="153" t="e">
        <f t="shared" si="124"/>
        <v>#REF!</v>
      </c>
      <c r="P727" s="153" t="e">
        <f t="shared" si="124"/>
        <v>#REF!</v>
      </c>
      <c r="Q727" s="153" t="e">
        <f t="shared" si="124"/>
        <v>#REF!</v>
      </c>
      <c r="R727" s="153" t="e">
        <f t="shared" si="124"/>
        <v>#REF!</v>
      </c>
      <c r="S727" s="153" t="e">
        <f t="shared" si="132"/>
        <v>#REF!</v>
      </c>
      <c r="T727" s="152" t="str">
        <f t="shared" ca="1" si="133"/>
        <v/>
      </c>
      <c r="U727" s="149" t="str">
        <f t="shared" ca="1" si="131"/>
        <v/>
      </c>
    </row>
    <row r="728" spans="1:21">
      <c r="A728" s="149">
        <v>726</v>
      </c>
      <c r="B728" s="150">
        <f t="shared" si="134"/>
        <v>726</v>
      </c>
      <c r="C728" s="151" t="e">
        <f>IF(#REF!='Pareto Math'!Z$3,'Pareto Math'!B728,IF(HLOOKUP(X$15,#REF!,A729,FALSE)="","",HLOOKUP(X$15,#REF!,A729,FALSE)))</f>
        <v>#REF!</v>
      </c>
      <c r="D728" s="149" t="e">
        <f>HLOOKUP(V$15,#REF!,A729,FALSE)</f>
        <v>#REF!</v>
      </c>
      <c r="E728" s="152" t="e">
        <f>IF(C728="","",HLOOKUP(W$15,#REF!,A729,FALSE))</f>
        <v>#REF!</v>
      </c>
      <c r="F728" s="152">
        <f>(COUNTIF(D$3:D728,D728))</f>
        <v>726</v>
      </c>
      <c r="G728" s="152">
        <f t="shared" si="128"/>
        <v>999</v>
      </c>
      <c r="H728" s="152" t="e">
        <f t="shared" si="129"/>
        <v>#REF!</v>
      </c>
      <c r="I728" s="153" t="str">
        <f t="shared" si="130"/>
        <v/>
      </c>
      <c r="J728" s="153" t="e">
        <f t="shared" si="135"/>
        <v>#REF!</v>
      </c>
      <c r="K728" s="153" t="e">
        <f t="shared" si="136"/>
        <v>#REF!</v>
      </c>
      <c r="L728" s="153" t="e">
        <f t="shared" si="137"/>
        <v>#REF!</v>
      </c>
      <c r="M728" s="153" t="e">
        <f t="shared" si="124"/>
        <v>#REF!</v>
      </c>
      <c r="N728" s="153" t="e">
        <f t="shared" si="124"/>
        <v>#REF!</v>
      </c>
      <c r="O728" s="153" t="e">
        <f t="shared" si="124"/>
        <v>#REF!</v>
      </c>
      <c r="P728" s="153" t="e">
        <f t="shared" si="124"/>
        <v>#REF!</v>
      </c>
      <c r="Q728" s="153" t="e">
        <f t="shared" si="124"/>
        <v>#REF!</v>
      </c>
      <c r="R728" s="153" t="e">
        <f t="shared" si="124"/>
        <v>#REF!</v>
      </c>
      <c r="S728" s="153" t="e">
        <f t="shared" si="132"/>
        <v>#REF!</v>
      </c>
      <c r="T728" s="152" t="str">
        <f t="shared" ca="1" si="133"/>
        <v/>
      </c>
      <c r="U728" s="149" t="str">
        <f t="shared" ca="1" si="131"/>
        <v/>
      </c>
    </row>
    <row r="729" spans="1:21">
      <c r="A729" s="149">
        <v>727</v>
      </c>
      <c r="B729" s="150">
        <f t="shared" si="134"/>
        <v>727</v>
      </c>
      <c r="C729" s="151" t="e">
        <f>IF(#REF!='Pareto Math'!Z$3,'Pareto Math'!B729,IF(HLOOKUP(X$15,#REF!,A730,FALSE)="","",HLOOKUP(X$15,#REF!,A730,FALSE)))</f>
        <v>#REF!</v>
      </c>
      <c r="D729" s="149" t="e">
        <f>HLOOKUP(V$15,#REF!,A730,FALSE)</f>
        <v>#REF!</v>
      </c>
      <c r="E729" s="152" t="e">
        <f>IF(C729="","",HLOOKUP(W$15,#REF!,A730,FALSE))</f>
        <v>#REF!</v>
      </c>
      <c r="F729" s="152">
        <f>(COUNTIF(D$3:D729,D729))</f>
        <v>727</v>
      </c>
      <c r="G729" s="152">
        <f t="shared" si="128"/>
        <v>999</v>
      </c>
      <c r="H729" s="152" t="e">
        <f t="shared" si="129"/>
        <v>#REF!</v>
      </c>
      <c r="I729" s="153" t="str">
        <f t="shared" si="130"/>
        <v/>
      </c>
      <c r="J729" s="153" t="e">
        <f t="shared" si="135"/>
        <v>#REF!</v>
      </c>
      <c r="K729" s="153" t="e">
        <f t="shared" si="136"/>
        <v>#REF!</v>
      </c>
      <c r="L729" s="153" t="e">
        <f t="shared" si="137"/>
        <v>#REF!</v>
      </c>
      <c r="M729" s="153" t="e">
        <f t="shared" si="124"/>
        <v>#REF!</v>
      </c>
      <c r="N729" s="153" t="e">
        <f t="shared" si="124"/>
        <v>#REF!</v>
      </c>
      <c r="O729" s="153" t="e">
        <f t="shared" si="124"/>
        <v>#REF!</v>
      </c>
      <c r="P729" s="153" t="e">
        <f t="shared" si="124"/>
        <v>#REF!</v>
      </c>
      <c r="Q729" s="153" t="e">
        <f t="shared" si="124"/>
        <v>#REF!</v>
      </c>
      <c r="R729" s="153" t="e">
        <f t="shared" si="124"/>
        <v>#REF!</v>
      </c>
      <c r="S729" s="153" t="e">
        <f t="shared" si="132"/>
        <v>#REF!</v>
      </c>
      <c r="T729" s="152" t="str">
        <f t="shared" ca="1" si="133"/>
        <v/>
      </c>
      <c r="U729" s="149" t="str">
        <f t="shared" ca="1" si="131"/>
        <v/>
      </c>
    </row>
    <row r="730" spans="1:21">
      <c r="A730" s="149">
        <v>728</v>
      </c>
      <c r="B730" s="150">
        <f t="shared" si="134"/>
        <v>728</v>
      </c>
      <c r="C730" s="151" t="e">
        <f>IF(#REF!='Pareto Math'!Z$3,'Pareto Math'!B730,IF(HLOOKUP(X$15,#REF!,A731,FALSE)="","",HLOOKUP(X$15,#REF!,A731,FALSE)))</f>
        <v>#REF!</v>
      </c>
      <c r="D730" s="149" t="e">
        <f>HLOOKUP(V$15,#REF!,A731,FALSE)</f>
        <v>#REF!</v>
      </c>
      <c r="E730" s="152" t="e">
        <f>IF(C730="","",HLOOKUP(W$15,#REF!,A731,FALSE))</f>
        <v>#REF!</v>
      </c>
      <c r="F730" s="152">
        <f>(COUNTIF(D$3:D730,D730))</f>
        <v>728</v>
      </c>
      <c r="G730" s="152">
        <f t="shared" si="128"/>
        <v>999</v>
      </c>
      <c r="H730" s="152" t="e">
        <f t="shared" si="129"/>
        <v>#REF!</v>
      </c>
      <c r="I730" s="153" t="str">
        <f t="shared" si="130"/>
        <v/>
      </c>
      <c r="J730" s="153" t="e">
        <f t="shared" si="135"/>
        <v>#REF!</v>
      </c>
      <c r="K730" s="153" t="e">
        <f t="shared" si="136"/>
        <v>#REF!</v>
      </c>
      <c r="L730" s="153" t="e">
        <f t="shared" si="137"/>
        <v>#REF!</v>
      </c>
      <c r="M730" s="153" t="e">
        <f t="shared" si="124"/>
        <v>#REF!</v>
      </c>
      <c r="N730" s="153" t="e">
        <f t="shared" si="124"/>
        <v>#REF!</v>
      </c>
      <c r="O730" s="153" t="e">
        <f t="shared" si="124"/>
        <v>#REF!</v>
      </c>
      <c r="P730" s="153" t="e">
        <f t="shared" si="124"/>
        <v>#REF!</v>
      </c>
      <c r="Q730" s="153" t="e">
        <f t="shared" si="124"/>
        <v>#REF!</v>
      </c>
      <c r="R730" s="153" t="e">
        <f t="shared" si="124"/>
        <v>#REF!</v>
      </c>
      <c r="S730" s="153" t="e">
        <f t="shared" si="132"/>
        <v>#REF!</v>
      </c>
      <c r="T730" s="152" t="str">
        <f t="shared" ca="1" si="133"/>
        <v/>
      </c>
      <c r="U730" s="149" t="str">
        <f t="shared" ca="1" si="131"/>
        <v/>
      </c>
    </row>
    <row r="731" spans="1:21">
      <c r="A731" s="149">
        <v>729</v>
      </c>
      <c r="B731" s="150">
        <f t="shared" si="134"/>
        <v>729</v>
      </c>
      <c r="C731" s="151" t="e">
        <f>IF(#REF!='Pareto Math'!Z$3,'Pareto Math'!B731,IF(HLOOKUP(X$15,#REF!,A732,FALSE)="","",HLOOKUP(X$15,#REF!,A732,FALSE)))</f>
        <v>#REF!</v>
      </c>
      <c r="D731" s="149" t="e">
        <f>HLOOKUP(V$15,#REF!,A732,FALSE)</f>
        <v>#REF!</v>
      </c>
      <c r="E731" s="152" t="e">
        <f>IF(C731="","",HLOOKUP(W$15,#REF!,A732,FALSE))</f>
        <v>#REF!</v>
      </c>
      <c r="F731" s="152">
        <f>(COUNTIF(D$3:D731,D731))</f>
        <v>729</v>
      </c>
      <c r="G731" s="152">
        <f t="shared" si="128"/>
        <v>999</v>
      </c>
      <c r="H731" s="152" t="e">
        <f t="shared" si="129"/>
        <v>#REF!</v>
      </c>
      <c r="I731" s="153" t="str">
        <f t="shared" si="130"/>
        <v/>
      </c>
      <c r="J731" s="153" t="e">
        <f t="shared" si="135"/>
        <v>#REF!</v>
      </c>
      <c r="K731" s="153" t="e">
        <f t="shared" si="136"/>
        <v>#REF!</v>
      </c>
      <c r="L731" s="153" t="e">
        <f t="shared" si="137"/>
        <v>#REF!</v>
      </c>
      <c r="M731" s="153" t="e">
        <f t="shared" si="124"/>
        <v>#REF!</v>
      </c>
      <c r="N731" s="153" t="e">
        <f t="shared" si="124"/>
        <v>#REF!</v>
      </c>
      <c r="O731" s="153" t="e">
        <f t="shared" si="124"/>
        <v>#REF!</v>
      </c>
      <c r="P731" s="153" t="e">
        <f t="shared" si="124"/>
        <v>#REF!</v>
      </c>
      <c r="Q731" s="153" t="e">
        <f t="shared" si="124"/>
        <v>#REF!</v>
      </c>
      <c r="R731" s="153" t="e">
        <f t="shared" si="124"/>
        <v>#REF!</v>
      </c>
      <c r="S731" s="153" t="e">
        <f t="shared" si="132"/>
        <v>#REF!</v>
      </c>
      <c r="T731" s="152" t="str">
        <f t="shared" ca="1" si="133"/>
        <v/>
      </c>
      <c r="U731" s="149" t="str">
        <f t="shared" ca="1" si="131"/>
        <v/>
      </c>
    </row>
    <row r="732" spans="1:21">
      <c r="A732" s="149">
        <v>730</v>
      </c>
      <c r="B732" s="150">
        <f t="shared" si="134"/>
        <v>730</v>
      </c>
      <c r="C732" s="151" t="e">
        <f>IF(#REF!='Pareto Math'!Z$3,'Pareto Math'!B732,IF(HLOOKUP(X$15,#REF!,A733,FALSE)="","",HLOOKUP(X$15,#REF!,A733,FALSE)))</f>
        <v>#REF!</v>
      </c>
      <c r="D732" s="149" t="e">
        <f>HLOOKUP(V$15,#REF!,A733,FALSE)</f>
        <v>#REF!</v>
      </c>
      <c r="E732" s="152" t="e">
        <f>IF(C732="","",HLOOKUP(W$15,#REF!,A733,FALSE))</f>
        <v>#REF!</v>
      </c>
      <c r="F732" s="152">
        <f>(COUNTIF(D$3:D732,D732))</f>
        <v>730</v>
      </c>
      <c r="G732" s="152">
        <f t="shared" si="128"/>
        <v>999</v>
      </c>
      <c r="H732" s="152" t="e">
        <f t="shared" si="129"/>
        <v>#REF!</v>
      </c>
      <c r="I732" s="153" t="str">
        <f t="shared" si="130"/>
        <v/>
      </c>
      <c r="J732" s="153" t="e">
        <f t="shared" si="135"/>
        <v>#REF!</v>
      </c>
      <c r="K732" s="153" t="e">
        <f t="shared" si="136"/>
        <v>#REF!</v>
      </c>
      <c r="L732" s="153" t="e">
        <f t="shared" si="137"/>
        <v>#REF!</v>
      </c>
      <c r="M732" s="153" t="e">
        <f t="shared" si="124"/>
        <v>#REF!</v>
      </c>
      <c r="N732" s="153" t="e">
        <f t="shared" si="124"/>
        <v>#REF!</v>
      </c>
      <c r="O732" s="153" t="e">
        <f t="shared" si="124"/>
        <v>#REF!</v>
      </c>
      <c r="P732" s="153" t="e">
        <f t="shared" si="124"/>
        <v>#REF!</v>
      </c>
      <c r="Q732" s="153" t="e">
        <f t="shared" si="124"/>
        <v>#REF!</v>
      </c>
      <c r="R732" s="153" t="e">
        <f t="shared" si="124"/>
        <v>#REF!</v>
      </c>
      <c r="S732" s="153" t="e">
        <f t="shared" si="132"/>
        <v>#REF!</v>
      </c>
      <c r="T732" s="152" t="str">
        <f t="shared" ca="1" si="133"/>
        <v/>
      </c>
      <c r="U732" s="149" t="str">
        <f t="shared" ca="1" si="131"/>
        <v/>
      </c>
    </row>
    <row r="733" spans="1:21">
      <c r="A733" s="149">
        <v>731</v>
      </c>
      <c r="B733" s="150">
        <f t="shared" si="134"/>
        <v>731</v>
      </c>
      <c r="C733" s="151" t="e">
        <f>IF(#REF!='Pareto Math'!Z$3,'Pareto Math'!B733,IF(HLOOKUP(X$15,#REF!,A734,FALSE)="","",HLOOKUP(X$15,#REF!,A734,FALSE)))</f>
        <v>#REF!</v>
      </c>
      <c r="D733" s="149" t="e">
        <f>HLOOKUP(V$15,#REF!,A734,FALSE)</f>
        <v>#REF!</v>
      </c>
      <c r="E733" s="152" t="e">
        <f>IF(C733="","",HLOOKUP(W$15,#REF!,A734,FALSE))</f>
        <v>#REF!</v>
      </c>
      <c r="F733" s="152">
        <f>(COUNTIF(D$3:D733,D733))</f>
        <v>731</v>
      </c>
      <c r="G733" s="152">
        <f t="shared" si="128"/>
        <v>999</v>
      </c>
      <c r="H733" s="152" t="e">
        <f t="shared" si="129"/>
        <v>#REF!</v>
      </c>
      <c r="I733" s="153" t="str">
        <f t="shared" si="130"/>
        <v/>
      </c>
      <c r="J733" s="153" t="e">
        <f t="shared" si="135"/>
        <v>#REF!</v>
      </c>
      <c r="K733" s="153" t="e">
        <f t="shared" si="136"/>
        <v>#REF!</v>
      </c>
      <c r="L733" s="153" t="e">
        <f t="shared" si="137"/>
        <v>#REF!</v>
      </c>
      <c r="M733" s="153" t="e">
        <f t="shared" si="124"/>
        <v>#REF!</v>
      </c>
      <c r="N733" s="153" t="e">
        <f t="shared" si="124"/>
        <v>#REF!</v>
      </c>
      <c r="O733" s="153" t="e">
        <f t="shared" si="124"/>
        <v>#REF!</v>
      </c>
      <c r="P733" s="153" t="e">
        <f t="shared" si="124"/>
        <v>#REF!</v>
      </c>
      <c r="Q733" s="153" t="e">
        <f t="shared" si="124"/>
        <v>#REF!</v>
      </c>
      <c r="R733" s="153" t="e">
        <f t="shared" si="124"/>
        <v>#REF!</v>
      </c>
      <c r="S733" s="153" t="e">
        <f t="shared" si="132"/>
        <v>#REF!</v>
      </c>
      <c r="T733" s="152" t="str">
        <f t="shared" ca="1" si="133"/>
        <v/>
      </c>
      <c r="U733" s="149" t="str">
        <f t="shared" ca="1" si="131"/>
        <v/>
      </c>
    </row>
    <row r="734" spans="1:21">
      <c r="A734" s="149">
        <v>732</v>
      </c>
      <c r="B734" s="150">
        <f t="shared" si="134"/>
        <v>732</v>
      </c>
      <c r="C734" s="151" t="e">
        <f>IF(#REF!='Pareto Math'!Z$3,'Pareto Math'!B734,IF(HLOOKUP(X$15,#REF!,A735,FALSE)="","",HLOOKUP(X$15,#REF!,A735,FALSE)))</f>
        <v>#REF!</v>
      </c>
      <c r="D734" s="149" t="e">
        <f>HLOOKUP(V$15,#REF!,A735,FALSE)</f>
        <v>#REF!</v>
      </c>
      <c r="E734" s="152" t="e">
        <f>IF(C734="","",HLOOKUP(W$15,#REF!,A735,FALSE))</f>
        <v>#REF!</v>
      </c>
      <c r="F734" s="152">
        <f>(COUNTIF(D$3:D734,D734))</f>
        <v>732</v>
      </c>
      <c r="G734" s="152">
        <f t="shared" si="128"/>
        <v>999</v>
      </c>
      <c r="H734" s="152" t="e">
        <f t="shared" si="129"/>
        <v>#REF!</v>
      </c>
      <c r="I734" s="153" t="str">
        <f t="shared" si="130"/>
        <v/>
      </c>
      <c r="J734" s="153" t="e">
        <f t="shared" si="135"/>
        <v>#REF!</v>
      </c>
      <c r="K734" s="153" t="e">
        <f t="shared" si="136"/>
        <v>#REF!</v>
      </c>
      <c r="L734" s="153" t="e">
        <f t="shared" si="137"/>
        <v>#REF!</v>
      </c>
      <c r="M734" s="153" t="e">
        <f t="shared" si="124"/>
        <v>#REF!</v>
      </c>
      <c r="N734" s="153" t="e">
        <f t="shared" si="124"/>
        <v>#REF!</v>
      </c>
      <c r="O734" s="153" t="e">
        <f t="shared" si="124"/>
        <v>#REF!</v>
      </c>
      <c r="P734" s="153" t="e">
        <f t="shared" si="124"/>
        <v>#REF!</v>
      </c>
      <c r="Q734" s="153" t="e">
        <f t="shared" si="124"/>
        <v>#REF!</v>
      </c>
      <c r="R734" s="153" t="e">
        <f t="shared" si="124"/>
        <v>#REF!</v>
      </c>
      <c r="S734" s="153" t="e">
        <f t="shared" si="132"/>
        <v>#REF!</v>
      </c>
      <c r="T734" s="152" t="str">
        <f t="shared" ca="1" si="133"/>
        <v/>
      </c>
      <c r="U734" s="149" t="str">
        <f t="shared" ca="1" si="131"/>
        <v/>
      </c>
    </row>
    <row r="735" spans="1:21">
      <c r="A735" s="149">
        <v>733</v>
      </c>
      <c r="B735" s="150">
        <f t="shared" si="134"/>
        <v>733</v>
      </c>
      <c r="C735" s="151" t="e">
        <f>IF(#REF!='Pareto Math'!Z$3,'Pareto Math'!B735,IF(HLOOKUP(X$15,#REF!,A736,FALSE)="","",HLOOKUP(X$15,#REF!,A736,FALSE)))</f>
        <v>#REF!</v>
      </c>
      <c r="D735" s="149" t="e">
        <f>HLOOKUP(V$15,#REF!,A736,FALSE)</f>
        <v>#REF!</v>
      </c>
      <c r="E735" s="152" t="e">
        <f>IF(C735="","",HLOOKUP(W$15,#REF!,A736,FALSE))</f>
        <v>#REF!</v>
      </c>
      <c r="F735" s="152">
        <f>(COUNTIF(D$3:D735,D735))</f>
        <v>733</v>
      </c>
      <c r="G735" s="152">
        <f t="shared" si="128"/>
        <v>999</v>
      </c>
      <c r="H735" s="152" t="e">
        <f t="shared" si="129"/>
        <v>#REF!</v>
      </c>
      <c r="I735" s="153" t="str">
        <f t="shared" si="130"/>
        <v/>
      </c>
      <c r="J735" s="153" t="e">
        <f t="shared" si="135"/>
        <v>#REF!</v>
      </c>
      <c r="K735" s="153" t="e">
        <f t="shared" si="136"/>
        <v>#REF!</v>
      </c>
      <c r="L735" s="153" t="e">
        <f t="shared" si="137"/>
        <v>#REF!</v>
      </c>
      <c r="M735" s="153" t="e">
        <f t="shared" si="124"/>
        <v>#REF!</v>
      </c>
      <c r="N735" s="153" t="e">
        <f t="shared" si="124"/>
        <v>#REF!</v>
      </c>
      <c r="O735" s="153" t="e">
        <f t="shared" si="124"/>
        <v>#REF!</v>
      </c>
      <c r="P735" s="153" t="e">
        <f t="shared" si="124"/>
        <v>#REF!</v>
      </c>
      <c r="Q735" s="153" t="e">
        <f t="shared" si="124"/>
        <v>#REF!</v>
      </c>
      <c r="R735" s="153" t="e">
        <f t="shared" si="124"/>
        <v>#REF!</v>
      </c>
      <c r="S735" s="153" t="e">
        <f t="shared" si="132"/>
        <v>#REF!</v>
      </c>
      <c r="T735" s="152" t="str">
        <f t="shared" ca="1" si="133"/>
        <v/>
      </c>
      <c r="U735" s="149" t="str">
        <f t="shared" ca="1" si="131"/>
        <v/>
      </c>
    </row>
    <row r="736" spans="1:21">
      <c r="A736" s="149">
        <v>734</v>
      </c>
      <c r="B736" s="150">
        <f t="shared" si="134"/>
        <v>734</v>
      </c>
      <c r="C736" s="151" t="e">
        <f>IF(#REF!='Pareto Math'!Z$3,'Pareto Math'!B736,IF(HLOOKUP(X$15,#REF!,A737,FALSE)="","",HLOOKUP(X$15,#REF!,A737,FALSE)))</f>
        <v>#REF!</v>
      </c>
      <c r="D736" s="149" t="e">
        <f>HLOOKUP(V$15,#REF!,A737,FALSE)</f>
        <v>#REF!</v>
      </c>
      <c r="E736" s="152" t="e">
        <f>IF(C736="","",HLOOKUP(W$15,#REF!,A737,FALSE))</f>
        <v>#REF!</v>
      </c>
      <c r="F736" s="152">
        <f>(COUNTIF(D$3:D736,D736))</f>
        <v>734</v>
      </c>
      <c r="G736" s="152">
        <f t="shared" si="128"/>
        <v>999</v>
      </c>
      <c r="H736" s="152" t="e">
        <f t="shared" si="129"/>
        <v>#REF!</v>
      </c>
      <c r="I736" s="153" t="str">
        <f t="shared" si="130"/>
        <v/>
      </c>
      <c r="J736" s="153" t="e">
        <f t="shared" si="135"/>
        <v>#REF!</v>
      </c>
      <c r="K736" s="153" t="e">
        <f t="shared" si="136"/>
        <v>#REF!</v>
      </c>
      <c r="L736" s="153" t="e">
        <f t="shared" si="137"/>
        <v>#REF!</v>
      </c>
      <c r="M736" s="153" t="e">
        <f t="shared" si="124"/>
        <v>#REF!</v>
      </c>
      <c r="N736" s="153" t="e">
        <f t="shared" si="124"/>
        <v>#REF!</v>
      </c>
      <c r="O736" s="153" t="e">
        <f t="shared" si="124"/>
        <v>#REF!</v>
      </c>
      <c r="P736" s="153" t="e">
        <f t="shared" si="124"/>
        <v>#REF!</v>
      </c>
      <c r="Q736" s="153" t="e">
        <f t="shared" si="124"/>
        <v>#REF!</v>
      </c>
      <c r="R736" s="153" t="e">
        <f t="shared" si="124"/>
        <v>#REF!</v>
      </c>
      <c r="S736" s="153" t="e">
        <f t="shared" si="132"/>
        <v>#REF!</v>
      </c>
      <c r="T736" s="152" t="str">
        <f t="shared" ca="1" si="133"/>
        <v/>
      </c>
      <c r="U736" s="149" t="str">
        <f t="shared" ca="1" si="131"/>
        <v/>
      </c>
    </row>
    <row r="737" spans="1:21">
      <c r="A737" s="149">
        <v>735</v>
      </c>
      <c r="B737" s="150">
        <f t="shared" si="134"/>
        <v>735</v>
      </c>
      <c r="C737" s="151" t="e">
        <f>IF(#REF!='Pareto Math'!Z$3,'Pareto Math'!B737,IF(HLOOKUP(X$15,#REF!,A738,FALSE)="","",HLOOKUP(X$15,#REF!,A738,FALSE)))</f>
        <v>#REF!</v>
      </c>
      <c r="D737" s="149" t="e">
        <f>HLOOKUP(V$15,#REF!,A738,FALSE)</f>
        <v>#REF!</v>
      </c>
      <c r="E737" s="152" t="e">
        <f>IF(C737="","",HLOOKUP(W$15,#REF!,A738,FALSE))</f>
        <v>#REF!</v>
      </c>
      <c r="F737" s="152">
        <f>(COUNTIF(D$3:D737,D737))</f>
        <v>735</v>
      </c>
      <c r="G737" s="152">
        <f t="shared" si="128"/>
        <v>999</v>
      </c>
      <c r="H737" s="152" t="e">
        <f t="shared" si="129"/>
        <v>#REF!</v>
      </c>
      <c r="I737" s="153" t="str">
        <f t="shared" si="130"/>
        <v/>
      </c>
      <c r="J737" s="153" t="e">
        <f t="shared" si="135"/>
        <v>#REF!</v>
      </c>
      <c r="K737" s="153" t="e">
        <f t="shared" si="136"/>
        <v>#REF!</v>
      </c>
      <c r="L737" s="153" t="e">
        <f t="shared" si="137"/>
        <v>#REF!</v>
      </c>
      <c r="M737" s="153" t="e">
        <f t="shared" si="124"/>
        <v>#REF!</v>
      </c>
      <c r="N737" s="153" t="e">
        <f t="shared" si="124"/>
        <v>#REF!</v>
      </c>
      <c r="O737" s="153" t="e">
        <f t="shared" si="124"/>
        <v>#REF!</v>
      </c>
      <c r="P737" s="153" t="e">
        <f t="shared" si="124"/>
        <v>#REF!</v>
      </c>
      <c r="Q737" s="153" t="e">
        <f t="shared" si="124"/>
        <v>#REF!</v>
      </c>
      <c r="R737" s="153" t="e">
        <f t="shared" si="124"/>
        <v>#REF!</v>
      </c>
      <c r="S737" s="153" t="e">
        <f t="shared" si="132"/>
        <v>#REF!</v>
      </c>
      <c r="T737" s="152" t="str">
        <f t="shared" ca="1" si="133"/>
        <v/>
      </c>
      <c r="U737" s="149" t="str">
        <f t="shared" ca="1" si="131"/>
        <v/>
      </c>
    </row>
    <row r="738" spans="1:21">
      <c r="A738" s="149">
        <v>736</v>
      </c>
      <c r="B738" s="150">
        <f t="shared" si="134"/>
        <v>736</v>
      </c>
      <c r="C738" s="151" t="e">
        <f>IF(#REF!='Pareto Math'!Z$3,'Pareto Math'!B738,IF(HLOOKUP(X$15,#REF!,A739,FALSE)="","",HLOOKUP(X$15,#REF!,A739,FALSE)))</f>
        <v>#REF!</v>
      </c>
      <c r="D738" s="149" t="e">
        <f>HLOOKUP(V$15,#REF!,A739,FALSE)</f>
        <v>#REF!</v>
      </c>
      <c r="E738" s="152" t="e">
        <f>IF(C738="","",HLOOKUP(W$15,#REF!,A739,FALSE))</f>
        <v>#REF!</v>
      </c>
      <c r="F738" s="152">
        <f>(COUNTIF(D$3:D738,D738))</f>
        <v>736</v>
      </c>
      <c r="G738" s="152">
        <f t="shared" si="128"/>
        <v>999</v>
      </c>
      <c r="H738" s="152" t="e">
        <f t="shared" si="129"/>
        <v>#REF!</v>
      </c>
      <c r="I738" s="153" t="str">
        <f t="shared" si="130"/>
        <v/>
      </c>
      <c r="J738" s="153" t="e">
        <f t="shared" si="135"/>
        <v>#REF!</v>
      </c>
      <c r="K738" s="153" t="e">
        <f t="shared" si="136"/>
        <v>#REF!</v>
      </c>
      <c r="L738" s="153" t="e">
        <f t="shared" si="137"/>
        <v>#REF!</v>
      </c>
      <c r="M738" s="153" t="e">
        <f t="shared" ref="M738:M750" si="138">IF(ISERROR(AA$43),"",IF($D738&lt;&gt;AA$43,"",$E738))</f>
        <v>#REF!</v>
      </c>
      <c r="N738" s="153" t="e">
        <f t="shared" ref="N738:N750" si="139">IF(ISERROR(AB$43),"",IF($D738&lt;&gt;AB$43,"",$E738))</f>
        <v>#REF!</v>
      </c>
      <c r="O738" s="153" t="e">
        <f t="shared" ref="O738:O750" si="140">IF(ISERROR(AC$43),"",IF($D738&lt;&gt;AC$43,"",$E738))</f>
        <v>#REF!</v>
      </c>
      <c r="P738" s="153" t="e">
        <f t="shared" ref="P738:P750" si="141">IF(ISERROR(AD$43),"",IF($D738&lt;&gt;AD$43,"",$E738))</f>
        <v>#REF!</v>
      </c>
      <c r="Q738" s="153" t="e">
        <f t="shared" ref="Q738:Q750" si="142">IF(ISERROR(AE$43),"",IF($D738&lt;&gt;AE$43,"",$E738))</f>
        <v>#REF!</v>
      </c>
      <c r="R738" s="153" t="e">
        <f t="shared" ref="R738:R750" si="143">IF(ISERROR(AF$43),"",IF($D738&lt;&gt;AF$43,"",$E738))</f>
        <v>#REF!</v>
      </c>
      <c r="S738" s="153" t="e">
        <f t="shared" si="132"/>
        <v>#REF!</v>
      </c>
      <c r="T738" s="152" t="str">
        <f t="shared" ca="1" si="133"/>
        <v/>
      </c>
      <c r="U738" s="149" t="str">
        <f t="shared" ca="1" si="131"/>
        <v/>
      </c>
    </row>
    <row r="739" spans="1:21">
      <c r="A739" s="149">
        <v>737</v>
      </c>
      <c r="B739" s="150">
        <f t="shared" si="134"/>
        <v>737</v>
      </c>
      <c r="C739" s="151" t="e">
        <f>IF(#REF!='Pareto Math'!Z$3,'Pareto Math'!B739,IF(HLOOKUP(X$15,#REF!,A740,FALSE)="","",HLOOKUP(X$15,#REF!,A740,FALSE)))</f>
        <v>#REF!</v>
      </c>
      <c r="D739" s="149" t="e">
        <f>HLOOKUP(V$15,#REF!,A740,FALSE)</f>
        <v>#REF!</v>
      </c>
      <c r="E739" s="152" t="e">
        <f>IF(C739="","",HLOOKUP(W$15,#REF!,A740,FALSE))</f>
        <v>#REF!</v>
      </c>
      <c r="F739" s="152">
        <f>(COUNTIF(D$3:D739,D739))</f>
        <v>737</v>
      </c>
      <c r="G739" s="152">
        <f t="shared" si="128"/>
        <v>999</v>
      </c>
      <c r="H739" s="152" t="e">
        <f t="shared" si="129"/>
        <v>#REF!</v>
      </c>
      <c r="I739" s="153" t="str">
        <f t="shared" si="130"/>
        <v/>
      </c>
      <c r="J739" s="153" t="e">
        <f t="shared" si="135"/>
        <v>#REF!</v>
      </c>
      <c r="K739" s="153" t="e">
        <f t="shared" si="136"/>
        <v>#REF!</v>
      </c>
      <c r="L739" s="153" t="e">
        <f t="shared" si="137"/>
        <v>#REF!</v>
      </c>
      <c r="M739" s="153" t="e">
        <f t="shared" si="138"/>
        <v>#REF!</v>
      </c>
      <c r="N739" s="153" t="e">
        <f t="shared" si="139"/>
        <v>#REF!</v>
      </c>
      <c r="O739" s="153" t="e">
        <f t="shared" si="140"/>
        <v>#REF!</v>
      </c>
      <c r="P739" s="153" t="e">
        <f t="shared" si="141"/>
        <v>#REF!</v>
      </c>
      <c r="Q739" s="153" t="e">
        <f t="shared" si="142"/>
        <v>#REF!</v>
      </c>
      <c r="R739" s="153" t="e">
        <f t="shared" si="143"/>
        <v>#REF!</v>
      </c>
      <c r="S739" s="153" t="e">
        <f t="shared" si="132"/>
        <v>#REF!</v>
      </c>
      <c r="T739" s="152" t="str">
        <f t="shared" ca="1" si="133"/>
        <v/>
      </c>
      <c r="U739" s="149" t="str">
        <f t="shared" ca="1" si="131"/>
        <v/>
      </c>
    </row>
    <row r="740" spans="1:21">
      <c r="A740" s="149">
        <v>738</v>
      </c>
      <c r="B740" s="150">
        <f t="shared" si="134"/>
        <v>738</v>
      </c>
      <c r="C740" s="151" t="e">
        <f>IF(#REF!='Pareto Math'!Z$3,'Pareto Math'!B740,IF(HLOOKUP(X$15,#REF!,A741,FALSE)="","",HLOOKUP(X$15,#REF!,A741,FALSE)))</f>
        <v>#REF!</v>
      </c>
      <c r="D740" s="149" t="e">
        <f>HLOOKUP(V$15,#REF!,A741,FALSE)</f>
        <v>#REF!</v>
      </c>
      <c r="E740" s="152" t="e">
        <f>IF(C740="","",HLOOKUP(W$15,#REF!,A741,FALSE))</f>
        <v>#REF!</v>
      </c>
      <c r="F740" s="152">
        <f>(COUNTIF(D$3:D740,D740))</f>
        <v>738</v>
      </c>
      <c r="G740" s="152">
        <f t="shared" si="128"/>
        <v>999</v>
      </c>
      <c r="H740" s="152" t="e">
        <f t="shared" si="129"/>
        <v>#REF!</v>
      </c>
      <c r="I740" s="153" t="str">
        <f t="shared" si="130"/>
        <v/>
      </c>
      <c r="J740" s="153" t="e">
        <f t="shared" si="135"/>
        <v>#REF!</v>
      </c>
      <c r="K740" s="153" t="e">
        <f t="shared" si="136"/>
        <v>#REF!</v>
      </c>
      <c r="L740" s="153" t="e">
        <f t="shared" si="137"/>
        <v>#REF!</v>
      </c>
      <c r="M740" s="153" t="e">
        <f t="shared" si="138"/>
        <v>#REF!</v>
      </c>
      <c r="N740" s="153" t="e">
        <f t="shared" si="139"/>
        <v>#REF!</v>
      </c>
      <c r="O740" s="153" t="e">
        <f t="shared" si="140"/>
        <v>#REF!</v>
      </c>
      <c r="P740" s="153" t="e">
        <f t="shared" si="141"/>
        <v>#REF!</v>
      </c>
      <c r="Q740" s="153" t="e">
        <f t="shared" si="142"/>
        <v>#REF!</v>
      </c>
      <c r="R740" s="153" t="e">
        <f t="shared" si="143"/>
        <v>#REF!</v>
      </c>
      <c r="S740" s="153" t="e">
        <f t="shared" si="132"/>
        <v>#REF!</v>
      </c>
      <c r="T740" s="152" t="str">
        <f t="shared" ca="1" si="133"/>
        <v/>
      </c>
      <c r="U740" s="149" t="str">
        <f t="shared" ca="1" si="131"/>
        <v/>
      </c>
    </row>
    <row r="741" spans="1:21">
      <c r="A741" s="149">
        <v>739</v>
      </c>
      <c r="B741" s="150">
        <f t="shared" si="134"/>
        <v>739</v>
      </c>
      <c r="C741" s="151" t="e">
        <f>IF(#REF!='Pareto Math'!Z$3,'Pareto Math'!B741,IF(HLOOKUP(X$15,#REF!,A742,FALSE)="","",HLOOKUP(X$15,#REF!,A742,FALSE)))</f>
        <v>#REF!</v>
      </c>
      <c r="D741" s="149" t="e">
        <f>HLOOKUP(V$15,#REF!,A742,FALSE)</f>
        <v>#REF!</v>
      </c>
      <c r="E741" s="152" t="e">
        <f>IF(C741="","",HLOOKUP(W$15,#REF!,A742,FALSE))</f>
        <v>#REF!</v>
      </c>
      <c r="F741" s="152">
        <f>(COUNTIF(D$3:D741,D741))</f>
        <v>739</v>
      </c>
      <c r="G741" s="152">
        <f t="shared" si="128"/>
        <v>999</v>
      </c>
      <c r="H741" s="152" t="e">
        <f t="shared" si="129"/>
        <v>#REF!</v>
      </c>
      <c r="I741" s="153" t="str">
        <f t="shared" si="130"/>
        <v/>
      </c>
      <c r="J741" s="153" t="e">
        <f t="shared" si="135"/>
        <v>#REF!</v>
      </c>
      <c r="K741" s="153" t="e">
        <f t="shared" si="136"/>
        <v>#REF!</v>
      </c>
      <c r="L741" s="153" t="e">
        <f t="shared" si="137"/>
        <v>#REF!</v>
      </c>
      <c r="M741" s="153" t="e">
        <f t="shared" si="138"/>
        <v>#REF!</v>
      </c>
      <c r="N741" s="153" t="e">
        <f t="shared" si="139"/>
        <v>#REF!</v>
      </c>
      <c r="O741" s="153" t="e">
        <f t="shared" si="140"/>
        <v>#REF!</v>
      </c>
      <c r="P741" s="153" t="e">
        <f t="shared" si="141"/>
        <v>#REF!</v>
      </c>
      <c r="Q741" s="153" t="e">
        <f t="shared" si="142"/>
        <v>#REF!</v>
      </c>
      <c r="R741" s="153" t="e">
        <f t="shared" si="143"/>
        <v>#REF!</v>
      </c>
      <c r="S741" s="153" t="e">
        <f t="shared" si="132"/>
        <v>#REF!</v>
      </c>
      <c r="T741" s="152" t="str">
        <f t="shared" ca="1" si="133"/>
        <v/>
      </c>
      <c r="U741" s="149" t="str">
        <f t="shared" ca="1" si="131"/>
        <v/>
      </c>
    </row>
    <row r="742" spans="1:21">
      <c r="A742" s="149">
        <v>740</v>
      </c>
      <c r="B742" s="150">
        <f t="shared" si="134"/>
        <v>740</v>
      </c>
      <c r="C742" s="151" t="e">
        <f>IF(#REF!='Pareto Math'!Z$3,'Pareto Math'!B742,IF(HLOOKUP(X$15,#REF!,A743,FALSE)="","",HLOOKUP(X$15,#REF!,A743,FALSE)))</f>
        <v>#REF!</v>
      </c>
      <c r="D742" s="149" t="e">
        <f>HLOOKUP(V$15,#REF!,A743,FALSE)</f>
        <v>#REF!</v>
      </c>
      <c r="E742" s="152" t="e">
        <f>IF(C742="","",HLOOKUP(W$15,#REF!,A743,FALSE))</f>
        <v>#REF!</v>
      </c>
      <c r="F742" s="152">
        <f>(COUNTIF(D$3:D742,D742))</f>
        <v>740</v>
      </c>
      <c r="G742" s="152">
        <f t="shared" si="128"/>
        <v>999</v>
      </c>
      <c r="H742" s="152" t="e">
        <f t="shared" si="129"/>
        <v>#REF!</v>
      </c>
      <c r="I742" s="153" t="str">
        <f t="shared" si="130"/>
        <v/>
      </c>
      <c r="J742" s="153" t="e">
        <f t="shared" si="135"/>
        <v>#REF!</v>
      </c>
      <c r="K742" s="153" t="e">
        <f t="shared" si="136"/>
        <v>#REF!</v>
      </c>
      <c r="L742" s="153" t="e">
        <f t="shared" si="137"/>
        <v>#REF!</v>
      </c>
      <c r="M742" s="153" t="e">
        <f t="shared" si="138"/>
        <v>#REF!</v>
      </c>
      <c r="N742" s="153" t="e">
        <f t="shared" si="139"/>
        <v>#REF!</v>
      </c>
      <c r="O742" s="153" t="e">
        <f t="shared" si="140"/>
        <v>#REF!</v>
      </c>
      <c r="P742" s="153" t="e">
        <f t="shared" si="141"/>
        <v>#REF!</v>
      </c>
      <c r="Q742" s="153" t="e">
        <f t="shared" si="142"/>
        <v>#REF!</v>
      </c>
      <c r="R742" s="153" t="e">
        <f t="shared" si="143"/>
        <v>#REF!</v>
      </c>
      <c r="S742" s="153" t="e">
        <f t="shared" si="132"/>
        <v>#REF!</v>
      </c>
      <c r="T742" s="152" t="str">
        <f t="shared" ca="1" si="133"/>
        <v/>
      </c>
      <c r="U742" s="149" t="str">
        <f t="shared" ca="1" si="131"/>
        <v/>
      </c>
    </row>
    <row r="743" spans="1:21">
      <c r="A743" s="149">
        <v>741</v>
      </c>
      <c r="B743" s="150">
        <f t="shared" si="134"/>
        <v>741</v>
      </c>
      <c r="C743" s="151" t="e">
        <f>IF(#REF!='Pareto Math'!Z$3,'Pareto Math'!B743,IF(HLOOKUP(X$15,#REF!,A744,FALSE)="","",HLOOKUP(X$15,#REF!,A744,FALSE)))</f>
        <v>#REF!</v>
      </c>
      <c r="D743" s="149" t="e">
        <f>HLOOKUP(V$15,#REF!,A744,FALSE)</f>
        <v>#REF!</v>
      </c>
      <c r="E743" s="152" t="e">
        <f>IF(C743="","",HLOOKUP(W$15,#REF!,A744,FALSE))</f>
        <v>#REF!</v>
      </c>
      <c r="F743" s="152">
        <f>(COUNTIF(D$3:D743,D743))</f>
        <v>741</v>
      </c>
      <c r="G743" s="152">
        <f t="shared" si="128"/>
        <v>999</v>
      </c>
      <c r="H743" s="152" t="e">
        <f t="shared" si="129"/>
        <v>#REF!</v>
      </c>
      <c r="I743" s="153" t="str">
        <f t="shared" si="130"/>
        <v/>
      </c>
      <c r="J743" s="153" t="e">
        <f t="shared" si="135"/>
        <v>#REF!</v>
      </c>
      <c r="K743" s="153" t="e">
        <f t="shared" si="136"/>
        <v>#REF!</v>
      </c>
      <c r="L743" s="153" t="e">
        <f t="shared" si="137"/>
        <v>#REF!</v>
      </c>
      <c r="M743" s="153" t="e">
        <f t="shared" si="138"/>
        <v>#REF!</v>
      </c>
      <c r="N743" s="153" t="e">
        <f t="shared" si="139"/>
        <v>#REF!</v>
      </c>
      <c r="O743" s="153" t="e">
        <f t="shared" si="140"/>
        <v>#REF!</v>
      </c>
      <c r="P743" s="153" t="e">
        <f t="shared" si="141"/>
        <v>#REF!</v>
      </c>
      <c r="Q743" s="153" t="e">
        <f t="shared" si="142"/>
        <v>#REF!</v>
      </c>
      <c r="R743" s="153" t="e">
        <f t="shared" si="143"/>
        <v>#REF!</v>
      </c>
      <c r="S743" s="153" t="e">
        <f t="shared" si="132"/>
        <v>#REF!</v>
      </c>
      <c r="T743" s="152" t="str">
        <f t="shared" ca="1" si="133"/>
        <v/>
      </c>
      <c r="U743" s="149" t="str">
        <f t="shared" ca="1" si="131"/>
        <v/>
      </c>
    </row>
    <row r="744" spans="1:21">
      <c r="A744" s="149">
        <v>742</v>
      </c>
      <c r="B744" s="150">
        <f t="shared" si="134"/>
        <v>742</v>
      </c>
      <c r="C744" s="151" t="e">
        <f>IF(#REF!='Pareto Math'!Z$3,'Pareto Math'!B744,IF(HLOOKUP(X$15,#REF!,A745,FALSE)="","",HLOOKUP(X$15,#REF!,A745,FALSE)))</f>
        <v>#REF!</v>
      </c>
      <c r="D744" s="149" t="e">
        <f>HLOOKUP(V$15,#REF!,A745,FALSE)</f>
        <v>#REF!</v>
      </c>
      <c r="E744" s="152" t="e">
        <f>IF(C744="","",HLOOKUP(W$15,#REF!,A745,FALSE))</f>
        <v>#REF!</v>
      </c>
      <c r="F744" s="152">
        <f>(COUNTIF(D$3:D744,D744))</f>
        <v>742</v>
      </c>
      <c r="G744" s="152">
        <f t="shared" si="128"/>
        <v>999</v>
      </c>
      <c r="H744" s="152" t="e">
        <f t="shared" si="129"/>
        <v>#REF!</v>
      </c>
      <c r="I744" s="153" t="str">
        <f t="shared" si="130"/>
        <v/>
      </c>
      <c r="J744" s="153" t="e">
        <f t="shared" si="135"/>
        <v>#REF!</v>
      </c>
      <c r="K744" s="153" t="e">
        <f t="shared" si="136"/>
        <v>#REF!</v>
      </c>
      <c r="L744" s="153" t="e">
        <f t="shared" si="137"/>
        <v>#REF!</v>
      </c>
      <c r="M744" s="153" t="e">
        <f t="shared" si="138"/>
        <v>#REF!</v>
      </c>
      <c r="N744" s="153" t="e">
        <f t="shared" si="139"/>
        <v>#REF!</v>
      </c>
      <c r="O744" s="153" t="e">
        <f t="shared" si="140"/>
        <v>#REF!</v>
      </c>
      <c r="P744" s="153" t="e">
        <f t="shared" si="141"/>
        <v>#REF!</v>
      </c>
      <c r="Q744" s="153" t="e">
        <f t="shared" si="142"/>
        <v>#REF!</v>
      </c>
      <c r="R744" s="153" t="e">
        <f t="shared" si="143"/>
        <v>#REF!</v>
      </c>
      <c r="S744" s="153" t="e">
        <f t="shared" si="132"/>
        <v>#REF!</v>
      </c>
      <c r="T744" s="152" t="str">
        <f t="shared" ca="1" si="133"/>
        <v/>
      </c>
      <c r="U744" s="149" t="str">
        <f t="shared" ca="1" si="131"/>
        <v/>
      </c>
    </row>
    <row r="745" spans="1:21">
      <c r="A745" s="149">
        <v>743</v>
      </c>
      <c r="B745" s="150">
        <f t="shared" si="134"/>
        <v>743</v>
      </c>
      <c r="C745" s="151" t="e">
        <f>IF(#REF!='Pareto Math'!Z$3,'Pareto Math'!B745,IF(HLOOKUP(X$15,#REF!,A746,FALSE)="","",HLOOKUP(X$15,#REF!,A746,FALSE)))</f>
        <v>#REF!</v>
      </c>
      <c r="D745" s="149" t="e">
        <f>HLOOKUP(V$15,#REF!,A746,FALSE)</f>
        <v>#REF!</v>
      </c>
      <c r="E745" s="152" t="e">
        <f>IF(C745="","",HLOOKUP(W$15,#REF!,A746,FALSE))</f>
        <v>#REF!</v>
      </c>
      <c r="F745" s="152">
        <f>(COUNTIF(D$3:D745,D745))</f>
        <v>743</v>
      </c>
      <c r="G745" s="152">
        <f t="shared" si="128"/>
        <v>999</v>
      </c>
      <c r="H745" s="152" t="e">
        <f t="shared" si="129"/>
        <v>#REF!</v>
      </c>
      <c r="I745" s="153" t="str">
        <f t="shared" si="130"/>
        <v/>
      </c>
      <c r="J745" s="153" t="e">
        <f t="shared" si="135"/>
        <v>#REF!</v>
      </c>
      <c r="K745" s="153" t="e">
        <f t="shared" si="136"/>
        <v>#REF!</v>
      </c>
      <c r="L745" s="153" t="e">
        <f t="shared" si="137"/>
        <v>#REF!</v>
      </c>
      <c r="M745" s="153" t="e">
        <f t="shared" si="138"/>
        <v>#REF!</v>
      </c>
      <c r="N745" s="153" t="e">
        <f t="shared" si="139"/>
        <v>#REF!</v>
      </c>
      <c r="O745" s="153" t="e">
        <f t="shared" si="140"/>
        <v>#REF!</v>
      </c>
      <c r="P745" s="153" t="e">
        <f t="shared" si="141"/>
        <v>#REF!</v>
      </c>
      <c r="Q745" s="153" t="e">
        <f t="shared" si="142"/>
        <v>#REF!</v>
      </c>
      <c r="R745" s="153" t="e">
        <f t="shared" si="143"/>
        <v>#REF!</v>
      </c>
      <c r="S745" s="153" t="e">
        <f t="shared" si="132"/>
        <v>#REF!</v>
      </c>
      <c r="T745" s="152" t="str">
        <f t="shared" ca="1" si="133"/>
        <v/>
      </c>
      <c r="U745" s="149" t="str">
        <f t="shared" ca="1" si="131"/>
        <v/>
      </c>
    </row>
    <row r="746" spans="1:21">
      <c r="A746" s="149">
        <v>744</v>
      </c>
      <c r="B746" s="150">
        <f t="shared" si="134"/>
        <v>744</v>
      </c>
      <c r="C746" s="151" t="e">
        <f>IF(#REF!='Pareto Math'!Z$3,'Pareto Math'!B746,IF(HLOOKUP(X$15,#REF!,A747,FALSE)="","",HLOOKUP(X$15,#REF!,A747,FALSE)))</f>
        <v>#REF!</v>
      </c>
      <c r="D746" s="149" t="e">
        <f>HLOOKUP(V$15,#REF!,A747,FALSE)</f>
        <v>#REF!</v>
      </c>
      <c r="E746" s="152" t="e">
        <f>IF(C746="","",HLOOKUP(W$15,#REF!,A747,FALSE))</f>
        <v>#REF!</v>
      </c>
      <c r="F746" s="152">
        <f>(COUNTIF(D$3:D746,D746))</f>
        <v>744</v>
      </c>
      <c r="G746" s="152">
        <f t="shared" si="128"/>
        <v>999</v>
      </c>
      <c r="H746" s="152" t="e">
        <f t="shared" si="129"/>
        <v>#REF!</v>
      </c>
      <c r="I746" s="153" t="str">
        <f t="shared" si="130"/>
        <v/>
      </c>
      <c r="J746" s="153" t="e">
        <f t="shared" si="135"/>
        <v>#REF!</v>
      </c>
      <c r="K746" s="153" t="e">
        <f t="shared" si="136"/>
        <v>#REF!</v>
      </c>
      <c r="L746" s="153" t="e">
        <f t="shared" si="137"/>
        <v>#REF!</v>
      </c>
      <c r="M746" s="153" t="e">
        <f t="shared" si="138"/>
        <v>#REF!</v>
      </c>
      <c r="N746" s="153" t="e">
        <f t="shared" si="139"/>
        <v>#REF!</v>
      </c>
      <c r="O746" s="153" t="e">
        <f t="shared" si="140"/>
        <v>#REF!</v>
      </c>
      <c r="P746" s="153" t="e">
        <f t="shared" si="141"/>
        <v>#REF!</v>
      </c>
      <c r="Q746" s="153" t="e">
        <f t="shared" si="142"/>
        <v>#REF!</v>
      </c>
      <c r="R746" s="153" t="e">
        <f t="shared" si="143"/>
        <v>#REF!</v>
      </c>
      <c r="S746" s="153" t="e">
        <f t="shared" si="132"/>
        <v>#REF!</v>
      </c>
      <c r="T746" s="152" t="str">
        <f t="shared" ca="1" si="133"/>
        <v/>
      </c>
      <c r="U746" s="149" t="str">
        <f t="shared" ca="1" si="131"/>
        <v/>
      </c>
    </row>
    <row r="747" spans="1:21">
      <c r="A747" s="149">
        <v>745</v>
      </c>
      <c r="B747" s="150">
        <f t="shared" si="134"/>
        <v>745</v>
      </c>
      <c r="C747" s="151" t="e">
        <f>IF(#REF!='Pareto Math'!Z$3,'Pareto Math'!B747,IF(HLOOKUP(X$15,#REF!,A748,FALSE)="","",HLOOKUP(X$15,#REF!,A748,FALSE)))</f>
        <v>#REF!</v>
      </c>
      <c r="D747" s="149" t="e">
        <f>HLOOKUP(V$15,#REF!,A748,FALSE)</f>
        <v>#REF!</v>
      </c>
      <c r="E747" s="152" t="e">
        <f>IF(C747="","",HLOOKUP(W$15,#REF!,A748,FALSE))</f>
        <v>#REF!</v>
      </c>
      <c r="F747" s="152">
        <f>(COUNTIF(D$3:D747,D747))</f>
        <v>745</v>
      </c>
      <c r="G747" s="152">
        <f t="shared" si="128"/>
        <v>999</v>
      </c>
      <c r="H747" s="152" t="e">
        <f t="shared" si="129"/>
        <v>#REF!</v>
      </c>
      <c r="I747" s="153" t="str">
        <f t="shared" si="130"/>
        <v/>
      </c>
      <c r="J747" s="153" t="e">
        <f t="shared" si="135"/>
        <v>#REF!</v>
      </c>
      <c r="K747" s="153" t="e">
        <f t="shared" si="136"/>
        <v>#REF!</v>
      </c>
      <c r="L747" s="153" t="e">
        <f t="shared" si="137"/>
        <v>#REF!</v>
      </c>
      <c r="M747" s="153" t="e">
        <f t="shared" si="138"/>
        <v>#REF!</v>
      </c>
      <c r="N747" s="153" t="e">
        <f t="shared" si="139"/>
        <v>#REF!</v>
      </c>
      <c r="O747" s="153" t="e">
        <f t="shared" si="140"/>
        <v>#REF!</v>
      </c>
      <c r="P747" s="153" t="e">
        <f t="shared" si="141"/>
        <v>#REF!</v>
      </c>
      <c r="Q747" s="153" t="e">
        <f t="shared" si="142"/>
        <v>#REF!</v>
      </c>
      <c r="R747" s="153" t="e">
        <f t="shared" si="143"/>
        <v>#REF!</v>
      </c>
      <c r="S747" s="153" t="e">
        <f t="shared" si="132"/>
        <v>#REF!</v>
      </c>
      <c r="T747" s="152" t="str">
        <f t="shared" ca="1" si="133"/>
        <v/>
      </c>
      <c r="U747" s="149" t="str">
        <f t="shared" ca="1" si="131"/>
        <v/>
      </c>
    </row>
    <row r="748" spans="1:21">
      <c r="A748" s="149">
        <v>746</v>
      </c>
      <c r="B748" s="150">
        <f t="shared" si="134"/>
        <v>746</v>
      </c>
      <c r="C748" s="151" t="e">
        <f>IF(#REF!='Pareto Math'!Z$3,'Pareto Math'!B748,IF(HLOOKUP(X$15,#REF!,A749,FALSE)="","",HLOOKUP(X$15,#REF!,A749,FALSE)))</f>
        <v>#REF!</v>
      </c>
      <c r="D748" s="149" t="e">
        <f>HLOOKUP(V$15,#REF!,A749,FALSE)</f>
        <v>#REF!</v>
      </c>
      <c r="E748" s="152" t="e">
        <f>IF(C748="","",HLOOKUP(W$15,#REF!,A749,FALSE))</f>
        <v>#REF!</v>
      </c>
      <c r="F748" s="152">
        <f>(COUNTIF(D$3:D748,D748))</f>
        <v>746</v>
      </c>
      <c r="G748" s="152">
        <f t="shared" si="128"/>
        <v>999</v>
      </c>
      <c r="H748" s="152" t="e">
        <f t="shared" si="129"/>
        <v>#REF!</v>
      </c>
      <c r="I748" s="153" t="str">
        <f t="shared" si="130"/>
        <v/>
      </c>
      <c r="J748" s="153" t="e">
        <f t="shared" si="135"/>
        <v>#REF!</v>
      </c>
      <c r="K748" s="153" t="e">
        <f t="shared" si="136"/>
        <v>#REF!</v>
      </c>
      <c r="L748" s="153" t="e">
        <f t="shared" si="137"/>
        <v>#REF!</v>
      </c>
      <c r="M748" s="153" t="e">
        <f t="shared" si="138"/>
        <v>#REF!</v>
      </c>
      <c r="N748" s="153" t="e">
        <f t="shared" si="139"/>
        <v>#REF!</v>
      </c>
      <c r="O748" s="153" t="e">
        <f t="shared" si="140"/>
        <v>#REF!</v>
      </c>
      <c r="P748" s="153" t="e">
        <f t="shared" si="141"/>
        <v>#REF!</v>
      </c>
      <c r="Q748" s="153" t="e">
        <f t="shared" si="142"/>
        <v>#REF!</v>
      </c>
      <c r="R748" s="153" t="e">
        <f t="shared" si="143"/>
        <v>#REF!</v>
      </c>
      <c r="S748" s="153" t="e">
        <f t="shared" si="132"/>
        <v>#REF!</v>
      </c>
      <c r="T748" s="152" t="str">
        <f t="shared" ca="1" si="133"/>
        <v/>
      </c>
      <c r="U748" s="149" t="str">
        <f t="shared" ca="1" si="131"/>
        <v/>
      </c>
    </row>
    <row r="749" spans="1:21">
      <c r="A749" s="149">
        <v>747</v>
      </c>
      <c r="B749" s="150">
        <f t="shared" si="134"/>
        <v>747</v>
      </c>
      <c r="C749" s="151" t="e">
        <f>IF(#REF!='Pareto Math'!Z$3,'Pareto Math'!B749,IF(HLOOKUP(X$15,#REF!,A750,FALSE)="","",HLOOKUP(X$15,#REF!,A750,FALSE)))</f>
        <v>#REF!</v>
      </c>
      <c r="D749" s="149" t="e">
        <f>HLOOKUP(V$15,#REF!,A750,FALSE)</f>
        <v>#REF!</v>
      </c>
      <c r="E749" s="152" t="e">
        <f>IF(C749="","",HLOOKUP(W$15,#REF!,A750,FALSE))</f>
        <v>#REF!</v>
      </c>
      <c r="F749" s="152">
        <f>(COUNTIF(D$3:D749,D749))</f>
        <v>747</v>
      </c>
      <c r="G749" s="152">
        <f t="shared" si="128"/>
        <v>999</v>
      </c>
      <c r="H749" s="152" t="e">
        <f t="shared" si="129"/>
        <v>#REF!</v>
      </c>
      <c r="I749" s="153" t="str">
        <f t="shared" si="130"/>
        <v/>
      </c>
      <c r="J749" s="153" t="e">
        <f t="shared" si="135"/>
        <v>#REF!</v>
      </c>
      <c r="K749" s="153" t="e">
        <f t="shared" si="136"/>
        <v>#REF!</v>
      </c>
      <c r="L749" s="153" t="e">
        <f t="shared" si="137"/>
        <v>#REF!</v>
      </c>
      <c r="M749" s="153" t="e">
        <f t="shared" si="138"/>
        <v>#REF!</v>
      </c>
      <c r="N749" s="153" t="e">
        <f t="shared" si="139"/>
        <v>#REF!</v>
      </c>
      <c r="O749" s="153" t="e">
        <f t="shared" si="140"/>
        <v>#REF!</v>
      </c>
      <c r="P749" s="153" t="e">
        <f t="shared" si="141"/>
        <v>#REF!</v>
      </c>
      <c r="Q749" s="153" t="e">
        <f t="shared" si="142"/>
        <v>#REF!</v>
      </c>
      <c r="R749" s="153" t="e">
        <f t="shared" si="143"/>
        <v>#REF!</v>
      </c>
      <c r="S749" s="153" t="e">
        <f t="shared" si="132"/>
        <v>#REF!</v>
      </c>
      <c r="T749" s="152" t="str">
        <f t="shared" ca="1" si="133"/>
        <v/>
      </c>
      <c r="U749" s="149" t="str">
        <f t="shared" ca="1" si="131"/>
        <v/>
      </c>
    </row>
    <row r="750" spans="1:21">
      <c r="A750" s="149">
        <v>748</v>
      </c>
      <c r="B750" s="150">
        <f t="shared" si="134"/>
        <v>748</v>
      </c>
      <c r="C750" s="151" t="e">
        <f>IF(#REF!='Pareto Math'!Z$3,'Pareto Math'!B750,IF(HLOOKUP(X$15,#REF!,A751,FALSE)="","",HLOOKUP(X$15,#REF!,A751,FALSE)))</f>
        <v>#REF!</v>
      </c>
      <c r="D750" s="149" t="e">
        <f>HLOOKUP(V$15,#REF!,A751,FALSE)</f>
        <v>#REF!</v>
      </c>
      <c r="E750" s="152" t="e">
        <f>IF(C750="","",HLOOKUP(W$15,#REF!,A751,FALSE))</f>
        <v>#REF!</v>
      </c>
      <c r="F750" s="152">
        <f>(COUNTIF(D$3:D750,D750))</f>
        <v>748</v>
      </c>
      <c r="G750" s="152">
        <f t="shared" si="128"/>
        <v>999</v>
      </c>
      <c r="H750" s="152" t="e">
        <f t="shared" si="129"/>
        <v>#REF!</v>
      </c>
      <c r="I750" s="153" t="str">
        <f t="shared" si="130"/>
        <v/>
      </c>
      <c r="J750" s="153" t="e">
        <f t="shared" si="135"/>
        <v>#REF!</v>
      </c>
      <c r="K750" s="153" t="e">
        <f t="shared" si="136"/>
        <v>#REF!</v>
      </c>
      <c r="L750" s="153" t="e">
        <f t="shared" si="137"/>
        <v>#REF!</v>
      </c>
      <c r="M750" s="153" t="e">
        <f t="shared" si="138"/>
        <v>#REF!</v>
      </c>
      <c r="N750" s="153" t="e">
        <f t="shared" si="139"/>
        <v>#REF!</v>
      </c>
      <c r="O750" s="153" t="e">
        <f t="shared" si="140"/>
        <v>#REF!</v>
      </c>
      <c r="P750" s="153" t="e">
        <f t="shared" si="141"/>
        <v>#REF!</v>
      </c>
      <c r="Q750" s="153" t="e">
        <f t="shared" si="142"/>
        <v>#REF!</v>
      </c>
      <c r="R750" s="153" t="e">
        <f t="shared" si="143"/>
        <v>#REF!</v>
      </c>
      <c r="S750" s="153" t="e">
        <f t="shared" si="132"/>
        <v>#REF!</v>
      </c>
      <c r="T750" s="152" t="str">
        <f t="shared" ca="1" si="133"/>
        <v/>
      </c>
      <c r="U750" s="149" t="str">
        <f t="shared" ca="1" si="131"/>
        <v/>
      </c>
    </row>
    <row r="751" spans="1:21">
      <c r="A751" s="149">
        <v>749</v>
      </c>
      <c r="B751" s="150">
        <f t="shared" si="134"/>
        <v>749</v>
      </c>
      <c r="C751" s="151" t="e">
        <f>IF(#REF!='Pareto Math'!Z$3,'Pareto Math'!B751,IF(HLOOKUP(X$15,#REF!,A752,FALSE)="","",HLOOKUP(X$15,#REF!,A752,FALSE)))</f>
        <v>#REF!</v>
      </c>
      <c r="D751" s="149" t="e">
        <f>HLOOKUP(V$15,#REF!,A752,FALSE)</f>
        <v>#REF!</v>
      </c>
      <c r="E751" s="152" t="e">
        <f>IF(C751="","",HLOOKUP(W$15,#REF!,A752,FALSE))</f>
        <v>#REF!</v>
      </c>
      <c r="F751" s="152">
        <f>(COUNTIF(D$3:D751,D751))</f>
        <v>749</v>
      </c>
      <c r="G751" s="152">
        <f t="shared" si="128"/>
        <v>999</v>
      </c>
      <c r="H751" s="152" t="e">
        <f t="shared" si="129"/>
        <v>#REF!</v>
      </c>
      <c r="I751" s="153" t="str">
        <f t="shared" si="130"/>
        <v/>
      </c>
      <c r="J751" s="153" t="e">
        <f t="shared" ref="J751:R779" si="144">IF(ISERROR(X$43),"",IF($D751&lt;&gt;X$43,"",$E751))</f>
        <v>#REF!</v>
      </c>
      <c r="K751" s="153" t="e">
        <f t="shared" si="144"/>
        <v>#REF!</v>
      </c>
      <c r="L751" s="153" t="e">
        <f t="shared" si="144"/>
        <v>#REF!</v>
      </c>
      <c r="M751" s="153" t="e">
        <f t="shared" si="144"/>
        <v>#REF!</v>
      </c>
      <c r="N751" s="153" t="e">
        <f t="shared" si="144"/>
        <v>#REF!</v>
      </c>
      <c r="O751" s="153" t="e">
        <f t="shared" si="144"/>
        <v>#REF!</v>
      </c>
      <c r="P751" s="153" t="e">
        <f t="shared" si="144"/>
        <v>#REF!</v>
      </c>
      <c r="Q751" s="153" t="e">
        <f t="shared" si="144"/>
        <v>#REF!</v>
      </c>
      <c r="R751" s="153" t="e">
        <f t="shared" si="144"/>
        <v>#REF!</v>
      </c>
      <c r="S751" s="153" t="e">
        <f t="shared" si="132"/>
        <v>#REF!</v>
      </c>
      <c r="T751" s="152" t="str">
        <f t="shared" ca="1" si="133"/>
        <v/>
      </c>
      <c r="U751" s="149" t="str">
        <f t="shared" ca="1" si="131"/>
        <v/>
      </c>
    </row>
    <row r="752" spans="1:21">
      <c r="A752" s="149">
        <v>750</v>
      </c>
      <c r="B752" s="150">
        <f t="shared" si="134"/>
        <v>750</v>
      </c>
      <c r="C752" s="151" t="e">
        <f>IF(#REF!='Pareto Math'!Z$3,'Pareto Math'!B752,IF(HLOOKUP(X$15,#REF!,A753,FALSE)="","",HLOOKUP(X$15,#REF!,A753,FALSE)))</f>
        <v>#REF!</v>
      </c>
      <c r="D752" s="149" t="e">
        <f>HLOOKUP(V$15,#REF!,A753,FALSE)</f>
        <v>#REF!</v>
      </c>
      <c r="E752" s="152" t="e">
        <f>IF(C752="","",HLOOKUP(W$15,#REF!,A753,FALSE))</f>
        <v>#REF!</v>
      </c>
      <c r="F752" s="152">
        <f>(COUNTIF(D$3:D752,D752))</f>
        <v>750</v>
      </c>
      <c r="G752" s="152">
        <f t="shared" si="128"/>
        <v>999</v>
      </c>
      <c r="H752" s="152" t="e">
        <f t="shared" si="129"/>
        <v>#REF!</v>
      </c>
      <c r="I752" s="153" t="str">
        <f t="shared" si="130"/>
        <v/>
      </c>
      <c r="J752" s="153" t="e">
        <f t="shared" si="144"/>
        <v>#REF!</v>
      </c>
      <c r="K752" s="153" t="e">
        <f t="shared" si="144"/>
        <v>#REF!</v>
      </c>
      <c r="L752" s="153" t="e">
        <f t="shared" si="144"/>
        <v>#REF!</v>
      </c>
      <c r="M752" s="153" t="e">
        <f t="shared" si="144"/>
        <v>#REF!</v>
      </c>
      <c r="N752" s="153" t="e">
        <f t="shared" si="144"/>
        <v>#REF!</v>
      </c>
      <c r="O752" s="153" t="e">
        <f t="shared" si="144"/>
        <v>#REF!</v>
      </c>
      <c r="P752" s="153" t="e">
        <f t="shared" si="144"/>
        <v>#REF!</v>
      </c>
      <c r="Q752" s="153" t="e">
        <f t="shared" si="144"/>
        <v>#REF!</v>
      </c>
      <c r="R752" s="153" t="e">
        <f t="shared" si="144"/>
        <v>#REF!</v>
      </c>
      <c r="S752" s="153" t="e">
        <f t="shared" si="132"/>
        <v>#REF!</v>
      </c>
      <c r="T752" s="152" t="str">
        <f t="shared" ca="1" si="133"/>
        <v/>
      </c>
      <c r="U752" s="149" t="str">
        <f t="shared" ca="1" si="131"/>
        <v/>
      </c>
    </row>
    <row r="753" spans="1:21">
      <c r="A753" s="149">
        <v>751</v>
      </c>
      <c r="B753" s="150">
        <f t="shared" si="134"/>
        <v>751</v>
      </c>
      <c r="C753" s="151" t="e">
        <f>IF(#REF!='Pareto Math'!Z$3,'Pareto Math'!B753,IF(HLOOKUP(X$15,#REF!,A754,FALSE)="","",HLOOKUP(X$15,#REF!,A754,FALSE)))</f>
        <v>#REF!</v>
      </c>
      <c r="D753" s="149" t="e">
        <f>HLOOKUP(V$15,#REF!,A754,FALSE)</f>
        <v>#REF!</v>
      </c>
      <c r="E753" s="152" t="e">
        <f>IF(C753="","",HLOOKUP(W$15,#REF!,A754,FALSE))</f>
        <v>#REF!</v>
      </c>
      <c r="F753" s="152">
        <f>(COUNTIF(D$3:D753,D753))</f>
        <v>751</v>
      </c>
      <c r="G753" s="152">
        <f t="shared" si="128"/>
        <v>999</v>
      </c>
      <c r="H753" s="152" t="e">
        <f t="shared" si="129"/>
        <v>#REF!</v>
      </c>
      <c r="I753" s="153" t="str">
        <f t="shared" si="130"/>
        <v/>
      </c>
      <c r="J753" s="153" t="e">
        <f t="shared" si="144"/>
        <v>#REF!</v>
      </c>
      <c r="K753" s="153" t="e">
        <f t="shared" si="144"/>
        <v>#REF!</v>
      </c>
      <c r="L753" s="153" t="e">
        <f t="shared" si="144"/>
        <v>#REF!</v>
      </c>
      <c r="M753" s="153" t="e">
        <f t="shared" si="144"/>
        <v>#REF!</v>
      </c>
      <c r="N753" s="153" t="e">
        <f t="shared" si="144"/>
        <v>#REF!</v>
      </c>
      <c r="O753" s="153" t="e">
        <f t="shared" si="144"/>
        <v>#REF!</v>
      </c>
      <c r="P753" s="153" t="e">
        <f t="shared" si="144"/>
        <v>#REF!</v>
      </c>
      <c r="Q753" s="153" t="e">
        <f t="shared" si="144"/>
        <v>#REF!</v>
      </c>
      <c r="R753" s="153" t="e">
        <f t="shared" si="144"/>
        <v>#REF!</v>
      </c>
      <c r="S753" s="153" t="e">
        <f t="shared" si="132"/>
        <v>#REF!</v>
      </c>
      <c r="T753" s="152" t="str">
        <f t="shared" ca="1" si="133"/>
        <v/>
      </c>
      <c r="U753" s="149" t="str">
        <f t="shared" ca="1" si="131"/>
        <v/>
      </c>
    </row>
    <row r="754" spans="1:21">
      <c r="A754" s="149">
        <v>752</v>
      </c>
      <c r="B754" s="150">
        <f t="shared" si="134"/>
        <v>752</v>
      </c>
      <c r="C754" s="151" t="e">
        <f>IF(#REF!='Pareto Math'!Z$3,'Pareto Math'!B754,IF(HLOOKUP(X$15,#REF!,A755,FALSE)="","",HLOOKUP(X$15,#REF!,A755,FALSE)))</f>
        <v>#REF!</v>
      </c>
      <c r="D754" s="149" t="e">
        <f>HLOOKUP(V$15,#REF!,A755,FALSE)</f>
        <v>#REF!</v>
      </c>
      <c r="E754" s="152" t="e">
        <f>IF(C754="","",HLOOKUP(W$15,#REF!,A755,FALSE))</f>
        <v>#REF!</v>
      </c>
      <c r="F754" s="152">
        <f>(COUNTIF(D$3:D754,D754))</f>
        <v>752</v>
      </c>
      <c r="G754" s="152">
        <f t="shared" si="128"/>
        <v>999</v>
      </c>
      <c r="H754" s="152" t="e">
        <f t="shared" si="129"/>
        <v>#REF!</v>
      </c>
      <c r="I754" s="153" t="str">
        <f t="shared" si="130"/>
        <v/>
      </c>
      <c r="J754" s="153" t="e">
        <f t="shared" si="144"/>
        <v>#REF!</v>
      </c>
      <c r="K754" s="153" t="e">
        <f t="shared" si="144"/>
        <v>#REF!</v>
      </c>
      <c r="L754" s="153" t="e">
        <f t="shared" si="144"/>
        <v>#REF!</v>
      </c>
      <c r="M754" s="153" t="e">
        <f t="shared" si="144"/>
        <v>#REF!</v>
      </c>
      <c r="N754" s="153" t="e">
        <f t="shared" si="144"/>
        <v>#REF!</v>
      </c>
      <c r="O754" s="153" t="e">
        <f t="shared" si="144"/>
        <v>#REF!</v>
      </c>
      <c r="P754" s="153" t="e">
        <f t="shared" si="144"/>
        <v>#REF!</v>
      </c>
      <c r="Q754" s="153" t="e">
        <f t="shared" si="144"/>
        <v>#REF!</v>
      </c>
      <c r="R754" s="153" t="e">
        <f t="shared" si="144"/>
        <v>#REF!</v>
      </c>
      <c r="S754" s="153" t="e">
        <f t="shared" si="132"/>
        <v>#REF!</v>
      </c>
      <c r="T754" s="152" t="str">
        <f t="shared" ca="1" si="133"/>
        <v/>
      </c>
      <c r="U754" s="149" t="str">
        <f t="shared" ca="1" si="131"/>
        <v/>
      </c>
    </row>
    <row r="755" spans="1:21">
      <c r="A755" s="149">
        <v>753</v>
      </c>
      <c r="B755" s="150">
        <f t="shared" si="134"/>
        <v>753</v>
      </c>
      <c r="C755" s="151" t="e">
        <f>IF(#REF!='Pareto Math'!Z$3,'Pareto Math'!B755,IF(HLOOKUP(X$15,#REF!,A756,FALSE)="","",HLOOKUP(X$15,#REF!,A756,FALSE)))</f>
        <v>#REF!</v>
      </c>
      <c r="D755" s="149" t="e">
        <f>HLOOKUP(V$15,#REF!,A756,FALSE)</f>
        <v>#REF!</v>
      </c>
      <c r="E755" s="152" t="e">
        <f>IF(C755="","",HLOOKUP(W$15,#REF!,A756,FALSE))</f>
        <v>#REF!</v>
      </c>
      <c r="F755" s="152">
        <f>(COUNTIF(D$3:D755,D755))</f>
        <v>753</v>
      </c>
      <c r="G755" s="152">
        <f t="shared" si="128"/>
        <v>999</v>
      </c>
      <c r="H755" s="152" t="e">
        <f t="shared" si="129"/>
        <v>#REF!</v>
      </c>
      <c r="I755" s="153" t="str">
        <f t="shared" si="130"/>
        <v/>
      </c>
      <c r="J755" s="153" t="e">
        <f t="shared" si="144"/>
        <v>#REF!</v>
      </c>
      <c r="K755" s="153" t="e">
        <f t="shared" si="144"/>
        <v>#REF!</v>
      </c>
      <c r="L755" s="153" t="e">
        <f t="shared" si="144"/>
        <v>#REF!</v>
      </c>
      <c r="M755" s="153" t="e">
        <f t="shared" si="144"/>
        <v>#REF!</v>
      </c>
      <c r="N755" s="153" t="e">
        <f t="shared" si="144"/>
        <v>#REF!</v>
      </c>
      <c r="O755" s="153" t="e">
        <f t="shared" si="144"/>
        <v>#REF!</v>
      </c>
      <c r="P755" s="153" t="e">
        <f t="shared" si="144"/>
        <v>#REF!</v>
      </c>
      <c r="Q755" s="153" t="e">
        <f t="shared" si="144"/>
        <v>#REF!</v>
      </c>
      <c r="R755" s="153" t="e">
        <f t="shared" si="144"/>
        <v>#REF!</v>
      </c>
      <c r="S755" s="153" t="e">
        <f t="shared" si="132"/>
        <v>#REF!</v>
      </c>
      <c r="T755" s="152" t="str">
        <f t="shared" ca="1" si="133"/>
        <v/>
      </c>
      <c r="U755" s="149" t="str">
        <f t="shared" ca="1" si="131"/>
        <v/>
      </c>
    </row>
    <row r="756" spans="1:21">
      <c r="A756" s="149">
        <v>754</v>
      </c>
      <c r="B756" s="150">
        <f t="shared" si="134"/>
        <v>754</v>
      </c>
      <c r="C756" s="151" t="e">
        <f>IF(#REF!='Pareto Math'!Z$3,'Pareto Math'!B756,IF(HLOOKUP(X$15,#REF!,A757,FALSE)="","",HLOOKUP(X$15,#REF!,A757,FALSE)))</f>
        <v>#REF!</v>
      </c>
      <c r="D756" s="149" t="e">
        <f>HLOOKUP(V$15,#REF!,A757,FALSE)</f>
        <v>#REF!</v>
      </c>
      <c r="E756" s="152" t="e">
        <f>IF(C756="","",HLOOKUP(W$15,#REF!,A757,FALSE))</f>
        <v>#REF!</v>
      </c>
      <c r="F756" s="152">
        <f>(COUNTIF(D$3:D756,D756))</f>
        <v>754</v>
      </c>
      <c r="G756" s="152">
        <f t="shared" si="128"/>
        <v>999</v>
      </c>
      <c r="H756" s="152" t="e">
        <f t="shared" si="129"/>
        <v>#REF!</v>
      </c>
      <c r="I756" s="153" t="str">
        <f t="shared" si="130"/>
        <v/>
      </c>
      <c r="J756" s="153" t="e">
        <f t="shared" si="144"/>
        <v>#REF!</v>
      </c>
      <c r="K756" s="153" t="e">
        <f t="shared" si="144"/>
        <v>#REF!</v>
      </c>
      <c r="L756" s="153" t="e">
        <f t="shared" si="144"/>
        <v>#REF!</v>
      </c>
      <c r="M756" s="153" t="e">
        <f t="shared" si="144"/>
        <v>#REF!</v>
      </c>
      <c r="N756" s="153" t="e">
        <f t="shared" si="144"/>
        <v>#REF!</v>
      </c>
      <c r="O756" s="153" t="e">
        <f t="shared" si="144"/>
        <v>#REF!</v>
      </c>
      <c r="P756" s="153" t="e">
        <f t="shared" si="144"/>
        <v>#REF!</v>
      </c>
      <c r="Q756" s="153" t="e">
        <f t="shared" si="144"/>
        <v>#REF!</v>
      </c>
      <c r="R756" s="153" t="e">
        <f t="shared" si="144"/>
        <v>#REF!</v>
      </c>
      <c r="S756" s="153" t="e">
        <f t="shared" si="132"/>
        <v>#REF!</v>
      </c>
      <c r="T756" s="152" t="str">
        <f t="shared" ca="1" si="133"/>
        <v/>
      </c>
      <c r="U756" s="149" t="str">
        <f t="shared" ca="1" si="131"/>
        <v/>
      </c>
    </row>
    <row r="757" spans="1:21">
      <c r="A757" s="149">
        <v>755</v>
      </c>
      <c r="B757" s="150">
        <f t="shared" si="134"/>
        <v>755</v>
      </c>
      <c r="C757" s="151" t="e">
        <f>IF(#REF!='Pareto Math'!Z$3,'Pareto Math'!B757,IF(HLOOKUP(X$15,#REF!,A758,FALSE)="","",HLOOKUP(X$15,#REF!,A758,FALSE)))</f>
        <v>#REF!</v>
      </c>
      <c r="D757" s="149" t="e">
        <f>HLOOKUP(V$15,#REF!,A758,FALSE)</f>
        <v>#REF!</v>
      </c>
      <c r="E757" s="152" t="e">
        <f>IF(C757="","",HLOOKUP(W$15,#REF!,A758,FALSE))</f>
        <v>#REF!</v>
      </c>
      <c r="F757" s="152">
        <f>(COUNTIF(D$3:D757,D757))</f>
        <v>755</v>
      </c>
      <c r="G757" s="152">
        <f t="shared" si="128"/>
        <v>999</v>
      </c>
      <c r="H757" s="152" t="e">
        <f t="shared" si="129"/>
        <v>#REF!</v>
      </c>
      <c r="I757" s="153" t="str">
        <f t="shared" si="130"/>
        <v/>
      </c>
      <c r="J757" s="153" t="e">
        <f t="shared" si="144"/>
        <v>#REF!</v>
      </c>
      <c r="K757" s="153" t="e">
        <f t="shared" si="144"/>
        <v>#REF!</v>
      </c>
      <c r="L757" s="153" t="e">
        <f t="shared" si="144"/>
        <v>#REF!</v>
      </c>
      <c r="M757" s="153" t="e">
        <f t="shared" si="144"/>
        <v>#REF!</v>
      </c>
      <c r="N757" s="153" t="e">
        <f t="shared" si="144"/>
        <v>#REF!</v>
      </c>
      <c r="O757" s="153" t="e">
        <f t="shared" si="144"/>
        <v>#REF!</v>
      </c>
      <c r="P757" s="153" t="e">
        <f t="shared" si="144"/>
        <v>#REF!</v>
      </c>
      <c r="Q757" s="153" t="e">
        <f t="shared" si="144"/>
        <v>#REF!</v>
      </c>
      <c r="R757" s="153" t="e">
        <f t="shared" si="144"/>
        <v>#REF!</v>
      </c>
      <c r="S757" s="153" t="e">
        <f t="shared" si="132"/>
        <v>#REF!</v>
      </c>
      <c r="T757" s="152" t="str">
        <f t="shared" ca="1" si="133"/>
        <v/>
      </c>
      <c r="U757" s="149" t="str">
        <f t="shared" ca="1" si="131"/>
        <v/>
      </c>
    </row>
    <row r="758" spans="1:21">
      <c r="A758" s="149">
        <v>756</v>
      </c>
      <c r="B758" s="150">
        <f t="shared" si="134"/>
        <v>756</v>
      </c>
      <c r="C758" s="151" t="e">
        <f>IF(#REF!='Pareto Math'!Z$3,'Pareto Math'!B758,IF(HLOOKUP(X$15,#REF!,A759,FALSE)="","",HLOOKUP(X$15,#REF!,A759,FALSE)))</f>
        <v>#REF!</v>
      </c>
      <c r="D758" s="149" t="e">
        <f>HLOOKUP(V$15,#REF!,A759,FALSE)</f>
        <v>#REF!</v>
      </c>
      <c r="E758" s="152" t="e">
        <f>IF(C758="","",HLOOKUP(W$15,#REF!,A759,FALSE))</f>
        <v>#REF!</v>
      </c>
      <c r="F758" s="152">
        <f>(COUNTIF(D$3:D758,D758))</f>
        <v>756</v>
      </c>
      <c r="G758" s="152">
        <f t="shared" si="128"/>
        <v>999</v>
      </c>
      <c r="H758" s="152" t="e">
        <f t="shared" si="129"/>
        <v>#REF!</v>
      </c>
      <c r="I758" s="153" t="str">
        <f t="shared" si="130"/>
        <v/>
      </c>
      <c r="J758" s="153" t="e">
        <f t="shared" si="144"/>
        <v>#REF!</v>
      </c>
      <c r="K758" s="153" t="e">
        <f t="shared" si="144"/>
        <v>#REF!</v>
      </c>
      <c r="L758" s="153" t="e">
        <f t="shared" si="144"/>
        <v>#REF!</v>
      </c>
      <c r="M758" s="153" t="e">
        <f t="shared" si="144"/>
        <v>#REF!</v>
      </c>
      <c r="N758" s="153" t="e">
        <f t="shared" si="144"/>
        <v>#REF!</v>
      </c>
      <c r="O758" s="153" t="e">
        <f t="shared" si="144"/>
        <v>#REF!</v>
      </c>
      <c r="P758" s="153" t="e">
        <f t="shared" si="144"/>
        <v>#REF!</v>
      </c>
      <c r="Q758" s="153" t="e">
        <f t="shared" si="144"/>
        <v>#REF!</v>
      </c>
      <c r="R758" s="153" t="e">
        <f t="shared" si="144"/>
        <v>#REF!</v>
      </c>
      <c r="S758" s="153" t="e">
        <f t="shared" si="132"/>
        <v>#REF!</v>
      </c>
      <c r="T758" s="152" t="str">
        <f t="shared" ca="1" si="133"/>
        <v/>
      </c>
      <c r="U758" s="149" t="str">
        <f t="shared" ca="1" si="131"/>
        <v/>
      </c>
    </row>
    <row r="759" spans="1:21">
      <c r="A759" s="149">
        <v>757</v>
      </c>
      <c r="B759" s="150">
        <f t="shared" si="134"/>
        <v>757</v>
      </c>
      <c r="C759" s="151" t="e">
        <f>IF(#REF!='Pareto Math'!Z$3,'Pareto Math'!B759,IF(HLOOKUP(X$15,#REF!,A760,FALSE)="","",HLOOKUP(X$15,#REF!,A760,FALSE)))</f>
        <v>#REF!</v>
      </c>
      <c r="D759" s="149" t="e">
        <f>HLOOKUP(V$15,#REF!,A760,FALSE)</f>
        <v>#REF!</v>
      </c>
      <c r="E759" s="152" t="e">
        <f>IF(C759="","",HLOOKUP(W$15,#REF!,A760,FALSE))</f>
        <v>#REF!</v>
      </c>
      <c r="F759" s="152">
        <f>(COUNTIF(D$3:D759,D759))</f>
        <v>757</v>
      </c>
      <c r="G759" s="152">
        <f t="shared" si="128"/>
        <v>999</v>
      </c>
      <c r="H759" s="152" t="e">
        <f t="shared" si="129"/>
        <v>#REF!</v>
      </c>
      <c r="I759" s="153" t="str">
        <f t="shared" si="130"/>
        <v/>
      </c>
      <c r="J759" s="153" t="e">
        <f t="shared" si="144"/>
        <v>#REF!</v>
      </c>
      <c r="K759" s="153" t="e">
        <f t="shared" si="144"/>
        <v>#REF!</v>
      </c>
      <c r="L759" s="153" t="e">
        <f t="shared" si="144"/>
        <v>#REF!</v>
      </c>
      <c r="M759" s="153" t="e">
        <f t="shared" si="144"/>
        <v>#REF!</v>
      </c>
      <c r="N759" s="153" t="e">
        <f t="shared" si="144"/>
        <v>#REF!</v>
      </c>
      <c r="O759" s="153" t="e">
        <f t="shared" si="144"/>
        <v>#REF!</v>
      </c>
      <c r="P759" s="153" t="e">
        <f t="shared" si="144"/>
        <v>#REF!</v>
      </c>
      <c r="Q759" s="153" t="e">
        <f t="shared" si="144"/>
        <v>#REF!</v>
      </c>
      <c r="R759" s="153" t="e">
        <f t="shared" si="144"/>
        <v>#REF!</v>
      </c>
      <c r="S759" s="153" t="e">
        <f t="shared" si="132"/>
        <v>#REF!</v>
      </c>
      <c r="T759" s="152" t="str">
        <f t="shared" ca="1" si="133"/>
        <v/>
      </c>
      <c r="U759" s="149" t="str">
        <f t="shared" ca="1" si="131"/>
        <v/>
      </c>
    </row>
    <row r="760" spans="1:21">
      <c r="A760" s="149">
        <v>758</v>
      </c>
      <c r="B760" s="150">
        <f t="shared" si="134"/>
        <v>758</v>
      </c>
      <c r="C760" s="151" t="e">
        <f>IF(#REF!='Pareto Math'!Z$3,'Pareto Math'!B760,IF(HLOOKUP(X$15,#REF!,A761,FALSE)="","",HLOOKUP(X$15,#REF!,A761,FALSE)))</f>
        <v>#REF!</v>
      </c>
      <c r="D760" s="149" t="e">
        <f>HLOOKUP(V$15,#REF!,A761,FALSE)</f>
        <v>#REF!</v>
      </c>
      <c r="E760" s="152" t="e">
        <f>IF(C760="","",HLOOKUP(W$15,#REF!,A761,FALSE))</f>
        <v>#REF!</v>
      </c>
      <c r="F760" s="152">
        <f>(COUNTIF(D$3:D760,D760))</f>
        <v>758</v>
      </c>
      <c r="G760" s="152">
        <f t="shared" si="128"/>
        <v>999</v>
      </c>
      <c r="H760" s="152" t="e">
        <f t="shared" si="129"/>
        <v>#REF!</v>
      </c>
      <c r="I760" s="153" t="str">
        <f t="shared" si="130"/>
        <v/>
      </c>
      <c r="J760" s="153" t="e">
        <f t="shared" si="144"/>
        <v>#REF!</v>
      </c>
      <c r="K760" s="153" t="e">
        <f t="shared" si="144"/>
        <v>#REF!</v>
      </c>
      <c r="L760" s="153" t="e">
        <f t="shared" si="144"/>
        <v>#REF!</v>
      </c>
      <c r="M760" s="153" t="e">
        <f t="shared" si="144"/>
        <v>#REF!</v>
      </c>
      <c r="N760" s="153" t="e">
        <f t="shared" si="144"/>
        <v>#REF!</v>
      </c>
      <c r="O760" s="153" t="e">
        <f t="shared" si="144"/>
        <v>#REF!</v>
      </c>
      <c r="P760" s="153" t="e">
        <f t="shared" si="144"/>
        <v>#REF!</v>
      </c>
      <c r="Q760" s="153" t="e">
        <f t="shared" si="144"/>
        <v>#REF!</v>
      </c>
      <c r="R760" s="153" t="e">
        <f t="shared" si="144"/>
        <v>#REF!</v>
      </c>
      <c r="S760" s="153" t="e">
        <f t="shared" si="132"/>
        <v>#REF!</v>
      </c>
      <c r="T760" s="152" t="str">
        <f t="shared" ca="1" si="133"/>
        <v/>
      </c>
      <c r="U760" s="149" t="str">
        <f t="shared" ca="1" si="131"/>
        <v/>
      </c>
    </row>
    <row r="761" spans="1:21">
      <c r="A761" s="149">
        <v>759</v>
      </c>
      <c r="B761" s="150">
        <f t="shared" si="134"/>
        <v>759</v>
      </c>
      <c r="C761" s="151" t="e">
        <f>IF(#REF!='Pareto Math'!Z$3,'Pareto Math'!B761,IF(HLOOKUP(X$15,#REF!,A762,FALSE)="","",HLOOKUP(X$15,#REF!,A762,FALSE)))</f>
        <v>#REF!</v>
      </c>
      <c r="D761" s="149" t="e">
        <f>HLOOKUP(V$15,#REF!,A762,FALSE)</f>
        <v>#REF!</v>
      </c>
      <c r="E761" s="152" t="e">
        <f>IF(C761="","",HLOOKUP(W$15,#REF!,A762,FALSE))</f>
        <v>#REF!</v>
      </c>
      <c r="F761" s="152">
        <f>(COUNTIF(D$3:D761,D761))</f>
        <v>759</v>
      </c>
      <c r="G761" s="152">
        <f t="shared" si="128"/>
        <v>999</v>
      </c>
      <c r="H761" s="152" t="e">
        <f t="shared" si="129"/>
        <v>#REF!</v>
      </c>
      <c r="I761" s="153" t="str">
        <f t="shared" si="130"/>
        <v/>
      </c>
      <c r="J761" s="153" t="e">
        <f t="shared" si="144"/>
        <v>#REF!</v>
      </c>
      <c r="K761" s="153" t="e">
        <f t="shared" si="144"/>
        <v>#REF!</v>
      </c>
      <c r="L761" s="153" t="e">
        <f t="shared" si="144"/>
        <v>#REF!</v>
      </c>
      <c r="M761" s="153" t="e">
        <f t="shared" si="144"/>
        <v>#REF!</v>
      </c>
      <c r="N761" s="153" t="e">
        <f t="shared" si="144"/>
        <v>#REF!</v>
      </c>
      <c r="O761" s="153" t="e">
        <f t="shared" si="144"/>
        <v>#REF!</v>
      </c>
      <c r="P761" s="153" t="e">
        <f t="shared" si="144"/>
        <v>#REF!</v>
      </c>
      <c r="Q761" s="153" t="e">
        <f t="shared" si="144"/>
        <v>#REF!</v>
      </c>
      <c r="R761" s="153" t="e">
        <f t="shared" si="144"/>
        <v>#REF!</v>
      </c>
      <c r="S761" s="153" t="e">
        <f t="shared" si="132"/>
        <v>#REF!</v>
      </c>
      <c r="T761" s="152" t="str">
        <f t="shared" ca="1" si="133"/>
        <v/>
      </c>
      <c r="U761" s="149" t="str">
        <f t="shared" ca="1" si="131"/>
        <v/>
      </c>
    </row>
    <row r="762" spans="1:21">
      <c r="A762" s="149">
        <v>760</v>
      </c>
      <c r="B762" s="150">
        <f t="shared" si="134"/>
        <v>760</v>
      </c>
      <c r="C762" s="151" t="e">
        <f>IF(#REF!='Pareto Math'!Z$3,'Pareto Math'!B762,IF(HLOOKUP(X$15,#REF!,A763,FALSE)="","",HLOOKUP(X$15,#REF!,A763,FALSE)))</f>
        <v>#REF!</v>
      </c>
      <c r="D762" s="149" t="e">
        <f>HLOOKUP(V$15,#REF!,A763,FALSE)</f>
        <v>#REF!</v>
      </c>
      <c r="E762" s="152" t="e">
        <f>IF(C762="","",HLOOKUP(W$15,#REF!,A763,FALSE))</f>
        <v>#REF!</v>
      </c>
      <c r="F762" s="152">
        <f>(COUNTIF(D$3:D762,D762))</f>
        <v>760</v>
      </c>
      <c r="G762" s="152">
        <f t="shared" si="128"/>
        <v>999</v>
      </c>
      <c r="H762" s="152" t="e">
        <f t="shared" si="129"/>
        <v>#REF!</v>
      </c>
      <c r="I762" s="153" t="str">
        <f t="shared" si="130"/>
        <v/>
      </c>
      <c r="J762" s="153" t="e">
        <f t="shared" si="144"/>
        <v>#REF!</v>
      </c>
      <c r="K762" s="153" t="e">
        <f t="shared" si="144"/>
        <v>#REF!</v>
      </c>
      <c r="L762" s="153" t="e">
        <f t="shared" si="144"/>
        <v>#REF!</v>
      </c>
      <c r="M762" s="153" t="e">
        <f t="shared" si="144"/>
        <v>#REF!</v>
      </c>
      <c r="N762" s="153" t="e">
        <f t="shared" si="144"/>
        <v>#REF!</v>
      </c>
      <c r="O762" s="153" t="e">
        <f t="shared" si="144"/>
        <v>#REF!</v>
      </c>
      <c r="P762" s="153" t="e">
        <f t="shared" si="144"/>
        <v>#REF!</v>
      </c>
      <c r="Q762" s="153" t="e">
        <f t="shared" si="144"/>
        <v>#REF!</v>
      </c>
      <c r="R762" s="153" t="e">
        <f t="shared" si="144"/>
        <v>#REF!</v>
      </c>
      <c r="S762" s="153" t="e">
        <f t="shared" si="132"/>
        <v>#REF!</v>
      </c>
      <c r="T762" s="152" t="str">
        <f t="shared" ca="1" si="133"/>
        <v/>
      </c>
      <c r="U762" s="149" t="str">
        <f t="shared" ca="1" si="131"/>
        <v/>
      </c>
    </row>
    <row r="763" spans="1:21">
      <c r="A763" s="149">
        <v>761</v>
      </c>
      <c r="B763" s="150">
        <f t="shared" si="134"/>
        <v>761</v>
      </c>
      <c r="C763" s="151" t="e">
        <f>IF(#REF!='Pareto Math'!Z$3,'Pareto Math'!B763,IF(HLOOKUP(X$15,#REF!,A764,FALSE)="","",HLOOKUP(X$15,#REF!,A764,FALSE)))</f>
        <v>#REF!</v>
      </c>
      <c r="D763" s="149" t="e">
        <f>HLOOKUP(V$15,#REF!,A764,FALSE)</f>
        <v>#REF!</v>
      </c>
      <c r="E763" s="152" t="e">
        <f>IF(C763="","",HLOOKUP(W$15,#REF!,A764,FALSE))</f>
        <v>#REF!</v>
      </c>
      <c r="F763" s="152">
        <f>(COUNTIF(D$3:D763,D763))</f>
        <v>761</v>
      </c>
      <c r="G763" s="152">
        <f t="shared" si="128"/>
        <v>999</v>
      </c>
      <c r="H763" s="152" t="e">
        <f t="shared" si="129"/>
        <v>#REF!</v>
      </c>
      <c r="I763" s="153" t="str">
        <f t="shared" si="130"/>
        <v/>
      </c>
      <c r="J763" s="153" t="e">
        <f t="shared" si="144"/>
        <v>#REF!</v>
      </c>
      <c r="K763" s="153" t="e">
        <f t="shared" si="144"/>
        <v>#REF!</v>
      </c>
      <c r="L763" s="153" t="e">
        <f t="shared" si="144"/>
        <v>#REF!</v>
      </c>
      <c r="M763" s="153" t="e">
        <f t="shared" si="144"/>
        <v>#REF!</v>
      </c>
      <c r="N763" s="153" t="e">
        <f t="shared" si="144"/>
        <v>#REF!</v>
      </c>
      <c r="O763" s="153" t="e">
        <f t="shared" si="144"/>
        <v>#REF!</v>
      </c>
      <c r="P763" s="153" t="e">
        <f t="shared" si="144"/>
        <v>#REF!</v>
      </c>
      <c r="Q763" s="153" t="e">
        <f t="shared" si="144"/>
        <v>#REF!</v>
      </c>
      <c r="R763" s="153" t="e">
        <f t="shared" si="144"/>
        <v>#REF!</v>
      </c>
      <c r="S763" s="153" t="e">
        <f t="shared" si="132"/>
        <v>#REF!</v>
      </c>
      <c r="T763" s="152" t="str">
        <f t="shared" ca="1" si="133"/>
        <v/>
      </c>
      <c r="U763" s="149" t="str">
        <f t="shared" ca="1" si="131"/>
        <v/>
      </c>
    </row>
    <row r="764" spans="1:21">
      <c r="A764" s="149">
        <v>762</v>
      </c>
      <c r="B764" s="150">
        <f t="shared" si="134"/>
        <v>762</v>
      </c>
      <c r="C764" s="151" t="e">
        <f>IF(#REF!='Pareto Math'!Z$3,'Pareto Math'!B764,IF(HLOOKUP(X$15,#REF!,A765,FALSE)="","",HLOOKUP(X$15,#REF!,A765,FALSE)))</f>
        <v>#REF!</v>
      </c>
      <c r="D764" s="149" t="e">
        <f>HLOOKUP(V$15,#REF!,A765,FALSE)</f>
        <v>#REF!</v>
      </c>
      <c r="E764" s="152" t="e">
        <f>IF(C764="","",HLOOKUP(W$15,#REF!,A765,FALSE))</f>
        <v>#REF!</v>
      </c>
      <c r="F764" s="152">
        <f>(COUNTIF(D$3:D764,D764))</f>
        <v>762</v>
      </c>
      <c r="G764" s="152">
        <f t="shared" si="128"/>
        <v>999</v>
      </c>
      <c r="H764" s="152" t="e">
        <f t="shared" si="129"/>
        <v>#REF!</v>
      </c>
      <c r="I764" s="153" t="str">
        <f t="shared" si="130"/>
        <v/>
      </c>
      <c r="J764" s="153" t="e">
        <f t="shared" si="144"/>
        <v>#REF!</v>
      </c>
      <c r="K764" s="153" t="e">
        <f t="shared" si="144"/>
        <v>#REF!</v>
      </c>
      <c r="L764" s="153" t="e">
        <f t="shared" si="144"/>
        <v>#REF!</v>
      </c>
      <c r="M764" s="153" t="e">
        <f t="shared" si="144"/>
        <v>#REF!</v>
      </c>
      <c r="N764" s="153" t="e">
        <f t="shared" si="144"/>
        <v>#REF!</v>
      </c>
      <c r="O764" s="153" t="e">
        <f t="shared" si="144"/>
        <v>#REF!</v>
      </c>
      <c r="P764" s="153" t="e">
        <f t="shared" si="144"/>
        <v>#REF!</v>
      </c>
      <c r="Q764" s="153" t="e">
        <f t="shared" si="144"/>
        <v>#REF!</v>
      </c>
      <c r="R764" s="153" t="e">
        <f t="shared" si="144"/>
        <v>#REF!</v>
      </c>
      <c r="S764" s="153" t="e">
        <f t="shared" si="132"/>
        <v>#REF!</v>
      </c>
      <c r="T764" s="152" t="str">
        <f t="shared" ca="1" si="133"/>
        <v/>
      </c>
      <c r="U764" s="149" t="str">
        <f t="shared" ca="1" si="131"/>
        <v/>
      </c>
    </row>
    <row r="765" spans="1:21">
      <c r="A765" s="149">
        <v>763</v>
      </c>
      <c r="B765" s="150">
        <f t="shared" si="134"/>
        <v>763</v>
      </c>
      <c r="C765" s="151" t="e">
        <f>IF(#REF!='Pareto Math'!Z$3,'Pareto Math'!B765,IF(HLOOKUP(X$15,#REF!,A766,FALSE)="","",HLOOKUP(X$15,#REF!,A766,FALSE)))</f>
        <v>#REF!</v>
      </c>
      <c r="D765" s="149" t="e">
        <f>HLOOKUP(V$15,#REF!,A766,FALSE)</f>
        <v>#REF!</v>
      </c>
      <c r="E765" s="152" t="e">
        <f>IF(C765="","",HLOOKUP(W$15,#REF!,A766,FALSE))</f>
        <v>#REF!</v>
      </c>
      <c r="F765" s="152">
        <f>(COUNTIF(D$3:D765,D765))</f>
        <v>763</v>
      </c>
      <c r="G765" s="152">
        <f t="shared" si="128"/>
        <v>999</v>
      </c>
      <c r="H765" s="152" t="e">
        <f t="shared" si="129"/>
        <v>#REF!</v>
      </c>
      <c r="I765" s="153" t="str">
        <f t="shared" si="130"/>
        <v/>
      </c>
      <c r="J765" s="153" t="e">
        <f t="shared" si="144"/>
        <v>#REF!</v>
      </c>
      <c r="K765" s="153" t="e">
        <f t="shared" si="144"/>
        <v>#REF!</v>
      </c>
      <c r="L765" s="153" t="e">
        <f t="shared" si="144"/>
        <v>#REF!</v>
      </c>
      <c r="M765" s="153" t="e">
        <f t="shared" si="144"/>
        <v>#REF!</v>
      </c>
      <c r="N765" s="153" t="e">
        <f t="shared" si="144"/>
        <v>#REF!</v>
      </c>
      <c r="O765" s="153" t="e">
        <f t="shared" si="144"/>
        <v>#REF!</v>
      </c>
      <c r="P765" s="153" t="e">
        <f t="shared" si="144"/>
        <v>#REF!</v>
      </c>
      <c r="Q765" s="153" t="e">
        <f t="shared" si="144"/>
        <v>#REF!</v>
      </c>
      <c r="R765" s="153" t="e">
        <f t="shared" si="144"/>
        <v>#REF!</v>
      </c>
      <c r="S765" s="153" t="e">
        <f t="shared" si="132"/>
        <v>#REF!</v>
      </c>
      <c r="T765" s="152" t="str">
        <f t="shared" ca="1" si="133"/>
        <v/>
      </c>
      <c r="U765" s="149" t="str">
        <f t="shared" ca="1" si="131"/>
        <v/>
      </c>
    </row>
    <row r="766" spans="1:21">
      <c r="A766" s="149">
        <v>764</v>
      </c>
      <c r="B766" s="150">
        <f t="shared" si="134"/>
        <v>764</v>
      </c>
      <c r="C766" s="151" t="e">
        <f>IF(#REF!='Pareto Math'!Z$3,'Pareto Math'!B766,IF(HLOOKUP(X$15,#REF!,A767,FALSE)="","",HLOOKUP(X$15,#REF!,A767,FALSE)))</f>
        <v>#REF!</v>
      </c>
      <c r="D766" s="149" t="e">
        <f>HLOOKUP(V$15,#REF!,A767,FALSE)</f>
        <v>#REF!</v>
      </c>
      <c r="E766" s="152" t="e">
        <f>IF(C766="","",HLOOKUP(W$15,#REF!,A767,FALSE))</f>
        <v>#REF!</v>
      </c>
      <c r="F766" s="152">
        <f>(COUNTIF(D$3:D766,D766))</f>
        <v>764</v>
      </c>
      <c r="G766" s="152">
        <f t="shared" si="128"/>
        <v>999</v>
      </c>
      <c r="H766" s="152" t="e">
        <f t="shared" si="129"/>
        <v>#REF!</v>
      </c>
      <c r="I766" s="153" t="str">
        <f t="shared" si="130"/>
        <v/>
      </c>
      <c r="J766" s="153" t="e">
        <f t="shared" si="144"/>
        <v>#REF!</v>
      </c>
      <c r="K766" s="153" t="e">
        <f t="shared" si="144"/>
        <v>#REF!</v>
      </c>
      <c r="L766" s="153" t="e">
        <f t="shared" si="144"/>
        <v>#REF!</v>
      </c>
      <c r="M766" s="153" t="e">
        <f t="shared" si="144"/>
        <v>#REF!</v>
      </c>
      <c r="N766" s="153" t="e">
        <f t="shared" si="144"/>
        <v>#REF!</v>
      </c>
      <c r="O766" s="153" t="e">
        <f t="shared" si="144"/>
        <v>#REF!</v>
      </c>
      <c r="P766" s="153" t="e">
        <f t="shared" si="144"/>
        <v>#REF!</v>
      </c>
      <c r="Q766" s="153" t="e">
        <f t="shared" si="144"/>
        <v>#REF!</v>
      </c>
      <c r="R766" s="153" t="e">
        <f t="shared" si="144"/>
        <v>#REF!</v>
      </c>
      <c r="S766" s="153" t="e">
        <f t="shared" si="132"/>
        <v>#REF!</v>
      </c>
      <c r="T766" s="152" t="str">
        <f t="shared" ca="1" si="133"/>
        <v/>
      </c>
      <c r="U766" s="149" t="str">
        <f t="shared" ca="1" si="131"/>
        <v/>
      </c>
    </row>
    <row r="767" spans="1:21">
      <c r="A767" s="149">
        <v>765</v>
      </c>
      <c r="B767" s="150">
        <f t="shared" si="134"/>
        <v>765</v>
      </c>
      <c r="C767" s="151" t="e">
        <f>IF(#REF!='Pareto Math'!Z$3,'Pareto Math'!B767,IF(HLOOKUP(X$15,#REF!,A768,FALSE)="","",HLOOKUP(X$15,#REF!,A768,FALSE)))</f>
        <v>#REF!</v>
      </c>
      <c r="D767" s="149" t="e">
        <f>HLOOKUP(V$15,#REF!,A768,FALSE)</f>
        <v>#REF!</v>
      </c>
      <c r="E767" s="152" t="e">
        <f>IF(C767="","",HLOOKUP(W$15,#REF!,A768,FALSE))</f>
        <v>#REF!</v>
      </c>
      <c r="F767" s="152">
        <f>(COUNTIF(D$3:D767,D767))</f>
        <v>765</v>
      </c>
      <c r="G767" s="152">
        <f t="shared" si="128"/>
        <v>999</v>
      </c>
      <c r="H767" s="152" t="e">
        <f t="shared" si="129"/>
        <v>#REF!</v>
      </c>
      <c r="I767" s="153" t="str">
        <f t="shared" si="130"/>
        <v/>
      </c>
      <c r="J767" s="153" t="e">
        <f t="shared" si="144"/>
        <v>#REF!</v>
      </c>
      <c r="K767" s="153" t="e">
        <f t="shared" si="144"/>
        <v>#REF!</v>
      </c>
      <c r="L767" s="153" t="e">
        <f t="shared" si="144"/>
        <v>#REF!</v>
      </c>
      <c r="M767" s="153" t="e">
        <f t="shared" si="144"/>
        <v>#REF!</v>
      </c>
      <c r="N767" s="153" t="e">
        <f t="shared" si="144"/>
        <v>#REF!</v>
      </c>
      <c r="O767" s="153" t="e">
        <f t="shared" si="144"/>
        <v>#REF!</v>
      </c>
      <c r="P767" s="153" t="e">
        <f t="shared" si="144"/>
        <v>#REF!</v>
      </c>
      <c r="Q767" s="153" t="e">
        <f t="shared" si="144"/>
        <v>#REF!</v>
      </c>
      <c r="R767" s="153" t="e">
        <f t="shared" si="144"/>
        <v>#REF!</v>
      </c>
      <c r="S767" s="153" t="e">
        <f t="shared" si="132"/>
        <v>#REF!</v>
      </c>
      <c r="T767" s="152" t="str">
        <f t="shared" ca="1" si="133"/>
        <v/>
      </c>
      <c r="U767" s="149" t="str">
        <f t="shared" ca="1" si="131"/>
        <v/>
      </c>
    </row>
    <row r="768" spans="1:21">
      <c r="A768" s="149">
        <v>766</v>
      </c>
      <c r="B768" s="150">
        <f t="shared" si="134"/>
        <v>766</v>
      </c>
      <c r="C768" s="151" t="e">
        <f>IF(#REF!='Pareto Math'!Z$3,'Pareto Math'!B768,IF(HLOOKUP(X$15,#REF!,A769,FALSE)="","",HLOOKUP(X$15,#REF!,A769,FALSE)))</f>
        <v>#REF!</v>
      </c>
      <c r="D768" s="149" t="e">
        <f>HLOOKUP(V$15,#REF!,A769,FALSE)</f>
        <v>#REF!</v>
      </c>
      <c r="E768" s="152" t="e">
        <f>IF(C768="","",HLOOKUP(W$15,#REF!,A769,FALSE))</f>
        <v>#REF!</v>
      </c>
      <c r="F768" s="152">
        <f>(COUNTIF(D$3:D768,D768))</f>
        <v>766</v>
      </c>
      <c r="G768" s="152">
        <f t="shared" si="128"/>
        <v>999</v>
      </c>
      <c r="H768" s="152" t="e">
        <f t="shared" si="129"/>
        <v>#REF!</v>
      </c>
      <c r="I768" s="153" t="str">
        <f t="shared" si="130"/>
        <v/>
      </c>
      <c r="J768" s="153" t="e">
        <f t="shared" si="144"/>
        <v>#REF!</v>
      </c>
      <c r="K768" s="153" t="e">
        <f t="shared" si="144"/>
        <v>#REF!</v>
      </c>
      <c r="L768" s="153" t="e">
        <f t="shared" si="144"/>
        <v>#REF!</v>
      </c>
      <c r="M768" s="153" t="e">
        <f t="shared" si="144"/>
        <v>#REF!</v>
      </c>
      <c r="N768" s="153" t="e">
        <f t="shared" si="144"/>
        <v>#REF!</v>
      </c>
      <c r="O768" s="153" t="e">
        <f t="shared" si="144"/>
        <v>#REF!</v>
      </c>
      <c r="P768" s="153" t="e">
        <f t="shared" si="144"/>
        <v>#REF!</v>
      </c>
      <c r="Q768" s="153" t="e">
        <f t="shared" si="144"/>
        <v>#REF!</v>
      </c>
      <c r="R768" s="153" t="e">
        <f t="shared" si="144"/>
        <v>#REF!</v>
      </c>
      <c r="S768" s="153" t="e">
        <f t="shared" si="132"/>
        <v>#REF!</v>
      </c>
      <c r="T768" s="152" t="str">
        <f t="shared" ca="1" si="133"/>
        <v/>
      </c>
      <c r="U768" s="149" t="str">
        <f t="shared" ca="1" si="131"/>
        <v/>
      </c>
    </row>
    <row r="769" spans="1:21">
      <c r="A769" s="149">
        <v>767</v>
      </c>
      <c r="B769" s="150">
        <f t="shared" si="134"/>
        <v>767</v>
      </c>
      <c r="C769" s="151" t="e">
        <f>IF(#REF!='Pareto Math'!Z$3,'Pareto Math'!B769,IF(HLOOKUP(X$15,#REF!,A770,FALSE)="","",HLOOKUP(X$15,#REF!,A770,FALSE)))</f>
        <v>#REF!</v>
      </c>
      <c r="D769" s="149" t="e">
        <f>HLOOKUP(V$15,#REF!,A770,FALSE)</f>
        <v>#REF!</v>
      </c>
      <c r="E769" s="152" t="e">
        <f>IF(C769="","",HLOOKUP(W$15,#REF!,A770,FALSE))</f>
        <v>#REF!</v>
      </c>
      <c r="F769" s="152">
        <f>(COUNTIF(D$3:D769,D769))</f>
        <v>767</v>
      </c>
      <c r="G769" s="152">
        <f t="shared" si="128"/>
        <v>999</v>
      </c>
      <c r="H769" s="152" t="e">
        <f t="shared" si="129"/>
        <v>#REF!</v>
      </c>
      <c r="I769" s="153" t="str">
        <f t="shared" si="130"/>
        <v/>
      </c>
      <c r="J769" s="153" t="e">
        <f t="shared" si="144"/>
        <v>#REF!</v>
      </c>
      <c r="K769" s="153" t="e">
        <f t="shared" si="144"/>
        <v>#REF!</v>
      </c>
      <c r="L769" s="153" t="e">
        <f t="shared" si="144"/>
        <v>#REF!</v>
      </c>
      <c r="M769" s="153" t="e">
        <f t="shared" si="144"/>
        <v>#REF!</v>
      </c>
      <c r="N769" s="153" t="e">
        <f t="shared" si="144"/>
        <v>#REF!</v>
      </c>
      <c r="O769" s="153" t="e">
        <f t="shared" si="144"/>
        <v>#REF!</v>
      </c>
      <c r="P769" s="153" t="e">
        <f t="shared" si="144"/>
        <v>#REF!</v>
      </c>
      <c r="Q769" s="153" t="e">
        <f t="shared" si="144"/>
        <v>#REF!</v>
      </c>
      <c r="R769" s="153" t="e">
        <f t="shared" si="144"/>
        <v>#REF!</v>
      </c>
      <c r="S769" s="153" t="e">
        <f t="shared" si="132"/>
        <v>#REF!</v>
      </c>
      <c r="T769" s="152" t="str">
        <f t="shared" ca="1" si="133"/>
        <v/>
      </c>
      <c r="U769" s="149" t="str">
        <f t="shared" ca="1" si="131"/>
        <v/>
      </c>
    </row>
    <row r="770" spans="1:21">
      <c r="A770" s="149">
        <v>768</v>
      </c>
      <c r="B770" s="150">
        <f t="shared" si="134"/>
        <v>768</v>
      </c>
      <c r="C770" s="151" t="e">
        <f>IF(#REF!='Pareto Math'!Z$3,'Pareto Math'!B770,IF(HLOOKUP(X$15,#REF!,A771,FALSE)="","",HLOOKUP(X$15,#REF!,A771,FALSE)))</f>
        <v>#REF!</v>
      </c>
      <c r="D770" s="149" t="e">
        <f>HLOOKUP(V$15,#REF!,A771,FALSE)</f>
        <v>#REF!</v>
      </c>
      <c r="E770" s="152" t="e">
        <f>IF(C770="","",HLOOKUP(W$15,#REF!,A771,FALSE))</f>
        <v>#REF!</v>
      </c>
      <c r="F770" s="152">
        <f>(COUNTIF(D$3:D770,D770))</f>
        <v>768</v>
      </c>
      <c r="G770" s="152">
        <f t="shared" si="128"/>
        <v>999</v>
      </c>
      <c r="H770" s="152" t="e">
        <f t="shared" si="129"/>
        <v>#REF!</v>
      </c>
      <c r="I770" s="153" t="str">
        <f t="shared" si="130"/>
        <v/>
      </c>
      <c r="J770" s="153" t="e">
        <f t="shared" si="144"/>
        <v>#REF!</v>
      </c>
      <c r="K770" s="153" t="e">
        <f t="shared" si="144"/>
        <v>#REF!</v>
      </c>
      <c r="L770" s="153" t="e">
        <f t="shared" si="144"/>
        <v>#REF!</v>
      </c>
      <c r="M770" s="153" t="e">
        <f t="shared" si="144"/>
        <v>#REF!</v>
      </c>
      <c r="N770" s="153" t="e">
        <f t="shared" si="144"/>
        <v>#REF!</v>
      </c>
      <c r="O770" s="153" t="e">
        <f t="shared" si="144"/>
        <v>#REF!</v>
      </c>
      <c r="P770" s="153" t="e">
        <f t="shared" si="144"/>
        <v>#REF!</v>
      </c>
      <c r="Q770" s="153" t="e">
        <f t="shared" si="144"/>
        <v>#REF!</v>
      </c>
      <c r="R770" s="153" t="e">
        <f t="shared" si="144"/>
        <v>#REF!</v>
      </c>
      <c r="S770" s="153" t="e">
        <f t="shared" si="132"/>
        <v>#REF!</v>
      </c>
      <c r="T770" s="152" t="str">
        <f t="shared" ca="1" si="133"/>
        <v/>
      </c>
      <c r="U770" s="149" t="str">
        <f t="shared" ca="1" si="131"/>
        <v/>
      </c>
    </row>
    <row r="771" spans="1:21">
      <c r="A771" s="149">
        <v>769</v>
      </c>
      <c r="B771" s="150">
        <f t="shared" si="134"/>
        <v>769</v>
      </c>
      <c r="C771" s="151" t="e">
        <f>IF(#REF!='Pareto Math'!Z$3,'Pareto Math'!B771,IF(HLOOKUP(X$15,#REF!,A772,FALSE)="","",HLOOKUP(X$15,#REF!,A772,FALSE)))</f>
        <v>#REF!</v>
      </c>
      <c r="D771" s="149" t="e">
        <f>HLOOKUP(V$15,#REF!,A772,FALSE)</f>
        <v>#REF!</v>
      </c>
      <c r="E771" s="152" t="e">
        <f>IF(C771="","",HLOOKUP(W$15,#REF!,A772,FALSE))</f>
        <v>#REF!</v>
      </c>
      <c r="F771" s="152">
        <f>(COUNTIF(D$3:D771,D771))</f>
        <v>769</v>
      </c>
      <c r="G771" s="152">
        <f t="shared" ref="G771:G834" si="145">(COUNTIF(D$3:D$1002,D771))</f>
        <v>999</v>
      </c>
      <c r="H771" s="152" t="e">
        <f t="shared" ref="H771:H834" si="146">(SUMIF(D$3:D$1002,D771,E$3:E$1002))</f>
        <v>#REF!</v>
      </c>
      <c r="I771" s="153" t="str">
        <f t="shared" ref="I771:I834" si="147">IF(F771=G771,IF(ISNA(H771),G771,H771),"")</f>
        <v/>
      </c>
      <c r="J771" s="153" t="e">
        <f t="shared" si="144"/>
        <v>#REF!</v>
      </c>
      <c r="K771" s="153" t="e">
        <f t="shared" si="144"/>
        <v>#REF!</v>
      </c>
      <c r="L771" s="153" t="e">
        <f t="shared" si="144"/>
        <v>#REF!</v>
      </c>
      <c r="M771" s="153" t="e">
        <f t="shared" si="144"/>
        <v>#REF!</v>
      </c>
      <c r="N771" s="153" t="e">
        <f t="shared" si="144"/>
        <v>#REF!</v>
      </c>
      <c r="O771" s="153" t="e">
        <f t="shared" si="144"/>
        <v>#REF!</v>
      </c>
      <c r="P771" s="153" t="e">
        <f t="shared" si="144"/>
        <v>#REF!</v>
      </c>
      <c r="Q771" s="153" t="e">
        <f t="shared" si="144"/>
        <v>#REF!</v>
      </c>
      <c r="R771" s="153" t="e">
        <f t="shared" si="144"/>
        <v>#REF!</v>
      </c>
      <c r="S771" s="153" t="e">
        <f t="shared" si="132"/>
        <v>#REF!</v>
      </c>
      <c r="T771" s="152" t="str">
        <f t="shared" ca="1" si="133"/>
        <v/>
      </c>
      <c r="U771" s="149" t="str">
        <f t="shared" ref="U771:U834" ca="1" si="148">IF(T771="","",D771)</f>
        <v/>
      </c>
    </row>
    <row r="772" spans="1:21">
      <c r="A772" s="149">
        <v>770</v>
      </c>
      <c r="B772" s="150">
        <f t="shared" si="134"/>
        <v>770</v>
      </c>
      <c r="C772" s="151" t="e">
        <f>IF(#REF!='Pareto Math'!Z$3,'Pareto Math'!B772,IF(HLOOKUP(X$15,#REF!,A773,FALSE)="","",HLOOKUP(X$15,#REF!,A773,FALSE)))</f>
        <v>#REF!</v>
      </c>
      <c r="D772" s="149" t="e">
        <f>HLOOKUP(V$15,#REF!,A773,FALSE)</f>
        <v>#REF!</v>
      </c>
      <c r="E772" s="152" t="e">
        <f>IF(C772="","",HLOOKUP(W$15,#REF!,A773,FALSE))</f>
        <v>#REF!</v>
      </c>
      <c r="F772" s="152">
        <f>(COUNTIF(D$3:D772,D772))</f>
        <v>770</v>
      </c>
      <c r="G772" s="152">
        <f t="shared" si="145"/>
        <v>999</v>
      </c>
      <c r="H772" s="152" t="e">
        <f t="shared" si="146"/>
        <v>#REF!</v>
      </c>
      <c r="I772" s="153" t="str">
        <f t="shared" si="147"/>
        <v/>
      </c>
      <c r="J772" s="153" t="e">
        <f t="shared" si="144"/>
        <v>#REF!</v>
      </c>
      <c r="K772" s="153" t="e">
        <f t="shared" si="144"/>
        <v>#REF!</v>
      </c>
      <c r="L772" s="153" t="e">
        <f t="shared" si="144"/>
        <v>#REF!</v>
      </c>
      <c r="M772" s="153" t="e">
        <f t="shared" si="144"/>
        <v>#REF!</v>
      </c>
      <c r="N772" s="153" t="e">
        <f t="shared" si="144"/>
        <v>#REF!</v>
      </c>
      <c r="O772" s="153" t="e">
        <f t="shared" si="144"/>
        <v>#REF!</v>
      </c>
      <c r="P772" s="153" t="e">
        <f t="shared" si="144"/>
        <v>#REF!</v>
      </c>
      <c r="Q772" s="153" t="e">
        <f t="shared" si="144"/>
        <v>#REF!</v>
      </c>
      <c r="R772" s="153" t="e">
        <f t="shared" si="144"/>
        <v>#REF!</v>
      </c>
      <c r="S772" s="153" t="e">
        <f t="shared" ref="S772:S835" si="149">IF(SUM(J772:R772)=0,$E772,"")</f>
        <v>#REF!</v>
      </c>
      <c r="T772" s="152" t="str">
        <f t="shared" ref="T772:T835" ca="1" si="150">IF(F772=G772,IF(ISNA(H772),G772+(RAND()*0.01),H772+(RAND()*0.0000000001)),"")</f>
        <v/>
      </c>
      <c r="U772" s="149" t="str">
        <f t="shared" ca="1" si="148"/>
        <v/>
      </c>
    </row>
    <row r="773" spans="1:21">
      <c r="A773" s="149">
        <v>771</v>
      </c>
      <c r="B773" s="150">
        <f t="shared" si="134"/>
        <v>771</v>
      </c>
      <c r="C773" s="151" t="e">
        <f>IF(#REF!='Pareto Math'!Z$3,'Pareto Math'!B773,IF(HLOOKUP(X$15,#REF!,A774,FALSE)="","",HLOOKUP(X$15,#REF!,A774,FALSE)))</f>
        <v>#REF!</v>
      </c>
      <c r="D773" s="149" t="e">
        <f>HLOOKUP(V$15,#REF!,A774,FALSE)</f>
        <v>#REF!</v>
      </c>
      <c r="E773" s="152" t="e">
        <f>IF(C773="","",HLOOKUP(W$15,#REF!,A774,FALSE))</f>
        <v>#REF!</v>
      </c>
      <c r="F773" s="152">
        <f>(COUNTIF(D$3:D773,D773))</f>
        <v>771</v>
      </c>
      <c r="G773" s="152">
        <f t="shared" si="145"/>
        <v>999</v>
      </c>
      <c r="H773" s="152" t="e">
        <f t="shared" si="146"/>
        <v>#REF!</v>
      </c>
      <c r="I773" s="153" t="str">
        <f t="shared" si="147"/>
        <v/>
      </c>
      <c r="J773" s="153" t="e">
        <f t="shared" si="144"/>
        <v>#REF!</v>
      </c>
      <c r="K773" s="153" t="e">
        <f t="shared" si="144"/>
        <v>#REF!</v>
      </c>
      <c r="L773" s="153" t="e">
        <f t="shared" si="144"/>
        <v>#REF!</v>
      </c>
      <c r="M773" s="153" t="e">
        <f t="shared" si="144"/>
        <v>#REF!</v>
      </c>
      <c r="N773" s="153" t="e">
        <f t="shared" si="144"/>
        <v>#REF!</v>
      </c>
      <c r="O773" s="153" t="e">
        <f t="shared" si="144"/>
        <v>#REF!</v>
      </c>
      <c r="P773" s="153" t="e">
        <f t="shared" si="144"/>
        <v>#REF!</v>
      </c>
      <c r="Q773" s="153" t="e">
        <f t="shared" si="144"/>
        <v>#REF!</v>
      </c>
      <c r="R773" s="153" t="e">
        <f t="shared" si="144"/>
        <v>#REF!</v>
      </c>
      <c r="S773" s="153" t="e">
        <f t="shared" si="149"/>
        <v>#REF!</v>
      </c>
      <c r="T773" s="152" t="str">
        <f t="shared" ca="1" si="150"/>
        <v/>
      </c>
      <c r="U773" s="149" t="str">
        <f t="shared" ca="1" si="148"/>
        <v/>
      </c>
    </row>
    <row r="774" spans="1:21">
      <c r="A774" s="149">
        <v>772</v>
      </c>
      <c r="B774" s="150">
        <f t="shared" si="134"/>
        <v>772</v>
      </c>
      <c r="C774" s="151" t="e">
        <f>IF(#REF!='Pareto Math'!Z$3,'Pareto Math'!B774,IF(HLOOKUP(X$15,#REF!,A775,FALSE)="","",HLOOKUP(X$15,#REF!,A775,FALSE)))</f>
        <v>#REF!</v>
      </c>
      <c r="D774" s="149" t="e">
        <f>HLOOKUP(V$15,#REF!,A775,FALSE)</f>
        <v>#REF!</v>
      </c>
      <c r="E774" s="152" t="e">
        <f>IF(C774="","",HLOOKUP(W$15,#REF!,A775,FALSE))</f>
        <v>#REF!</v>
      </c>
      <c r="F774" s="152">
        <f>(COUNTIF(D$3:D774,D774))</f>
        <v>772</v>
      </c>
      <c r="G774" s="152">
        <f t="shared" si="145"/>
        <v>999</v>
      </c>
      <c r="H774" s="152" t="e">
        <f t="shared" si="146"/>
        <v>#REF!</v>
      </c>
      <c r="I774" s="153" t="str">
        <f t="shared" si="147"/>
        <v/>
      </c>
      <c r="J774" s="153" t="e">
        <f t="shared" si="144"/>
        <v>#REF!</v>
      </c>
      <c r="K774" s="153" t="e">
        <f t="shared" si="144"/>
        <v>#REF!</v>
      </c>
      <c r="L774" s="153" t="e">
        <f t="shared" si="144"/>
        <v>#REF!</v>
      </c>
      <c r="M774" s="153" t="e">
        <f t="shared" si="144"/>
        <v>#REF!</v>
      </c>
      <c r="N774" s="153" t="e">
        <f t="shared" si="144"/>
        <v>#REF!</v>
      </c>
      <c r="O774" s="153" t="e">
        <f t="shared" si="144"/>
        <v>#REF!</v>
      </c>
      <c r="P774" s="153" t="e">
        <f t="shared" si="144"/>
        <v>#REF!</v>
      </c>
      <c r="Q774" s="153" t="e">
        <f t="shared" si="144"/>
        <v>#REF!</v>
      </c>
      <c r="R774" s="153" t="e">
        <f t="shared" si="144"/>
        <v>#REF!</v>
      </c>
      <c r="S774" s="153" t="e">
        <f t="shared" si="149"/>
        <v>#REF!</v>
      </c>
      <c r="T774" s="152" t="str">
        <f t="shared" ca="1" si="150"/>
        <v/>
      </c>
      <c r="U774" s="149" t="str">
        <f t="shared" ca="1" si="148"/>
        <v/>
      </c>
    </row>
    <row r="775" spans="1:21">
      <c r="A775" s="149">
        <v>773</v>
      </c>
      <c r="B775" s="150">
        <f t="shared" ref="B775:B838" si="151">IF(A775&gt;999-COUNTIF(D:D,0),"",A775)</f>
        <v>773</v>
      </c>
      <c r="C775" s="151" t="e">
        <f>IF(#REF!='Pareto Math'!Z$3,'Pareto Math'!B775,IF(HLOOKUP(X$15,#REF!,A776,FALSE)="","",HLOOKUP(X$15,#REF!,A776,FALSE)))</f>
        <v>#REF!</v>
      </c>
      <c r="D775" s="149" t="e">
        <f>HLOOKUP(V$15,#REF!,A776,FALSE)</f>
        <v>#REF!</v>
      </c>
      <c r="E775" s="152" t="e">
        <f>IF(C775="","",HLOOKUP(W$15,#REF!,A776,FALSE))</f>
        <v>#REF!</v>
      </c>
      <c r="F775" s="152">
        <f>(COUNTIF(D$3:D775,D775))</f>
        <v>773</v>
      </c>
      <c r="G775" s="152">
        <f t="shared" si="145"/>
        <v>999</v>
      </c>
      <c r="H775" s="152" t="e">
        <f t="shared" si="146"/>
        <v>#REF!</v>
      </c>
      <c r="I775" s="153" t="str">
        <f t="shared" si="147"/>
        <v/>
      </c>
      <c r="J775" s="153" t="e">
        <f t="shared" si="144"/>
        <v>#REF!</v>
      </c>
      <c r="K775" s="153" t="e">
        <f t="shared" si="144"/>
        <v>#REF!</v>
      </c>
      <c r="L775" s="153" t="e">
        <f t="shared" si="144"/>
        <v>#REF!</v>
      </c>
      <c r="M775" s="153" t="e">
        <f t="shared" si="144"/>
        <v>#REF!</v>
      </c>
      <c r="N775" s="153" t="e">
        <f t="shared" si="144"/>
        <v>#REF!</v>
      </c>
      <c r="O775" s="153" t="e">
        <f t="shared" si="144"/>
        <v>#REF!</v>
      </c>
      <c r="P775" s="153" t="e">
        <f t="shared" si="144"/>
        <v>#REF!</v>
      </c>
      <c r="Q775" s="153" t="e">
        <f t="shared" si="144"/>
        <v>#REF!</v>
      </c>
      <c r="R775" s="153" t="e">
        <f t="shared" si="144"/>
        <v>#REF!</v>
      </c>
      <c r="S775" s="153" t="e">
        <f t="shared" si="149"/>
        <v>#REF!</v>
      </c>
      <c r="T775" s="152" t="str">
        <f t="shared" ca="1" si="150"/>
        <v/>
      </c>
      <c r="U775" s="149" t="str">
        <f t="shared" ca="1" si="148"/>
        <v/>
      </c>
    </row>
    <row r="776" spans="1:21">
      <c r="A776" s="149">
        <v>774</v>
      </c>
      <c r="B776" s="150">
        <f t="shared" si="151"/>
        <v>774</v>
      </c>
      <c r="C776" s="151" t="e">
        <f>IF(#REF!='Pareto Math'!Z$3,'Pareto Math'!B776,IF(HLOOKUP(X$15,#REF!,A777,FALSE)="","",HLOOKUP(X$15,#REF!,A777,FALSE)))</f>
        <v>#REF!</v>
      </c>
      <c r="D776" s="149" t="e">
        <f>HLOOKUP(V$15,#REF!,A777,FALSE)</f>
        <v>#REF!</v>
      </c>
      <c r="E776" s="152" t="e">
        <f>IF(C776="","",HLOOKUP(W$15,#REF!,A777,FALSE))</f>
        <v>#REF!</v>
      </c>
      <c r="F776" s="152">
        <f>(COUNTIF(D$3:D776,D776))</f>
        <v>774</v>
      </c>
      <c r="G776" s="152">
        <f t="shared" si="145"/>
        <v>999</v>
      </c>
      <c r="H776" s="152" t="e">
        <f t="shared" si="146"/>
        <v>#REF!</v>
      </c>
      <c r="I776" s="153" t="str">
        <f t="shared" si="147"/>
        <v/>
      </c>
      <c r="J776" s="153" t="e">
        <f t="shared" si="144"/>
        <v>#REF!</v>
      </c>
      <c r="K776" s="153" t="e">
        <f t="shared" si="144"/>
        <v>#REF!</v>
      </c>
      <c r="L776" s="153" t="e">
        <f t="shared" si="144"/>
        <v>#REF!</v>
      </c>
      <c r="M776" s="153" t="e">
        <f t="shared" si="144"/>
        <v>#REF!</v>
      </c>
      <c r="N776" s="153" t="e">
        <f t="shared" si="144"/>
        <v>#REF!</v>
      </c>
      <c r="O776" s="153" t="e">
        <f t="shared" si="144"/>
        <v>#REF!</v>
      </c>
      <c r="P776" s="153" t="e">
        <f t="shared" si="144"/>
        <v>#REF!</v>
      </c>
      <c r="Q776" s="153" t="e">
        <f t="shared" si="144"/>
        <v>#REF!</v>
      </c>
      <c r="R776" s="153" t="e">
        <f t="shared" si="144"/>
        <v>#REF!</v>
      </c>
      <c r="S776" s="153" t="e">
        <f t="shared" si="149"/>
        <v>#REF!</v>
      </c>
      <c r="T776" s="152" t="str">
        <f t="shared" ca="1" si="150"/>
        <v/>
      </c>
      <c r="U776" s="149" t="str">
        <f t="shared" ca="1" si="148"/>
        <v/>
      </c>
    </row>
    <row r="777" spans="1:21">
      <c r="A777" s="149">
        <v>775</v>
      </c>
      <c r="B777" s="150">
        <f t="shared" si="151"/>
        <v>775</v>
      </c>
      <c r="C777" s="151" t="e">
        <f>IF(#REF!='Pareto Math'!Z$3,'Pareto Math'!B777,IF(HLOOKUP(X$15,#REF!,A778,FALSE)="","",HLOOKUP(X$15,#REF!,A778,FALSE)))</f>
        <v>#REF!</v>
      </c>
      <c r="D777" s="149" t="e">
        <f>HLOOKUP(V$15,#REF!,A778,FALSE)</f>
        <v>#REF!</v>
      </c>
      <c r="E777" s="152" t="e">
        <f>IF(C777="","",HLOOKUP(W$15,#REF!,A778,FALSE))</f>
        <v>#REF!</v>
      </c>
      <c r="F777" s="152">
        <f>(COUNTIF(D$3:D777,D777))</f>
        <v>775</v>
      </c>
      <c r="G777" s="152">
        <f t="shared" si="145"/>
        <v>999</v>
      </c>
      <c r="H777" s="152" t="e">
        <f t="shared" si="146"/>
        <v>#REF!</v>
      </c>
      <c r="I777" s="153" t="str">
        <f t="shared" si="147"/>
        <v/>
      </c>
      <c r="J777" s="153" t="e">
        <f t="shared" si="144"/>
        <v>#REF!</v>
      </c>
      <c r="K777" s="153" t="e">
        <f t="shared" si="144"/>
        <v>#REF!</v>
      </c>
      <c r="L777" s="153" t="e">
        <f t="shared" si="144"/>
        <v>#REF!</v>
      </c>
      <c r="M777" s="153" t="e">
        <f t="shared" si="144"/>
        <v>#REF!</v>
      </c>
      <c r="N777" s="153" t="e">
        <f t="shared" si="144"/>
        <v>#REF!</v>
      </c>
      <c r="O777" s="153" t="e">
        <f t="shared" si="144"/>
        <v>#REF!</v>
      </c>
      <c r="P777" s="153" t="e">
        <f t="shared" si="144"/>
        <v>#REF!</v>
      </c>
      <c r="Q777" s="153" t="e">
        <f t="shared" si="144"/>
        <v>#REF!</v>
      </c>
      <c r="R777" s="153" t="e">
        <f t="shared" si="144"/>
        <v>#REF!</v>
      </c>
      <c r="S777" s="153" t="e">
        <f t="shared" si="149"/>
        <v>#REF!</v>
      </c>
      <c r="T777" s="152" t="str">
        <f t="shared" ca="1" si="150"/>
        <v/>
      </c>
      <c r="U777" s="149" t="str">
        <f t="shared" ca="1" si="148"/>
        <v/>
      </c>
    </row>
    <row r="778" spans="1:21">
      <c r="A778" s="149">
        <v>776</v>
      </c>
      <c r="B778" s="150">
        <f t="shared" si="151"/>
        <v>776</v>
      </c>
      <c r="C778" s="151" t="e">
        <f>IF(#REF!='Pareto Math'!Z$3,'Pareto Math'!B778,IF(HLOOKUP(X$15,#REF!,A779,FALSE)="","",HLOOKUP(X$15,#REF!,A779,FALSE)))</f>
        <v>#REF!</v>
      </c>
      <c r="D778" s="149" t="e">
        <f>HLOOKUP(V$15,#REF!,A779,FALSE)</f>
        <v>#REF!</v>
      </c>
      <c r="E778" s="152" t="e">
        <f>IF(C778="","",HLOOKUP(W$15,#REF!,A779,FALSE))</f>
        <v>#REF!</v>
      </c>
      <c r="F778" s="152">
        <f>(COUNTIF(D$3:D778,D778))</f>
        <v>776</v>
      </c>
      <c r="G778" s="152">
        <f t="shared" si="145"/>
        <v>999</v>
      </c>
      <c r="H778" s="152" t="e">
        <f t="shared" si="146"/>
        <v>#REF!</v>
      </c>
      <c r="I778" s="153" t="str">
        <f t="shared" si="147"/>
        <v/>
      </c>
      <c r="J778" s="153" t="e">
        <f t="shared" si="144"/>
        <v>#REF!</v>
      </c>
      <c r="K778" s="153" t="e">
        <f t="shared" si="144"/>
        <v>#REF!</v>
      </c>
      <c r="L778" s="153" t="e">
        <f t="shared" si="144"/>
        <v>#REF!</v>
      </c>
      <c r="M778" s="153" t="e">
        <f t="shared" si="144"/>
        <v>#REF!</v>
      </c>
      <c r="N778" s="153" t="e">
        <f t="shared" si="144"/>
        <v>#REF!</v>
      </c>
      <c r="O778" s="153" t="e">
        <f t="shared" si="144"/>
        <v>#REF!</v>
      </c>
      <c r="P778" s="153" t="e">
        <f t="shared" si="144"/>
        <v>#REF!</v>
      </c>
      <c r="Q778" s="153" t="e">
        <f t="shared" si="144"/>
        <v>#REF!</v>
      </c>
      <c r="R778" s="153" t="e">
        <f t="shared" si="144"/>
        <v>#REF!</v>
      </c>
      <c r="S778" s="153" t="e">
        <f t="shared" si="149"/>
        <v>#REF!</v>
      </c>
      <c r="T778" s="152" t="str">
        <f t="shared" ca="1" si="150"/>
        <v/>
      </c>
      <c r="U778" s="149" t="str">
        <f t="shared" ca="1" si="148"/>
        <v/>
      </c>
    </row>
    <row r="779" spans="1:21">
      <c r="A779" s="149">
        <v>777</v>
      </c>
      <c r="B779" s="150">
        <f t="shared" si="151"/>
        <v>777</v>
      </c>
      <c r="C779" s="151" t="e">
        <f>IF(#REF!='Pareto Math'!Z$3,'Pareto Math'!B779,IF(HLOOKUP(X$15,#REF!,A780,FALSE)="","",HLOOKUP(X$15,#REF!,A780,FALSE)))</f>
        <v>#REF!</v>
      </c>
      <c r="D779" s="149" t="e">
        <f>HLOOKUP(V$15,#REF!,A780,FALSE)</f>
        <v>#REF!</v>
      </c>
      <c r="E779" s="152" t="e">
        <f>IF(C779="","",HLOOKUP(W$15,#REF!,A780,FALSE))</f>
        <v>#REF!</v>
      </c>
      <c r="F779" s="152">
        <f>(COUNTIF(D$3:D779,D779))</f>
        <v>777</v>
      </c>
      <c r="G779" s="152">
        <f t="shared" si="145"/>
        <v>999</v>
      </c>
      <c r="H779" s="152" t="e">
        <f t="shared" si="146"/>
        <v>#REF!</v>
      </c>
      <c r="I779" s="153" t="str">
        <f t="shared" si="147"/>
        <v/>
      </c>
      <c r="J779" s="153" t="e">
        <f t="shared" si="144"/>
        <v>#REF!</v>
      </c>
      <c r="K779" s="153" t="e">
        <f t="shared" si="144"/>
        <v>#REF!</v>
      </c>
      <c r="L779" s="153" t="e">
        <f t="shared" si="144"/>
        <v>#REF!</v>
      </c>
      <c r="M779" s="153" t="e">
        <f t="shared" ref="M779:R821" si="152">IF(ISERROR(AA$43),"",IF($D779&lt;&gt;AA$43,"",$E779))</f>
        <v>#REF!</v>
      </c>
      <c r="N779" s="153" t="e">
        <f t="shared" si="152"/>
        <v>#REF!</v>
      </c>
      <c r="O779" s="153" t="e">
        <f t="shared" si="152"/>
        <v>#REF!</v>
      </c>
      <c r="P779" s="153" t="e">
        <f t="shared" si="152"/>
        <v>#REF!</v>
      </c>
      <c r="Q779" s="153" t="e">
        <f t="shared" si="152"/>
        <v>#REF!</v>
      </c>
      <c r="R779" s="153" t="e">
        <f t="shared" si="152"/>
        <v>#REF!</v>
      </c>
      <c r="S779" s="153" t="e">
        <f t="shared" si="149"/>
        <v>#REF!</v>
      </c>
      <c r="T779" s="152" t="str">
        <f t="shared" ca="1" si="150"/>
        <v/>
      </c>
      <c r="U779" s="149" t="str">
        <f t="shared" ca="1" si="148"/>
        <v/>
      </c>
    </row>
    <row r="780" spans="1:21">
      <c r="A780" s="149">
        <v>778</v>
      </c>
      <c r="B780" s="150">
        <f t="shared" si="151"/>
        <v>778</v>
      </c>
      <c r="C780" s="151" t="e">
        <f>IF(#REF!='Pareto Math'!Z$3,'Pareto Math'!B780,IF(HLOOKUP(X$15,#REF!,A781,FALSE)="","",HLOOKUP(X$15,#REF!,A781,FALSE)))</f>
        <v>#REF!</v>
      </c>
      <c r="D780" s="149" t="e">
        <f>HLOOKUP(V$15,#REF!,A781,FALSE)</f>
        <v>#REF!</v>
      </c>
      <c r="E780" s="152" t="e">
        <f>IF(C780="","",HLOOKUP(W$15,#REF!,A781,FALSE))</f>
        <v>#REF!</v>
      </c>
      <c r="F780" s="152">
        <f>(COUNTIF(D$3:D780,D780))</f>
        <v>778</v>
      </c>
      <c r="G780" s="152">
        <f t="shared" si="145"/>
        <v>999</v>
      </c>
      <c r="H780" s="152" t="e">
        <f t="shared" si="146"/>
        <v>#REF!</v>
      </c>
      <c r="I780" s="153" t="str">
        <f t="shared" si="147"/>
        <v/>
      </c>
      <c r="J780" s="153" t="e">
        <f t="shared" ref="J780:O843" si="153">IF(ISERROR(X$43),"",IF($D780&lt;&gt;X$43,"",$E780))</f>
        <v>#REF!</v>
      </c>
      <c r="K780" s="153" t="e">
        <f t="shared" si="153"/>
        <v>#REF!</v>
      </c>
      <c r="L780" s="153" t="e">
        <f t="shared" si="153"/>
        <v>#REF!</v>
      </c>
      <c r="M780" s="153" t="e">
        <f t="shared" si="152"/>
        <v>#REF!</v>
      </c>
      <c r="N780" s="153" t="e">
        <f t="shared" si="152"/>
        <v>#REF!</v>
      </c>
      <c r="O780" s="153" t="e">
        <f t="shared" si="152"/>
        <v>#REF!</v>
      </c>
      <c r="P780" s="153" t="e">
        <f t="shared" si="152"/>
        <v>#REF!</v>
      </c>
      <c r="Q780" s="153" t="e">
        <f t="shared" si="152"/>
        <v>#REF!</v>
      </c>
      <c r="R780" s="153" t="e">
        <f t="shared" si="152"/>
        <v>#REF!</v>
      </c>
      <c r="S780" s="153" t="e">
        <f t="shared" si="149"/>
        <v>#REF!</v>
      </c>
      <c r="T780" s="152" t="str">
        <f t="shared" ca="1" si="150"/>
        <v/>
      </c>
      <c r="U780" s="149" t="str">
        <f t="shared" ca="1" si="148"/>
        <v/>
      </c>
    </row>
    <row r="781" spans="1:21">
      <c r="A781" s="149">
        <v>779</v>
      </c>
      <c r="B781" s="150">
        <f t="shared" si="151"/>
        <v>779</v>
      </c>
      <c r="C781" s="151" t="e">
        <f>IF(#REF!='Pareto Math'!Z$3,'Pareto Math'!B781,IF(HLOOKUP(X$15,#REF!,A782,FALSE)="","",HLOOKUP(X$15,#REF!,A782,FALSE)))</f>
        <v>#REF!</v>
      </c>
      <c r="D781" s="149" t="e">
        <f>HLOOKUP(V$15,#REF!,A782,FALSE)</f>
        <v>#REF!</v>
      </c>
      <c r="E781" s="152" t="e">
        <f>IF(C781="","",HLOOKUP(W$15,#REF!,A782,FALSE))</f>
        <v>#REF!</v>
      </c>
      <c r="F781" s="152">
        <f>(COUNTIF(D$3:D781,D781))</f>
        <v>779</v>
      </c>
      <c r="G781" s="152">
        <f t="shared" si="145"/>
        <v>999</v>
      </c>
      <c r="H781" s="152" t="e">
        <f t="shared" si="146"/>
        <v>#REF!</v>
      </c>
      <c r="I781" s="153" t="str">
        <f t="shared" si="147"/>
        <v/>
      </c>
      <c r="J781" s="153" t="e">
        <f t="shared" si="153"/>
        <v>#REF!</v>
      </c>
      <c r="K781" s="153" t="e">
        <f t="shared" si="153"/>
        <v>#REF!</v>
      </c>
      <c r="L781" s="153" t="e">
        <f t="shared" si="153"/>
        <v>#REF!</v>
      </c>
      <c r="M781" s="153" t="e">
        <f t="shared" si="152"/>
        <v>#REF!</v>
      </c>
      <c r="N781" s="153" t="e">
        <f t="shared" si="152"/>
        <v>#REF!</v>
      </c>
      <c r="O781" s="153" t="e">
        <f t="shared" si="152"/>
        <v>#REF!</v>
      </c>
      <c r="P781" s="153" t="e">
        <f t="shared" si="152"/>
        <v>#REF!</v>
      </c>
      <c r="Q781" s="153" t="e">
        <f t="shared" si="152"/>
        <v>#REF!</v>
      </c>
      <c r="R781" s="153" t="e">
        <f t="shared" si="152"/>
        <v>#REF!</v>
      </c>
      <c r="S781" s="153" t="e">
        <f t="shared" si="149"/>
        <v>#REF!</v>
      </c>
      <c r="T781" s="152" t="str">
        <f t="shared" ca="1" si="150"/>
        <v/>
      </c>
      <c r="U781" s="149" t="str">
        <f t="shared" ca="1" si="148"/>
        <v/>
      </c>
    </row>
    <row r="782" spans="1:21">
      <c r="A782" s="149">
        <v>780</v>
      </c>
      <c r="B782" s="150">
        <f t="shared" si="151"/>
        <v>780</v>
      </c>
      <c r="C782" s="151" t="e">
        <f>IF(#REF!='Pareto Math'!Z$3,'Pareto Math'!B782,IF(HLOOKUP(X$15,#REF!,A783,FALSE)="","",HLOOKUP(X$15,#REF!,A783,FALSE)))</f>
        <v>#REF!</v>
      </c>
      <c r="D782" s="149" t="e">
        <f>HLOOKUP(V$15,#REF!,A783,FALSE)</f>
        <v>#REF!</v>
      </c>
      <c r="E782" s="152" t="e">
        <f>IF(C782="","",HLOOKUP(W$15,#REF!,A783,FALSE))</f>
        <v>#REF!</v>
      </c>
      <c r="F782" s="152">
        <f>(COUNTIF(D$3:D782,D782))</f>
        <v>780</v>
      </c>
      <c r="G782" s="152">
        <f t="shared" si="145"/>
        <v>999</v>
      </c>
      <c r="H782" s="152" t="e">
        <f t="shared" si="146"/>
        <v>#REF!</v>
      </c>
      <c r="I782" s="153" t="str">
        <f t="shared" si="147"/>
        <v/>
      </c>
      <c r="J782" s="153" t="e">
        <f t="shared" si="153"/>
        <v>#REF!</v>
      </c>
      <c r="K782" s="153" t="e">
        <f t="shared" si="153"/>
        <v>#REF!</v>
      </c>
      <c r="L782" s="153" t="e">
        <f t="shared" si="153"/>
        <v>#REF!</v>
      </c>
      <c r="M782" s="153" t="e">
        <f t="shared" si="152"/>
        <v>#REF!</v>
      </c>
      <c r="N782" s="153" t="e">
        <f t="shared" si="152"/>
        <v>#REF!</v>
      </c>
      <c r="O782" s="153" t="e">
        <f t="shared" si="152"/>
        <v>#REF!</v>
      </c>
      <c r="P782" s="153" t="e">
        <f t="shared" si="152"/>
        <v>#REF!</v>
      </c>
      <c r="Q782" s="153" t="e">
        <f t="shared" si="152"/>
        <v>#REF!</v>
      </c>
      <c r="R782" s="153" t="e">
        <f t="shared" si="152"/>
        <v>#REF!</v>
      </c>
      <c r="S782" s="153" t="e">
        <f t="shared" si="149"/>
        <v>#REF!</v>
      </c>
      <c r="T782" s="152" t="str">
        <f t="shared" ca="1" si="150"/>
        <v/>
      </c>
      <c r="U782" s="149" t="str">
        <f t="shared" ca="1" si="148"/>
        <v/>
      </c>
    </row>
    <row r="783" spans="1:21">
      <c r="A783" s="149">
        <v>781</v>
      </c>
      <c r="B783" s="150">
        <f t="shared" si="151"/>
        <v>781</v>
      </c>
      <c r="C783" s="151" t="e">
        <f>IF(#REF!='Pareto Math'!Z$3,'Pareto Math'!B783,IF(HLOOKUP(X$15,#REF!,A784,FALSE)="","",HLOOKUP(X$15,#REF!,A784,FALSE)))</f>
        <v>#REF!</v>
      </c>
      <c r="D783" s="149" t="e">
        <f>HLOOKUP(V$15,#REF!,A784,FALSE)</f>
        <v>#REF!</v>
      </c>
      <c r="E783" s="152" t="e">
        <f>IF(C783="","",HLOOKUP(W$15,#REF!,A784,FALSE))</f>
        <v>#REF!</v>
      </c>
      <c r="F783" s="152">
        <f>(COUNTIF(D$3:D783,D783))</f>
        <v>781</v>
      </c>
      <c r="G783" s="152">
        <f t="shared" si="145"/>
        <v>999</v>
      </c>
      <c r="H783" s="152" t="e">
        <f t="shared" si="146"/>
        <v>#REF!</v>
      </c>
      <c r="I783" s="153" t="str">
        <f t="shared" si="147"/>
        <v/>
      </c>
      <c r="J783" s="153" t="e">
        <f t="shared" si="153"/>
        <v>#REF!</v>
      </c>
      <c r="K783" s="153" t="e">
        <f t="shared" si="153"/>
        <v>#REF!</v>
      </c>
      <c r="L783" s="153" t="e">
        <f t="shared" si="153"/>
        <v>#REF!</v>
      </c>
      <c r="M783" s="153" t="e">
        <f t="shared" si="152"/>
        <v>#REF!</v>
      </c>
      <c r="N783" s="153" t="e">
        <f t="shared" si="152"/>
        <v>#REF!</v>
      </c>
      <c r="O783" s="153" t="e">
        <f t="shared" si="152"/>
        <v>#REF!</v>
      </c>
      <c r="P783" s="153" t="e">
        <f t="shared" si="152"/>
        <v>#REF!</v>
      </c>
      <c r="Q783" s="153" t="e">
        <f t="shared" si="152"/>
        <v>#REF!</v>
      </c>
      <c r="R783" s="153" t="e">
        <f t="shared" si="152"/>
        <v>#REF!</v>
      </c>
      <c r="S783" s="153" t="e">
        <f t="shared" si="149"/>
        <v>#REF!</v>
      </c>
      <c r="T783" s="152" t="str">
        <f t="shared" ca="1" si="150"/>
        <v/>
      </c>
      <c r="U783" s="149" t="str">
        <f t="shared" ca="1" si="148"/>
        <v/>
      </c>
    </row>
    <row r="784" spans="1:21">
      <c r="A784" s="149">
        <v>782</v>
      </c>
      <c r="B784" s="150">
        <f t="shared" si="151"/>
        <v>782</v>
      </c>
      <c r="C784" s="151" t="e">
        <f>IF(#REF!='Pareto Math'!Z$3,'Pareto Math'!B784,IF(HLOOKUP(X$15,#REF!,A785,FALSE)="","",HLOOKUP(X$15,#REF!,A785,FALSE)))</f>
        <v>#REF!</v>
      </c>
      <c r="D784" s="149" t="e">
        <f>HLOOKUP(V$15,#REF!,A785,FALSE)</f>
        <v>#REF!</v>
      </c>
      <c r="E784" s="152" t="e">
        <f>IF(C784="","",HLOOKUP(W$15,#REF!,A785,FALSE))</f>
        <v>#REF!</v>
      </c>
      <c r="F784" s="152">
        <f>(COUNTIF(D$3:D784,D784))</f>
        <v>782</v>
      </c>
      <c r="G784" s="152">
        <f t="shared" si="145"/>
        <v>999</v>
      </c>
      <c r="H784" s="152" t="e">
        <f t="shared" si="146"/>
        <v>#REF!</v>
      </c>
      <c r="I784" s="153" t="str">
        <f t="shared" si="147"/>
        <v/>
      </c>
      <c r="J784" s="153" t="e">
        <f t="shared" si="153"/>
        <v>#REF!</v>
      </c>
      <c r="K784" s="153" t="e">
        <f t="shared" si="153"/>
        <v>#REF!</v>
      </c>
      <c r="L784" s="153" t="e">
        <f t="shared" si="153"/>
        <v>#REF!</v>
      </c>
      <c r="M784" s="153" t="e">
        <f t="shared" si="152"/>
        <v>#REF!</v>
      </c>
      <c r="N784" s="153" t="e">
        <f t="shared" si="152"/>
        <v>#REF!</v>
      </c>
      <c r="O784" s="153" t="e">
        <f t="shared" si="152"/>
        <v>#REF!</v>
      </c>
      <c r="P784" s="153" t="e">
        <f t="shared" si="152"/>
        <v>#REF!</v>
      </c>
      <c r="Q784" s="153" t="e">
        <f t="shared" si="152"/>
        <v>#REF!</v>
      </c>
      <c r="R784" s="153" t="e">
        <f t="shared" si="152"/>
        <v>#REF!</v>
      </c>
      <c r="S784" s="153" t="e">
        <f t="shared" si="149"/>
        <v>#REF!</v>
      </c>
      <c r="T784" s="152" t="str">
        <f t="shared" ca="1" si="150"/>
        <v/>
      </c>
      <c r="U784" s="149" t="str">
        <f t="shared" ca="1" si="148"/>
        <v/>
      </c>
    </row>
    <row r="785" spans="1:21">
      <c r="A785" s="149">
        <v>783</v>
      </c>
      <c r="B785" s="150">
        <f t="shared" si="151"/>
        <v>783</v>
      </c>
      <c r="C785" s="151" t="e">
        <f>IF(#REF!='Pareto Math'!Z$3,'Pareto Math'!B785,IF(HLOOKUP(X$15,#REF!,A786,FALSE)="","",HLOOKUP(X$15,#REF!,A786,FALSE)))</f>
        <v>#REF!</v>
      </c>
      <c r="D785" s="149" t="e">
        <f>HLOOKUP(V$15,#REF!,A786,FALSE)</f>
        <v>#REF!</v>
      </c>
      <c r="E785" s="152" t="e">
        <f>IF(C785="","",HLOOKUP(W$15,#REF!,A786,FALSE))</f>
        <v>#REF!</v>
      </c>
      <c r="F785" s="152">
        <f>(COUNTIF(D$3:D785,D785))</f>
        <v>783</v>
      </c>
      <c r="G785" s="152">
        <f t="shared" si="145"/>
        <v>999</v>
      </c>
      <c r="H785" s="152" t="e">
        <f t="shared" si="146"/>
        <v>#REF!</v>
      </c>
      <c r="I785" s="153" t="str">
        <f t="shared" si="147"/>
        <v/>
      </c>
      <c r="J785" s="153" t="e">
        <f t="shared" si="153"/>
        <v>#REF!</v>
      </c>
      <c r="K785" s="153" t="e">
        <f t="shared" si="153"/>
        <v>#REF!</v>
      </c>
      <c r="L785" s="153" t="e">
        <f t="shared" si="153"/>
        <v>#REF!</v>
      </c>
      <c r="M785" s="153" t="e">
        <f t="shared" si="152"/>
        <v>#REF!</v>
      </c>
      <c r="N785" s="153" t="e">
        <f t="shared" si="152"/>
        <v>#REF!</v>
      </c>
      <c r="O785" s="153" t="e">
        <f t="shared" si="152"/>
        <v>#REF!</v>
      </c>
      <c r="P785" s="153" t="e">
        <f t="shared" si="152"/>
        <v>#REF!</v>
      </c>
      <c r="Q785" s="153" t="e">
        <f t="shared" si="152"/>
        <v>#REF!</v>
      </c>
      <c r="R785" s="153" t="e">
        <f t="shared" si="152"/>
        <v>#REF!</v>
      </c>
      <c r="S785" s="153" t="e">
        <f t="shared" si="149"/>
        <v>#REF!</v>
      </c>
      <c r="T785" s="152" t="str">
        <f t="shared" ca="1" si="150"/>
        <v/>
      </c>
      <c r="U785" s="149" t="str">
        <f t="shared" ca="1" si="148"/>
        <v/>
      </c>
    </row>
    <row r="786" spans="1:21">
      <c r="A786" s="149">
        <v>784</v>
      </c>
      <c r="B786" s="150">
        <f t="shared" si="151"/>
        <v>784</v>
      </c>
      <c r="C786" s="151" t="e">
        <f>IF(#REF!='Pareto Math'!Z$3,'Pareto Math'!B786,IF(HLOOKUP(X$15,#REF!,A787,FALSE)="","",HLOOKUP(X$15,#REF!,A787,FALSE)))</f>
        <v>#REF!</v>
      </c>
      <c r="D786" s="149" t="e">
        <f>HLOOKUP(V$15,#REF!,A787,FALSE)</f>
        <v>#REF!</v>
      </c>
      <c r="E786" s="152" t="e">
        <f>IF(C786="","",HLOOKUP(W$15,#REF!,A787,FALSE))</f>
        <v>#REF!</v>
      </c>
      <c r="F786" s="152">
        <f>(COUNTIF(D$3:D786,D786))</f>
        <v>784</v>
      </c>
      <c r="G786" s="152">
        <f t="shared" si="145"/>
        <v>999</v>
      </c>
      <c r="H786" s="152" t="e">
        <f t="shared" si="146"/>
        <v>#REF!</v>
      </c>
      <c r="I786" s="153" t="str">
        <f t="shared" si="147"/>
        <v/>
      </c>
      <c r="J786" s="153" t="e">
        <f t="shared" si="153"/>
        <v>#REF!</v>
      </c>
      <c r="K786" s="153" t="e">
        <f t="shared" si="153"/>
        <v>#REF!</v>
      </c>
      <c r="L786" s="153" t="e">
        <f t="shared" si="153"/>
        <v>#REF!</v>
      </c>
      <c r="M786" s="153" t="e">
        <f t="shared" si="152"/>
        <v>#REF!</v>
      </c>
      <c r="N786" s="153" t="e">
        <f t="shared" si="152"/>
        <v>#REF!</v>
      </c>
      <c r="O786" s="153" t="e">
        <f t="shared" si="152"/>
        <v>#REF!</v>
      </c>
      <c r="P786" s="153" t="e">
        <f t="shared" si="152"/>
        <v>#REF!</v>
      </c>
      <c r="Q786" s="153" t="e">
        <f t="shared" si="152"/>
        <v>#REF!</v>
      </c>
      <c r="R786" s="153" t="e">
        <f t="shared" si="152"/>
        <v>#REF!</v>
      </c>
      <c r="S786" s="153" t="e">
        <f t="shared" si="149"/>
        <v>#REF!</v>
      </c>
      <c r="T786" s="152" t="str">
        <f t="shared" ca="1" si="150"/>
        <v/>
      </c>
      <c r="U786" s="149" t="str">
        <f t="shared" ca="1" si="148"/>
        <v/>
      </c>
    </row>
    <row r="787" spans="1:21">
      <c r="A787" s="149">
        <v>785</v>
      </c>
      <c r="B787" s="150">
        <f t="shared" si="151"/>
        <v>785</v>
      </c>
      <c r="C787" s="151" t="e">
        <f>IF(#REF!='Pareto Math'!Z$3,'Pareto Math'!B787,IF(HLOOKUP(X$15,#REF!,A788,FALSE)="","",HLOOKUP(X$15,#REF!,A788,FALSE)))</f>
        <v>#REF!</v>
      </c>
      <c r="D787" s="149" t="e">
        <f>HLOOKUP(V$15,#REF!,A788,FALSE)</f>
        <v>#REF!</v>
      </c>
      <c r="E787" s="152" t="e">
        <f>IF(C787="","",HLOOKUP(W$15,#REF!,A788,FALSE))</f>
        <v>#REF!</v>
      </c>
      <c r="F787" s="152">
        <f>(COUNTIF(D$3:D787,D787))</f>
        <v>785</v>
      </c>
      <c r="G787" s="152">
        <f t="shared" si="145"/>
        <v>999</v>
      </c>
      <c r="H787" s="152" t="e">
        <f t="shared" si="146"/>
        <v>#REF!</v>
      </c>
      <c r="I787" s="153" t="str">
        <f t="shared" si="147"/>
        <v/>
      </c>
      <c r="J787" s="153" t="e">
        <f t="shared" si="153"/>
        <v>#REF!</v>
      </c>
      <c r="K787" s="153" t="e">
        <f t="shared" si="153"/>
        <v>#REF!</v>
      </c>
      <c r="L787" s="153" t="e">
        <f t="shared" si="153"/>
        <v>#REF!</v>
      </c>
      <c r="M787" s="153" t="e">
        <f t="shared" si="152"/>
        <v>#REF!</v>
      </c>
      <c r="N787" s="153" t="e">
        <f t="shared" si="152"/>
        <v>#REF!</v>
      </c>
      <c r="O787" s="153" t="e">
        <f t="shared" si="152"/>
        <v>#REF!</v>
      </c>
      <c r="P787" s="153" t="e">
        <f t="shared" si="152"/>
        <v>#REF!</v>
      </c>
      <c r="Q787" s="153" t="e">
        <f t="shared" si="152"/>
        <v>#REF!</v>
      </c>
      <c r="R787" s="153" t="e">
        <f t="shared" si="152"/>
        <v>#REF!</v>
      </c>
      <c r="S787" s="153" t="e">
        <f t="shared" si="149"/>
        <v>#REF!</v>
      </c>
      <c r="T787" s="152" t="str">
        <f t="shared" ca="1" si="150"/>
        <v/>
      </c>
      <c r="U787" s="149" t="str">
        <f t="shared" ca="1" si="148"/>
        <v/>
      </c>
    </row>
    <row r="788" spans="1:21">
      <c r="A788" s="149">
        <v>786</v>
      </c>
      <c r="B788" s="150">
        <f t="shared" si="151"/>
        <v>786</v>
      </c>
      <c r="C788" s="151" t="e">
        <f>IF(#REF!='Pareto Math'!Z$3,'Pareto Math'!B788,IF(HLOOKUP(X$15,#REF!,A789,FALSE)="","",HLOOKUP(X$15,#REF!,A789,FALSE)))</f>
        <v>#REF!</v>
      </c>
      <c r="D788" s="149" t="e">
        <f>HLOOKUP(V$15,#REF!,A789,FALSE)</f>
        <v>#REF!</v>
      </c>
      <c r="E788" s="152" t="e">
        <f>IF(C788="","",HLOOKUP(W$15,#REF!,A789,FALSE))</f>
        <v>#REF!</v>
      </c>
      <c r="F788" s="152">
        <f>(COUNTIF(D$3:D788,D788))</f>
        <v>786</v>
      </c>
      <c r="G788" s="152">
        <f t="shared" si="145"/>
        <v>999</v>
      </c>
      <c r="H788" s="152" t="e">
        <f t="shared" si="146"/>
        <v>#REF!</v>
      </c>
      <c r="I788" s="153" t="str">
        <f t="shared" si="147"/>
        <v/>
      </c>
      <c r="J788" s="153" t="e">
        <f t="shared" si="153"/>
        <v>#REF!</v>
      </c>
      <c r="K788" s="153" t="e">
        <f t="shared" si="153"/>
        <v>#REF!</v>
      </c>
      <c r="L788" s="153" t="e">
        <f t="shared" si="153"/>
        <v>#REF!</v>
      </c>
      <c r="M788" s="153" t="e">
        <f t="shared" si="152"/>
        <v>#REF!</v>
      </c>
      <c r="N788" s="153" t="e">
        <f t="shared" si="152"/>
        <v>#REF!</v>
      </c>
      <c r="O788" s="153" t="e">
        <f t="shared" si="152"/>
        <v>#REF!</v>
      </c>
      <c r="P788" s="153" t="e">
        <f t="shared" si="152"/>
        <v>#REF!</v>
      </c>
      <c r="Q788" s="153" t="e">
        <f t="shared" si="152"/>
        <v>#REF!</v>
      </c>
      <c r="R788" s="153" t="e">
        <f t="shared" si="152"/>
        <v>#REF!</v>
      </c>
      <c r="S788" s="153" t="e">
        <f t="shared" si="149"/>
        <v>#REF!</v>
      </c>
      <c r="T788" s="152" t="str">
        <f t="shared" ca="1" si="150"/>
        <v/>
      </c>
      <c r="U788" s="149" t="str">
        <f t="shared" ca="1" si="148"/>
        <v/>
      </c>
    </row>
    <row r="789" spans="1:21">
      <c r="A789" s="149">
        <v>787</v>
      </c>
      <c r="B789" s="150">
        <f t="shared" si="151"/>
        <v>787</v>
      </c>
      <c r="C789" s="151" t="e">
        <f>IF(#REF!='Pareto Math'!Z$3,'Pareto Math'!B789,IF(HLOOKUP(X$15,#REF!,A790,FALSE)="","",HLOOKUP(X$15,#REF!,A790,FALSE)))</f>
        <v>#REF!</v>
      </c>
      <c r="D789" s="149" t="e">
        <f>HLOOKUP(V$15,#REF!,A790,FALSE)</f>
        <v>#REF!</v>
      </c>
      <c r="E789" s="152" t="e">
        <f>IF(C789="","",HLOOKUP(W$15,#REF!,A790,FALSE))</f>
        <v>#REF!</v>
      </c>
      <c r="F789" s="152">
        <f>(COUNTIF(D$3:D789,D789))</f>
        <v>787</v>
      </c>
      <c r="G789" s="152">
        <f t="shared" si="145"/>
        <v>999</v>
      </c>
      <c r="H789" s="152" t="e">
        <f t="shared" si="146"/>
        <v>#REF!</v>
      </c>
      <c r="I789" s="153" t="str">
        <f t="shared" si="147"/>
        <v/>
      </c>
      <c r="J789" s="153" t="e">
        <f t="shared" si="153"/>
        <v>#REF!</v>
      </c>
      <c r="K789" s="153" t="e">
        <f t="shared" si="153"/>
        <v>#REF!</v>
      </c>
      <c r="L789" s="153" t="e">
        <f t="shared" si="153"/>
        <v>#REF!</v>
      </c>
      <c r="M789" s="153" t="e">
        <f t="shared" si="152"/>
        <v>#REF!</v>
      </c>
      <c r="N789" s="153" t="e">
        <f t="shared" si="152"/>
        <v>#REF!</v>
      </c>
      <c r="O789" s="153" t="e">
        <f t="shared" si="152"/>
        <v>#REF!</v>
      </c>
      <c r="P789" s="153" t="e">
        <f t="shared" si="152"/>
        <v>#REF!</v>
      </c>
      <c r="Q789" s="153" t="e">
        <f t="shared" si="152"/>
        <v>#REF!</v>
      </c>
      <c r="R789" s="153" t="e">
        <f t="shared" si="152"/>
        <v>#REF!</v>
      </c>
      <c r="S789" s="153" t="e">
        <f t="shared" si="149"/>
        <v>#REF!</v>
      </c>
      <c r="T789" s="152" t="str">
        <f t="shared" ca="1" si="150"/>
        <v/>
      </c>
      <c r="U789" s="149" t="str">
        <f t="shared" ca="1" si="148"/>
        <v/>
      </c>
    </row>
    <row r="790" spans="1:21">
      <c r="A790" s="149">
        <v>788</v>
      </c>
      <c r="B790" s="150">
        <f t="shared" si="151"/>
        <v>788</v>
      </c>
      <c r="C790" s="151" t="e">
        <f>IF(#REF!='Pareto Math'!Z$3,'Pareto Math'!B790,IF(HLOOKUP(X$15,#REF!,A791,FALSE)="","",HLOOKUP(X$15,#REF!,A791,FALSE)))</f>
        <v>#REF!</v>
      </c>
      <c r="D790" s="149" t="e">
        <f>HLOOKUP(V$15,#REF!,A791,FALSE)</f>
        <v>#REF!</v>
      </c>
      <c r="E790" s="152" t="e">
        <f>IF(C790="","",HLOOKUP(W$15,#REF!,A791,FALSE))</f>
        <v>#REF!</v>
      </c>
      <c r="F790" s="152">
        <f>(COUNTIF(D$3:D790,D790))</f>
        <v>788</v>
      </c>
      <c r="G790" s="152">
        <f t="shared" si="145"/>
        <v>999</v>
      </c>
      <c r="H790" s="152" t="e">
        <f t="shared" si="146"/>
        <v>#REF!</v>
      </c>
      <c r="I790" s="153" t="str">
        <f t="shared" si="147"/>
        <v/>
      </c>
      <c r="J790" s="153" t="e">
        <f t="shared" si="153"/>
        <v>#REF!</v>
      </c>
      <c r="K790" s="153" t="e">
        <f t="shared" si="153"/>
        <v>#REF!</v>
      </c>
      <c r="L790" s="153" t="e">
        <f t="shared" si="153"/>
        <v>#REF!</v>
      </c>
      <c r="M790" s="153" t="e">
        <f t="shared" si="152"/>
        <v>#REF!</v>
      </c>
      <c r="N790" s="153" t="e">
        <f t="shared" si="152"/>
        <v>#REF!</v>
      </c>
      <c r="O790" s="153" t="e">
        <f t="shared" si="152"/>
        <v>#REF!</v>
      </c>
      <c r="P790" s="153" t="e">
        <f t="shared" si="152"/>
        <v>#REF!</v>
      </c>
      <c r="Q790" s="153" t="e">
        <f t="shared" si="152"/>
        <v>#REF!</v>
      </c>
      <c r="R790" s="153" t="e">
        <f t="shared" si="152"/>
        <v>#REF!</v>
      </c>
      <c r="S790" s="153" t="e">
        <f t="shared" si="149"/>
        <v>#REF!</v>
      </c>
      <c r="T790" s="152" t="str">
        <f t="shared" ca="1" si="150"/>
        <v/>
      </c>
      <c r="U790" s="149" t="str">
        <f t="shared" ca="1" si="148"/>
        <v/>
      </c>
    </row>
    <row r="791" spans="1:21">
      <c r="A791" s="149">
        <v>789</v>
      </c>
      <c r="B791" s="150">
        <f t="shared" si="151"/>
        <v>789</v>
      </c>
      <c r="C791" s="151" t="e">
        <f>IF(#REF!='Pareto Math'!Z$3,'Pareto Math'!B791,IF(HLOOKUP(X$15,#REF!,A792,FALSE)="","",HLOOKUP(X$15,#REF!,A792,FALSE)))</f>
        <v>#REF!</v>
      </c>
      <c r="D791" s="149" t="e">
        <f>HLOOKUP(V$15,#REF!,A792,FALSE)</f>
        <v>#REF!</v>
      </c>
      <c r="E791" s="152" t="e">
        <f>IF(C791="","",HLOOKUP(W$15,#REF!,A792,FALSE))</f>
        <v>#REF!</v>
      </c>
      <c r="F791" s="152">
        <f>(COUNTIF(D$3:D791,D791))</f>
        <v>789</v>
      </c>
      <c r="G791" s="152">
        <f t="shared" si="145"/>
        <v>999</v>
      </c>
      <c r="H791" s="152" t="e">
        <f t="shared" si="146"/>
        <v>#REF!</v>
      </c>
      <c r="I791" s="153" t="str">
        <f t="shared" si="147"/>
        <v/>
      </c>
      <c r="J791" s="153" t="e">
        <f t="shared" si="153"/>
        <v>#REF!</v>
      </c>
      <c r="K791" s="153" t="e">
        <f t="shared" si="153"/>
        <v>#REF!</v>
      </c>
      <c r="L791" s="153" t="e">
        <f t="shared" si="153"/>
        <v>#REF!</v>
      </c>
      <c r="M791" s="153" t="e">
        <f t="shared" si="152"/>
        <v>#REF!</v>
      </c>
      <c r="N791" s="153" t="e">
        <f t="shared" si="152"/>
        <v>#REF!</v>
      </c>
      <c r="O791" s="153" t="e">
        <f t="shared" si="152"/>
        <v>#REF!</v>
      </c>
      <c r="P791" s="153" t="e">
        <f t="shared" si="152"/>
        <v>#REF!</v>
      </c>
      <c r="Q791" s="153" t="e">
        <f t="shared" si="152"/>
        <v>#REF!</v>
      </c>
      <c r="R791" s="153" t="e">
        <f t="shared" si="152"/>
        <v>#REF!</v>
      </c>
      <c r="S791" s="153" t="e">
        <f t="shared" si="149"/>
        <v>#REF!</v>
      </c>
      <c r="T791" s="152" t="str">
        <f t="shared" ca="1" si="150"/>
        <v/>
      </c>
      <c r="U791" s="149" t="str">
        <f t="shared" ca="1" si="148"/>
        <v/>
      </c>
    </row>
    <row r="792" spans="1:21">
      <c r="A792" s="149">
        <v>790</v>
      </c>
      <c r="B792" s="150">
        <f t="shared" si="151"/>
        <v>790</v>
      </c>
      <c r="C792" s="151" t="e">
        <f>IF(#REF!='Pareto Math'!Z$3,'Pareto Math'!B792,IF(HLOOKUP(X$15,#REF!,A793,FALSE)="","",HLOOKUP(X$15,#REF!,A793,FALSE)))</f>
        <v>#REF!</v>
      </c>
      <c r="D792" s="149" t="e">
        <f>HLOOKUP(V$15,#REF!,A793,FALSE)</f>
        <v>#REF!</v>
      </c>
      <c r="E792" s="152" t="e">
        <f>IF(C792="","",HLOOKUP(W$15,#REF!,A793,FALSE))</f>
        <v>#REF!</v>
      </c>
      <c r="F792" s="152">
        <f>(COUNTIF(D$3:D792,D792))</f>
        <v>790</v>
      </c>
      <c r="G792" s="152">
        <f t="shared" si="145"/>
        <v>999</v>
      </c>
      <c r="H792" s="152" t="e">
        <f t="shared" si="146"/>
        <v>#REF!</v>
      </c>
      <c r="I792" s="153" t="str">
        <f t="shared" si="147"/>
        <v/>
      </c>
      <c r="J792" s="153" t="e">
        <f t="shared" si="153"/>
        <v>#REF!</v>
      </c>
      <c r="K792" s="153" t="e">
        <f t="shared" si="153"/>
        <v>#REF!</v>
      </c>
      <c r="L792" s="153" t="e">
        <f t="shared" si="153"/>
        <v>#REF!</v>
      </c>
      <c r="M792" s="153" t="e">
        <f t="shared" si="152"/>
        <v>#REF!</v>
      </c>
      <c r="N792" s="153" t="e">
        <f t="shared" si="152"/>
        <v>#REF!</v>
      </c>
      <c r="O792" s="153" t="e">
        <f t="shared" si="152"/>
        <v>#REF!</v>
      </c>
      <c r="P792" s="153" t="e">
        <f t="shared" si="152"/>
        <v>#REF!</v>
      </c>
      <c r="Q792" s="153" t="e">
        <f t="shared" si="152"/>
        <v>#REF!</v>
      </c>
      <c r="R792" s="153" t="e">
        <f t="shared" si="152"/>
        <v>#REF!</v>
      </c>
      <c r="S792" s="153" t="e">
        <f t="shared" si="149"/>
        <v>#REF!</v>
      </c>
      <c r="T792" s="152" t="str">
        <f t="shared" ca="1" si="150"/>
        <v/>
      </c>
      <c r="U792" s="149" t="str">
        <f t="shared" ca="1" si="148"/>
        <v/>
      </c>
    </row>
    <row r="793" spans="1:21">
      <c r="A793" s="149">
        <v>791</v>
      </c>
      <c r="B793" s="150">
        <f t="shared" si="151"/>
        <v>791</v>
      </c>
      <c r="C793" s="151" t="e">
        <f>IF(#REF!='Pareto Math'!Z$3,'Pareto Math'!B793,IF(HLOOKUP(X$15,#REF!,A794,FALSE)="","",HLOOKUP(X$15,#REF!,A794,FALSE)))</f>
        <v>#REF!</v>
      </c>
      <c r="D793" s="149" t="e">
        <f>HLOOKUP(V$15,#REF!,A794,FALSE)</f>
        <v>#REF!</v>
      </c>
      <c r="E793" s="152" t="e">
        <f>IF(C793="","",HLOOKUP(W$15,#REF!,A794,FALSE))</f>
        <v>#REF!</v>
      </c>
      <c r="F793" s="152">
        <f>(COUNTIF(D$3:D793,D793))</f>
        <v>791</v>
      </c>
      <c r="G793" s="152">
        <f t="shared" si="145"/>
        <v>999</v>
      </c>
      <c r="H793" s="152" t="e">
        <f t="shared" si="146"/>
        <v>#REF!</v>
      </c>
      <c r="I793" s="153" t="str">
        <f t="shared" si="147"/>
        <v/>
      </c>
      <c r="J793" s="153" t="e">
        <f t="shared" si="153"/>
        <v>#REF!</v>
      </c>
      <c r="K793" s="153" t="e">
        <f t="shared" si="153"/>
        <v>#REF!</v>
      </c>
      <c r="L793" s="153" t="e">
        <f t="shared" si="153"/>
        <v>#REF!</v>
      </c>
      <c r="M793" s="153" t="e">
        <f t="shared" si="152"/>
        <v>#REF!</v>
      </c>
      <c r="N793" s="153" t="e">
        <f t="shared" si="152"/>
        <v>#REF!</v>
      </c>
      <c r="O793" s="153" t="e">
        <f t="shared" si="152"/>
        <v>#REF!</v>
      </c>
      <c r="P793" s="153" t="e">
        <f t="shared" si="152"/>
        <v>#REF!</v>
      </c>
      <c r="Q793" s="153" t="e">
        <f t="shared" si="152"/>
        <v>#REF!</v>
      </c>
      <c r="R793" s="153" t="e">
        <f t="shared" si="152"/>
        <v>#REF!</v>
      </c>
      <c r="S793" s="153" t="e">
        <f t="shared" si="149"/>
        <v>#REF!</v>
      </c>
      <c r="T793" s="152" t="str">
        <f t="shared" ca="1" si="150"/>
        <v/>
      </c>
      <c r="U793" s="149" t="str">
        <f t="shared" ca="1" si="148"/>
        <v/>
      </c>
    </row>
    <row r="794" spans="1:21">
      <c r="A794" s="149">
        <v>792</v>
      </c>
      <c r="B794" s="150">
        <f t="shared" si="151"/>
        <v>792</v>
      </c>
      <c r="C794" s="151" t="e">
        <f>IF(#REF!='Pareto Math'!Z$3,'Pareto Math'!B794,IF(HLOOKUP(X$15,#REF!,A795,FALSE)="","",HLOOKUP(X$15,#REF!,A795,FALSE)))</f>
        <v>#REF!</v>
      </c>
      <c r="D794" s="149" t="e">
        <f>HLOOKUP(V$15,#REF!,A795,FALSE)</f>
        <v>#REF!</v>
      </c>
      <c r="E794" s="152" t="e">
        <f>IF(C794="","",HLOOKUP(W$15,#REF!,A795,FALSE))</f>
        <v>#REF!</v>
      </c>
      <c r="F794" s="152">
        <f>(COUNTIF(D$3:D794,D794))</f>
        <v>792</v>
      </c>
      <c r="G794" s="152">
        <f t="shared" si="145"/>
        <v>999</v>
      </c>
      <c r="H794" s="152" t="e">
        <f t="shared" si="146"/>
        <v>#REF!</v>
      </c>
      <c r="I794" s="153" t="str">
        <f t="shared" si="147"/>
        <v/>
      </c>
      <c r="J794" s="153" t="e">
        <f t="shared" si="153"/>
        <v>#REF!</v>
      </c>
      <c r="K794" s="153" t="e">
        <f t="shared" si="153"/>
        <v>#REF!</v>
      </c>
      <c r="L794" s="153" t="e">
        <f t="shared" si="153"/>
        <v>#REF!</v>
      </c>
      <c r="M794" s="153" t="e">
        <f t="shared" si="152"/>
        <v>#REF!</v>
      </c>
      <c r="N794" s="153" t="e">
        <f t="shared" si="152"/>
        <v>#REF!</v>
      </c>
      <c r="O794" s="153" t="e">
        <f t="shared" si="152"/>
        <v>#REF!</v>
      </c>
      <c r="P794" s="153" t="e">
        <f t="shared" si="152"/>
        <v>#REF!</v>
      </c>
      <c r="Q794" s="153" t="e">
        <f t="shared" si="152"/>
        <v>#REF!</v>
      </c>
      <c r="R794" s="153" t="e">
        <f t="shared" si="152"/>
        <v>#REF!</v>
      </c>
      <c r="S794" s="153" t="e">
        <f t="shared" si="149"/>
        <v>#REF!</v>
      </c>
      <c r="T794" s="152" t="str">
        <f t="shared" ca="1" si="150"/>
        <v/>
      </c>
      <c r="U794" s="149" t="str">
        <f t="shared" ca="1" si="148"/>
        <v/>
      </c>
    </row>
    <row r="795" spans="1:21">
      <c r="A795" s="149">
        <v>793</v>
      </c>
      <c r="B795" s="150">
        <f t="shared" si="151"/>
        <v>793</v>
      </c>
      <c r="C795" s="151" t="e">
        <f>IF(#REF!='Pareto Math'!Z$3,'Pareto Math'!B795,IF(HLOOKUP(X$15,#REF!,A796,FALSE)="","",HLOOKUP(X$15,#REF!,A796,FALSE)))</f>
        <v>#REF!</v>
      </c>
      <c r="D795" s="149" t="e">
        <f>HLOOKUP(V$15,#REF!,A796,FALSE)</f>
        <v>#REF!</v>
      </c>
      <c r="E795" s="152" t="e">
        <f>IF(C795="","",HLOOKUP(W$15,#REF!,A796,FALSE))</f>
        <v>#REF!</v>
      </c>
      <c r="F795" s="152">
        <f>(COUNTIF(D$3:D795,D795))</f>
        <v>793</v>
      </c>
      <c r="G795" s="152">
        <f t="shared" si="145"/>
        <v>999</v>
      </c>
      <c r="H795" s="152" t="e">
        <f t="shared" si="146"/>
        <v>#REF!</v>
      </c>
      <c r="I795" s="153" t="str">
        <f t="shared" si="147"/>
        <v/>
      </c>
      <c r="J795" s="153" t="e">
        <f t="shared" si="153"/>
        <v>#REF!</v>
      </c>
      <c r="K795" s="153" t="e">
        <f t="shared" si="153"/>
        <v>#REF!</v>
      </c>
      <c r="L795" s="153" t="e">
        <f t="shared" si="153"/>
        <v>#REF!</v>
      </c>
      <c r="M795" s="153" t="e">
        <f t="shared" si="152"/>
        <v>#REF!</v>
      </c>
      <c r="N795" s="153" t="e">
        <f t="shared" si="152"/>
        <v>#REF!</v>
      </c>
      <c r="O795" s="153" t="e">
        <f t="shared" si="152"/>
        <v>#REF!</v>
      </c>
      <c r="P795" s="153" t="e">
        <f t="shared" si="152"/>
        <v>#REF!</v>
      </c>
      <c r="Q795" s="153" t="e">
        <f t="shared" si="152"/>
        <v>#REF!</v>
      </c>
      <c r="R795" s="153" t="e">
        <f t="shared" si="152"/>
        <v>#REF!</v>
      </c>
      <c r="S795" s="153" t="e">
        <f t="shared" si="149"/>
        <v>#REF!</v>
      </c>
      <c r="T795" s="152" t="str">
        <f t="shared" ca="1" si="150"/>
        <v/>
      </c>
      <c r="U795" s="149" t="str">
        <f t="shared" ca="1" si="148"/>
        <v/>
      </c>
    </row>
    <row r="796" spans="1:21">
      <c r="A796" s="149">
        <v>794</v>
      </c>
      <c r="B796" s="150">
        <f t="shared" si="151"/>
        <v>794</v>
      </c>
      <c r="C796" s="151" t="e">
        <f>IF(#REF!='Pareto Math'!Z$3,'Pareto Math'!B796,IF(HLOOKUP(X$15,#REF!,A797,FALSE)="","",HLOOKUP(X$15,#REF!,A797,FALSE)))</f>
        <v>#REF!</v>
      </c>
      <c r="D796" s="149" t="e">
        <f>HLOOKUP(V$15,#REF!,A797,FALSE)</f>
        <v>#REF!</v>
      </c>
      <c r="E796" s="152" t="e">
        <f>IF(C796="","",HLOOKUP(W$15,#REF!,A797,FALSE))</f>
        <v>#REF!</v>
      </c>
      <c r="F796" s="152">
        <f>(COUNTIF(D$3:D796,D796))</f>
        <v>794</v>
      </c>
      <c r="G796" s="152">
        <f t="shared" si="145"/>
        <v>999</v>
      </c>
      <c r="H796" s="152" t="e">
        <f t="shared" si="146"/>
        <v>#REF!</v>
      </c>
      <c r="I796" s="153" t="str">
        <f t="shared" si="147"/>
        <v/>
      </c>
      <c r="J796" s="153" t="e">
        <f t="shared" si="153"/>
        <v>#REF!</v>
      </c>
      <c r="K796" s="153" t="e">
        <f t="shared" si="153"/>
        <v>#REF!</v>
      </c>
      <c r="L796" s="153" t="e">
        <f t="shared" si="153"/>
        <v>#REF!</v>
      </c>
      <c r="M796" s="153" t="e">
        <f t="shared" si="152"/>
        <v>#REF!</v>
      </c>
      <c r="N796" s="153" t="e">
        <f t="shared" si="152"/>
        <v>#REF!</v>
      </c>
      <c r="O796" s="153" t="e">
        <f t="shared" si="152"/>
        <v>#REF!</v>
      </c>
      <c r="P796" s="153" t="e">
        <f t="shared" si="152"/>
        <v>#REF!</v>
      </c>
      <c r="Q796" s="153" t="e">
        <f t="shared" si="152"/>
        <v>#REF!</v>
      </c>
      <c r="R796" s="153" t="e">
        <f t="shared" si="152"/>
        <v>#REF!</v>
      </c>
      <c r="S796" s="153" t="e">
        <f t="shared" si="149"/>
        <v>#REF!</v>
      </c>
      <c r="T796" s="152" t="str">
        <f t="shared" ca="1" si="150"/>
        <v/>
      </c>
      <c r="U796" s="149" t="str">
        <f t="shared" ca="1" si="148"/>
        <v/>
      </c>
    </row>
    <row r="797" spans="1:21">
      <c r="A797" s="149">
        <v>795</v>
      </c>
      <c r="B797" s="150">
        <f t="shared" si="151"/>
        <v>795</v>
      </c>
      <c r="C797" s="151" t="e">
        <f>IF(#REF!='Pareto Math'!Z$3,'Pareto Math'!B797,IF(HLOOKUP(X$15,#REF!,A798,FALSE)="","",HLOOKUP(X$15,#REF!,A798,FALSE)))</f>
        <v>#REF!</v>
      </c>
      <c r="D797" s="149" t="e">
        <f>HLOOKUP(V$15,#REF!,A798,FALSE)</f>
        <v>#REF!</v>
      </c>
      <c r="E797" s="152" t="e">
        <f>IF(C797="","",HLOOKUP(W$15,#REF!,A798,FALSE))</f>
        <v>#REF!</v>
      </c>
      <c r="F797" s="152">
        <f>(COUNTIF(D$3:D797,D797))</f>
        <v>795</v>
      </c>
      <c r="G797" s="152">
        <f t="shared" si="145"/>
        <v>999</v>
      </c>
      <c r="H797" s="152" t="e">
        <f t="shared" si="146"/>
        <v>#REF!</v>
      </c>
      <c r="I797" s="153" t="str">
        <f t="shared" si="147"/>
        <v/>
      </c>
      <c r="J797" s="153" t="e">
        <f t="shared" si="153"/>
        <v>#REF!</v>
      </c>
      <c r="K797" s="153" t="e">
        <f t="shared" si="153"/>
        <v>#REF!</v>
      </c>
      <c r="L797" s="153" t="e">
        <f t="shared" si="153"/>
        <v>#REF!</v>
      </c>
      <c r="M797" s="153" t="e">
        <f t="shared" si="152"/>
        <v>#REF!</v>
      </c>
      <c r="N797" s="153" t="e">
        <f t="shared" si="152"/>
        <v>#REF!</v>
      </c>
      <c r="O797" s="153" t="e">
        <f t="shared" si="152"/>
        <v>#REF!</v>
      </c>
      <c r="P797" s="153" t="e">
        <f t="shared" si="152"/>
        <v>#REF!</v>
      </c>
      <c r="Q797" s="153" t="e">
        <f t="shared" si="152"/>
        <v>#REF!</v>
      </c>
      <c r="R797" s="153" t="e">
        <f t="shared" si="152"/>
        <v>#REF!</v>
      </c>
      <c r="S797" s="153" t="e">
        <f t="shared" si="149"/>
        <v>#REF!</v>
      </c>
      <c r="T797" s="152" t="str">
        <f t="shared" ca="1" si="150"/>
        <v/>
      </c>
      <c r="U797" s="149" t="str">
        <f t="shared" ca="1" si="148"/>
        <v/>
      </c>
    </row>
    <row r="798" spans="1:21">
      <c r="A798" s="149">
        <v>796</v>
      </c>
      <c r="B798" s="150">
        <f t="shared" si="151"/>
        <v>796</v>
      </c>
      <c r="C798" s="151" t="e">
        <f>IF(#REF!='Pareto Math'!Z$3,'Pareto Math'!B798,IF(HLOOKUP(X$15,#REF!,A799,FALSE)="","",HLOOKUP(X$15,#REF!,A799,FALSE)))</f>
        <v>#REF!</v>
      </c>
      <c r="D798" s="149" t="e">
        <f>HLOOKUP(V$15,#REF!,A799,FALSE)</f>
        <v>#REF!</v>
      </c>
      <c r="E798" s="152" t="e">
        <f>IF(C798="","",HLOOKUP(W$15,#REF!,A799,FALSE))</f>
        <v>#REF!</v>
      </c>
      <c r="F798" s="152">
        <f>(COUNTIF(D$3:D798,D798))</f>
        <v>796</v>
      </c>
      <c r="G798" s="152">
        <f t="shared" si="145"/>
        <v>999</v>
      </c>
      <c r="H798" s="152" t="e">
        <f t="shared" si="146"/>
        <v>#REF!</v>
      </c>
      <c r="I798" s="153" t="str">
        <f t="shared" si="147"/>
        <v/>
      </c>
      <c r="J798" s="153" t="e">
        <f t="shared" si="153"/>
        <v>#REF!</v>
      </c>
      <c r="K798" s="153" t="e">
        <f t="shared" si="153"/>
        <v>#REF!</v>
      </c>
      <c r="L798" s="153" t="e">
        <f t="shared" si="153"/>
        <v>#REF!</v>
      </c>
      <c r="M798" s="153" t="e">
        <f t="shared" si="152"/>
        <v>#REF!</v>
      </c>
      <c r="N798" s="153" t="e">
        <f t="shared" si="152"/>
        <v>#REF!</v>
      </c>
      <c r="O798" s="153" t="e">
        <f t="shared" si="152"/>
        <v>#REF!</v>
      </c>
      <c r="P798" s="153" t="e">
        <f t="shared" si="152"/>
        <v>#REF!</v>
      </c>
      <c r="Q798" s="153" t="e">
        <f t="shared" si="152"/>
        <v>#REF!</v>
      </c>
      <c r="R798" s="153" t="e">
        <f t="shared" si="152"/>
        <v>#REF!</v>
      </c>
      <c r="S798" s="153" t="e">
        <f t="shared" si="149"/>
        <v>#REF!</v>
      </c>
      <c r="T798" s="152" t="str">
        <f t="shared" ca="1" si="150"/>
        <v/>
      </c>
      <c r="U798" s="149" t="str">
        <f t="shared" ca="1" si="148"/>
        <v/>
      </c>
    </row>
    <row r="799" spans="1:21">
      <c r="A799" s="149">
        <v>797</v>
      </c>
      <c r="B799" s="150">
        <f t="shared" si="151"/>
        <v>797</v>
      </c>
      <c r="C799" s="151" t="e">
        <f>IF(#REF!='Pareto Math'!Z$3,'Pareto Math'!B799,IF(HLOOKUP(X$15,#REF!,A800,FALSE)="","",HLOOKUP(X$15,#REF!,A800,FALSE)))</f>
        <v>#REF!</v>
      </c>
      <c r="D799" s="149" t="e">
        <f>HLOOKUP(V$15,#REF!,A800,FALSE)</f>
        <v>#REF!</v>
      </c>
      <c r="E799" s="152" t="e">
        <f>IF(C799="","",HLOOKUP(W$15,#REF!,A800,FALSE))</f>
        <v>#REF!</v>
      </c>
      <c r="F799" s="152">
        <f>(COUNTIF(D$3:D799,D799))</f>
        <v>797</v>
      </c>
      <c r="G799" s="152">
        <f t="shared" si="145"/>
        <v>999</v>
      </c>
      <c r="H799" s="152" t="e">
        <f t="shared" si="146"/>
        <v>#REF!</v>
      </c>
      <c r="I799" s="153" t="str">
        <f t="shared" si="147"/>
        <v/>
      </c>
      <c r="J799" s="153" t="e">
        <f t="shared" si="153"/>
        <v>#REF!</v>
      </c>
      <c r="K799" s="153" t="e">
        <f t="shared" si="153"/>
        <v>#REF!</v>
      </c>
      <c r="L799" s="153" t="e">
        <f t="shared" si="153"/>
        <v>#REF!</v>
      </c>
      <c r="M799" s="153" t="e">
        <f t="shared" si="152"/>
        <v>#REF!</v>
      </c>
      <c r="N799" s="153" t="e">
        <f t="shared" si="152"/>
        <v>#REF!</v>
      </c>
      <c r="O799" s="153" t="e">
        <f t="shared" si="152"/>
        <v>#REF!</v>
      </c>
      <c r="P799" s="153" t="e">
        <f t="shared" si="152"/>
        <v>#REF!</v>
      </c>
      <c r="Q799" s="153" t="e">
        <f t="shared" si="152"/>
        <v>#REF!</v>
      </c>
      <c r="R799" s="153" t="e">
        <f t="shared" si="152"/>
        <v>#REF!</v>
      </c>
      <c r="S799" s="153" t="e">
        <f t="shared" si="149"/>
        <v>#REF!</v>
      </c>
      <c r="T799" s="152" t="str">
        <f t="shared" ca="1" si="150"/>
        <v/>
      </c>
      <c r="U799" s="149" t="str">
        <f t="shared" ca="1" si="148"/>
        <v/>
      </c>
    </row>
    <row r="800" spans="1:21">
      <c r="A800" s="149">
        <v>798</v>
      </c>
      <c r="B800" s="150">
        <f t="shared" si="151"/>
        <v>798</v>
      </c>
      <c r="C800" s="151" t="e">
        <f>IF(#REF!='Pareto Math'!Z$3,'Pareto Math'!B800,IF(HLOOKUP(X$15,#REF!,A801,FALSE)="","",HLOOKUP(X$15,#REF!,A801,FALSE)))</f>
        <v>#REF!</v>
      </c>
      <c r="D800" s="149" t="e">
        <f>HLOOKUP(V$15,#REF!,A801,FALSE)</f>
        <v>#REF!</v>
      </c>
      <c r="E800" s="152" t="e">
        <f>IF(C800="","",HLOOKUP(W$15,#REF!,A801,FALSE))</f>
        <v>#REF!</v>
      </c>
      <c r="F800" s="152">
        <f>(COUNTIF(D$3:D800,D800))</f>
        <v>798</v>
      </c>
      <c r="G800" s="152">
        <f t="shared" si="145"/>
        <v>999</v>
      </c>
      <c r="H800" s="152" t="e">
        <f t="shared" si="146"/>
        <v>#REF!</v>
      </c>
      <c r="I800" s="153" t="str">
        <f t="shared" si="147"/>
        <v/>
      </c>
      <c r="J800" s="153" t="e">
        <f t="shared" si="153"/>
        <v>#REF!</v>
      </c>
      <c r="K800" s="153" t="e">
        <f t="shared" si="153"/>
        <v>#REF!</v>
      </c>
      <c r="L800" s="153" t="e">
        <f t="shared" si="153"/>
        <v>#REF!</v>
      </c>
      <c r="M800" s="153" t="e">
        <f t="shared" si="152"/>
        <v>#REF!</v>
      </c>
      <c r="N800" s="153" t="e">
        <f t="shared" si="152"/>
        <v>#REF!</v>
      </c>
      <c r="O800" s="153" t="e">
        <f t="shared" si="152"/>
        <v>#REF!</v>
      </c>
      <c r="P800" s="153" t="e">
        <f t="shared" si="152"/>
        <v>#REF!</v>
      </c>
      <c r="Q800" s="153" t="e">
        <f t="shared" si="152"/>
        <v>#REF!</v>
      </c>
      <c r="R800" s="153" t="e">
        <f t="shared" si="152"/>
        <v>#REF!</v>
      </c>
      <c r="S800" s="153" t="e">
        <f t="shared" si="149"/>
        <v>#REF!</v>
      </c>
      <c r="T800" s="152" t="str">
        <f t="shared" ca="1" si="150"/>
        <v/>
      </c>
      <c r="U800" s="149" t="str">
        <f t="shared" ca="1" si="148"/>
        <v/>
      </c>
    </row>
    <row r="801" spans="1:21">
      <c r="A801" s="149">
        <v>799</v>
      </c>
      <c r="B801" s="150">
        <f t="shared" si="151"/>
        <v>799</v>
      </c>
      <c r="C801" s="151" t="e">
        <f>IF(#REF!='Pareto Math'!Z$3,'Pareto Math'!B801,IF(HLOOKUP(X$15,#REF!,A802,FALSE)="","",HLOOKUP(X$15,#REF!,A802,FALSE)))</f>
        <v>#REF!</v>
      </c>
      <c r="D801" s="149" t="e">
        <f>HLOOKUP(V$15,#REF!,A802,FALSE)</f>
        <v>#REF!</v>
      </c>
      <c r="E801" s="152" t="e">
        <f>IF(C801="","",HLOOKUP(W$15,#REF!,A802,FALSE))</f>
        <v>#REF!</v>
      </c>
      <c r="F801" s="152">
        <f>(COUNTIF(D$3:D801,D801))</f>
        <v>799</v>
      </c>
      <c r="G801" s="152">
        <f t="shared" si="145"/>
        <v>999</v>
      </c>
      <c r="H801" s="152" t="e">
        <f t="shared" si="146"/>
        <v>#REF!</v>
      </c>
      <c r="I801" s="153" t="str">
        <f t="shared" si="147"/>
        <v/>
      </c>
      <c r="J801" s="153" t="e">
        <f t="shared" si="153"/>
        <v>#REF!</v>
      </c>
      <c r="K801" s="153" t="e">
        <f t="shared" si="153"/>
        <v>#REF!</v>
      </c>
      <c r="L801" s="153" t="e">
        <f t="shared" si="153"/>
        <v>#REF!</v>
      </c>
      <c r="M801" s="153" t="e">
        <f t="shared" si="152"/>
        <v>#REF!</v>
      </c>
      <c r="N801" s="153" t="e">
        <f t="shared" si="152"/>
        <v>#REF!</v>
      </c>
      <c r="O801" s="153" t="e">
        <f t="shared" si="152"/>
        <v>#REF!</v>
      </c>
      <c r="P801" s="153" t="e">
        <f t="shared" si="152"/>
        <v>#REF!</v>
      </c>
      <c r="Q801" s="153" t="e">
        <f t="shared" si="152"/>
        <v>#REF!</v>
      </c>
      <c r="R801" s="153" t="e">
        <f t="shared" si="152"/>
        <v>#REF!</v>
      </c>
      <c r="S801" s="153" t="e">
        <f t="shared" si="149"/>
        <v>#REF!</v>
      </c>
      <c r="T801" s="152" t="str">
        <f t="shared" ca="1" si="150"/>
        <v/>
      </c>
      <c r="U801" s="149" t="str">
        <f t="shared" ca="1" si="148"/>
        <v/>
      </c>
    </row>
    <row r="802" spans="1:21">
      <c r="A802" s="149">
        <v>800</v>
      </c>
      <c r="B802" s="150">
        <f t="shared" si="151"/>
        <v>800</v>
      </c>
      <c r="C802" s="151" t="e">
        <f>IF(#REF!='Pareto Math'!Z$3,'Pareto Math'!B802,IF(HLOOKUP(X$15,#REF!,A803,FALSE)="","",HLOOKUP(X$15,#REF!,A803,FALSE)))</f>
        <v>#REF!</v>
      </c>
      <c r="D802" s="149" t="e">
        <f>HLOOKUP(V$15,#REF!,A803,FALSE)</f>
        <v>#REF!</v>
      </c>
      <c r="E802" s="152" t="e">
        <f>IF(C802="","",HLOOKUP(W$15,#REF!,A803,FALSE))</f>
        <v>#REF!</v>
      </c>
      <c r="F802" s="152">
        <f>(COUNTIF(D$3:D802,D802))</f>
        <v>800</v>
      </c>
      <c r="G802" s="152">
        <f t="shared" si="145"/>
        <v>999</v>
      </c>
      <c r="H802" s="152" t="e">
        <f t="shared" si="146"/>
        <v>#REF!</v>
      </c>
      <c r="I802" s="153" t="str">
        <f t="shared" si="147"/>
        <v/>
      </c>
      <c r="J802" s="153" t="e">
        <f t="shared" si="153"/>
        <v>#REF!</v>
      </c>
      <c r="K802" s="153" t="e">
        <f t="shared" si="153"/>
        <v>#REF!</v>
      </c>
      <c r="L802" s="153" t="e">
        <f t="shared" si="153"/>
        <v>#REF!</v>
      </c>
      <c r="M802" s="153" t="e">
        <f t="shared" si="152"/>
        <v>#REF!</v>
      </c>
      <c r="N802" s="153" t="e">
        <f t="shared" si="152"/>
        <v>#REF!</v>
      </c>
      <c r="O802" s="153" t="e">
        <f t="shared" si="152"/>
        <v>#REF!</v>
      </c>
      <c r="P802" s="153" t="e">
        <f t="shared" si="152"/>
        <v>#REF!</v>
      </c>
      <c r="Q802" s="153" t="e">
        <f t="shared" si="152"/>
        <v>#REF!</v>
      </c>
      <c r="R802" s="153" t="e">
        <f t="shared" si="152"/>
        <v>#REF!</v>
      </c>
      <c r="S802" s="153" t="e">
        <f t="shared" si="149"/>
        <v>#REF!</v>
      </c>
      <c r="T802" s="152" t="str">
        <f t="shared" ca="1" si="150"/>
        <v/>
      </c>
      <c r="U802" s="149" t="str">
        <f t="shared" ca="1" si="148"/>
        <v/>
      </c>
    </row>
    <row r="803" spans="1:21">
      <c r="A803" s="149">
        <v>801</v>
      </c>
      <c r="B803" s="150">
        <f t="shared" si="151"/>
        <v>801</v>
      </c>
      <c r="C803" s="151" t="e">
        <f>IF(#REF!='Pareto Math'!Z$3,'Pareto Math'!B803,IF(HLOOKUP(X$15,#REF!,A804,FALSE)="","",HLOOKUP(X$15,#REF!,A804,FALSE)))</f>
        <v>#REF!</v>
      </c>
      <c r="D803" s="149" t="e">
        <f>HLOOKUP(V$15,#REF!,A804,FALSE)</f>
        <v>#REF!</v>
      </c>
      <c r="E803" s="152" t="e">
        <f>IF(C803="","",HLOOKUP(W$15,#REF!,A804,FALSE))</f>
        <v>#REF!</v>
      </c>
      <c r="F803" s="152">
        <f>(COUNTIF(D$3:D803,D803))</f>
        <v>801</v>
      </c>
      <c r="G803" s="152">
        <f t="shared" si="145"/>
        <v>999</v>
      </c>
      <c r="H803" s="152" t="e">
        <f t="shared" si="146"/>
        <v>#REF!</v>
      </c>
      <c r="I803" s="153" t="str">
        <f t="shared" si="147"/>
        <v/>
      </c>
      <c r="J803" s="153" t="e">
        <f t="shared" si="153"/>
        <v>#REF!</v>
      </c>
      <c r="K803" s="153" t="e">
        <f t="shared" si="153"/>
        <v>#REF!</v>
      </c>
      <c r="L803" s="153" t="e">
        <f t="shared" si="153"/>
        <v>#REF!</v>
      </c>
      <c r="M803" s="153" t="e">
        <f t="shared" si="152"/>
        <v>#REF!</v>
      </c>
      <c r="N803" s="153" t="e">
        <f t="shared" si="152"/>
        <v>#REF!</v>
      </c>
      <c r="O803" s="153" t="e">
        <f t="shared" si="152"/>
        <v>#REF!</v>
      </c>
      <c r="P803" s="153" t="e">
        <f t="shared" si="152"/>
        <v>#REF!</v>
      </c>
      <c r="Q803" s="153" t="e">
        <f t="shared" si="152"/>
        <v>#REF!</v>
      </c>
      <c r="R803" s="153" t="e">
        <f t="shared" si="152"/>
        <v>#REF!</v>
      </c>
      <c r="S803" s="153" t="e">
        <f t="shared" si="149"/>
        <v>#REF!</v>
      </c>
      <c r="T803" s="152" t="str">
        <f t="shared" ca="1" si="150"/>
        <v/>
      </c>
      <c r="U803" s="149" t="str">
        <f t="shared" ca="1" si="148"/>
        <v/>
      </c>
    </row>
    <row r="804" spans="1:21">
      <c r="A804" s="149">
        <v>802</v>
      </c>
      <c r="B804" s="150">
        <f t="shared" si="151"/>
        <v>802</v>
      </c>
      <c r="C804" s="151" t="e">
        <f>IF(#REF!='Pareto Math'!Z$3,'Pareto Math'!B804,IF(HLOOKUP(X$15,#REF!,A805,FALSE)="","",HLOOKUP(X$15,#REF!,A805,FALSE)))</f>
        <v>#REF!</v>
      </c>
      <c r="D804" s="149" t="e">
        <f>HLOOKUP(V$15,#REF!,A805,FALSE)</f>
        <v>#REF!</v>
      </c>
      <c r="E804" s="152" t="e">
        <f>IF(C804="","",HLOOKUP(W$15,#REF!,A805,FALSE))</f>
        <v>#REF!</v>
      </c>
      <c r="F804" s="152">
        <f>(COUNTIF(D$3:D804,D804))</f>
        <v>802</v>
      </c>
      <c r="G804" s="152">
        <f t="shared" si="145"/>
        <v>999</v>
      </c>
      <c r="H804" s="152" t="e">
        <f t="shared" si="146"/>
        <v>#REF!</v>
      </c>
      <c r="I804" s="153" t="str">
        <f t="shared" si="147"/>
        <v/>
      </c>
      <c r="J804" s="153" t="e">
        <f t="shared" si="153"/>
        <v>#REF!</v>
      </c>
      <c r="K804" s="153" t="e">
        <f t="shared" si="153"/>
        <v>#REF!</v>
      </c>
      <c r="L804" s="153" t="e">
        <f t="shared" si="153"/>
        <v>#REF!</v>
      </c>
      <c r="M804" s="153" t="e">
        <f t="shared" si="152"/>
        <v>#REF!</v>
      </c>
      <c r="N804" s="153" t="e">
        <f t="shared" si="152"/>
        <v>#REF!</v>
      </c>
      <c r="O804" s="153" t="e">
        <f t="shared" si="152"/>
        <v>#REF!</v>
      </c>
      <c r="P804" s="153" t="e">
        <f t="shared" si="152"/>
        <v>#REF!</v>
      </c>
      <c r="Q804" s="153" t="e">
        <f t="shared" si="152"/>
        <v>#REF!</v>
      </c>
      <c r="R804" s="153" t="e">
        <f t="shared" si="152"/>
        <v>#REF!</v>
      </c>
      <c r="S804" s="153" t="e">
        <f t="shared" si="149"/>
        <v>#REF!</v>
      </c>
      <c r="T804" s="152" t="str">
        <f t="shared" ca="1" si="150"/>
        <v/>
      </c>
      <c r="U804" s="149" t="str">
        <f t="shared" ca="1" si="148"/>
        <v/>
      </c>
    </row>
    <row r="805" spans="1:21">
      <c r="A805" s="149">
        <v>803</v>
      </c>
      <c r="B805" s="150">
        <f t="shared" si="151"/>
        <v>803</v>
      </c>
      <c r="C805" s="151" t="e">
        <f>IF(#REF!='Pareto Math'!Z$3,'Pareto Math'!B805,IF(HLOOKUP(X$15,#REF!,A806,FALSE)="","",HLOOKUP(X$15,#REF!,A806,FALSE)))</f>
        <v>#REF!</v>
      </c>
      <c r="D805" s="149" t="e">
        <f>HLOOKUP(V$15,#REF!,A806,FALSE)</f>
        <v>#REF!</v>
      </c>
      <c r="E805" s="152" t="e">
        <f>IF(C805="","",HLOOKUP(W$15,#REF!,A806,FALSE))</f>
        <v>#REF!</v>
      </c>
      <c r="F805" s="152">
        <f>(COUNTIF(D$3:D805,D805))</f>
        <v>803</v>
      </c>
      <c r="G805" s="152">
        <f t="shared" si="145"/>
        <v>999</v>
      </c>
      <c r="H805" s="152" t="e">
        <f t="shared" si="146"/>
        <v>#REF!</v>
      </c>
      <c r="I805" s="153" t="str">
        <f t="shared" si="147"/>
        <v/>
      </c>
      <c r="J805" s="153" t="e">
        <f t="shared" si="153"/>
        <v>#REF!</v>
      </c>
      <c r="K805" s="153" t="e">
        <f t="shared" si="153"/>
        <v>#REF!</v>
      </c>
      <c r="L805" s="153" t="e">
        <f t="shared" si="153"/>
        <v>#REF!</v>
      </c>
      <c r="M805" s="153" t="e">
        <f t="shared" si="152"/>
        <v>#REF!</v>
      </c>
      <c r="N805" s="153" t="e">
        <f t="shared" si="152"/>
        <v>#REF!</v>
      </c>
      <c r="O805" s="153" t="e">
        <f t="shared" si="152"/>
        <v>#REF!</v>
      </c>
      <c r="P805" s="153" t="e">
        <f t="shared" si="152"/>
        <v>#REF!</v>
      </c>
      <c r="Q805" s="153" t="e">
        <f t="shared" si="152"/>
        <v>#REF!</v>
      </c>
      <c r="R805" s="153" t="e">
        <f t="shared" si="152"/>
        <v>#REF!</v>
      </c>
      <c r="S805" s="153" t="e">
        <f t="shared" si="149"/>
        <v>#REF!</v>
      </c>
      <c r="T805" s="152" t="str">
        <f t="shared" ca="1" si="150"/>
        <v/>
      </c>
      <c r="U805" s="149" t="str">
        <f t="shared" ca="1" si="148"/>
        <v/>
      </c>
    </row>
    <row r="806" spans="1:21">
      <c r="A806" s="149">
        <v>804</v>
      </c>
      <c r="B806" s="150">
        <f t="shared" si="151"/>
        <v>804</v>
      </c>
      <c r="C806" s="151" t="e">
        <f>IF(#REF!='Pareto Math'!Z$3,'Pareto Math'!B806,IF(HLOOKUP(X$15,#REF!,A807,FALSE)="","",HLOOKUP(X$15,#REF!,A807,FALSE)))</f>
        <v>#REF!</v>
      </c>
      <c r="D806" s="149" t="e">
        <f>HLOOKUP(V$15,#REF!,A807,FALSE)</f>
        <v>#REF!</v>
      </c>
      <c r="E806" s="152" t="e">
        <f>IF(C806="","",HLOOKUP(W$15,#REF!,A807,FALSE))</f>
        <v>#REF!</v>
      </c>
      <c r="F806" s="152">
        <f>(COUNTIF(D$3:D806,D806))</f>
        <v>804</v>
      </c>
      <c r="G806" s="152">
        <f t="shared" si="145"/>
        <v>999</v>
      </c>
      <c r="H806" s="152" t="e">
        <f t="shared" si="146"/>
        <v>#REF!</v>
      </c>
      <c r="I806" s="153" t="str">
        <f t="shared" si="147"/>
        <v/>
      </c>
      <c r="J806" s="153" t="e">
        <f t="shared" si="153"/>
        <v>#REF!</v>
      </c>
      <c r="K806" s="153" t="e">
        <f t="shared" si="153"/>
        <v>#REF!</v>
      </c>
      <c r="L806" s="153" t="e">
        <f t="shared" si="153"/>
        <v>#REF!</v>
      </c>
      <c r="M806" s="153" t="e">
        <f t="shared" si="152"/>
        <v>#REF!</v>
      </c>
      <c r="N806" s="153" t="e">
        <f t="shared" si="152"/>
        <v>#REF!</v>
      </c>
      <c r="O806" s="153" t="e">
        <f t="shared" si="152"/>
        <v>#REF!</v>
      </c>
      <c r="P806" s="153" t="e">
        <f t="shared" si="152"/>
        <v>#REF!</v>
      </c>
      <c r="Q806" s="153" t="e">
        <f t="shared" si="152"/>
        <v>#REF!</v>
      </c>
      <c r="R806" s="153" t="e">
        <f t="shared" si="152"/>
        <v>#REF!</v>
      </c>
      <c r="S806" s="153" t="e">
        <f t="shared" si="149"/>
        <v>#REF!</v>
      </c>
      <c r="T806" s="152" t="str">
        <f t="shared" ca="1" si="150"/>
        <v/>
      </c>
      <c r="U806" s="149" t="str">
        <f t="shared" ca="1" si="148"/>
        <v/>
      </c>
    </row>
    <row r="807" spans="1:21">
      <c r="A807" s="149">
        <v>805</v>
      </c>
      <c r="B807" s="150">
        <f t="shared" si="151"/>
        <v>805</v>
      </c>
      <c r="C807" s="151" t="e">
        <f>IF(#REF!='Pareto Math'!Z$3,'Pareto Math'!B807,IF(HLOOKUP(X$15,#REF!,A808,FALSE)="","",HLOOKUP(X$15,#REF!,A808,FALSE)))</f>
        <v>#REF!</v>
      </c>
      <c r="D807" s="149" t="e">
        <f>HLOOKUP(V$15,#REF!,A808,FALSE)</f>
        <v>#REF!</v>
      </c>
      <c r="E807" s="152" t="e">
        <f>IF(C807="","",HLOOKUP(W$15,#REF!,A808,FALSE))</f>
        <v>#REF!</v>
      </c>
      <c r="F807" s="152">
        <f>(COUNTIF(D$3:D807,D807))</f>
        <v>805</v>
      </c>
      <c r="G807" s="152">
        <f t="shared" si="145"/>
        <v>999</v>
      </c>
      <c r="H807" s="152" t="e">
        <f t="shared" si="146"/>
        <v>#REF!</v>
      </c>
      <c r="I807" s="153" t="str">
        <f t="shared" si="147"/>
        <v/>
      </c>
      <c r="J807" s="153" t="e">
        <f t="shared" si="153"/>
        <v>#REF!</v>
      </c>
      <c r="K807" s="153" t="e">
        <f t="shared" si="153"/>
        <v>#REF!</v>
      </c>
      <c r="L807" s="153" t="e">
        <f t="shared" si="153"/>
        <v>#REF!</v>
      </c>
      <c r="M807" s="153" t="e">
        <f t="shared" si="152"/>
        <v>#REF!</v>
      </c>
      <c r="N807" s="153" t="e">
        <f t="shared" si="152"/>
        <v>#REF!</v>
      </c>
      <c r="O807" s="153" t="e">
        <f t="shared" si="152"/>
        <v>#REF!</v>
      </c>
      <c r="P807" s="153" t="e">
        <f t="shared" si="152"/>
        <v>#REF!</v>
      </c>
      <c r="Q807" s="153" t="e">
        <f t="shared" si="152"/>
        <v>#REF!</v>
      </c>
      <c r="R807" s="153" t="e">
        <f t="shared" si="152"/>
        <v>#REF!</v>
      </c>
      <c r="S807" s="153" t="e">
        <f t="shared" si="149"/>
        <v>#REF!</v>
      </c>
      <c r="T807" s="152" t="str">
        <f t="shared" ca="1" si="150"/>
        <v/>
      </c>
      <c r="U807" s="149" t="str">
        <f t="shared" ca="1" si="148"/>
        <v/>
      </c>
    </row>
    <row r="808" spans="1:21">
      <c r="A808" s="149">
        <v>806</v>
      </c>
      <c r="B808" s="150">
        <f t="shared" si="151"/>
        <v>806</v>
      </c>
      <c r="C808" s="151" t="e">
        <f>IF(#REF!='Pareto Math'!Z$3,'Pareto Math'!B808,IF(HLOOKUP(X$15,#REF!,A809,FALSE)="","",HLOOKUP(X$15,#REF!,A809,FALSE)))</f>
        <v>#REF!</v>
      </c>
      <c r="D808" s="149" t="e">
        <f>HLOOKUP(V$15,#REF!,A809,FALSE)</f>
        <v>#REF!</v>
      </c>
      <c r="E808" s="152" t="e">
        <f>IF(C808="","",HLOOKUP(W$15,#REF!,A809,FALSE))</f>
        <v>#REF!</v>
      </c>
      <c r="F808" s="152">
        <f>(COUNTIF(D$3:D808,D808))</f>
        <v>806</v>
      </c>
      <c r="G808" s="152">
        <f t="shared" si="145"/>
        <v>999</v>
      </c>
      <c r="H808" s="152" t="e">
        <f t="shared" si="146"/>
        <v>#REF!</v>
      </c>
      <c r="I808" s="153" t="str">
        <f t="shared" si="147"/>
        <v/>
      </c>
      <c r="J808" s="153" t="e">
        <f t="shared" si="153"/>
        <v>#REF!</v>
      </c>
      <c r="K808" s="153" t="e">
        <f t="shared" si="153"/>
        <v>#REF!</v>
      </c>
      <c r="L808" s="153" t="e">
        <f t="shared" si="153"/>
        <v>#REF!</v>
      </c>
      <c r="M808" s="153" t="e">
        <f t="shared" si="152"/>
        <v>#REF!</v>
      </c>
      <c r="N808" s="153" t="e">
        <f t="shared" si="152"/>
        <v>#REF!</v>
      </c>
      <c r="O808" s="153" t="e">
        <f t="shared" si="152"/>
        <v>#REF!</v>
      </c>
      <c r="P808" s="153" t="e">
        <f t="shared" si="152"/>
        <v>#REF!</v>
      </c>
      <c r="Q808" s="153" t="e">
        <f t="shared" si="152"/>
        <v>#REF!</v>
      </c>
      <c r="R808" s="153" t="e">
        <f t="shared" si="152"/>
        <v>#REF!</v>
      </c>
      <c r="S808" s="153" t="e">
        <f t="shared" si="149"/>
        <v>#REF!</v>
      </c>
      <c r="T808" s="152" t="str">
        <f t="shared" ca="1" si="150"/>
        <v/>
      </c>
      <c r="U808" s="149" t="str">
        <f t="shared" ca="1" si="148"/>
        <v/>
      </c>
    </row>
    <row r="809" spans="1:21">
      <c r="A809" s="149">
        <v>807</v>
      </c>
      <c r="B809" s="150">
        <f t="shared" si="151"/>
        <v>807</v>
      </c>
      <c r="C809" s="151" t="e">
        <f>IF(#REF!='Pareto Math'!Z$3,'Pareto Math'!B809,IF(HLOOKUP(X$15,#REF!,A810,FALSE)="","",HLOOKUP(X$15,#REF!,A810,FALSE)))</f>
        <v>#REF!</v>
      </c>
      <c r="D809" s="149" t="e">
        <f>HLOOKUP(V$15,#REF!,A810,FALSE)</f>
        <v>#REF!</v>
      </c>
      <c r="E809" s="152" t="e">
        <f>IF(C809="","",HLOOKUP(W$15,#REF!,A810,FALSE))</f>
        <v>#REF!</v>
      </c>
      <c r="F809" s="152">
        <f>(COUNTIF(D$3:D809,D809))</f>
        <v>807</v>
      </c>
      <c r="G809" s="152">
        <f t="shared" si="145"/>
        <v>999</v>
      </c>
      <c r="H809" s="152" t="e">
        <f t="shared" si="146"/>
        <v>#REF!</v>
      </c>
      <c r="I809" s="153" t="str">
        <f t="shared" si="147"/>
        <v/>
      </c>
      <c r="J809" s="153" t="e">
        <f t="shared" si="153"/>
        <v>#REF!</v>
      </c>
      <c r="K809" s="153" t="e">
        <f t="shared" si="153"/>
        <v>#REF!</v>
      </c>
      <c r="L809" s="153" t="e">
        <f t="shared" si="153"/>
        <v>#REF!</v>
      </c>
      <c r="M809" s="153" t="e">
        <f t="shared" si="152"/>
        <v>#REF!</v>
      </c>
      <c r="N809" s="153" t="e">
        <f t="shared" si="152"/>
        <v>#REF!</v>
      </c>
      <c r="O809" s="153" t="e">
        <f t="shared" si="152"/>
        <v>#REF!</v>
      </c>
      <c r="P809" s="153" t="e">
        <f t="shared" si="152"/>
        <v>#REF!</v>
      </c>
      <c r="Q809" s="153" t="e">
        <f t="shared" si="152"/>
        <v>#REF!</v>
      </c>
      <c r="R809" s="153" t="e">
        <f t="shared" si="152"/>
        <v>#REF!</v>
      </c>
      <c r="S809" s="153" t="e">
        <f t="shared" si="149"/>
        <v>#REF!</v>
      </c>
      <c r="T809" s="152" t="str">
        <f t="shared" ca="1" si="150"/>
        <v/>
      </c>
      <c r="U809" s="149" t="str">
        <f t="shared" ca="1" si="148"/>
        <v/>
      </c>
    </row>
    <row r="810" spans="1:21">
      <c r="A810" s="149">
        <v>808</v>
      </c>
      <c r="B810" s="150">
        <f t="shared" si="151"/>
        <v>808</v>
      </c>
      <c r="C810" s="151" t="e">
        <f>IF(#REF!='Pareto Math'!Z$3,'Pareto Math'!B810,IF(HLOOKUP(X$15,#REF!,A811,FALSE)="","",HLOOKUP(X$15,#REF!,A811,FALSE)))</f>
        <v>#REF!</v>
      </c>
      <c r="D810" s="149" t="e">
        <f>HLOOKUP(V$15,#REF!,A811,FALSE)</f>
        <v>#REF!</v>
      </c>
      <c r="E810" s="152" t="e">
        <f>IF(C810="","",HLOOKUP(W$15,#REF!,A811,FALSE))</f>
        <v>#REF!</v>
      </c>
      <c r="F810" s="152">
        <f>(COUNTIF(D$3:D810,D810))</f>
        <v>808</v>
      </c>
      <c r="G810" s="152">
        <f t="shared" si="145"/>
        <v>999</v>
      </c>
      <c r="H810" s="152" t="e">
        <f t="shared" si="146"/>
        <v>#REF!</v>
      </c>
      <c r="I810" s="153" t="str">
        <f t="shared" si="147"/>
        <v/>
      </c>
      <c r="J810" s="153" t="e">
        <f t="shared" si="153"/>
        <v>#REF!</v>
      </c>
      <c r="K810" s="153" t="e">
        <f t="shared" si="153"/>
        <v>#REF!</v>
      </c>
      <c r="L810" s="153" t="e">
        <f t="shared" si="153"/>
        <v>#REF!</v>
      </c>
      <c r="M810" s="153" t="e">
        <f t="shared" si="152"/>
        <v>#REF!</v>
      </c>
      <c r="N810" s="153" t="e">
        <f t="shared" si="152"/>
        <v>#REF!</v>
      </c>
      <c r="O810" s="153" t="e">
        <f t="shared" si="152"/>
        <v>#REF!</v>
      </c>
      <c r="P810" s="153" t="e">
        <f t="shared" si="152"/>
        <v>#REF!</v>
      </c>
      <c r="Q810" s="153" t="e">
        <f t="shared" si="152"/>
        <v>#REF!</v>
      </c>
      <c r="R810" s="153" t="e">
        <f t="shared" si="152"/>
        <v>#REF!</v>
      </c>
      <c r="S810" s="153" t="e">
        <f t="shared" si="149"/>
        <v>#REF!</v>
      </c>
      <c r="T810" s="152" t="str">
        <f t="shared" ca="1" si="150"/>
        <v/>
      </c>
      <c r="U810" s="149" t="str">
        <f t="shared" ca="1" si="148"/>
        <v/>
      </c>
    </row>
    <row r="811" spans="1:21">
      <c r="A811" s="149">
        <v>809</v>
      </c>
      <c r="B811" s="150">
        <f t="shared" si="151"/>
        <v>809</v>
      </c>
      <c r="C811" s="151" t="e">
        <f>IF(#REF!='Pareto Math'!Z$3,'Pareto Math'!B811,IF(HLOOKUP(X$15,#REF!,A812,FALSE)="","",HLOOKUP(X$15,#REF!,A812,FALSE)))</f>
        <v>#REF!</v>
      </c>
      <c r="D811" s="149" t="e">
        <f>HLOOKUP(V$15,#REF!,A812,FALSE)</f>
        <v>#REF!</v>
      </c>
      <c r="E811" s="152" t="e">
        <f>IF(C811="","",HLOOKUP(W$15,#REF!,A812,FALSE))</f>
        <v>#REF!</v>
      </c>
      <c r="F811" s="152">
        <f>(COUNTIF(D$3:D811,D811))</f>
        <v>809</v>
      </c>
      <c r="G811" s="152">
        <f t="shared" si="145"/>
        <v>999</v>
      </c>
      <c r="H811" s="152" t="e">
        <f t="shared" si="146"/>
        <v>#REF!</v>
      </c>
      <c r="I811" s="153" t="str">
        <f t="shared" si="147"/>
        <v/>
      </c>
      <c r="J811" s="153" t="e">
        <f t="shared" si="153"/>
        <v>#REF!</v>
      </c>
      <c r="K811" s="153" t="e">
        <f t="shared" si="153"/>
        <v>#REF!</v>
      </c>
      <c r="L811" s="153" t="e">
        <f t="shared" si="153"/>
        <v>#REF!</v>
      </c>
      <c r="M811" s="153" t="e">
        <f t="shared" si="152"/>
        <v>#REF!</v>
      </c>
      <c r="N811" s="153" t="e">
        <f t="shared" si="152"/>
        <v>#REF!</v>
      </c>
      <c r="O811" s="153" t="e">
        <f t="shared" si="152"/>
        <v>#REF!</v>
      </c>
      <c r="P811" s="153" t="e">
        <f t="shared" si="152"/>
        <v>#REF!</v>
      </c>
      <c r="Q811" s="153" t="e">
        <f t="shared" si="152"/>
        <v>#REF!</v>
      </c>
      <c r="R811" s="153" t="e">
        <f t="shared" si="152"/>
        <v>#REF!</v>
      </c>
      <c r="S811" s="153" t="e">
        <f t="shared" si="149"/>
        <v>#REF!</v>
      </c>
      <c r="T811" s="152" t="str">
        <f t="shared" ca="1" si="150"/>
        <v/>
      </c>
      <c r="U811" s="149" t="str">
        <f t="shared" ca="1" si="148"/>
        <v/>
      </c>
    </row>
    <row r="812" spans="1:21">
      <c r="A812" s="149">
        <v>810</v>
      </c>
      <c r="B812" s="150">
        <f t="shared" si="151"/>
        <v>810</v>
      </c>
      <c r="C812" s="151" t="e">
        <f>IF(#REF!='Pareto Math'!Z$3,'Pareto Math'!B812,IF(HLOOKUP(X$15,#REF!,A813,FALSE)="","",HLOOKUP(X$15,#REF!,A813,FALSE)))</f>
        <v>#REF!</v>
      </c>
      <c r="D812" s="149" t="e">
        <f>HLOOKUP(V$15,#REF!,A813,FALSE)</f>
        <v>#REF!</v>
      </c>
      <c r="E812" s="152" t="e">
        <f>IF(C812="","",HLOOKUP(W$15,#REF!,A813,FALSE))</f>
        <v>#REF!</v>
      </c>
      <c r="F812" s="152">
        <f>(COUNTIF(D$3:D812,D812))</f>
        <v>810</v>
      </c>
      <c r="G812" s="152">
        <f t="shared" si="145"/>
        <v>999</v>
      </c>
      <c r="H812" s="152" t="e">
        <f t="shared" si="146"/>
        <v>#REF!</v>
      </c>
      <c r="I812" s="153" t="str">
        <f t="shared" si="147"/>
        <v/>
      </c>
      <c r="J812" s="153" t="e">
        <f t="shared" si="153"/>
        <v>#REF!</v>
      </c>
      <c r="K812" s="153" t="e">
        <f t="shared" si="153"/>
        <v>#REF!</v>
      </c>
      <c r="L812" s="153" t="e">
        <f t="shared" si="153"/>
        <v>#REF!</v>
      </c>
      <c r="M812" s="153" t="e">
        <f t="shared" si="152"/>
        <v>#REF!</v>
      </c>
      <c r="N812" s="153" t="e">
        <f t="shared" si="152"/>
        <v>#REF!</v>
      </c>
      <c r="O812" s="153" t="e">
        <f t="shared" si="152"/>
        <v>#REF!</v>
      </c>
      <c r="P812" s="153" t="e">
        <f t="shared" si="152"/>
        <v>#REF!</v>
      </c>
      <c r="Q812" s="153" t="e">
        <f t="shared" si="152"/>
        <v>#REF!</v>
      </c>
      <c r="R812" s="153" t="e">
        <f t="shared" si="152"/>
        <v>#REF!</v>
      </c>
      <c r="S812" s="153" t="e">
        <f t="shared" si="149"/>
        <v>#REF!</v>
      </c>
      <c r="T812" s="152" t="str">
        <f t="shared" ca="1" si="150"/>
        <v/>
      </c>
      <c r="U812" s="149" t="str">
        <f t="shared" ca="1" si="148"/>
        <v/>
      </c>
    </row>
    <row r="813" spans="1:21">
      <c r="A813" s="149">
        <v>811</v>
      </c>
      <c r="B813" s="150">
        <f t="shared" si="151"/>
        <v>811</v>
      </c>
      <c r="C813" s="151" t="e">
        <f>IF(#REF!='Pareto Math'!Z$3,'Pareto Math'!B813,IF(HLOOKUP(X$15,#REF!,A814,FALSE)="","",HLOOKUP(X$15,#REF!,A814,FALSE)))</f>
        <v>#REF!</v>
      </c>
      <c r="D813" s="149" t="e">
        <f>HLOOKUP(V$15,#REF!,A814,FALSE)</f>
        <v>#REF!</v>
      </c>
      <c r="E813" s="152" t="e">
        <f>IF(C813="","",HLOOKUP(W$15,#REF!,A814,FALSE))</f>
        <v>#REF!</v>
      </c>
      <c r="F813" s="152">
        <f>(COUNTIF(D$3:D813,D813))</f>
        <v>811</v>
      </c>
      <c r="G813" s="152">
        <f t="shared" si="145"/>
        <v>999</v>
      </c>
      <c r="H813" s="152" t="e">
        <f t="shared" si="146"/>
        <v>#REF!</v>
      </c>
      <c r="I813" s="153" t="str">
        <f t="shared" si="147"/>
        <v/>
      </c>
      <c r="J813" s="153" t="e">
        <f t="shared" si="153"/>
        <v>#REF!</v>
      </c>
      <c r="K813" s="153" t="e">
        <f t="shared" si="153"/>
        <v>#REF!</v>
      </c>
      <c r="L813" s="153" t="e">
        <f t="shared" si="153"/>
        <v>#REF!</v>
      </c>
      <c r="M813" s="153" t="e">
        <f t="shared" si="152"/>
        <v>#REF!</v>
      </c>
      <c r="N813" s="153" t="e">
        <f t="shared" si="152"/>
        <v>#REF!</v>
      </c>
      <c r="O813" s="153" t="e">
        <f t="shared" si="152"/>
        <v>#REF!</v>
      </c>
      <c r="P813" s="153" t="e">
        <f t="shared" si="152"/>
        <v>#REF!</v>
      </c>
      <c r="Q813" s="153" t="e">
        <f t="shared" si="152"/>
        <v>#REF!</v>
      </c>
      <c r="R813" s="153" t="e">
        <f t="shared" si="152"/>
        <v>#REF!</v>
      </c>
      <c r="S813" s="153" t="e">
        <f t="shared" si="149"/>
        <v>#REF!</v>
      </c>
      <c r="T813" s="152" t="str">
        <f t="shared" ca="1" si="150"/>
        <v/>
      </c>
      <c r="U813" s="149" t="str">
        <f t="shared" ca="1" si="148"/>
        <v/>
      </c>
    </row>
    <row r="814" spans="1:21">
      <c r="A814" s="149">
        <v>812</v>
      </c>
      <c r="B814" s="150">
        <f t="shared" si="151"/>
        <v>812</v>
      </c>
      <c r="C814" s="151" t="e">
        <f>IF(#REF!='Pareto Math'!Z$3,'Pareto Math'!B814,IF(HLOOKUP(X$15,#REF!,A815,FALSE)="","",HLOOKUP(X$15,#REF!,A815,FALSE)))</f>
        <v>#REF!</v>
      </c>
      <c r="D814" s="149" t="e">
        <f>HLOOKUP(V$15,#REF!,A815,FALSE)</f>
        <v>#REF!</v>
      </c>
      <c r="E814" s="152" t="e">
        <f>IF(C814="","",HLOOKUP(W$15,#REF!,A815,FALSE))</f>
        <v>#REF!</v>
      </c>
      <c r="F814" s="152">
        <f>(COUNTIF(D$3:D814,D814))</f>
        <v>812</v>
      </c>
      <c r="G814" s="152">
        <f t="shared" si="145"/>
        <v>999</v>
      </c>
      <c r="H814" s="152" t="e">
        <f t="shared" si="146"/>
        <v>#REF!</v>
      </c>
      <c r="I814" s="153" t="str">
        <f t="shared" si="147"/>
        <v/>
      </c>
      <c r="J814" s="153" t="e">
        <f t="shared" si="153"/>
        <v>#REF!</v>
      </c>
      <c r="K814" s="153" t="e">
        <f t="shared" si="153"/>
        <v>#REF!</v>
      </c>
      <c r="L814" s="153" t="e">
        <f t="shared" si="153"/>
        <v>#REF!</v>
      </c>
      <c r="M814" s="153" t="e">
        <f t="shared" si="152"/>
        <v>#REF!</v>
      </c>
      <c r="N814" s="153" t="e">
        <f t="shared" si="152"/>
        <v>#REF!</v>
      </c>
      <c r="O814" s="153" t="e">
        <f t="shared" si="152"/>
        <v>#REF!</v>
      </c>
      <c r="P814" s="153" t="e">
        <f t="shared" si="152"/>
        <v>#REF!</v>
      </c>
      <c r="Q814" s="153" t="e">
        <f t="shared" si="152"/>
        <v>#REF!</v>
      </c>
      <c r="R814" s="153" t="e">
        <f t="shared" si="152"/>
        <v>#REF!</v>
      </c>
      <c r="S814" s="153" t="e">
        <f t="shared" si="149"/>
        <v>#REF!</v>
      </c>
      <c r="T814" s="152" t="str">
        <f t="shared" ca="1" si="150"/>
        <v/>
      </c>
      <c r="U814" s="149" t="str">
        <f t="shared" ca="1" si="148"/>
        <v/>
      </c>
    </row>
    <row r="815" spans="1:21">
      <c r="A815" s="149">
        <v>813</v>
      </c>
      <c r="B815" s="150">
        <f t="shared" si="151"/>
        <v>813</v>
      </c>
      <c r="C815" s="151" t="e">
        <f>IF(#REF!='Pareto Math'!Z$3,'Pareto Math'!B815,IF(HLOOKUP(X$15,#REF!,A816,FALSE)="","",HLOOKUP(X$15,#REF!,A816,FALSE)))</f>
        <v>#REF!</v>
      </c>
      <c r="D815" s="149" t="e">
        <f>HLOOKUP(V$15,#REF!,A816,FALSE)</f>
        <v>#REF!</v>
      </c>
      <c r="E815" s="152" t="e">
        <f>IF(C815="","",HLOOKUP(W$15,#REF!,A816,FALSE))</f>
        <v>#REF!</v>
      </c>
      <c r="F815" s="152">
        <f>(COUNTIF(D$3:D815,D815))</f>
        <v>813</v>
      </c>
      <c r="G815" s="152">
        <f t="shared" si="145"/>
        <v>999</v>
      </c>
      <c r="H815" s="152" t="e">
        <f t="shared" si="146"/>
        <v>#REF!</v>
      </c>
      <c r="I815" s="153" t="str">
        <f t="shared" si="147"/>
        <v/>
      </c>
      <c r="J815" s="153" t="e">
        <f t="shared" si="153"/>
        <v>#REF!</v>
      </c>
      <c r="K815" s="153" t="e">
        <f t="shared" si="153"/>
        <v>#REF!</v>
      </c>
      <c r="L815" s="153" t="e">
        <f t="shared" si="153"/>
        <v>#REF!</v>
      </c>
      <c r="M815" s="153" t="e">
        <f t="shared" si="152"/>
        <v>#REF!</v>
      </c>
      <c r="N815" s="153" t="e">
        <f t="shared" si="152"/>
        <v>#REF!</v>
      </c>
      <c r="O815" s="153" t="e">
        <f t="shared" si="152"/>
        <v>#REF!</v>
      </c>
      <c r="P815" s="153" t="e">
        <f t="shared" si="152"/>
        <v>#REF!</v>
      </c>
      <c r="Q815" s="153" t="e">
        <f t="shared" si="152"/>
        <v>#REF!</v>
      </c>
      <c r="R815" s="153" t="e">
        <f t="shared" si="152"/>
        <v>#REF!</v>
      </c>
      <c r="S815" s="153" t="e">
        <f t="shared" si="149"/>
        <v>#REF!</v>
      </c>
      <c r="T815" s="152" t="str">
        <f t="shared" ca="1" si="150"/>
        <v/>
      </c>
      <c r="U815" s="149" t="str">
        <f t="shared" ca="1" si="148"/>
        <v/>
      </c>
    </row>
    <row r="816" spans="1:21">
      <c r="A816" s="149">
        <v>814</v>
      </c>
      <c r="B816" s="150">
        <f t="shared" si="151"/>
        <v>814</v>
      </c>
      <c r="C816" s="151" t="e">
        <f>IF(#REF!='Pareto Math'!Z$3,'Pareto Math'!B816,IF(HLOOKUP(X$15,#REF!,A817,FALSE)="","",HLOOKUP(X$15,#REF!,A817,FALSE)))</f>
        <v>#REF!</v>
      </c>
      <c r="D816" s="149" t="e">
        <f>HLOOKUP(V$15,#REF!,A817,FALSE)</f>
        <v>#REF!</v>
      </c>
      <c r="E816" s="152" t="e">
        <f>IF(C816="","",HLOOKUP(W$15,#REF!,A817,FALSE))</f>
        <v>#REF!</v>
      </c>
      <c r="F816" s="152">
        <f>(COUNTIF(D$3:D816,D816))</f>
        <v>814</v>
      </c>
      <c r="G816" s="152">
        <f t="shared" si="145"/>
        <v>999</v>
      </c>
      <c r="H816" s="152" t="e">
        <f t="shared" si="146"/>
        <v>#REF!</v>
      </c>
      <c r="I816" s="153" t="str">
        <f t="shared" si="147"/>
        <v/>
      </c>
      <c r="J816" s="153" t="e">
        <f t="shared" si="153"/>
        <v>#REF!</v>
      </c>
      <c r="K816" s="153" t="e">
        <f t="shared" si="153"/>
        <v>#REF!</v>
      </c>
      <c r="L816" s="153" t="e">
        <f t="shared" si="153"/>
        <v>#REF!</v>
      </c>
      <c r="M816" s="153" t="e">
        <f t="shared" si="152"/>
        <v>#REF!</v>
      </c>
      <c r="N816" s="153" t="e">
        <f t="shared" si="152"/>
        <v>#REF!</v>
      </c>
      <c r="O816" s="153" t="e">
        <f t="shared" si="152"/>
        <v>#REF!</v>
      </c>
      <c r="P816" s="153" t="e">
        <f t="shared" si="152"/>
        <v>#REF!</v>
      </c>
      <c r="Q816" s="153" t="e">
        <f t="shared" si="152"/>
        <v>#REF!</v>
      </c>
      <c r="R816" s="153" t="e">
        <f t="shared" si="152"/>
        <v>#REF!</v>
      </c>
      <c r="S816" s="153" t="e">
        <f t="shared" si="149"/>
        <v>#REF!</v>
      </c>
      <c r="T816" s="152" t="str">
        <f t="shared" ca="1" si="150"/>
        <v/>
      </c>
      <c r="U816" s="149" t="str">
        <f t="shared" ca="1" si="148"/>
        <v/>
      </c>
    </row>
    <row r="817" spans="1:21">
      <c r="A817" s="149">
        <v>815</v>
      </c>
      <c r="B817" s="150">
        <f t="shared" si="151"/>
        <v>815</v>
      </c>
      <c r="C817" s="151" t="e">
        <f>IF(#REF!='Pareto Math'!Z$3,'Pareto Math'!B817,IF(HLOOKUP(X$15,#REF!,A818,FALSE)="","",HLOOKUP(X$15,#REF!,A818,FALSE)))</f>
        <v>#REF!</v>
      </c>
      <c r="D817" s="149" t="e">
        <f>HLOOKUP(V$15,#REF!,A818,FALSE)</f>
        <v>#REF!</v>
      </c>
      <c r="E817" s="152" t="e">
        <f>IF(C817="","",HLOOKUP(W$15,#REF!,A818,FALSE))</f>
        <v>#REF!</v>
      </c>
      <c r="F817" s="152">
        <f>(COUNTIF(D$3:D817,D817))</f>
        <v>815</v>
      </c>
      <c r="G817" s="152">
        <f t="shared" si="145"/>
        <v>999</v>
      </c>
      <c r="H817" s="152" t="e">
        <f t="shared" si="146"/>
        <v>#REF!</v>
      </c>
      <c r="I817" s="153" t="str">
        <f t="shared" si="147"/>
        <v/>
      </c>
      <c r="J817" s="153" t="e">
        <f t="shared" si="153"/>
        <v>#REF!</v>
      </c>
      <c r="K817" s="153" t="e">
        <f t="shared" si="153"/>
        <v>#REF!</v>
      </c>
      <c r="L817" s="153" t="e">
        <f t="shared" si="153"/>
        <v>#REF!</v>
      </c>
      <c r="M817" s="153" t="e">
        <f t="shared" si="152"/>
        <v>#REF!</v>
      </c>
      <c r="N817" s="153" t="e">
        <f t="shared" si="152"/>
        <v>#REF!</v>
      </c>
      <c r="O817" s="153" t="e">
        <f t="shared" si="152"/>
        <v>#REF!</v>
      </c>
      <c r="P817" s="153" t="e">
        <f t="shared" si="152"/>
        <v>#REF!</v>
      </c>
      <c r="Q817" s="153" t="e">
        <f t="shared" si="152"/>
        <v>#REF!</v>
      </c>
      <c r="R817" s="153" t="e">
        <f t="shared" si="152"/>
        <v>#REF!</v>
      </c>
      <c r="S817" s="153" t="e">
        <f t="shared" si="149"/>
        <v>#REF!</v>
      </c>
      <c r="T817" s="152" t="str">
        <f t="shared" ca="1" si="150"/>
        <v/>
      </c>
      <c r="U817" s="149" t="str">
        <f t="shared" ca="1" si="148"/>
        <v/>
      </c>
    </row>
    <row r="818" spans="1:21">
      <c r="A818" s="149">
        <v>816</v>
      </c>
      <c r="B818" s="150">
        <f t="shared" si="151"/>
        <v>816</v>
      </c>
      <c r="C818" s="151" t="e">
        <f>IF(#REF!='Pareto Math'!Z$3,'Pareto Math'!B818,IF(HLOOKUP(X$15,#REF!,A819,FALSE)="","",HLOOKUP(X$15,#REF!,A819,FALSE)))</f>
        <v>#REF!</v>
      </c>
      <c r="D818" s="149" t="e">
        <f>HLOOKUP(V$15,#REF!,A819,FALSE)</f>
        <v>#REF!</v>
      </c>
      <c r="E818" s="152" t="e">
        <f>IF(C818="","",HLOOKUP(W$15,#REF!,A819,FALSE))</f>
        <v>#REF!</v>
      </c>
      <c r="F818" s="152">
        <f>(COUNTIF(D$3:D818,D818))</f>
        <v>816</v>
      </c>
      <c r="G818" s="152">
        <f t="shared" si="145"/>
        <v>999</v>
      </c>
      <c r="H818" s="152" t="e">
        <f t="shared" si="146"/>
        <v>#REF!</v>
      </c>
      <c r="I818" s="153" t="str">
        <f t="shared" si="147"/>
        <v/>
      </c>
      <c r="J818" s="153" t="e">
        <f t="shared" si="153"/>
        <v>#REF!</v>
      </c>
      <c r="K818" s="153" t="e">
        <f t="shared" si="153"/>
        <v>#REF!</v>
      </c>
      <c r="L818" s="153" t="e">
        <f t="shared" si="153"/>
        <v>#REF!</v>
      </c>
      <c r="M818" s="153" t="e">
        <f t="shared" si="152"/>
        <v>#REF!</v>
      </c>
      <c r="N818" s="153" t="e">
        <f t="shared" si="152"/>
        <v>#REF!</v>
      </c>
      <c r="O818" s="153" t="e">
        <f t="shared" si="152"/>
        <v>#REF!</v>
      </c>
      <c r="P818" s="153" t="e">
        <f t="shared" si="152"/>
        <v>#REF!</v>
      </c>
      <c r="Q818" s="153" t="e">
        <f t="shared" si="152"/>
        <v>#REF!</v>
      </c>
      <c r="R818" s="153" t="e">
        <f t="shared" si="152"/>
        <v>#REF!</v>
      </c>
      <c r="S818" s="153" t="e">
        <f t="shared" si="149"/>
        <v>#REF!</v>
      </c>
      <c r="T818" s="152" t="str">
        <f t="shared" ca="1" si="150"/>
        <v/>
      </c>
      <c r="U818" s="149" t="str">
        <f t="shared" ca="1" si="148"/>
        <v/>
      </c>
    </row>
    <row r="819" spans="1:21">
      <c r="A819" s="149">
        <v>817</v>
      </c>
      <c r="B819" s="150">
        <f t="shared" si="151"/>
        <v>817</v>
      </c>
      <c r="C819" s="151" t="e">
        <f>IF(#REF!='Pareto Math'!Z$3,'Pareto Math'!B819,IF(HLOOKUP(X$15,#REF!,A820,FALSE)="","",HLOOKUP(X$15,#REF!,A820,FALSE)))</f>
        <v>#REF!</v>
      </c>
      <c r="D819" s="149" t="e">
        <f>HLOOKUP(V$15,#REF!,A820,FALSE)</f>
        <v>#REF!</v>
      </c>
      <c r="E819" s="152" t="e">
        <f>IF(C819="","",HLOOKUP(W$15,#REF!,A820,FALSE))</f>
        <v>#REF!</v>
      </c>
      <c r="F819" s="152">
        <f>(COUNTIF(D$3:D819,D819))</f>
        <v>817</v>
      </c>
      <c r="G819" s="152">
        <f t="shared" si="145"/>
        <v>999</v>
      </c>
      <c r="H819" s="152" t="e">
        <f t="shared" si="146"/>
        <v>#REF!</v>
      </c>
      <c r="I819" s="153" t="str">
        <f t="shared" si="147"/>
        <v/>
      </c>
      <c r="J819" s="153" t="e">
        <f t="shared" si="153"/>
        <v>#REF!</v>
      </c>
      <c r="K819" s="153" t="e">
        <f t="shared" si="153"/>
        <v>#REF!</v>
      </c>
      <c r="L819" s="153" t="e">
        <f t="shared" si="153"/>
        <v>#REF!</v>
      </c>
      <c r="M819" s="153" t="e">
        <f t="shared" si="152"/>
        <v>#REF!</v>
      </c>
      <c r="N819" s="153" t="e">
        <f t="shared" si="152"/>
        <v>#REF!</v>
      </c>
      <c r="O819" s="153" t="e">
        <f t="shared" si="152"/>
        <v>#REF!</v>
      </c>
      <c r="P819" s="153" t="e">
        <f t="shared" si="152"/>
        <v>#REF!</v>
      </c>
      <c r="Q819" s="153" t="e">
        <f t="shared" si="152"/>
        <v>#REF!</v>
      </c>
      <c r="R819" s="153" t="e">
        <f t="shared" si="152"/>
        <v>#REF!</v>
      </c>
      <c r="S819" s="153" t="e">
        <f t="shared" si="149"/>
        <v>#REF!</v>
      </c>
      <c r="T819" s="152" t="str">
        <f t="shared" ca="1" si="150"/>
        <v/>
      </c>
      <c r="U819" s="149" t="str">
        <f t="shared" ca="1" si="148"/>
        <v/>
      </c>
    </row>
    <row r="820" spans="1:21">
      <c r="A820" s="149">
        <v>818</v>
      </c>
      <c r="B820" s="150">
        <f t="shared" si="151"/>
        <v>818</v>
      </c>
      <c r="C820" s="151" t="e">
        <f>IF(#REF!='Pareto Math'!Z$3,'Pareto Math'!B820,IF(HLOOKUP(X$15,#REF!,A821,FALSE)="","",HLOOKUP(X$15,#REF!,A821,FALSE)))</f>
        <v>#REF!</v>
      </c>
      <c r="D820" s="149" t="e">
        <f>HLOOKUP(V$15,#REF!,A821,FALSE)</f>
        <v>#REF!</v>
      </c>
      <c r="E820" s="152" t="e">
        <f>IF(C820="","",HLOOKUP(W$15,#REF!,A821,FALSE))</f>
        <v>#REF!</v>
      </c>
      <c r="F820" s="152">
        <f>(COUNTIF(D$3:D820,D820))</f>
        <v>818</v>
      </c>
      <c r="G820" s="152">
        <f t="shared" si="145"/>
        <v>999</v>
      </c>
      <c r="H820" s="152" t="e">
        <f t="shared" si="146"/>
        <v>#REF!</v>
      </c>
      <c r="I820" s="153" t="str">
        <f t="shared" si="147"/>
        <v/>
      </c>
      <c r="J820" s="153" t="e">
        <f t="shared" si="153"/>
        <v>#REF!</v>
      </c>
      <c r="K820" s="153" t="e">
        <f t="shared" si="153"/>
        <v>#REF!</v>
      </c>
      <c r="L820" s="153" t="e">
        <f t="shared" si="153"/>
        <v>#REF!</v>
      </c>
      <c r="M820" s="153" t="e">
        <f t="shared" si="152"/>
        <v>#REF!</v>
      </c>
      <c r="N820" s="153" t="e">
        <f t="shared" si="152"/>
        <v>#REF!</v>
      </c>
      <c r="O820" s="153" t="e">
        <f t="shared" si="152"/>
        <v>#REF!</v>
      </c>
      <c r="P820" s="153" t="e">
        <f t="shared" si="152"/>
        <v>#REF!</v>
      </c>
      <c r="Q820" s="153" t="e">
        <f t="shared" si="152"/>
        <v>#REF!</v>
      </c>
      <c r="R820" s="153" t="e">
        <f t="shared" si="152"/>
        <v>#REF!</v>
      </c>
      <c r="S820" s="153" t="e">
        <f t="shared" si="149"/>
        <v>#REF!</v>
      </c>
      <c r="T820" s="152" t="str">
        <f t="shared" ca="1" si="150"/>
        <v/>
      </c>
      <c r="U820" s="149" t="str">
        <f t="shared" ca="1" si="148"/>
        <v/>
      </c>
    </row>
    <row r="821" spans="1:21">
      <c r="A821" s="149">
        <v>819</v>
      </c>
      <c r="B821" s="150">
        <f t="shared" si="151"/>
        <v>819</v>
      </c>
      <c r="C821" s="151" t="e">
        <f>IF(#REF!='Pareto Math'!Z$3,'Pareto Math'!B821,IF(HLOOKUP(X$15,#REF!,A822,FALSE)="","",HLOOKUP(X$15,#REF!,A822,FALSE)))</f>
        <v>#REF!</v>
      </c>
      <c r="D821" s="149" t="e">
        <f>HLOOKUP(V$15,#REF!,A822,FALSE)</f>
        <v>#REF!</v>
      </c>
      <c r="E821" s="152" t="e">
        <f>IF(C821="","",HLOOKUP(W$15,#REF!,A822,FALSE))</f>
        <v>#REF!</v>
      </c>
      <c r="F821" s="152">
        <f>(COUNTIF(D$3:D821,D821))</f>
        <v>819</v>
      </c>
      <c r="G821" s="152">
        <f t="shared" si="145"/>
        <v>999</v>
      </c>
      <c r="H821" s="152" t="e">
        <f t="shared" si="146"/>
        <v>#REF!</v>
      </c>
      <c r="I821" s="153" t="str">
        <f t="shared" si="147"/>
        <v/>
      </c>
      <c r="J821" s="153" t="e">
        <f t="shared" si="153"/>
        <v>#REF!</v>
      </c>
      <c r="K821" s="153" t="e">
        <f t="shared" si="153"/>
        <v>#REF!</v>
      </c>
      <c r="L821" s="153" t="e">
        <f t="shared" si="153"/>
        <v>#REF!</v>
      </c>
      <c r="M821" s="153" t="e">
        <f t="shared" si="152"/>
        <v>#REF!</v>
      </c>
      <c r="N821" s="153" t="e">
        <f t="shared" si="152"/>
        <v>#REF!</v>
      </c>
      <c r="O821" s="153" t="e">
        <f t="shared" si="152"/>
        <v>#REF!</v>
      </c>
      <c r="P821" s="153" t="e">
        <f t="shared" ref="P821:R884" si="154">IF(ISERROR(AD$43),"",IF($D821&lt;&gt;AD$43,"",$E821))</f>
        <v>#REF!</v>
      </c>
      <c r="Q821" s="153" t="e">
        <f t="shared" si="154"/>
        <v>#REF!</v>
      </c>
      <c r="R821" s="153" t="e">
        <f t="shared" si="154"/>
        <v>#REF!</v>
      </c>
      <c r="S821" s="153" t="e">
        <f t="shared" si="149"/>
        <v>#REF!</v>
      </c>
      <c r="T821" s="152" t="str">
        <f t="shared" ca="1" si="150"/>
        <v/>
      </c>
      <c r="U821" s="149" t="str">
        <f t="shared" ca="1" si="148"/>
        <v/>
      </c>
    </row>
    <row r="822" spans="1:21">
      <c r="A822" s="149">
        <v>820</v>
      </c>
      <c r="B822" s="150">
        <f t="shared" si="151"/>
        <v>820</v>
      </c>
      <c r="C822" s="151" t="e">
        <f>IF(#REF!='Pareto Math'!Z$3,'Pareto Math'!B822,IF(HLOOKUP(X$15,#REF!,A823,FALSE)="","",HLOOKUP(X$15,#REF!,A823,FALSE)))</f>
        <v>#REF!</v>
      </c>
      <c r="D822" s="149" t="e">
        <f>HLOOKUP(V$15,#REF!,A823,FALSE)</f>
        <v>#REF!</v>
      </c>
      <c r="E822" s="152" t="e">
        <f>IF(C822="","",HLOOKUP(W$15,#REF!,A823,FALSE))</f>
        <v>#REF!</v>
      </c>
      <c r="F822" s="152">
        <f>(COUNTIF(D$3:D822,D822))</f>
        <v>820</v>
      </c>
      <c r="G822" s="152">
        <f t="shared" si="145"/>
        <v>999</v>
      </c>
      <c r="H822" s="152" t="e">
        <f t="shared" si="146"/>
        <v>#REF!</v>
      </c>
      <c r="I822" s="153" t="str">
        <f t="shared" si="147"/>
        <v/>
      </c>
      <c r="J822" s="153" t="e">
        <f t="shared" si="153"/>
        <v>#REF!</v>
      </c>
      <c r="K822" s="153" t="e">
        <f t="shared" si="153"/>
        <v>#REF!</v>
      </c>
      <c r="L822" s="153" t="e">
        <f t="shared" si="153"/>
        <v>#REF!</v>
      </c>
      <c r="M822" s="153" t="e">
        <f t="shared" si="153"/>
        <v>#REF!</v>
      </c>
      <c r="N822" s="153" t="e">
        <f t="shared" si="153"/>
        <v>#REF!</v>
      </c>
      <c r="O822" s="153" t="e">
        <f t="shared" si="153"/>
        <v>#REF!</v>
      </c>
      <c r="P822" s="153" t="e">
        <f t="shared" si="154"/>
        <v>#REF!</v>
      </c>
      <c r="Q822" s="153" t="e">
        <f t="shared" si="154"/>
        <v>#REF!</v>
      </c>
      <c r="R822" s="153" t="e">
        <f t="shared" si="154"/>
        <v>#REF!</v>
      </c>
      <c r="S822" s="153" t="e">
        <f t="shared" si="149"/>
        <v>#REF!</v>
      </c>
      <c r="T822" s="152" t="str">
        <f t="shared" ca="1" si="150"/>
        <v/>
      </c>
      <c r="U822" s="149" t="str">
        <f t="shared" ca="1" si="148"/>
        <v/>
      </c>
    </row>
    <row r="823" spans="1:21">
      <c r="A823" s="149">
        <v>821</v>
      </c>
      <c r="B823" s="150">
        <f t="shared" si="151"/>
        <v>821</v>
      </c>
      <c r="C823" s="151" t="e">
        <f>IF(#REF!='Pareto Math'!Z$3,'Pareto Math'!B823,IF(HLOOKUP(X$15,#REF!,A824,FALSE)="","",HLOOKUP(X$15,#REF!,A824,FALSE)))</f>
        <v>#REF!</v>
      </c>
      <c r="D823" s="149" t="e">
        <f>HLOOKUP(V$15,#REF!,A824,FALSE)</f>
        <v>#REF!</v>
      </c>
      <c r="E823" s="152" t="e">
        <f>IF(C823="","",HLOOKUP(W$15,#REF!,A824,FALSE))</f>
        <v>#REF!</v>
      </c>
      <c r="F823" s="152">
        <f>(COUNTIF(D$3:D823,D823))</f>
        <v>821</v>
      </c>
      <c r="G823" s="152">
        <f t="shared" si="145"/>
        <v>999</v>
      </c>
      <c r="H823" s="152" t="e">
        <f t="shared" si="146"/>
        <v>#REF!</v>
      </c>
      <c r="I823" s="153" t="str">
        <f t="shared" si="147"/>
        <v/>
      </c>
      <c r="J823" s="153" t="e">
        <f t="shared" si="153"/>
        <v>#REF!</v>
      </c>
      <c r="K823" s="153" t="e">
        <f t="shared" si="153"/>
        <v>#REF!</v>
      </c>
      <c r="L823" s="153" t="e">
        <f t="shared" si="153"/>
        <v>#REF!</v>
      </c>
      <c r="M823" s="153" t="e">
        <f t="shared" si="153"/>
        <v>#REF!</v>
      </c>
      <c r="N823" s="153" t="e">
        <f t="shared" si="153"/>
        <v>#REF!</v>
      </c>
      <c r="O823" s="153" t="e">
        <f t="shared" si="153"/>
        <v>#REF!</v>
      </c>
      <c r="P823" s="153" t="e">
        <f t="shared" si="154"/>
        <v>#REF!</v>
      </c>
      <c r="Q823" s="153" t="e">
        <f t="shared" si="154"/>
        <v>#REF!</v>
      </c>
      <c r="R823" s="153" t="e">
        <f t="shared" si="154"/>
        <v>#REF!</v>
      </c>
      <c r="S823" s="153" t="e">
        <f t="shared" si="149"/>
        <v>#REF!</v>
      </c>
      <c r="T823" s="152" t="str">
        <f t="shared" ca="1" si="150"/>
        <v/>
      </c>
      <c r="U823" s="149" t="str">
        <f t="shared" ca="1" si="148"/>
        <v/>
      </c>
    </row>
    <row r="824" spans="1:21">
      <c r="A824" s="149">
        <v>822</v>
      </c>
      <c r="B824" s="150">
        <f t="shared" si="151"/>
        <v>822</v>
      </c>
      <c r="C824" s="151" t="e">
        <f>IF(#REF!='Pareto Math'!Z$3,'Pareto Math'!B824,IF(HLOOKUP(X$15,#REF!,A825,FALSE)="","",HLOOKUP(X$15,#REF!,A825,FALSE)))</f>
        <v>#REF!</v>
      </c>
      <c r="D824" s="149" t="e">
        <f>HLOOKUP(V$15,#REF!,A825,FALSE)</f>
        <v>#REF!</v>
      </c>
      <c r="E824" s="152" t="e">
        <f>IF(C824="","",HLOOKUP(W$15,#REF!,A825,FALSE))</f>
        <v>#REF!</v>
      </c>
      <c r="F824" s="152">
        <f>(COUNTIF(D$3:D824,D824))</f>
        <v>822</v>
      </c>
      <c r="G824" s="152">
        <f t="shared" si="145"/>
        <v>999</v>
      </c>
      <c r="H824" s="152" t="e">
        <f t="shared" si="146"/>
        <v>#REF!</v>
      </c>
      <c r="I824" s="153" t="str">
        <f t="shared" si="147"/>
        <v/>
      </c>
      <c r="J824" s="153" t="e">
        <f t="shared" si="153"/>
        <v>#REF!</v>
      </c>
      <c r="K824" s="153" t="e">
        <f t="shared" si="153"/>
        <v>#REF!</v>
      </c>
      <c r="L824" s="153" t="e">
        <f t="shared" si="153"/>
        <v>#REF!</v>
      </c>
      <c r="M824" s="153" t="e">
        <f t="shared" si="153"/>
        <v>#REF!</v>
      </c>
      <c r="N824" s="153" t="e">
        <f t="shared" si="153"/>
        <v>#REF!</v>
      </c>
      <c r="O824" s="153" t="e">
        <f t="shared" si="153"/>
        <v>#REF!</v>
      </c>
      <c r="P824" s="153" t="e">
        <f t="shared" si="154"/>
        <v>#REF!</v>
      </c>
      <c r="Q824" s="153" t="e">
        <f t="shared" si="154"/>
        <v>#REF!</v>
      </c>
      <c r="R824" s="153" t="e">
        <f t="shared" si="154"/>
        <v>#REF!</v>
      </c>
      <c r="S824" s="153" t="e">
        <f t="shared" si="149"/>
        <v>#REF!</v>
      </c>
      <c r="T824" s="152" t="str">
        <f t="shared" ca="1" si="150"/>
        <v/>
      </c>
      <c r="U824" s="149" t="str">
        <f t="shared" ca="1" si="148"/>
        <v/>
      </c>
    </row>
    <row r="825" spans="1:21">
      <c r="A825" s="149">
        <v>823</v>
      </c>
      <c r="B825" s="150">
        <f t="shared" si="151"/>
        <v>823</v>
      </c>
      <c r="C825" s="151" t="e">
        <f>IF(#REF!='Pareto Math'!Z$3,'Pareto Math'!B825,IF(HLOOKUP(X$15,#REF!,A826,FALSE)="","",HLOOKUP(X$15,#REF!,A826,FALSE)))</f>
        <v>#REF!</v>
      </c>
      <c r="D825" s="149" t="e">
        <f>HLOOKUP(V$15,#REF!,A826,FALSE)</f>
        <v>#REF!</v>
      </c>
      <c r="E825" s="152" t="e">
        <f>IF(C825="","",HLOOKUP(W$15,#REF!,A826,FALSE))</f>
        <v>#REF!</v>
      </c>
      <c r="F825" s="152">
        <f>(COUNTIF(D$3:D825,D825))</f>
        <v>823</v>
      </c>
      <c r="G825" s="152">
        <f t="shared" si="145"/>
        <v>999</v>
      </c>
      <c r="H825" s="152" t="e">
        <f t="shared" si="146"/>
        <v>#REF!</v>
      </c>
      <c r="I825" s="153" t="str">
        <f t="shared" si="147"/>
        <v/>
      </c>
      <c r="J825" s="153" t="e">
        <f t="shared" si="153"/>
        <v>#REF!</v>
      </c>
      <c r="K825" s="153" t="e">
        <f t="shared" si="153"/>
        <v>#REF!</v>
      </c>
      <c r="L825" s="153" t="e">
        <f t="shared" si="153"/>
        <v>#REF!</v>
      </c>
      <c r="M825" s="153" t="e">
        <f t="shared" si="153"/>
        <v>#REF!</v>
      </c>
      <c r="N825" s="153" t="e">
        <f t="shared" si="153"/>
        <v>#REF!</v>
      </c>
      <c r="O825" s="153" t="e">
        <f t="shared" si="153"/>
        <v>#REF!</v>
      </c>
      <c r="P825" s="153" t="e">
        <f t="shared" si="154"/>
        <v>#REF!</v>
      </c>
      <c r="Q825" s="153" t="e">
        <f t="shared" si="154"/>
        <v>#REF!</v>
      </c>
      <c r="R825" s="153" t="e">
        <f t="shared" si="154"/>
        <v>#REF!</v>
      </c>
      <c r="S825" s="153" t="e">
        <f t="shared" si="149"/>
        <v>#REF!</v>
      </c>
      <c r="T825" s="152" t="str">
        <f t="shared" ca="1" si="150"/>
        <v/>
      </c>
      <c r="U825" s="149" t="str">
        <f t="shared" ca="1" si="148"/>
        <v/>
      </c>
    </row>
    <row r="826" spans="1:21">
      <c r="A826" s="149">
        <v>824</v>
      </c>
      <c r="B826" s="150">
        <f t="shared" si="151"/>
        <v>824</v>
      </c>
      <c r="C826" s="151" t="e">
        <f>IF(#REF!='Pareto Math'!Z$3,'Pareto Math'!B826,IF(HLOOKUP(X$15,#REF!,A827,FALSE)="","",HLOOKUP(X$15,#REF!,A827,FALSE)))</f>
        <v>#REF!</v>
      </c>
      <c r="D826" s="149" t="e">
        <f>HLOOKUP(V$15,#REF!,A827,FALSE)</f>
        <v>#REF!</v>
      </c>
      <c r="E826" s="152" t="e">
        <f>IF(C826="","",HLOOKUP(W$15,#REF!,A827,FALSE))</f>
        <v>#REF!</v>
      </c>
      <c r="F826" s="152">
        <f>(COUNTIF(D$3:D826,D826))</f>
        <v>824</v>
      </c>
      <c r="G826" s="152">
        <f t="shared" si="145"/>
        <v>999</v>
      </c>
      <c r="H826" s="152" t="e">
        <f t="shared" si="146"/>
        <v>#REF!</v>
      </c>
      <c r="I826" s="153" t="str">
        <f t="shared" si="147"/>
        <v/>
      </c>
      <c r="J826" s="153" t="e">
        <f t="shared" si="153"/>
        <v>#REF!</v>
      </c>
      <c r="K826" s="153" t="e">
        <f t="shared" si="153"/>
        <v>#REF!</v>
      </c>
      <c r="L826" s="153" t="e">
        <f t="shared" si="153"/>
        <v>#REF!</v>
      </c>
      <c r="M826" s="153" t="e">
        <f t="shared" si="153"/>
        <v>#REF!</v>
      </c>
      <c r="N826" s="153" t="e">
        <f t="shared" si="153"/>
        <v>#REF!</v>
      </c>
      <c r="O826" s="153" t="e">
        <f t="shared" si="153"/>
        <v>#REF!</v>
      </c>
      <c r="P826" s="153" t="e">
        <f t="shared" si="154"/>
        <v>#REF!</v>
      </c>
      <c r="Q826" s="153" t="e">
        <f t="shared" si="154"/>
        <v>#REF!</v>
      </c>
      <c r="R826" s="153" t="e">
        <f t="shared" si="154"/>
        <v>#REF!</v>
      </c>
      <c r="S826" s="153" t="e">
        <f t="shared" si="149"/>
        <v>#REF!</v>
      </c>
      <c r="T826" s="152" t="str">
        <f t="shared" ca="1" si="150"/>
        <v/>
      </c>
      <c r="U826" s="149" t="str">
        <f t="shared" ca="1" si="148"/>
        <v/>
      </c>
    </row>
    <row r="827" spans="1:21">
      <c r="A827" s="149">
        <v>825</v>
      </c>
      <c r="B827" s="150">
        <f t="shared" si="151"/>
        <v>825</v>
      </c>
      <c r="C827" s="151" t="e">
        <f>IF(#REF!='Pareto Math'!Z$3,'Pareto Math'!B827,IF(HLOOKUP(X$15,#REF!,A828,FALSE)="","",HLOOKUP(X$15,#REF!,A828,FALSE)))</f>
        <v>#REF!</v>
      </c>
      <c r="D827" s="149" t="e">
        <f>HLOOKUP(V$15,#REF!,A828,FALSE)</f>
        <v>#REF!</v>
      </c>
      <c r="E827" s="152" t="e">
        <f>IF(C827="","",HLOOKUP(W$15,#REF!,A828,FALSE))</f>
        <v>#REF!</v>
      </c>
      <c r="F827" s="152">
        <f>(COUNTIF(D$3:D827,D827))</f>
        <v>825</v>
      </c>
      <c r="G827" s="152">
        <f t="shared" si="145"/>
        <v>999</v>
      </c>
      <c r="H827" s="152" t="e">
        <f t="shared" si="146"/>
        <v>#REF!</v>
      </c>
      <c r="I827" s="153" t="str">
        <f t="shared" si="147"/>
        <v/>
      </c>
      <c r="J827" s="153" t="e">
        <f t="shared" si="153"/>
        <v>#REF!</v>
      </c>
      <c r="K827" s="153" t="e">
        <f t="shared" si="153"/>
        <v>#REF!</v>
      </c>
      <c r="L827" s="153" t="e">
        <f t="shared" si="153"/>
        <v>#REF!</v>
      </c>
      <c r="M827" s="153" t="e">
        <f t="shared" si="153"/>
        <v>#REF!</v>
      </c>
      <c r="N827" s="153" t="e">
        <f t="shared" si="153"/>
        <v>#REF!</v>
      </c>
      <c r="O827" s="153" t="e">
        <f t="shared" si="153"/>
        <v>#REF!</v>
      </c>
      <c r="P827" s="153" t="e">
        <f t="shared" si="154"/>
        <v>#REF!</v>
      </c>
      <c r="Q827" s="153" t="e">
        <f t="shared" si="154"/>
        <v>#REF!</v>
      </c>
      <c r="R827" s="153" t="e">
        <f t="shared" si="154"/>
        <v>#REF!</v>
      </c>
      <c r="S827" s="153" t="e">
        <f t="shared" si="149"/>
        <v>#REF!</v>
      </c>
      <c r="T827" s="152" t="str">
        <f t="shared" ca="1" si="150"/>
        <v/>
      </c>
      <c r="U827" s="149" t="str">
        <f t="shared" ca="1" si="148"/>
        <v/>
      </c>
    </row>
    <row r="828" spans="1:21">
      <c r="A828" s="149">
        <v>826</v>
      </c>
      <c r="B828" s="150">
        <f t="shared" si="151"/>
        <v>826</v>
      </c>
      <c r="C828" s="151" t="e">
        <f>IF(#REF!='Pareto Math'!Z$3,'Pareto Math'!B828,IF(HLOOKUP(X$15,#REF!,A829,FALSE)="","",HLOOKUP(X$15,#REF!,A829,FALSE)))</f>
        <v>#REF!</v>
      </c>
      <c r="D828" s="149" t="e">
        <f>HLOOKUP(V$15,#REF!,A829,FALSE)</f>
        <v>#REF!</v>
      </c>
      <c r="E828" s="152" t="e">
        <f>IF(C828="","",HLOOKUP(W$15,#REF!,A829,FALSE))</f>
        <v>#REF!</v>
      </c>
      <c r="F828" s="152">
        <f>(COUNTIF(D$3:D828,D828))</f>
        <v>826</v>
      </c>
      <c r="G828" s="152">
        <f t="shared" si="145"/>
        <v>999</v>
      </c>
      <c r="H828" s="152" t="e">
        <f t="shared" si="146"/>
        <v>#REF!</v>
      </c>
      <c r="I828" s="153" t="str">
        <f t="shared" si="147"/>
        <v/>
      </c>
      <c r="J828" s="153" t="e">
        <f t="shared" si="153"/>
        <v>#REF!</v>
      </c>
      <c r="K828" s="153" t="e">
        <f t="shared" si="153"/>
        <v>#REF!</v>
      </c>
      <c r="L828" s="153" t="e">
        <f t="shared" si="153"/>
        <v>#REF!</v>
      </c>
      <c r="M828" s="153" t="e">
        <f t="shared" si="153"/>
        <v>#REF!</v>
      </c>
      <c r="N828" s="153" t="e">
        <f t="shared" si="153"/>
        <v>#REF!</v>
      </c>
      <c r="O828" s="153" t="e">
        <f t="shared" si="153"/>
        <v>#REF!</v>
      </c>
      <c r="P828" s="153" t="e">
        <f t="shared" si="154"/>
        <v>#REF!</v>
      </c>
      <c r="Q828" s="153" t="e">
        <f t="shared" si="154"/>
        <v>#REF!</v>
      </c>
      <c r="R828" s="153" t="e">
        <f t="shared" si="154"/>
        <v>#REF!</v>
      </c>
      <c r="S828" s="153" t="e">
        <f t="shared" si="149"/>
        <v>#REF!</v>
      </c>
      <c r="T828" s="152" t="str">
        <f t="shared" ca="1" si="150"/>
        <v/>
      </c>
      <c r="U828" s="149" t="str">
        <f t="shared" ca="1" si="148"/>
        <v/>
      </c>
    </row>
    <row r="829" spans="1:21">
      <c r="A829" s="149">
        <v>827</v>
      </c>
      <c r="B829" s="150">
        <f t="shared" si="151"/>
        <v>827</v>
      </c>
      <c r="C829" s="151" t="e">
        <f>IF(#REF!='Pareto Math'!Z$3,'Pareto Math'!B829,IF(HLOOKUP(X$15,#REF!,A830,FALSE)="","",HLOOKUP(X$15,#REF!,A830,FALSE)))</f>
        <v>#REF!</v>
      </c>
      <c r="D829" s="149" t="e">
        <f>HLOOKUP(V$15,#REF!,A830,FALSE)</f>
        <v>#REF!</v>
      </c>
      <c r="E829" s="152" t="e">
        <f>IF(C829="","",HLOOKUP(W$15,#REF!,A830,FALSE))</f>
        <v>#REF!</v>
      </c>
      <c r="F829" s="152">
        <f>(COUNTIF(D$3:D829,D829))</f>
        <v>827</v>
      </c>
      <c r="G829" s="152">
        <f t="shared" si="145"/>
        <v>999</v>
      </c>
      <c r="H829" s="152" t="e">
        <f t="shared" si="146"/>
        <v>#REF!</v>
      </c>
      <c r="I829" s="153" t="str">
        <f t="shared" si="147"/>
        <v/>
      </c>
      <c r="J829" s="153" t="e">
        <f t="shared" si="153"/>
        <v>#REF!</v>
      </c>
      <c r="K829" s="153" t="e">
        <f t="shared" si="153"/>
        <v>#REF!</v>
      </c>
      <c r="L829" s="153" t="e">
        <f t="shared" si="153"/>
        <v>#REF!</v>
      </c>
      <c r="M829" s="153" t="e">
        <f t="shared" si="153"/>
        <v>#REF!</v>
      </c>
      <c r="N829" s="153" t="e">
        <f t="shared" si="153"/>
        <v>#REF!</v>
      </c>
      <c r="O829" s="153" t="e">
        <f t="shared" si="153"/>
        <v>#REF!</v>
      </c>
      <c r="P829" s="153" t="e">
        <f t="shared" si="154"/>
        <v>#REF!</v>
      </c>
      <c r="Q829" s="153" t="e">
        <f t="shared" si="154"/>
        <v>#REF!</v>
      </c>
      <c r="R829" s="153" t="e">
        <f t="shared" si="154"/>
        <v>#REF!</v>
      </c>
      <c r="S829" s="153" t="e">
        <f t="shared" si="149"/>
        <v>#REF!</v>
      </c>
      <c r="T829" s="152" t="str">
        <f t="shared" ca="1" si="150"/>
        <v/>
      </c>
      <c r="U829" s="149" t="str">
        <f t="shared" ca="1" si="148"/>
        <v/>
      </c>
    </row>
    <row r="830" spans="1:21">
      <c r="A830" s="149">
        <v>828</v>
      </c>
      <c r="B830" s="150">
        <f t="shared" si="151"/>
        <v>828</v>
      </c>
      <c r="C830" s="151" t="e">
        <f>IF(#REF!='Pareto Math'!Z$3,'Pareto Math'!B830,IF(HLOOKUP(X$15,#REF!,A831,FALSE)="","",HLOOKUP(X$15,#REF!,A831,FALSE)))</f>
        <v>#REF!</v>
      </c>
      <c r="D830" s="149" t="e">
        <f>HLOOKUP(V$15,#REF!,A831,FALSE)</f>
        <v>#REF!</v>
      </c>
      <c r="E830" s="152" t="e">
        <f>IF(C830="","",HLOOKUP(W$15,#REF!,A831,FALSE))</f>
        <v>#REF!</v>
      </c>
      <c r="F830" s="152">
        <f>(COUNTIF(D$3:D830,D830))</f>
        <v>828</v>
      </c>
      <c r="G830" s="152">
        <f t="shared" si="145"/>
        <v>999</v>
      </c>
      <c r="H830" s="152" t="e">
        <f t="shared" si="146"/>
        <v>#REF!</v>
      </c>
      <c r="I830" s="153" t="str">
        <f t="shared" si="147"/>
        <v/>
      </c>
      <c r="J830" s="153" t="e">
        <f t="shared" si="153"/>
        <v>#REF!</v>
      </c>
      <c r="K830" s="153" t="e">
        <f t="shared" si="153"/>
        <v>#REF!</v>
      </c>
      <c r="L830" s="153" t="e">
        <f t="shared" si="153"/>
        <v>#REF!</v>
      </c>
      <c r="M830" s="153" t="e">
        <f t="shared" si="153"/>
        <v>#REF!</v>
      </c>
      <c r="N830" s="153" t="e">
        <f t="shared" si="153"/>
        <v>#REF!</v>
      </c>
      <c r="O830" s="153" t="e">
        <f t="shared" si="153"/>
        <v>#REF!</v>
      </c>
      <c r="P830" s="153" t="e">
        <f t="shared" si="154"/>
        <v>#REF!</v>
      </c>
      <c r="Q830" s="153" t="e">
        <f t="shared" si="154"/>
        <v>#REF!</v>
      </c>
      <c r="R830" s="153" t="e">
        <f t="shared" si="154"/>
        <v>#REF!</v>
      </c>
      <c r="S830" s="153" t="e">
        <f t="shared" si="149"/>
        <v>#REF!</v>
      </c>
      <c r="T830" s="152" t="str">
        <f t="shared" ca="1" si="150"/>
        <v/>
      </c>
      <c r="U830" s="149" t="str">
        <f t="shared" ca="1" si="148"/>
        <v/>
      </c>
    </row>
    <row r="831" spans="1:21">
      <c r="A831" s="149">
        <v>829</v>
      </c>
      <c r="B831" s="150">
        <f t="shared" si="151"/>
        <v>829</v>
      </c>
      <c r="C831" s="151" t="e">
        <f>IF(#REF!='Pareto Math'!Z$3,'Pareto Math'!B831,IF(HLOOKUP(X$15,#REF!,A832,FALSE)="","",HLOOKUP(X$15,#REF!,A832,FALSE)))</f>
        <v>#REF!</v>
      </c>
      <c r="D831" s="149" t="e">
        <f>HLOOKUP(V$15,#REF!,A832,FALSE)</f>
        <v>#REF!</v>
      </c>
      <c r="E831" s="152" t="e">
        <f>IF(C831="","",HLOOKUP(W$15,#REF!,A832,FALSE))</f>
        <v>#REF!</v>
      </c>
      <c r="F831" s="152">
        <f>(COUNTIF(D$3:D831,D831))</f>
        <v>829</v>
      </c>
      <c r="G831" s="152">
        <f t="shared" si="145"/>
        <v>999</v>
      </c>
      <c r="H831" s="152" t="e">
        <f t="shared" si="146"/>
        <v>#REF!</v>
      </c>
      <c r="I831" s="153" t="str">
        <f t="shared" si="147"/>
        <v/>
      </c>
      <c r="J831" s="153" t="e">
        <f t="shared" si="153"/>
        <v>#REF!</v>
      </c>
      <c r="K831" s="153" t="e">
        <f t="shared" si="153"/>
        <v>#REF!</v>
      </c>
      <c r="L831" s="153" t="e">
        <f t="shared" si="153"/>
        <v>#REF!</v>
      </c>
      <c r="M831" s="153" t="e">
        <f t="shared" si="153"/>
        <v>#REF!</v>
      </c>
      <c r="N831" s="153" t="e">
        <f t="shared" si="153"/>
        <v>#REF!</v>
      </c>
      <c r="O831" s="153" t="e">
        <f t="shared" si="153"/>
        <v>#REF!</v>
      </c>
      <c r="P831" s="153" t="e">
        <f t="shared" si="154"/>
        <v>#REF!</v>
      </c>
      <c r="Q831" s="153" t="e">
        <f t="shared" si="154"/>
        <v>#REF!</v>
      </c>
      <c r="R831" s="153" t="e">
        <f t="shared" si="154"/>
        <v>#REF!</v>
      </c>
      <c r="S831" s="153" t="e">
        <f t="shared" si="149"/>
        <v>#REF!</v>
      </c>
      <c r="T831" s="152" t="str">
        <f t="shared" ca="1" si="150"/>
        <v/>
      </c>
      <c r="U831" s="149" t="str">
        <f t="shared" ca="1" si="148"/>
        <v/>
      </c>
    </row>
    <row r="832" spans="1:21">
      <c r="A832" s="149">
        <v>830</v>
      </c>
      <c r="B832" s="150">
        <f t="shared" si="151"/>
        <v>830</v>
      </c>
      <c r="C832" s="151" t="e">
        <f>IF(#REF!='Pareto Math'!Z$3,'Pareto Math'!B832,IF(HLOOKUP(X$15,#REF!,A833,FALSE)="","",HLOOKUP(X$15,#REF!,A833,FALSE)))</f>
        <v>#REF!</v>
      </c>
      <c r="D832" s="149" t="e">
        <f>HLOOKUP(V$15,#REF!,A833,FALSE)</f>
        <v>#REF!</v>
      </c>
      <c r="E832" s="152" t="e">
        <f>IF(C832="","",HLOOKUP(W$15,#REF!,A833,FALSE))</f>
        <v>#REF!</v>
      </c>
      <c r="F832" s="152">
        <f>(COUNTIF(D$3:D832,D832))</f>
        <v>830</v>
      </c>
      <c r="G832" s="152">
        <f t="shared" si="145"/>
        <v>999</v>
      </c>
      <c r="H832" s="152" t="e">
        <f t="shared" si="146"/>
        <v>#REF!</v>
      </c>
      <c r="I832" s="153" t="str">
        <f t="shared" si="147"/>
        <v/>
      </c>
      <c r="J832" s="153" t="e">
        <f t="shared" si="153"/>
        <v>#REF!</v>
      </c>
      <c r="K832" s="153" t="e">
        <f t="shared" si="153"/>
        <v>#REF!</v>
      </c>
      <c r="L832" s="153" t="e">
        <f t="shared" si="153"/>
        <v>#REF!</v>
      </c>
      <c r="M832" s="153" t="e">
        <f t="shared" si="153"/>
        <v>#REF!</v>
      </c>
      <c r="N832" s="153" t="e">
        <f t="shared" si="153"/>
        <v>#REF!</v>
      </c>
      <c r="O832" s="153" t="e">
        <f t="shared" si="153"/>
        <v>#REF!</v>
      </c>
      <c r="P832" s="153" t="e">
        <f t="shared" si="154"/>
        <v>#REF!</v>
      </c>
      <c r="Q832" s="153" t="e">
        <f t="shared" si="154"/>
        <v>#REF!</v>
      </c>
      <c r="R832" s="153" t="e">
        <f t="shared" si="154"/>
        <v>#REF!</v>
      </c>
      <c r="S832" s="153" t="e">
        <f t="shared" si="149"/>
        <v>#REF!</v>
      </c>
      <c r="T832" s="152" t="str">
        <f t="shared" ca="1" si="150"/>
        <v/>
      </c>
      <c r="U832" s="149" t="str">
        <f t="shared" ca="1" si="148"/>
        <v/>
      </c>
    </row>
    <row r="833" spans="1:21">
      <c r="A833" s="149">
        <v>831</v>
      </c>
      <c r="B833" s="150">
        <f t="shared" si="151"/>
        <v>831</v>
      </c>
      <c r="C833" s="151" t="e">
        <f>IF(#REF!='Pareto Math'!Z$3,'Pareto Math'!B833,IF(HLOOKUP(X$15,#REF!,A834,FALSE)="","",HLOOKUP(X$15,#REF!,A834,FALSE)))</f>
        <v>#REF!</v>
      </c>
      <c r="D833" s="149" t="e">
        <f>HLOOKUP(V$15,#REF!,A834,FALSE)</f>
        <v>#REF!</v>
      </c>
      <c r="E833" s="152" t="e">
        <f>IF(C833="","",HLOOKUP(W$15,#REF!,A834,FALSE))</f>
        <v>#REF!</v>
      </c>
      <c r="F833" s="152">
        <f>(COUNTIF(D$3:D833,D833))</f>
        <v>831</v>
      </c>
      <c r="G833" s="152">
        <f t="shared" si="145"/>
        <v>999</v>
      </c>
      <c r="H833" s="152" t="e">
        <f t="shared" si="146"/>
        <v>#REF!</v>
      </c>
      <c r="I833" s="153" t="str">
        <f t="shared" si="147"/>
        <v/>
      </c>
      <c r="J833" s="153" t="e">
        <f t="shared" si="153"/>
        <v>#REF!</v>
      </c>
      <c r="K833" s="153" t="e">
        <f t="shared" si="153"/>
        <v>#REF!</v>
      </c>
      <c r="L833" s="153" t="e">
        <f t="shared" si="153"/>
        <v>#REF!</v>
      </c>
      <c r="M833" s="153" t="e">
        <f t="shared" si="153"/>
        <v>#REF!</v>
      </c>
      <c r="N833" s="153" t="e">
        <f t="shared" si="153"/>
        <v>#REF!</v>
      </c>
      <c r="O833" s="153" t="e">
        <f t="shared" si="153"/>
        <v>#REF!</v>
      </c>
      <c r="P833" s="153" t="e">
        <f t="shared" si="154"/>
        <v>#REF!</v>
      </c>
      <c r="Q833" s="153" t="e">
        <f t="shared" si="154"/>
        <v>#REF!</v>
      </c>
      <c r="R833" s="153" t="e">
        <f t="shared" si="154"/>
        <v>#REF!</v>
      </c>
      <c r="S833" s="153" t="e">
        <f t="shared" si="149"/>
        <v>#REF!</v>
      </c>
      <c r="T833" s="152" t="str">
        <f t="shared" ca="1" si="150"/>
        <v/>
      </c>
      <c r="U833" s="149" t="str">
        <f t="shared" ca="1" si="148"/>
        <v/>
      </c>
    </row>
    <row r="834" spans="1:21">
      <c r="A834" s="149">
        <v>832</v>
      </c>
      <c r="B834" s="150">
        <f t="shared" si="151"/>
        <v>832</v>
      </c>
      <c r="C834" s="151" t="e">
        <f>IF(#REF!='Pareto Math'!Z$3,'Pareto Math'!B834,IF(HLOOKUP(X$15,#REF!,A835,FALSE)="","",HLOOKUP(X$15,#REF!,A835,FALSE)))</f>
        <v>#REF!</v>
      </c>
      <c r="D834" s="149" t="e">
        <f>HLOOKUP(V$15,#REF!,A835,FALSE)</f>
        <v>#REF!</v>
      </c>
      <c r="E834" s="152" t="e">
        <f>IF(C834="","",HLOOKUP(W$15,#REF!,A835,FALSE))</f>
        <v>#REF!</v>
      </c>
      <c r="F834" s="152">
        <f>(COUNTIF(D$3:D834,D834))</f>
        <v>832</v>
      </c>
      <c r="G834" s="152">
        <f t="shared" si="145"/>
        <v>999</v>
      </c>
      <c r="H834" s="152" t="e">
        <f t="shared" si="146"/>
        <v>#REF!</v>
      </c>
      <c r="I834" s="153" t="str">
        <f t="shared" si="147"/>
        <v/>
      </c>
      <c r="J834" s="153" t="e">
        <f t="shared" si="153"/>
        <v>#REF!</v>
      </c>
      <c r="K834" s="153" t="e">
        <f t="shared" si="153"/>
        <v>#REF!</v>
      </c>
      <c r="L834" s="153" t="e">
        <f t="shared" si="153"/>
        <v>#REF!</v>
      </c>
      <c r="M834" s="153" t="e">
        <f t="shared" si="153"/>
        <v>#REF!</v>
      </c>
      <c r="N834" s="153" t="e">
        <f t="shared" si="153"/>
        <v>#REF!</v>
      </c>
      <c r="O834" s="153" t="e">
        <f t="shared" si="153"/>
        <v>#REF!</v>
      </c>
      <c r="P834" s="153" t="e">
        <f t="shared" si="154"/>
        <v>#REF!</v>
      </c>
      <c r="Q834" s="153" t="e">
        <f t="shared" si="154"/>
        <v>#REF!</v>
      </c>
      <c r="R834" s="153" t="e">
        <f t="shared" si="154"/>
        <v>#REF!</v>
      </c>
      <c r="S834" s="153" t="e">
        <f t="shared" si="149"/>
        <v>#REF!</v>
      </c>
      <c r="T834" s="152" t="str">
        <f t="shared" ca="1" si="150"/>
        <v/>
      </c>
      <c r="U834" s="149" t="str">
        <f t="shared" ca="1" si="148"/>
        <v/>
      </c>
    </row>
    <row r="835" spans="1:21">
      <c r="A835" s="149">
        <v>833</v>
      </c>
      <c r="B835" s="150">
        <f t="shared" si="151"/>
        <v>833</v>
      </c>
      <c r="C835" s="151" t="e">
        <f>IF(#REF!='Pareto Math'!Z$3,'Pareto Math'!B835,IF(HLOOKUP(X$15,#REF!,A836,FALSE)="","",HLOOKUP(X$15,#REF!,A836,FALSE)))</f>
        <v>#REF!</v>
      </c>
      <c r="D835" s="149" t="e">
        <f>HLOOKUP(V$15,#REF!,A836,FALSE)</f>
        <v>#REF!</v>
      </c>
      <c r="E835" s="152" t="e">
        <f>IF(C835="","",HLOOKUP(W$15,#REF!,A836,FALSE))</f>
        <v>#REF!</v>
      </c>
      <c r="F835" s="152">
        <f>(COUNTIF(D$3:D835,D835))</f>
        <v>833</v>
      </c>
      <c r="G835" s="152">
        <f t="shared" ref="G835:G898" si="155">(COUNTIF(D$3:D$1002,D835))</f>
        <v>999</v>
      </c>
      <c r="H835" s="152" t="e">
        <f t="shared" ref="H835:H898" si="156">(SUMIF(D$3:D$1002,D835,E$3:E$1002))</f>
        <v>#REF!</v>
      </c>
      <c r="I835" s="153" t="str">
        <f t="shared" ref="I835:I898" si="157">IF(F835=G835,IF(ISNA(H835),G835,H835),"")</f>
        <v/>
      </c>
      <c r="J835" s="153" t="e">
        <f t="shared" si="153"/>
        <v>#REF!</v>
      </c>
      <c r="K835" s="153" t="e">
        <f t="shared" si="153"/>
        <v>#REF!</v>
      </c>
      <c r="L835" s="153" t="e">
        <f t="shared" si="153"/>
        <v>#REF!</v>
      </c>
      <c r="M835" s="153" t="e">
        <f t="shared" si="153"/>
        <v>#REF!</v>
      </c>
      <c r="N835" s="153" t="e">
        <f t="shared" si="153"/>
        <v>#REF!</v>
      </c>
      <c r="O835" s="153" t="e">
        <f t="shared" si="153"/>
        <v>#REF!</v>
      </c>
      <c r="P835" s="153" t="e">
        <f t="shared" si="154"/>
        <v>#REF!</v>
      </c>
      <c r="Q835" s="153" t="e">
        <f t="shared" si="154"/>
        <v>#REF!</v>
      </c>
      <c r="R835" s="153" t="e">
        <f t="shared" si="154"/>
        <v>#REF!</v>
      </c>
      <c r="S835" s="153" t="e">
        <f t="shared" si="149"/>
        <v>#REF!</v>
      </c>
      <c r="T835" s="152" t="str">
        <f t="shared" ca="1" si="150"/>
        <v/>
      </c>
      <c r="U835" s="149" t="str">
        <f t="shared" ref="U835:U898" ca="1" si="158">IF(T835="","",D835)</f>
        <v/>
      </c>
    </row>
    <row r="836" spans="1:21">
      <c r="A836" s="149">
        <v>834</v>
      </c>
      <c r="B836" s="150">
        <f t="shared" si="151"/>
        <v>834</v>
      </c>
      <c r="C836" s="151" t="e">
        <f>IF(#REF!='Pareto Math'!Z$3,'Pareto Math'!B836,IF(HLOOKUP(X$15,#REF!,A837,FALSE)="","",HLOOKUP(X$15,#REF!,A837,FALSE)))</f>
        <v>#REF!</v>
      </c>
      <c r="D836" s="149" t="e">
        <f>HLOOKUP(V$15,#REF!,A837,FALSE)</f>
        <v>#REF!</v>
      </c>
      <c r="E836" s="152" t="e">
        <f>IF(C836="","",HLOOKUP(W$15,#REF!,A837,FALSE))</f>
        <v>#REF!</v>
      </c>
      <c r="F836" s="152">
        <f>(COUNTIF(D$3:D836,D836))</f>
        <v>834</v>
      </c>
      <c r="G836" s="152">
        <f t="shared" si="155"/>
        <v>999</v>
      </c>
      <c r="H836" s="152" t="e">
        <f t="shared" si="156"/>
        <v>#REF!</v>
      </c>
      <c r="I836" s="153" t="str">
        <f t="shared" si="157"/>
        <v/>
      </c>
      <c r="J836" s="153" t="e">
        <f t="shared" si="153"/>
        <v>#REF!</v>
      </c>
      <c r="K836" s="153" t="e">
        <f t="shared" si="153"/>
        <v>#REF!</v>
      </c>
      <c r="L836" s="153" t="e">
        <f t="shared" si="153"/>
        <v>#REF!</v>
      </c>
      <c r="M836" s="153" t="e">
        <f t="shared" si="153"/>
        <v>#REF!</v>
      </c>
      <c r="N836" s="153" t="e">
        <f t="shared" si="153"/>
        <v>#REF!</v>
      </c>
      <c r="O836" s="153" t="e">
        <f t="shared" si="153"/>
        <v>#REF!</v>
      </c>
      <c r="P836" s="153" t="e">
        <f t="shared" si="154"/>
        <v>#REF!</v>
      </c>
      <c r="Q836" s="153" t="e">
        <f t="shared" si="154"/>
        <v>#REF!</v>
      </c>
      <c r="R836" s="153" t="e">
        <f t="shared" si="154"/>
        <v>#REF!</v>
      </c>
      <c r="S836" s="153" t="e">
        <f t="shared" ref="S836:S899" si="159">IF(SUM(J836:R836)=0,$E836,"")</f>
        <v>#REF!</v>
      </c>
      <c r="T836" s="152" t="str">
        <f t="shared" ref="T836:T899" ca="1" si="160">IF(F836=G836,IF(ISNA(H836),G836+(RAND()*0.01),H836+(RAND()*0.0000000001)),"")</f>
        <v/>
      </c>
      <c r="U836" s="149" t="str">
        <f t="shared" ca="1" si="158"/>
        <v/>
      </c>
    </row>
    <row r="837" spans="1:21">
      <c r="A837" s="149">
        <v>835</v>
      </c>
      <c r="B837" s="150">
        <f t="shared" si="151"/>
        <v>835</v>
      </c>
      <c r="C837" s="151" t="e">
        <f>IF(#REF!='Pareto Math'!Z$3,'Pareto Math'!B837,IF(HLOOKUP(X$15,#REF!,A838,FALSE)="","",HLOOKUP(X$15,#REF!,A838,FALSE)))</f>
        <v>#REF!</v>
      </c>
      <c r="D837" s="149" t="e">
        <f>HLOOKUP(V$15,#REF!,A838,FALSE)</f>
        <v>#REF!</v>
      </c>
      <c r="E837" s="152" t="e">
        <f>IF(C837="","",HLOOKUP(W$15,#REF!,A838,FALSE))</f>
        <v>#REF!</v>
      </c>
      <c r="F837" s="152">
        <f>(COUNTIF(D$3:D837,D837))</f>
        <v>835</v>
      </c>
      <c r="G837" s="152">
        <f t="shared" si="155"/>
        <v>999</v>
      </c>
      <c r="H837" s="152" t="e">
        <f t="shared" si="156"/>
        <v>#REF!</v>
      </c>
      <c r="I837" s="153" t="str">
        <f t="shared" si="157"/>
        <v/>
      </c>
      <c r="J837" s="153" t="e">
        <f t="shared" si="153"/>
        <v>#REF!</v>
      </c>
      <c r="K837" s="153" t="e">
        <f t="shared" si="153"/>
        <v>#REF!</v>
      </c>
      <c r="L837" s="153" t="e">
        <f t="shared" si="153"/>
        <v>#REF!</v>
      </c>
      <c r="M837" s="153" t="e">
        <f t="shared" si="153"/>
        <v>#REF!</v>
      </c>
      <c r="N837" s="153" t="e">
        <f t="shared" si="153"/>
        <v>#REF!</v>
      </c>
      <c r="O837" s="153" t="e">
        <f t="shared" si="153"/>
        <v>#REF!</v>
      </c>
      <c r="P837" s="153" t="e">
        <f t="shared" si="154"/>
        <v>#REF!</v>
      </c>
      <c r="Q837" s="153" t="e">
        <f t="shared" si="154"/>
        <v>#REF!</v>
      </c>
      <c r="R837" s="153" t="e">
        <f t="shared" si="154"/>
        <v>#REF!</v>
      </c>
      <c r="S837" s="153" t="e">
        <f t="shared" si="159"/>
        <v>#REF!</v>
      </c>
      <c r="T837" s="152" t="str">
        <f t="shared" ca="1" si="160"/>
        <v/>
      </c>
      <c r="U837" s="149" t="str">
        <f t="shared" ca="1" si="158"/>
        <v/>
      </c>
    </row>
    <row r="838" spans="1:21">
      <c r="A838" s="149">
        <v>836</v>
      </c>
      <c r="B838" s="150">
        <f t="shared" si="151"/>
        <v>836</v>
      </c>
      <c r="C838" s="151" t="e">
        <f>IF(#REF!='Pareto Math'!Z$3,'Pareto Math'!B838,IF(HLOOKUP(X$15,#REF!,A839,FALSE)="","",HLOOKUP(X$15,#REF!,A839,FALSE)))</f>
        <v>#REF!</v>
      </c>
      <c r="D838" s="149" t="e">
        <f>HLOOKUP(V$15,#REF!,A839,FALSE)</f>
        <v>#REF!</v>
      </c>
      <c r="E838" s="152" t="e">
        <f>IF(C838="","",HLOOKUP(W$15,#REF!,A839,FALSE))</f>
        <v>#REF!</v>
      </c>
      <c r="F838" s="152">
        <f>(COUNTIF(D$3:D838,D838))</f>
        <v>836</v>
      </c>
      <c r="G838" s="152">
        <f t="shared" si="155"/>
        <v>999</v>
      </c>
      <c r="H838" s="152" t="e">
        <f t="shared" si="156"/>
        <v>#REF!</v>
      </c>
      <c r="I838" s="153" t="str">
        <f t="shared" si="157"/>
        <v/>
      </c>
      <c r="J838" s="153" t="e">
        <f t="shared" si="153"/>
        <v>#REF!</v>
      </c>
      <c r="K838" s="153" t="e">
        <f t="shared" si="153"/>
        <v>#REF!</v>
      </c>
      <c r="L838" s="153" t="e">
        <f t="shared" si="153"/>
        <v>#REF!</v>
      </c>
      <c r="M838" s="153" t="e">
        <f t="shared" si="153"/>
        <v>#REF!</v>
      </c>
      <c r="N838" s="153" t="e">
        <f t="shared" si="153"/>
        <v>#REF!</v>
      </c>
      <c r="O838" s="153" t="e">
        <f t="shared" si="153"/>
        <v>#REF!</v>
      </c>
      <c r="P838" s="153" t="e">
        <f t="shared" si="154"/>
        <v>#REF!</v>
      </c>
      <c r="Q838" s="153" t="e">
        <f t="shared" si="154"/>
        <v>#REF!</v>
      </c>
      <c r="R838" s="153" t="e">
        <f t="shared" si="154"/>
        <v>#REF!</v>
      </c>
      <c r="S838" s="153" t="e">
        <f t="shared" si="159"/>
        <v>#REF!</v>
      </c>
      <c r="T838" s="152" t="str">
        <f t="shared" ca="1" si="160"/>
        <v/>
      </c>
      <c r="U838" s="149" t="str">
        <f t="shared" ca="1" si="158"/>
        <v/>
      </c>
    </row>
    <row r="839" spans="1:21">
      <c r="A839" s="149">
        <v>837</v>
      </c>
      <c r="B839" s="150">
        <f t="shared" ref="B839:B902" si="161">IF(A839&gt;999-COUNTIF(D:D,0),"",A839)</f>
        <v>837</v>
      </c>
      <c r="C839" s="151" t="e">
        <f>IF(#REF!='Pareto Math'!Z$3,'Pareto Math'!B839,IF(HLOOKUP(X$15,#REF!,A840,FALSE)="","",HLOOKUP(X$15,#REF!,A840,FALSE)))</f>
        <v>#REF!</v>
      </c>
      <c r="D839" s="149" t="e">
        <f>HLOOKUP(V$15,#REF!,A840,FALSE)</f>
        <v>#REF!</v>
      </c>
      <c r="E839" s="152" t="e">
        <f>IF(C839="","",HLOOKUP(W$15,#REF!,A840,FALSE))</f>
        <v>#REF!</v>
      </c>
      <c r="F839" s="152">
        <f>(COUNTIF(D$3:D839,D839))</f>
        <v>837</v>
      </c>
      <c r="G839" s="152">
        <f t="shared" si="155"/>
        <v>999</v>
      </c>
      <c r="H839" s="152" t="e">
        <f t="shared" si="156"/>
        <v>#REF!</v>
      </c>
      <c r="I839" s="153" t="str">
        <f t="shared" si="157"/>
        <v/>
      </c>
      <c r="J839" s="153" t="e">
        <f t="shared" si="153"/>
        <v>#REF!</v>
      </c>
      <c r="K839" s="153" t="e">
        <f t="shared" si="153"/>
        <v>#REF!</v>
      </c>
      <c r="L839" s="153" t="e">
        <f t="shared" si="153"/>
        <v>#REF!</v>
      </c>
      <c r="M839" s="153" t="e">
        <f t="shared" si="153"/>
        <v>#REF!</v>
      </c>
      <c r="N839" s="153" t="e">
        <f t="shared" si="153"/>
        <v>#REF!</v>
      </c>
      <c r="O839" s="153" t="e">
        <f t="shared" si="153"/>
        <v>#REF!</v>
      </c>
      <c r="P839" s="153" t="e">
        <f t="shared" si="154"/>
        <v>#REF!</v>
      </c>
      <c r="Q839" s="153" t="e">
        <f t="shared" si="154"/>
        <v>#REF!</v>
      </c>
      <c r="R839" s="153" t="e">
        <f t="shared" si="154"/>
        <v>#REF!</v>
      </c>
      <c r="S839" s="153" t="e">
        <f t="shared" si="159"/>
        <v>#REF!</v>
      </c>
      <c r="T839" s="152" t="str">
        <f t="shared" ca="1" si="160"/>
        <v/>
      </c>
      <c r="U839" s="149" t="str">
        <f t="shared" ca="1" si="158"/>
        <v/>
      </c>
    </row>
    <row r="840" spans="1:21">
      <c r="A840" s="149">
        <v>838</v>
      </c>
      <c r="B840" s="150">
        <f t="shared" si="161"/>
        <v>838</v>
      </c>
      <c r="C840" s="151" t="e">
        <f>IF(#REF!='Pareto Math'!Z$3,'Pareto Math'!B840,IF(HLOOKUP(X$15,#REF!,A841,FALSE)="","",HLOOKUP(X$15,#REF!,A841,FALSE)))</f>
        <v>#REF!</v>
      </c>
      <c r="D840" s="149" t="e">
        <f>HLOOKUP(V$15,#REF!,A841,FALSE)</f>
        <v>#REF!</v>
      </c>
      <c r="E840" s="152" t="e">
        <f>IF(C840="","",HLOOKUP(W$15,#REF!,A841,FALSE))</f>
        <v>#REF!</v>
      </c>
      <c r="F840" s="152">
        <f>(COUNTIF(D$3:D840,D840))</f>
        <v>838</v>
      </c>
      <c r="G840" s="152">
        <f t="shared" si="155"/>
        <v>999</v>
      </c>
      <c r="H840" s="152" t="e">
        <f t="shared" si="156"/>
        <v>#REF!</v>
      </c>
      <c r="I840" s="153" t="str">
        <f t="shared" si="157"/>
        <v/>
      </c>
      <c r="J840" s="153" t="e">
        <f t="shared" si="153"/>
        <v>#REF!</v>
      </c>
      <c r="K840" s="153" t="e">
        <f t="shared" si="153"/>
        <v>#REF!</v>
      </c>
      <c r="L840" s="153" t="e">
        <f t="shared" si="153"/>
        <v>#REF!</v>
      </c>
      <c r="M840" s="153" t="e">
        <f t="shared" si="153"/>
        <v>#REF!</v>
      </c>
      <c r="N840" s="153" t="e">
        <f t="shared" si="153"/>
        <v>#REF!</v>
      </c>
      <c r="O840" s="153" t="e">
        <f t="shared" si="153"/>
        <v>#REF!</v>
      </c>
      <c r="P840" s="153" t="e">
        <f t="shared" si="154"/>
        <v>#REF!</v>
      </c>
      <c r="Q840" s="153" t="e">
        <f t="shared" si="154"/>
        <v>#REF!</v>
      </c>
      <c r="R840" s="153" t="e">
        <f t="shared" si="154"/>
        <v>#REF!</v>
      </c>
      <c r="S840" s="153" t="e">
        <f t="shared" si="159"/>
        <v>#REF!</v>
      </c>
      <c r="T840" s="152" t="str">
        <f t="shared" ca="1" si="160"/>
        <v/>
      </c>
      <c r="U840" s="149" t="str">
        <f t="shared" ca="1" si="158"/>
        <v/>
      </c>
    </row>
    <row r="841" spans="1:21">
      <c r="A841" s="149">
        <v>839</v>
      </c>
      <c r="B841" s="150">
        <f t="shared" si="161"/>
        <v>839</v>
      </c>
      <c r="C841" s="151" t="e">
        <f>IF(#REF!='Pareto Math'!Z$3,'Pareto Math'!B841,IF(HLOOKUP(X$15,#REF!,A842,FALSE)="","",HLOOKUP(X$15,#REF!,A842,FALSE)))</f>
        <v>#REF!</v>
      </c>
      <c r="D841" s="149" t="e">
        <f>HLOOKUP(V$15,#REF!,A842,FALSE)</f>
        <v>#REF!</v>
      </c>
      <c r="E841" s="152" t="e">
        <f>IF(C841="","",HLOOKUP(W$15,#REF!,A842,FALSE))</f>
        <v>#REF!</v>
      </c>
      <c r="F841" s="152">
        <f>(COUNTIF(D$3:D841,D841))</f>
        <v>839</v>
      </c>
      <c r="G841" s="152">
        <f t="shared" si="155"/>
        <v>999</v>
      </c>
      <c r="H841" s="152" t="e">
        <f t="shared" si="156"/>
        <v>#REF!</v>
      </c>
      <c r="I841" s="153" t="str">
        <f t="shared" si="157"/>
        <v/>
      </c>
      <c r="J841" s="153" t="e">
        <f t="shared" si="153"/>
        <v>#REF!</v>
      </c>
      <c r="K841" s="153" t="e">
        <f t="shared" si="153"/>
        <v>#REF!</v>
      </c>
      <c r="L841" s="153" t="e">
        <f t="shared" si="153"/>
        <v>#REF!</v>
      </c>
      <c r="M841" s="153" t="e">
        <f t="shared" si="153"/>
        <v>#REF!</v>
      </c>
      <c r="N841" s="153" t="e">
        <f t="shared" si="153"/>
        <v>#REF!</v>
      </c>
      <c r="O841" s="153" t="e">
        <f t="shared" si="153"/>
        <v>#REF!</v>
      </c>
      <c r="P841" s="153" t="e">
        <f t="shared" si="154"/>
        <v>#REF!</v>
      </c>
      <c r="Q841" s="153" t="e">
        <f t="shared" si="154"/>
        <v>#REF!</v>
      </c>
      <c r="R841" s="153" t="e">
        <f t="shared" si="154"/>
        <v>#REF!</v>
      </c>
      <c r="S841" s="153" t="e">
        <f t="shared" si="159"/>
        <v>#REF!</v>
      </c>
      <c r="T841" s="152" t="str">
        <f t="shared" ca="1" si="160"/>
        <v/>
      </c>
      <c r="U841" s="149" t="str">
        <f t="shared" ca="1" si="158"/>
        <v/>
      </c>
    </row>
    <row r="842" spans="1:21">
      <c r="A842" s="149">
        <v>840</v>
      </c>
      <c r="B842" s="150">
        <f t="shared" si="161"/>
        <v>840</v>
      </c>
      <c r="C842" s="151" t="e">
        <f>IF(#REF!='Pareto Math'!Z$3,'Pareto Math'!B842,IF(HLOOKUP(X$15,#REF!,A843,FALSE)="","",HLOOKUP(X$15,#REF!,A843,FALSE)))</f>
        <v>#REF!</v>
      </c>
      <c r="D842" s="149" t="e">
        <f>HLOOKUP(V$15,#REF!,A843,FALSE)</f>
        <v>#REF!</v>
      </c>
      <c r="E842" s="152" t="e">
        <f>IF(C842="","",HLOOKUP(W$15,#REF!,A843,FALSE))</f>
        <v>#REF!</v>
      </c>
      <c r="F842" s="152">
        <f>(COUNTIF(D$3:D842,D842))</f>
        <v>840</v>
      </c>
      <c r="G842" s="152">
        <f t="shared" si="155"/>
        <v>999</v>
      </c>
      <c r="H842" s="152" t="e">
        <f t="shared" si="156"/>
        <v>#REF!</v>
      </c>
      <c r="I842" s="153" t="str">
        <f t="shared" si="157"/>
        <v/>
      </c>
      <c r="J842" s="153" t="e">
        <f t="shared" si="153"/>
        <v>#REF!</v>
      </c>
      <c r="K842" s="153" t="e">
        <f t="shared" si="153"/>
        <v>#REF!</v>
      </c>
      <c r="L842" s="153" t="e">
        <f t="shared" si="153"/>
        <v>#REF!</v>
      </c>
      <c r="M842" s="153" t="e">
        <f t="shared" si="153"/>
        <v>#REF!</v>
      </c>
      <c r="N842" s="153" t="e">
        <f t="shared" si="153"/>
        <v>#REF!</v>
      </c>
      <c r="O842" s="153" t="e">
        <f t="shared" si="153"/>
        <v>#REF!</v>
      </c>
      <c r="P842" s="153" t="e">
        <f t="shared" si="154"/>
        <v>#REF!</v>
      </c>
      <c r="Q842" s="153" t="e">
        <f t="shared" si="154"/>
        <v>#REF!</v>
      </c>
      <c r="R842" s="153" t="e">
        <f t="shared" si="154"/>
        <v>#REF!</v>
      </c>
      <c r="S842" s="153" t="e">
        <f t="shared" si="159"/>
        <v>#REF!</v>
      </c>
      <c r="T842" s="152" t="str">
        <f t="shared" ca="1" si="160"/>
        <v/>
      </c>
      <c r="U842" s="149" t="str">
        <f t="shared" ca="1" si="158"/>
        <v/>
      </c>
    </row>
    <row r="843" spans="1:21">
      <c r="A843" s="149">
        <v>841</v>
      </c>
      <c r="B843" s="150">
        <f t="shared" si="161"/>
        <v>841</v>
      </c>
      <c r="C843" s="151" t="e">
        <f>IF(#REF!='Pareto Math'!Z$3,'Pareto Math'!B843,IF(HLOOKUP(X$15,#REF!,A844,FALSE)="","",HLOOKUP(X$15,#REF!,A844,FALSE)))</f>
        <v>#REF!</v>
      </c>
      <c r="D843" s="149" t="e">
        <f>HLOOKUP(V$15,#REF!,A844,FALSE)</f>
        <v>#REF!</v>
      </c>
      <c r="E843" s="152" t="e">
        <f>IF(C843="","",HLOOKUP(W$15,#REF!,A844,FALSE))</f>
        <v>#REF!</v>
      </c>
      <c r="F843" s="152">
        <f>(COUNTIF(D$3:D843,D843))</f>
        <v>841</v>
      </c>
      <c r="G843" s="152">
        <f t="shared" si="155"/>
        <v>999</v>
      </c>
      <c r="H843" s="152" t="e">
        <f t="shared" si="156"/>
        <v>#REF!</v>
      </c>
      <c r="I843" s="153" t="str">
        <f t="shared" si="157"/>
        <v/>
      </c>
      <c r="J843" s="153" t="e">
        <f t="shared" si="153"/>
        <v>#REF!</v>
      </c>
      <c r="K843" s="153" t="e">
        <f t="shared" si="153"/>
        <v>#REF!</v>
      </c>
      <c r="L843" s="153" t="e">
        <f t="shared" si="153"/>
        <v>#REF!</v>
      </c>
      <c r="M843" s="153" t="e">
        <f t="shared" ref="M843:R906" si="162">IF(ISERROR(AA$43),"",IF($D843&lt;&gt;AA$43,"",$E843))</f>
        <v>#REF!</v>
      </c>
      <c r="N843" s="153" t="e">
        <f t="shared" si="162"/>
        <v>#REF!</v>
      </c>
      <c r="O843" s="153" t="e">
        <f t="shared" si="162"/>
        <v>#REF!</v>
      </c>
      <c r="P843" s="153" t="e">
        <f t="shared" si="154"/>
        <v>#REF!</v>
      </c>
      <c r="Q843" s="153" t="e">
        <f t="shared" si="154"/>
        <v>#REF!</v>
      </c>
      <c r="R843" s="153" t="e">
        <f t="shared" si="154"/>
        <v>#REF!</v>
      </c>
      <c r="S843" s="153" t="e">
        <f t="shared" si="159"/>
        <v>#REF!</v>
      </c>
      <c r="T843" s="152" t="str">
        <f t="shared" ca="1" si="160"/>
        <v/>
      </c>
      <c r="U843" s="149" t="str">
        <f t="shared" ca="1" si="158"/>
        <v/>
      </c>
    </row>
    <row r="844" spans="1:21">
      <c r="A844" s="149">
        <v>842</v>
      </c>
      <c r="B844" s="150">
        <f t="shared" si="161"/>
        <v>842</v>
      </c>
      <c r="C844" s="151" t="e">
        <f>IF(#REF!='Pareto Math'!Z$3,'Pareto Math'!B844,IF(HLOOKUP(X$15,#REF!,A845,FALSE)="","",HLOOKUP(X$15,#REF!,A845,FALSE)))</f>
        <v>#REF!</v>
      </c>
      <c r="D844" s="149" t="e">
        <f>HLOOKUP(V$15,#REF!,A845,FALSE)</f>
        <v>#REF!</v>
      </c>
      <c r="E844" s="152" t="e">
        <f>IF(C844="","",HLOOKUP(W$15,#REF!,A845,FALSE))</f>
        <v>#REF!</v>
      </c>
      <c r="F844" s="152">
        <f>(COUNTIF(D$3:D844,D844))</f>
        <v>842</v>
      </c>
      <c r="G844" s="152">
        <f t="shared" si="155"/>
        <v>999</v>
      </c>
      <c r="H844" s="152" t="e">
        <f t="shared" si="156"/>
        <v>#REF!</v>
      </c>
      <c r="I844" s="153" t="str">
        <f t="shared" si="157"/>
        <v/>
      </c>
      <c r="J844" s="153" t="e">
        <f t="shared" ref="J844:O907" si="163">IF(ISERROR(X$43),"",IF($D844&lt;&gt;X$43,"",$E844))</f>
        <v>#REF!</v>
      </c>
      <c r="K844" s="153" t="e">
        <f t="shared" si="163"/>
        <v>#REF!</v>
      </c>
      <c r="L844" s="153" t="e">
        <f t="shared" si="163"/>
        <v>#REF!</v>
      </c>
      <c r="M844" s="153" t="e">
        <f t="shared" si="162"/>
        <v>#REF!</v>
      </c>
      <c r="N844" s="153" t="e">
        <f t="shared" si="162"/>
        <v>#REF!</v>
      </c>
      <c r="O844" s="153" t="e">
        <f t="shared" si="162"/>
        <v>#REF!</v>
      </c>
      <c r="P844" s="153" t="e">
        <f t="shared" si="154"/>
        <v>#REF!</v>
      </c>
      <c r="Q844" s="153" t="e">
        <f t="shared" si="154"/>
        <v>#REF!</v>
      </c>
      <c r="R844" s="153" t="e">
        <f t="shared" si="154"/>
        <v>#REF!</v>
      </c>
      <c r="S844" s="153" t="e">
        <f t="shared" si="159"/>
        <v>#REF!</v>
      </c>
      <c r="T844" s="152" t="str">
        <f t="shared" ca="1" si="160"/>
        <v/>
      </c>
      <c r="U844" s="149" t="str">
        <f t="shared" ca="1" si="158"/>
        <v/>
      </c>
    </row>
    <row r="845" spans="1:21">
      <c r="A845" s="149">
        <v>843</v>
      </c>
      <c r="B845" s="150">
        <f t="shared" si="161"/>
        <v>843</v>
      </c>
      <c r="C845" s="151" t="e">
        <f>IF(#REF!='Pareto Math'!Z$3,'Pareto Math'!B845,IF(HLOOKUP(X$15,#REF!,A846,FALSE)="","",HLOOKUP(X$15,#REF!,A846,FALSE)))</f>
        <v>#REF!</v>
      </c>
      <c r="D845" s="149" t="e">
        <f>HLOOKUP(V$15,#REF!,A846,FALSE)</f>
        <v>#REF!</v>
      </c>
      <c r="E845" s="152" t="e">
        <f>IF(C845="","",HLOOKUP(W$15,#REF!,A846,FALSE))</f>
        <v>#REF!</v>
      </c>
      <c r="F845" s="152">
        <f>(COUNTIF(D$3:D845,D845))</f>
        <v>843</v>
      </c>
      <c r="G845" s="152">
        <f t="shared" si="155"/>
        <v>999</v>
      </c>
      <c r="H845" s="152" t="e">
        <f t="shared" si="156"/>
        <v>#REF!</v>
      </c>
      <c r="I845" s="153" t="str">
        <f t="shared" si="157"/>
        <v/>
      </c>
      <c r="J845" s="153" t="e">
        <f t="shared" si="163"/>
        <v>#REF!</v>
      </c>
      <c r="K845" s="153" t="e">
        <f t="shared" si="163"/>
        <v>#REF!</v>
      </c>
      <c r="L845" s="153" t="e">
        <f t="shared" si="163"/>
        <v>#REF!</v>
      </c>
      <c r="M845" s="153" t="e">
        <f t="shared" si="162"/>
        <v>#REF!</v>
      </c>
      <c r="N845" s="153" t="e">
        <f t="shared" si="162"/>
        <v>#REF!</v>
      </c>
      <c r="O845" s="153" t="e">
        <f t="shared" si="162"/>
        <v>#REF!</v>
      </c>
      <c r="P845" s="153" t="e">
        <f t="shared" si="154"/>
        <v>#REF!</v>
      </c>
      <c r="Q845" s="153" t="e">
        <f t="shared" si="154"/>
        <v>#REF!</v>
      </c>
      <c r="R845" s="153" t="e">
        <f t="shared" si="154"/>
        <v>#REF!</v>
      </c>
      <c r="S845" s="153" t="e">
        <f t="shared" si="159"/>
        <v>#REF!</v>
      </c>
      <c r="T845" s="152" t="str">
        <f t="shared" ca="1" si="160"/>
        <v/>
      </c>
      <c r="U845" s="149" t="str">
        <f t="shared" ca="1" si="158"/>
        <v/>
      </c>
    </row>
    <row r="846" spans="1:21">
      <c r="A846" s="149">
        <v>844</v>
      </c>
      <c r="B846" s="150">
        <f t="shared" si="161"/>
        <v>844</v>
      </c>
      <c r="C846" s="151" t="e">
        <f>IF(#REF!='Pareto Math'!Z$3,'Pareto Math'!B846,IF(HLOOKUP(X$15,#REF!,A847,FALSE)="","",HLOOKUP(X$15,#REF!,A847,FALSE)))</f>
        <v>#REF!</v>
      </c>
      <c r="D846" s="149" t="e">
        <f>HLOOKUP(V$15,#REF!,A847,FALSE)</f>
        <v>#REF!</v>
      </c>
      <c r="E846" s="152" t="e">
        <f>IF(C846="","",HLOOKUP(W$15,#REF!,A847,FALSE))</f>
        <v>#REF!</v>
      </c>
      <c r="F846" s="152">
        <f>(COUNTIF(D$3:D846,D846))</f>
        <v>844</v>
      </c>
      <c r="G846" s="152">
        <f t="shared" si="155"/>
        <v>999</v>
      </c>
      <c r="H846" s="152" t="e">
        <f t="shared" si="156"/>
        <v>#REF!</v>
      </c>
      <c r="I846" s="153" t="str">
        <f t="shared" si="157"/>
        <v/>
      </c>
      <c r="J846" s="153" t="e">
        <f t="shared" si="163"/>
        <v>#REF!</v>
      </c>
      <c r="K846" s="153" t="e">
        <f t="shared" si="163"/>
        <v>#REF!</v>
      </c>
      <c r="L846" s="153" t="e">
        <f t="shared" si="163"/>
        <v>#REF!</v>
      </c>
      <c r="M846" s="153" t="e">
        <f t="shared" si="162"/>
        <v>#REF!</v>
      </c>
      <c r="N846" s="153" t="e">
        <f t="shared" si="162"/>
        <v>#REF!</v>
      </c>
      <c r="O846" s="153" t="e">
        <f t="shared" si="162"/>
        <v>#REF!</v>
      </c>
      <c r="P846" s="153" t="e">
        <f t="shared" si="154"/>
        <v>#REF!</v>
      </c>
      <c r="Q846" s="153" t="e">
        <f t="shared" si="154"/>
        <v>#REF!</v>
      </c>
      <c r="R846" s="153" t="e">
        <f t="shared" si="154"/>
        <v>#REF!</v>
      </c>
      <c r="S846" s="153" t="e">
        <f t="shared" si="159"/>
        <v>#REF!</v>
      </c>
      <c r="T846" s="152" t="str">
        <f t="shared" ca="1" si="160"/>
        <v/>
      </c>
      <c r="U846" s="149" t="str">
        <f t="shared" ca="1" si="158"/>
        <v/>
      </c>
    </row>
    <row r="847" spans="1:21">
      <c r="A847" s="149">
        <v>845</v>
      </c>
      <c r="B847" s="150">
        <f t="shared" si="161"/>
        <v>845</v>
      </c>
      <c r="C847" s="151" t="e">
        <f>IF(#REF!='Pareto Math'!Z$3,'Pareto Math'!B847,IF(HLOOKUP(X$15,#REF!,A848,FALSE)="","",HLOOKUP(X$15,#REF!,A848,FALSE)))</f>
        <v>#REF!</v>
      </c>
      <c r="D847" s="149" t="e">
        <f>HLOOKUP(V$15,#REF!,A848,FALSE)</f>
        <v>#REF!</v>
      </c>
      <c r="E847" s="152" t="e">
        <f>IF(C847="","",HLOOKUP(W$15,#REF!,A848,FALSE))</f>
        <v>#REF!</v>
      </c>
      <c r="F847" s="152">
        <f>(COUNTIF(D$3:D847,D847))</f>
        <v>845</v>
      </c>
      <c r="G847" s="152">
        <f t="shared" si="155"/>
        <v>999</v>
      </c>
      <c r="H847" s="152" t="e">
        <f t="shared" si="156"/>
        <v>#REF!</v>
      </c>
      <c r="I847" s="153" t="str">
        <f t="shared" si="157"/>
        <v/>
      </c>
      <c r="J847" s="153" t="e">
        <f t="shared" si="163"/>
        <v>#REF!</v>
      </c>
      <c r="K847" s="153" t="e">
        <f t="shared" si="163"/>
        <v>#REF!</v>
      </c>
      <c r="L847" s="153" t="e">
        <f t="shared" si="163"/>
        <v>#REF!</v>
      </c>
      <c r="M847" s="153" t="e">
        <f t="shared" si="162"/>
        <v>#REF!</v>
      </c>
      <c r="N847" s="153" t="e">
        <f t="shared" si="162"/>
        <v>#REF!</v>
      </c>
      <c r="O847" s="153" t="e">
        <f t="shared" si="162"/>
        <v>#REF!</v>
      </c>
      <c r="P847" s="153" t="e">
        <f t="shared" si="154"/>
        <v>#REF!</v>
      </c>
      <c r="Q847" s="153" t="e">
        <f t="shared" si="154"/>
        <v>#REF!</v>
      </c>
      <c r="R847" s="153" t="e">
        <f t="shared" si="154"/>
        <v>#REF!</v>
      </c>
      <c r="S847" s="153" t="e">
        <f t="shared" si="159"/>
        <v>#REF!</v>
      </c>
      <c r="T847" s="152" t="str">
        <f t="shared" ca="1" si="160"/>
        <v/>
      </c>
      <c r="U847" s="149" t="str">
        <f t="shared" ca="1" si="158"/>
        <v/>
      </c>
    </row>
    <row r="848" spans="1:21">
      <c r="A848" s="149">
        <v>846</v>
      </c>
      <c r="B848" s="150">
        <f t="shared" si="161"/>
        <v>846</v>
      </c>
      <c r="C848" s="151" t="e">
        <f>IF(#REF!='Pareto Math'!Z$3,'Pareto Math'!B848,IF(HLOOKUP(X$15,#REF!,A849,FALSE)="","",HLOOKUP(X$15,#REF!,A849,FALSE)))</f>
        <v>#REF!</v>
      </c>
      <c r="D848" s="149" t="e">
        <f>HLOOKUP(V$15,#REF!,A849,FALSE)</f>
        <v>#REF!</v>
      </c>
      <c r="E848" s="152" t="e">
        <f>IF(C848="","",HLOOKUP(W$15,#REF!,A849,FALSE))</f>
        <v>#REF!</v>
      </c>
      <c r="F848" s="152">
        <f>(COUNTIF(D$3:D848,D848))</f>
        <v>846</v>
      </c>
      <c r="G848" s="152">
        <f t="shared" si="155"/>
        <v>999</v>
      </c>
      <c r="H848" s="152" t="e">
        <f t="shared" si="156"/>
        <v>#REF!</v>
      </c>
      <c r="I848" s="153" t="str">
        <f t="shared" si="157"/>
        <v/>
      </c>
      <c r="J848" s="153" t="e">
        <f t="shared" si="163"/>
        <v>#REF!</v>
      </c>
      <c r="K848" s="153" t="e">
        <f t="shared" si="163"/>
        <v>#REF!</v>
      </c>
      <c r="L848" s="153" t="e">
        <f t="shared" si="163"/>
        <v>#REF!</v>
      </c>
      <c r="M848" s="153" t="e">
        <f t="shared" si="162"/>
        <v>#REF!</v>
      </c>
      <c r="N848" s="153" t="e">
        <f t="shared" si="162"/>
        <v>#REF!</v>
      </c>
      <c r="O848" s="153" t="e">
        <f t="shared" si="162"/>
        <v>#REF!</v>
      </c>
      <c r="P848" s="153" t="e">
        <f t="shared" si="154"/>
        <v>#REF!</v>
      </c>
      <c r="Q848" s="153" t="e">
        <f t="shared" si="154"/>
        <v>#REF!</v>
      </c>
      <c r="R848" s="153" t="e">
        <f t="shared" si="154"/>
        <v>#REF!</v>
      </c>
      <c r="S848" s="153" t="e">
        <f t="shared" si="159"/>
        <v>#REF!</v>
      </c>
      <c r="T848" s="152" t="str">
        <f t="shared" ca="1" si="160"/>
        <v/>
      </c>
      <c r="U848" s="149" t="str">
        <f t="shared" ca="1" si="158"/>
        <v/>
      </c>
    </row>
    <row r="849" spans="1:21">
      <c r="A849" s="149">
        <v>847</v>
      </c>
      <c r="B849" s="150">
        <f t="shared" si="161"/>
        <v>847</v>
      </c>
      <c r="C849" s="151" t="e">
        <f>IF(#REF!='Pareto Math'!Z$3,'Pareto Math'!B849,IF(HLOOKUP(X$15,#REF!,A850,FALSE)="","",HLOOKUP(X$15,#REF!,A850,FALSE)))</f>
        <v>#REF!</v>
      </c>
      <c r="D849" s="149" t="e">
        <f>HLOOKUP(V$15,#REF!,A850,FALSE)</f>
        <v>#REF!</v>
      </c>
      <c r="E849" s="152" t="e">
        <f>IF(C849="","",HLOOKUP(W$15,#REF!,A850,FALSE))</f>
        <v>#REF!</v>
      </c>
      <c r="F849" s="152">
        <f>(COUNTIF(D$3:D849,D849))</f>
        <v>847</v>
      </c>
      <c r="G849" s="152">
        <f t="shared" si="155"/>
        <v>999</v>
      </c>
      <c r="H849" s="152" t="e">
        <f t="shared" si="156"/>
        <v>#REF!</v>
      </c>
      <c r="I849" s="153" t="str">
        <f t="shared" si="157"/>
        <v/>
      </c>
      <c r="J849" s="153" t="e">
        <f t="shared" si="163"/>
        <v>#REF!</v>
      </c>
      <c r="K849" s="153" t="e">
        <f t="shared" si="163"/>
        <v>#REF!</v>
      </c>
      <c r="L849" s="153" t="e">
        <f t="shared" si="163"/>
        <v>#REF!</v>
      </c>
      <c r="M849" s="153" t="e">
        <f t="shared" si="162"/>
        <v>#REF!</v>
      </c>
      <c r="N849" s="153" t="e">
        <f t="shared" si="162"/>
        <v>#REF!</v>
      </c>
      <c r="O849" s="153" t="e">
        <f t="shared" si="162"/>
        <v>#REF!</v>
      </c>
      <c r="P849" s="153" t="e">
        <f t="shared" si="154"/>
        <v>#REF!</v>
      </c>
      <c r="Q849" s="153" t="e">
        <f t="shared" si="154"/>
        <v>#REF!</v>
      </c>
      <c r="R849" s="153" t="e">
        <f t="shared" si="154"/>
        <v>#REF!</v>
      </c>
      <c r="S849" s="153" t="e">
        <f t="shared" si="159"/>
        <v>#REF!</v>
      </c>
      <c r="T849" s="152" t="str">
        <f t="shared" ca="1" si="160"/>
        <v/>
      </c>
      <c r="U849" s="149" t="str">
        <f t="shared" ca="1" si="158"/>
        <v/>
      </c>
    </row>
    <row r="850" spans="1:21">
      <c r="A850" s="149">
        <v>848</v>
      </c>
      <c r="B850" s="150">
        <f t="shared" si="161"/>
        <v>848</v>
      </c>
      <c r="C850" s="151" t="e">
        <f>IF(#REF!='Pareto Math'!Z$3,'Pareto Math'!B850,IF(HLOOKUP(X$15,#REF!,A851,FALSE)="","",HLOOKUP(X$15,#REF!,A851,FALSE)))</f>
        <v>#REF!</v>
      </c>
      <c r="D850" s="149" t="e">
        <f>HLOOKUP(V$15,#REF!,A851,FALSE)</f>
        <v>#REF!</v>
      </c>
      <c r="E850" s="152" t="e">
        <f>IF(C850="","",HLOOKUP(W$15,#REF!,A851,FALSE))</f>
        <v>#REF!</v>
      </c>
      <c r="F850" s="152">
        <f>(COUNTIF(D$3:D850,D850))</f>
        <v>848</v>
      </c>
      <c r="G850" s="152">
        <f t="shared" si="155"/>
        <v>999</v>
      </c>
      <c r="H850" s="152" t="e">
        <f t="shared" si="156"/>
        <v>#REF!</v>
      </c>
      <c r="I850" s="153" t="str">
        <f t="shared" si="157"/>
        <v/>
      </c>
      <c r="J850" s="153" t="e">
        <f t="shared" si="163"/>
        <v>#REF!</v>
      </c>
      <c r="K850" s="153" t="e">
        <f t="shared" si="163"/>
        <v>#REF!</v>
      </c>
      <c r="L850" s="153" t="e">
        <f t="shared" si="163"/>
        <v>#REF!</v>
      </c>
      <c r="M850" s="153" t="e">
        <f t="shared" si="162"/>
        <v>#REF!</v>
      </c>
      <c r="N850" s="153" t="e">
        <f t="shared" si="162"/>
        <v>#REF!</v>
      </c>
      <c r="O850" s="153" t="e">
        <f t="shared" si="162"/>
        <v>#REF!</v>
      </c>
      <c r="P850" s="153" t="e">
        <f t="shared" si="154"/>
        <v>#REF!</v>
      </c>
      <c r="Q850" s="153" t="e">
        <f t="shared" si="154"/>
        <v>#REF!</v>
      </c>
      <c r="R850" s="153" t="e">
        <f t="shared" si="154"/>
        <v>#REF!</v>
      </c>
      <c r="S850" s="153" t="e">
        <f t="shared" si="159"/>
        <v>#REF!</v>
      </c>
      <c r="T850" s="152" t="str">
        <f t="shared" ca="1" si="160"/>
        <v/>
      </c>
      <c r="U850" s="149" t="str">
        <f t="shared" ca="1" si="158"/>
        <v/>
      </c>
    </row>
    <row r="851" spans="1:21">
      <c r="A851" s="149">
        <v>849</v>
      </c>
      <c r="B851" s="150">
        <f t="shared" si="161"/>
        <v>849</v>
      </c>
      <c r="C851" s="151" t="e">
        <f>IF(#REF!='Pareto Math'!Z$3,'Pareto Math'!B851,IF(HLOOKUP(X$15,#REF!,A852,FALSE)="","",HLOOKUP(X$15,#REF!,A852,FALSE)))</f>
        <v>#REF!</v>
      </c>
      <c r="D851" s="149" t="e">
        <f>HLOOKUP(V$15,#REF!,A852,FALSE)</f>
        <v>#REF!</v>
      </c>
      <c r="E851" s="152" t="e">
        <f>IF(C851="","",HLOOKUP(W$15,#REF!,A852,FALSE))</f>
        <v>#REF!</v>
      </c>
      <c r="F851" s="152">
        <f>(COUNTIF(D$3:D851,D851))</f>
        <v>849</v>
      </c>
      <c r="G851" s="152">
        <f t="shared" si="155"/>
        <v>999</v>
      </c>
      <c r="H851" s="152" t="e">
        <f t="shared" si="156"/>
        <v>#REF!</v>
      </c>
      <c r="I851" s="153" t="str">
        <f t="shared" si="157"/>
        <v/>
      </c>
      <c r="J851" s="153" t="e">
        <f t="shared" si="163"/>
        <v>#REF!</v>
      </c>
      <c r="K851" s="153" t="e">
        <f t="shared" si="163"/>
        <v>#REF!</v>
      </c>
      <c r="L851" s="153" t="e">
        <f t="shared" si="163"/>
        <v>#REF!</v>
      </c>
      <c r="M851" s="153" t="e">
        <f t="shared" si="162"/>
        <v>#REF!</v>
      </c>
      <c r="N851" s="153" t="e">
        <f t="shared" si="162"/>
        <v>#REF!</v>
      </c>
      <c r="O851" s="153" t="e">
        <f t="shared" si="162"/>
        <v>#REF!</v>
      </c>
      <c r="P851" s="153" t="e">
        <f t="shared" si="154"/>
        <v>#REF!</v>
      </c>
      <c r="Q851" s="153" t="e">
        <f t="shared" si="154"/>
        <v>#REF!</v>
      </c>
      <c r="R851" s="153" t="e">
        <f t="shared" si="154"/>
        <v>#REF!</v>
      </c>
      <c r="S851" s="153" t="e">
        <f t="shared" si="159"/>
        <v>#REF!</v>
      </c>
      <c r="T851" s="152" t="str">
        <f t="shared" ca="1" si="160"/>
        <v/>
      </c>
      <c r="U851" s="149" t="str">
        <f t="shared" ca="1" si="158"/>
        <v/>
      </c>
    </row>
    <row r="852" spans="1:21">
      <c r="A852" s="149">
        <v>850</v>
      </c>
      <c r="B852" s="150">
        <f t="shared" si="161"/>
        <v>850</v>
      </c>
      <c r="C852" s="151" t="e">
        <f>IF(#REF!='Pareto Math'!Z$3,'Pareto Math'!B852,IF(HLOOKUP(X$15,#REF!,A853,FALSE)="","",HLOOKUP(X$15,#REF!,A853,FALSE)))</f>
        <v>#REF!</v>
      </c>
      <c r="D852" s="149" t="e">
        <f>HLOOKUP(V$15,#REF!,A853,FALSE)</f>
        <v>#REF!</v>
      </c>
      <c r="E852" s="152" t="e">
        <f>IF(C852="","",HLOOKUP(W$15,#REF!,A853,FALSE))</f>
        <v>#REF!</v>
      </c>
      <c r="F852" s="152">
        <f>(COUNTIF(D$3:D852,D852))</f>
        <v>850</v>
      </c>
      <c r="G852" s="152">
        <f t="shared" si="155"/>
        <v>999</v>
      </c>
      <c r="H852" s="152" t="e">
        <f t="shared" si="156"/>
        <v>#REF!</v>
      </c>
      <c r="I852" s="153" t="str">
        <f t="shared" si="157"/>
        <v/>
      </c>
      <c r="J852" s="153" t="e">
        <f t="shared" si="163"/>
        <v>#REF!</v>
      </c>
      <c r="K852" s="153" t="e">
        <f t="shared" si="163"/>
        <v>#REF!</v>
      </c>
      <c r="L852" s="153" t="e">
        <f t="shared" si="163"/>
        <v>#REF!</v>
      </c>
      <c r="M852" s="153" t="e">
        <f t="shared" si="162"/>
        <v>#REF!</v>
      </c>
      <c r="N852" s="153" t="e">
        <f t="shared" si="162"/>
        <v>#REF!</v>
      </c>
      <c r="O852" s="153" t="e">
        <f t="shared" si="162"/>
        <v>#REF!</v>
      </c>
      <c r="P852" s="153" t="e">
        <f t="shared" si="154"/>
        <v>#REF!</v>
      </c>
      <c r="Q852" s="153" t="e">
        <f t="shared" si="154"/>
        <v>#REF!</v>
      </c>
      <c r="R852" s="153" t="e">
        <f t="shared" si="154"/>
        <v>#REF!</v>
      </c>
      <c r="S852" s="153" t="e">
        <f t="shared" si="159"/>
        <v>#REF!</v>
      </c>
      <c r="T852" s="152" t="str">
        <f t="shared" ca="1" si="160"/>
        <v/>
      </c>
      <c r="U852" s="149" t="str">
        <f t="shared" ca="1" si="158"/>
        <v/>
      </c>
    </row>
    <row r="853" spans="1:21">
      <c r="A853" s="149">
        <v>851</v>
      </c>
      <c r="B853" s="150">
        <f t="shared" si="161"/>
        <v>851</v>
      </c>
      <c r="C853" s="151" t="e">
        <f>IF(#REF!='Pareto Math'!Z$3,'Pareto Math'!B853,IF(HLOOKUP(X$15,#REF!,A854,FALSE)="","",HLOOKUP(X$15,#REF!,A854,FALSE)))</f>
        <v>#REF!</v>
      </c>
      <c r="D853" s="149" t="e">
        <f>HLOOKUP(V$15,#REF!,A854,FALSE)</f>
        <v>#REF!</v>
      </c>
      <c r="E853" s="152" t="e">
        <f>IF(C853="","",HLOOKUP(W$15,#REF!,A854,FALSE))</f>
        <v>#REF!</v>
      </c>
      <c r="F853" s="152">
        <f>(COUNTIF(D$3:D853,D853))</f>
        <v>851</v>
      </c>
      <c r="G853" s="152">
        <f t="shared" si="155"/>
        <v>999</v>
      </c>
      <c r="H853" s="152" t="e">
        <f t="shared" si="156"/>
        <v>#REF!</v>
      </c>
      <c r="I853" s="153" t="str">
        <f t="shared" si="157"/>
        <v/>
      </c>
      <c r="J853" s="153" t="e">
        <f t="shared" si="163"/>
        <v>#REF!</v>
      </c>
      <c r="K853" s="153" t="e">
        <f t="shared" si="163"/>
        <v>#REF!</v>
      </c>
      <c r="L853" s="153" t="e">
        <f t="shared" si="163"/>
        <v>#REF!</v>
      </c>
      <c r="M853" s="153" t="e">
        <f t="shared" si="162"/>
        <v>#REF!</v>
      </c>
      <c r="N853" s="153" t="e">
        <f t="shared" si="162"/>
        <v>#REF!</v>
      </c>
      <c r="O853" s="153" t="e">
        <f t="shared" si="162"/>
        <v>#REF!</v>
      </c>
      <c r="P853" s="153" t="e">
        <f t="shared" si="154"/>
        <v>#REF!</v>
      </c>
      <c r="Q853" s="153" t="e">
        <f t="shared" si="154"/>
        <v>#REF!</v>
      </c>
      <c r="R853" s="153" t="e">
        <f t="shared" si="154"/>
        <v>#REF!</v>
      </c>
      <c r="S853" s="153" t="e">
        <f t="shared" si="159"/>
        <v>#REF!</v>
      </c>
      <c r="T853" s="152" t="str">
        <f t="shared" ca="1" si="160"/>
        <v/>
      </c>
      <c r="U853" s="149" t="str">
        <f t="shared" ca="1" si="158"/>
        <v/>
      </c>
    </row>
    <row r="854" spans="1:21">
      <c r="A854" s="149">
        <v>852</v>
      </c>
      <c r="B854" s="150">
        <f t="shared" si="161"/>
        <v>852</v>
      </c>
      <c r="C854" s="151" t="e">
        <f>IF(#REF!='Pareto Math'!Z$3,'Pareto Math'!B854,IF(HLOOKUP(X$15,#REF!,A855,FALSE)="","",HLOOKUP(X$15,#REF!,A855,FALSE)))</f>
        <v>#REF!</v>
      </c>
      <c r="D854" s="149" t="e">
        <f>HLOOKUP(V$15,#REF!,A855,FALSE)</f>
        <v>#REF!</v>
      </c>
      <c r="E854" s="152" t="e">
        <f>IF(C854="","",HLOOKUP(W$15,#REF!,A855,FALSE))</f>
        <v>#REF!</v>
      </c>
      <c r="F854" s="152">
        <f>(COUNTIF(D$3:D854,D854))</f>
        <v>852</v>
      </c>
      <c r="G854" s="152">
        <f t="shared" si="155"/>
        <v>999</v>
      </c>
      <c r="H854" s="152" t="e">
        <f t="shared" si="156"/>
        <v>#REF!</v>
      </c>
      <c r="I854" s="153" t="str">
        <f t="shared" si="157"/>
        <v/>
      </c>
      <c r="J854" s="153" t="e">
        <f t="shared" si="163"/>
        <v>#REF!</v>
      </c>
      <c r="K854" s="153" t="e">
        <f t="shared" si="163"/>
        <v>#REF!</v>
      </c>
      <c r="L854" s="153" t="e">
        <f t="shared" si="163"/>
        <v>#REF!</v>
      </c>
      <c r="M854" s="153" t="e">
        <f t="shared" si="162"/>
        <v>#REF!</v>
      </c>
      <c r="N854" s="153" t="e">
        <f t="shared" si="162"/>
        <v>#REF!</v>
      </c>
      <c r="O854" s="153" t="e">
        <f t="shared" si="162"/>
        <v>#REF!</v>
      </c>
      <c r="P854" s="153" t="e">
        <f t="shared" si="154"/>
        <v>#REF!</v>
      </c>
      <c r="Q854" s="153" t="e">
        <f t="shared" si="154"/>
        <v>#REF!</v>
      </c>
      <c r="R854" s="153" t="e">
        <f t="shared" si="154"/>
        <v>#REF!</v>
      </c>
      <c r="S854" s="153" t="e">
        <f t="shared" si="159"/>
        <v>#REF!</v>
      </c>
      <c r="T854" s="152" t="str">
        <f t="shared" ca="1" si="160"/>
        <v/>
      </c>
      <c r="U854" s="149" t="str">
        <f t="shared" ca="1" si="158"/>
        <v/>
      </c>
    </row>
    <row r="855" spans="1:21">
      <c r="A855" s="149">
        <v>853</v>
      </c>
      <c r="B855" s="150">
        <f t="shared" si="161"/>
        <v>853</v>
      </c>
      <c r="C855" s="151" t="e">
        <f>IF(#REF!='Pareto Math'!Z$3,'Pareto Math'!B855,IF(HLOOKUP(X$15,#REF!,A856,FALSE)="","",HLOOKUP(X$15,#REF!,A856,FALSE)))</f>
        <v>#REF!</v>
      </c>
      <c r="D855" s="149" t="e">
        <f>HLOOKUP(V$15,#REF!,A856,FALSE)</f>
        <v>#REF!</v>
      </c>
      <c r="E855" s="152" t="e">
        <f>IF(C855="","",HLOOKUP(W$15,#REF!,A856,FALSE))</f>
        <v>#REF!</v>
      </c>
      <c r="F855" s="152">
        <f>(COUNTIF(D$3:D855,D855))</f>
        <v>853</v>
      </c>
      <c r="G855" s="152">
        <f t="shared" si="155"/>
        <v>999</v>
      </c>
      <c r="H855" s="152" t="e">
        <f t="shared" si="156"/>
        <v>#REF!</v>
      </c>
      <c r="I855" s="153" t="str">
        <f t="shared" si="157"/>
        <v/>
      </c>
      <c r="J855" s="153" t="e">
        <f t="shared" si="163"/>
        <v>#REF!</v>
      </c>
      <c r="K855" s="153" t="e">
        <f t="shared" si="163"/>
        <v>#REF!</v>
      </c>
      <c r="L855" s="153" t="e">
        <f t="shared" si="163"/>
        <v>#REF!</v>
      </c>
      <c r="M855" s="153" t="e">
        <f t="shared" si="162"/>
        <v>#REF!</v>
      </c>
      <c r="N855" s="153" t="e">
        <f t="shared" si="162"/>
        <v>#REF!</v>
      </c>
      <c r="O855" s="153" t="e">
        <f t="shared" si="162"/>
        <v>#REF!</v>
      </c>
      <c r="P855" s="153" t="e">
        <f t="shared" si="154"/>
        <v>#REF!</v>
      </c>
      <c r="Q855" s="153" t="e">
        <f t="shared" si="154"/>
        <v>#REF!</v>
      </c>
      <c r="R855" s="153" t="e">
        <f t="shared" si="154"/>
        <v>#REF!</v>
      </c>
      <c r="S855" s="153" t="e">
        <f t="shared" si="159"/>
        <v>#REF!</v>
      </c>
      <c r="T855" s="152" t="str">
        <f t="shared" ca="1" si="160"/>
        <v/>
      </c>
      <c r="U855" s="149" t="str">
        <f t="shared" ca="1" si="158"/>
        <v/>
      </c>
    </row>
    <row r="856" spans="1:21">
      <c r="A856" s="149">
        <v>854</v>
      </c>
      <c r="B856" s="150">
        <f t="shared" si="161"/>
        <v>854</v>
      </c>
      <c r="C856" s="151" t="e">
        <f>IF(#REF!='Pareto Math'!Z$3,'Pareto Math'!B856,IF(HLOOKUP(X$15,#REF!,A857,FALSE)="","",HLOOKUP(X$15,#REF!,A857,FALSE)))</f>
        <v>#REF!</v>
      </c>
      <c r="D856" s="149" t="e">
        <f>HLOOKUP(V$15,#REF!,A857,FALSE)</f>
        <v>#REF!</v>
      </c>
      <c r="E856" s="152" t="e">
        <f>IF(C856="","",HLOOKUP(W$15,#REF!,A857,FALSE))</f>
        <v>#REF!</v>
      </c>
      <c r="F856" s="152">
        <f>(COUNTIF(D$3:D856,D856))</f>
        <v>854</v>
      </c>
      <c r="G856" s="152">
        <f t="shared" si="155"/>
        <v>999</v>
      </c>
      <c r="H856" s="152" t="e">
        <f t="shared" si="156"/>
        <v>#REF!</v>
      </c>
      <c r="I856" s="153" t="str">
        <f t="shared" si="157"/>
        <v/>
      </c>
      <c r="J856" s="153" t="e">
        <f t="shared" si="163"/>
        <v>#REF!</v>
      </c>
      <c r="K856" s="153" t="e">
        <f t="shared" si="163"/>
        <v>#REF!</v>
      </c>
      <c r="L856" s="153" t="e">
        <f t="shared" si="163"/>
        <v>#REF!</v>
      </c>
      <c r="M856" s="153" t="e">
        <f t="shared" si="162"/>
        <v>#REF!</v>
      </c>
      <c r="N856" s="153" t="e">
        <f t="shared" si="162"/>
        <v>#REF!</v>
      </c>
      <c r="O856" s="153" t="e">
        <f t="shared" si="162"/>
        <v>#REF!</v>
      </c>
      <c r="P856" s="153" t="e">
        <f t="shared" si="154"/>
        <v>#REF!</v>
      </c>
      <c r="Q856" s="153" t="e">
        <f t="shared" si="154"/>
        <v>#REF!</v>
      </c>
      <c r="R856" s="153" t="e">
        <f t="shared" si="154"/>
        <v>#REF!</v>
      </c>
      <c r="S856" s="153" t="e">
        <f t="shared" si="159"/>
        <v>#REF!</v>
      </c>
      <c r="T856" s="152" t="str">
        <f t="shared" ca="1" si="160"/>
        <v/>
      </c>
      <c r="U856" s="149" t="str">
        <f t="shared" ca="1" si="158"/>
        <v/>
      </c>
    </row>
    <row r="857" spans="1:21">
      <c r="A857" s="149">
        <v>855</v>
      </c>
      <c r="B857" s="150">
        <f t="shared" si="161"/>
        <v>855</v>
      </c>
      <c r="C857" s="151" t="e">
        <f>IF(#REF!='Pareto Math'!Z$3,'Pareto Math'!B857,IF(HLOOKUP(X$15,#REF!,A858,FALSE)="","",HLOOKUP(X$15,#REF!,A858,FALSE)))</f>
        <v>#REF!</v>
      </c>
      <c r="D857" s="149" t="e">
        <f>HLOOKUP(V$15,#REF!,A858,FALSE)</f>
        <v>#REF!</v>
      </c>
      <c r="E857" s="152" t="e">
        <f>IF(C857="","",HLOOKUP(W$15,#REF!,A858,FALSE))</f>
        <v>#REF!</v>
      </c>
      <c r="F857" s="152">
        <f>(COUNTIF(D$3:D857,D857))</f>
        <v>855</v>
      </c>
      <c r="G857" s="152">
        <f t="shared" si="155"/>
        <v>999</v>
      </c>
      <c r="H857" s="152" t="e">
        <f t="shared" si="156"/>
        <v>#REF!</v>
      </c>
      <c r="I857" s="153" t="str">
        <f t="shared" si="157"/>
        <v/>
      </c>
      <c r="J857" s="153" t="e">
        <f t="shared" si="163"/>
        <v>#REF!</v>
      </c>
      <c r="K857" s="153" t="e">
        <f t="shared" si="163"/>
        <v>#REF!</v>
      </c>
      <c r="L857" s="153" t="e">
        <f t="shared" si="163"/>
        <v>#REF!</v>
      </c>
      <c r="M857" s="153" t="e">
        <f t="shared" si="162"/>
        <v>#REF!</v>
      </c>
      <c r="N857" s="153" t="e">
        <f t="shared" si="162"/>
        <v>#REF!</v>
      </c>
      <c r="O857" s="153" t="e">
        <f t="shared" si="162"/>
        <v>#REF!</v>
      </c>
      <c r="P857" s="153" t="e">
        <f t="shared" si="154"/>
        <v>#REF!</v>
      </c>
      <c r="Q857" s="153" t="e">
        <f t="shared" si="154"/>
        <v>#REF!</v>
      </c>
      <c r="R857" s="153" t="e">
        <f t="shared" si="154"/>
        <v>#REF!</v>
      </c>
      <c r="S857" s="153" t="e">
        <f t="shared" si="159"/>
        <v>#REF!</v>
      </c>
      <c r="T857" s="152" t="str">
        <f t="shared" ca="1" si="160"/>
        <v/>
      </c>
      <c r="U857" s="149" t="str">
        <f t="shared" ca="1" si="158"/>
        <v/>
      </c>
    </row>
    <row r="858" spans="1:21">
      <c r="A858" s="149">
        <v>856</v>
      </c>
      <c r="B858" s="150">
        <f t="shared" si="161"/>
        <v>856</v>
      </c>
      <c r="C858" s="151" t="e">
        <f>IF(#REF!='Pareto Math'!Z$3,'Pareto Math'!B858,IF(HLOOKUP(X$15,#REF!,A859,FALSE)="","",HLOOKUP(X$15,#REF!,A859,FALSE)))</f>
        <v>#REF!</v>
      </c>
      <c r="D858" s="149" t="e">
        <f>HLOOKUP(V$15,#REF!,A859,FALSE)</f>
        <v>#REF!</v>
      </c>
      <c r="E858" s="152" t="e">
        <f>IF(C858="","",HLOOKUP(W$15,#REF!,A859,FALSE))</f>
        <v>#REF!</v>
      </c>
      <c r="F858" s="152">
        <f>(COUNTIF(D$3:D858,D858))</f>
        <v>856</v>
      </c>
      <c r="G858" s="152">
        <f t="shared" si="155"/>
        <v>999</v>
      </c>
      <c r="H858" s="152" t="e">
        <f t="shared" si="156"/>
        <v>#REF!</v>
      </c>
      <c r="I858" s="153" t="str">
        <f t="shared" si="157"/>
        <v/>
      </c>
      <c r="J858" s="153" t="e">
        <f t="shared" si="163"/>
        <v>#REF!</v>
      </c>
      <c r="K858" s="153" t="e">
        <f t="shared" si="163"/>
        <v>#REF!</v>
      </c>
      <c r="L858" s="153" t="e">
        <f t="shared" si="163"/>
        <v>#REF!</v>
      </c>
      <c r="M858" s="153" t="e">
        <f t="shared" si="162"/>
        <v>#REF!</v>
      </c>
      <c r="N858" s="153" t="e">
        <f t="shared" si="162"/>
        <v>#REF!</v>
      </c>
      <c r="O858" s="153" t="e">
        <f t="shared" si="162"/>
        <v>#REF!</v>
      </c>
      <c r="P858" s="153" t="e">
        <f t="shared" si="154"/>
        <v>#REF!</v>
      </c>
      <c r="Q858" s="153" t="e">
        <f t="shared" si="154"/>
        <v>#REF!</v>
      </c>
      <c r="R858" s="153" t="e">
        <f t="shared" si="154"/>
        <v>#REF!</v>
      </c>
      <c r="S858" s="153" t="e">
        <f t="shared" si="159"/>
        <v>#REF!</v>
      </c>
      <c r="T858" s="152" t="str">
        <f t="shared" ca="1" si="160"/>
        <v/>
      </c>
      <c r="U858" s="149" t="str">
        <f t="shared" ca="1" si="158"/>
        <v/>
      </c>
    </row>
    <row r="859" spans="1:21">
      <c r="A859" s="149">
        <v>857</v>
      </c>
      <c r="B859" s="150">
        <f t="shared" si="161"/>
        <v>857</v>
      </c>
      <c r="C859" s="151" t="e">
        <f>IF(#REF!='Pareto Math'!Z$3,'Pareto Math'!B859,IF(HLOOKUP(X$15,#REF!,A860,FALSE)="","",HLOOKUP(X$15,#REF!,A860,FALSE)))</f>
        <v>#REF!</v>
      </c>
      <c r="D859" s="149" t="e">
        <f>HLOOKUP(V$15,#REF!,A860,FALSE)</f>
        <v>#REF!</v>
      </c>
      <c r="E859" s="152" t="e">
        <f>IF(C859="","",HLOOKUP(W$15,#REF!,A860,FALSE))</f>
        <v>#REF!</v>
      </c>
      <c r="F859" s="152">
        <f>(COUNTIF(D$3:D859,D859))</f>
        <v>857</v>
      </c>
      <c r="G859" s="152">
        <f t="shared" si="155"/>
        <v>999</v>
      </c>
      <c r="H859" s="152" t="e">
        <f t="shared" si="156"/>
        <v>#REF!</v>
      </c>
      <c r="I859" s="153" t="str">
        <f t="shared" si="157"/>
        <v/>
      </c>
      <c r="J859" s="153" t="e">
        <f t="shared" si="163"/>
        <v>#REF!</v>
      </c>
      <c r="K859" s="153" t="e">
        <f t="shared" si="163"/>
        <v>#REF!</v>
      </c>
      <c r="L859" s="153" t="e">
        <f t="shared" si="163"/>
        <v>#REF!</v>
      </c>
      <c r="M859" s="153" t="e">
        <f t="shared" si="162"/>
        <v>#REF!</v>
      </c>
      <c r="N859" s="153" t="e">
        <f t="shared" si="162"/>
        <v>#REF!</v>
      </c>
      <c r="O859" s="153" t="e">
        <f t="shared" si="162"/>
        <v>#REF!</v>
      </c>
      <c r="P859" s="153" t="e">
        <f t="shared" si="154"/>
        <v>#REF!</v>
      </c>
      <c r="Q859" s="153" t="e">
        <f t="shared" si="154"/>
        <v>#REF!</v>
      </c>
      <c r="R859" s="153" t="e">
        <f t="shared" si="154"/>
        <v>#REF!</v>
      </c>
      <c r="S859" s="153" t="e">
        <f t="shared" si="159"/>
        <v>#REF!</v>
      </c>
      <c r="T859" s="152" t="str">
        <f t="shared" ca="1" si="160"/>
        <v/>
      </c>
      <c r="U859" s="149" t="str">
        <f t="shared" ca="1" si="158"/>
        <v/>
      </c>
    </row>
    <row r="860" spans="1:21">
      <c r="A860" s="149">
        <v>858</v>
      </c>
      <c r="B860" s="150">
        <f t="shared" si="161"/>
        <v>858</v>
      </c>
      <c r="C860" s="151" t="e">
        <f>IF(#REF!='Pareto Math'!Z$3,'Pareto Math'!B860,IF(HLOOKUP(X$15,#REF!,A861,FALSE)="","",HLOOKUP(X$15,#REF!,A861,FALSE)))</f>
        <v>#REF!</v>
      </c>
      <c r="D860" s="149" t="e">
        <f>HLOOKUP(V$15,#REF!,A861,FALSE)</f>
        <v>#REF!</v>
      </c>
      <c r="E860" s="152" t="e">
        <f>IF(C860="","",HLOOKUP(W$15,#REF!,A861,FALSE))</f>
        <v>#REF!</v>
      </c>
      <c r="F860" s="152">
        <f>(COUNTIF(D$3:D860,D860))</f>
        <v>858</v>
      </c>
      <c r="G860" s="152">
        <f t="shared" si="155"/>
        <v>999</v>
      </c>
      <c r="H860" s="152" t="e">
        <f t="shared" si="156"/>
        <v>#REF!</v>
      </c>
      <c r="I860" s="153" t="str">
        <f t="shared" si="157"/>
        <v/>
      </c>
      <c r="J860" s="153" t="e">
        <f t="shared" si="163"/>
        <v>#REF!</v>
      </c>
      <c r="K860" s="153" t="e">
        <f t="shared" si="163"/>
        <v>#REF!</v>
      </c>
      <c r="L860" s="153" t="e">
        <f t="shared" si="163"/>
        <v>#REF!</v>
      </c>
      <c r="M860" s="153" t="e">
        <f t="shared" si="162"/>
        <v>#REF!</v>
      </c>
      <c r="N860" s="153" t="e">
        <f t="shared" si="162"/>
        <v>#REF!</v>
      </c>
      <c r="O860" s="153" t="e">
        <f t="shared" si="162"/>
        <v>#REF!</v>
      </c>
      <c r="P860" s="153" t="e">
        <f t="shared" si="154"/>
        <v>#REF!</v>
      </c>
      <c r="Q860" s="153" t="e">
        <f t="shared" si="154"/>
        <v>#REF!</v>
      </c>
      <c r="R860" s="153" t="e">
        <f t="shared" si="154"/>
        <v>#REF!</v>
      </c>
      <c r="S860" s="153" t="e">
        <f t="shared" si="159"/>
        <v>#REF!</v>
      </c>
      <c r="T860" s="152" t="str">
        <f t="shared" ca="1" si="160"/>
        <v/>
      </c>
      <c r="U860" s="149" t="str">
        <f t="shared" ca="1" si="158"/>
        <v/>
      </c>
    </row>
    <row r="861" spans="1:21">
      <c r="A861" s="149">
        <v>859</v>
      </c>
      <c r="B861" s="150">
        <f t="shared" si="161"/>
        <v>859</v>
      </c>
      <c r="C861" s="151" t="e">
        <f>IF(#REF!='Pareto Math'!Z$3,'Pareto Math'!B861,IF(HLOOKUP(X$15,#REF!,A862,FALSE)="","",HLOOKUP(X$15,#REF!,A862,FALSE)))</f>
        <v>#REF!</v>
      </c>
      <c r="D861" s="149" t="e">
        <f>HLOOKUP(V$15,#REF!,A862,FALSE)</f>
        <v>#REF!</v>
      </c>
      <c r="E861" s="152" t="e">
        <f>IF(C861="","",HLOOKUP(W$15,#REF!,A862,FALSE))</f>
        <v>#REF!</v>
      </c>
      <c r="F861" s="152">
        <f>(COUNTIF(D$3:D861,D861))</f>
        <v>859</v>
      </c>
      <c r="G861" s="152">
        <f t="shared" si="155"/>
        <v>999</v>
      </c>
      <c r="H861" s="152" t="e">
        <f t="shared" si="156"/>
        <v>#REF!</v>
      </c>
      <c r="I861" s="153" t="str">
        <f t="shared" si="157"/>
        <v/>
      </c>
      <c r="J861" s="153" t="e">
        <f t="shared" si="163"/>
        <v>#REF!</v>
      </c>
      <c r="K861" s="153" t="e">
        <f t="shared" si="163"/>
        <v>#REF!</v>
      </c>
      <c r="L861" s="153" t="e">
        <f t="shared" si="163"/>
        <v>#REF!</v>
      </c>
      <c r="M861" s="153" t="e">
        <f t="shared" si="162"/>
        <v>#REF!</v>
      </c>
      <c r="N861" s="153" t="e">
        <f t="shared" si="162"/>
        <v>#REF!</v>
      </c>
      <c r="O861" s="153" t="e">
        <f t="shared" si="162"/>
        <v>#REF!</v>
      </c>
      <c r="P861" s="153" t="e">
        <f t="shared" si="154"/>
        <v>#REF!</v>
      </c>
      <c r="Q861" s="153" t="e">
        <f t="shared" si="154"/>
        <v>#REF!</v>
      </c>
      <c r="R861" s="153" t="e">
        <f t="shared" si="154"/>
        <v>#REF!</v>
      </c>
      <c r="S861" s="153" t="e">
        <f t="shared" si="159"/>
        <v>#REF!</v>
      </c>
      <c r="T861" s="152" t="str">
        <f t="shared" ca="1" si="160"/>
        <v/>
      </c>
      <c r="U861" s="149" t="str">
        <f t="shared" ca="1" si="158"/>
        <v/>
      </c>
    </row>
    <row r="862" spans="1:21">
      <c r="A862" s="149">
        <v>860</v>
      </c>
      <c r="B862" s="150">
        <f t="shared" si="161"/>
        <v>860</v>
      </c>
      <c r="C862" s="151" t="e">
        <f>IF(#REF!='Pareto Math'!Z$3,'Pareto Math'!B862,IF(HLOOKUP(X$15,#REF!,A863,FALSE)="","",HLOOKUP(X$15,#REF!,A863,FALSE)))</f>
        <v>#REF!</v>
      </c>
      <c r="D862" s="149" t="e">
        <f>HLOOKUP(V$15,#REF!,A863,FALSE)</f>
        <v>#REF!</v>
      </c>
      <c r="E862" s="152" t="e">
        <f>IF(C862="","",HLOOKUP(W$15,#REF!,A863,FALSE))</f>
        <v>#REF!</v>
      </c>
      <c r="F862" s="152">
        <f>(COUNTIF(D$3:D862,D862))</f>
        <v>860</v>
      </c>
      <c r="G862" s="152">
        <f t="shared" si="155"/>
        <v>999</v>
      </c>
      <c r="H862" s="152" t="e">
        <f t="shared" si="156"/>
        <v>#REF!</v>
      </c>
      <c r="I862" s="153" t="str">
        <f t="shared" si="157"/>
        <v/>
      </c>
      <c r="J862" s="153" t="e">
        <f t="shared" si="163"/>
        <v>#REF!</v>
      </c>
      <c r="K862" s="153" t="e">
        <f t="shared" si="163"/>
        <v>#REF!</v>
      </c>
      <c r="L862" s="153" t="e">
        <f t="shared" si="163"/>
        <v>#REF!</v>
      </c>
      <c r="M862" s="153" t="e">
        <f t="shared" si="162"/>
        <v>#REF!</v>
      </c>
      <c r="N862" s="153" t="e">
        <f t="shared" si="162"/>
        <v>#REF!</v>
      </c>
      <c r="O862" s="153" t="e">
        <f t="shared" si="162"/>
        <v>#REF!</v>
      </c>
      <c r="P862" s="153" t="e">
        <f t="shared" si="154"/>
        <v>#REF!</v>
      </c>
      <c r="Q862" s="153" t="e">
        <f t="shared" si="154"/>
        <v>#REF!</v>
      </c>
      <c r="R862" s="153" t="e">
        <f t="shared" si="154"/>
        <v>#REF!</v>
      </c>
      <c r="S862" s="153" t="e">
        <f t="shared" si="159"/>
        <v>#REF!</v>
      </c>
      <c r="T862" s="152" t="str">
        <f t="shared" ca="1" si="160"/>
        <v/>
      </c>
      <c r="U862" s="149" t="str">
        <f t="shared" ca="1" si="158"/>
        <v/>
      </c>
    </row>
    <row r="863" spans="1:21">
      <c r="A863" s="149">
        <v>861</v>
      </c>
      <c r="B863" s="150">
        <f t="shared" si="161"/>
        <v>861</v>
      </c>
      <c r="C863" s="151" t="e">
        <f>IF(#REF!='Pareto Math'!Z$3,'Pareto Math'!B863,IF(HLOOKUP(X$15,#REF!,A864,FALSE)="","",HLOOKUP(X$15,#REF!,A864,FALSE)))</f>
        <v>#REF!</v>
      </c>
      <c r="D863" s="149" t="e">
        <f>HLOOKUP(V$15,#REF!,A864,FALSE)</f>
        <v>#REF!</v>
      </c>
      <c r="E863" s="152" t="e">
        <f>IF(C863="","",HLOOKUP(W$15,#REF!,A864,FALSE))</f>
        <v>#REF!</v>
      </c>
      <c r="F863" s="152">
        <f>(COUNTIF(D$3:D863,D863))</f>
        <v>861</v>
      </c>
      <c r="G863" s="152">
        <f t="shared" si="155"/>
        <v>999</v>
      </c>
      <c r="H863" s="152" t="e">
        <f t="shared" si="156"/>
        <v>#REF!</v>
      </c>
      <c r="I863" s="153" t="str">
        <f t="shared" si="157"/>
        <v/>
      </c>
      <c r="J863" s="153" t="e">
        <f t="shared" si="163"/>
        <v>#REF!</v>
      </c>
      <c r="K863" s="153" t="e">
        <f t="shared" si="163"/>
        <v>#REF!</v>
      </c>
      <c r="L863" s="153" t="e">
        <f t="shared" si="163"/>
        <v>#REF!</v>
      </c>
      <c r="M863" s="153" t="e">
        <f t="shared" si="162"/>
        <v>#REF!</v>
      </c>
      <c r="N863" s="153" t="e">
        <f t="shared" si="162"/>
        <v>#REF!</v>
      </c>
      <c r="O863" s="153" t="e">
        <f t="shared" si="162"/>
        <v>#REF!</v>
      </c>
      <c r="P863" s="153" t="e">
        <f t="shared" si="154"/>
        <v>#REF!</v>
      </c>
      <c r="Q863" s="153" t="e">
        <f t="shared" si="154"/>
        <v>#REF!</v>
      </c>
      <c r="R863" s="153" t="e">
        <f t="shared" si="154"/>
        <v>#REF!</v>
      </c>
      <c r="S863" s="153" t="e">
        <f t="shared" si="159"/>
        <v>#REF!</v>
      </c>
      <c r="T863" s="152" t="str">
        <f t="shared" ca="1" si="160"/>
        <v/>
      </c>
      <c r="U863" s="149" t="str">
        <f t="shared" ca="1" si="158"/>
        <v/>
      </c>
    </row>
    <row r="864" spans="1:21">
      <c r="A864" s="149">
        <v>862</v>
      </c>
      <c r="B864" s="150">
        <f t="shared" si="161"/>
        <v>862</v>
      </c>
      <c r="C864" s="151" t="e">
        <f>IF(#REF!='Pareto Math'!Z$3,'Pareto Math'!B864,IF(HLOOKUP(X$15,#REF!,A865,FALSE)="","",HLOOKUP(X$15,#REF!,A865,FALSE)))</f>
        <v>#REF!</v>
      </c>
      <c r="D864" s="149" t="e">
        <f>HLOOKUP(V$15,#REF!,A865,FALSE)</f>
        <v>#REF!</v>
      </c>
      <c r="E864" s="152" t="e">
        <f>IF(C864="","",HLOOKUP(W$15,#REF!,A865,FALSE))</f>
        <v>#REF!</v>
      </c>
      <c r="F864" s="152">
        <f>(COUNTIF(D$3:D864,D864))</f>
        <v>862</v>
      </c>
      <c r="G864" s="152">
        <f t="shared" si="155"/>
        <v>999</v>
      </c>
      <c r="H864" s="152" t="e">
        <f t="shared" si="156"/>
        <v>#REF!</v>
      </c>
      <c r="I864" s="153" t="str">
        <f t="shared" si="157"/>
        <v/>
      </c>
      <c r="J864" s="153" t="e">
        <f t="shared" si="163"/>
        <v>#REF!</v>
      </c>
      <c r="K864" s="153" t="e">
        <f t="shared" si="163"/>
        <v>#REF!</v>
      </c>
      <c r="L864" s="153" t="e">
        <f t="shared" si="163"/>
        <v>#REF!</v>
      </c>
      <c r="M864" s="153" t="e">
        <f t="shared" si="162"/>
        <v>#REF!</v>
      </c>
      <c r="N864" s="153" t="e">
        <f t="shared" si="162"/>
        <v>#REF!</v>
      </c>
      <c r="O864" s="153" t="e">
        <f t="shared" si="162"/>
        <v>#REF!</v>
      </c>
      <c r="P864" s="153" t="e">
        <f t="shared" si="154"/>
        <v>#REF!</v>
      </c>
      <c r="Q864" s="153" t="e">
        <f t="shared" si="154"/>
        <v>#REF!</v>
      </c>
      <c r="R864" s="153" t="e">
        <f t="shared" si="154"/>
        <v>#REF!</v>
      </c>
      <c r="S864" s="153" t="e">
        <f t="shared" si="159"/>
        <v>#REF!</v>
      </c>
      <c r="T864" s="152" t="str">
        <f t="shared" ca="1" si="160"/>
        <v/>
      </c>
      <c r="U864" s="149" t="str">
        <f t="shared" ca="1" si="158"/>
        <v/>
      </c>
    </row>
    <row r="865" spans="1:21">
      <c r="A865" s="149">
        <v>863</v>
      </c>
      <c r="B865" s="150">
        <f t="shared" si="161"/>
        <v>863</v>
      </c>
      <c r="C865" s="151" t="e">
        <f>IF(#REF!='Pareto Math'!Z$3,'Pareto Math'!B865,IF(HLOOKUP(X$15,#REF!,A866,FALSE)="","",HLOOKUP(X$15,#REF!,A866,FALSE)))</f>
        <v>#REF!</v>
      </c>
      <c r="D865" s="149" t="e">
        <f>HLOOKUP(V$15,#REF!,A866,FALSE)</f>
        <v>#REF!</v>
      </c>
      <c r="E865" s="152" t="e">
        <f>IF(C865="","",HLOOKUP(W$15,#REF!,A866,FALSE))</f>
        <v>#REF!</v>
      </c>
      <c r="F865" s="152">
        <f>(COUNTIF(D$3:D865,D865))</f>
        <v>863</v>
      </c>
      <c r="G865" s="152">
        <f t="shared" si="155"/>
        <v>999</v>
      </c>
      <c r="H865" s="152" t="e">
        <f t="shared" si="156"/>
        <v>#REF!</v>
      </c>
      <c r="I865" s="153" t="str">
        <f t="shared" si="157"/>
        <v/>
      </c>
      <c r="J865" s="153" t="e">
        <f t="shared" si="163"/>
        <v>#REF!</v>
      </c>
      <c r="K865" s="153" t="e">
        <f t="shared" si="163"/>
        <v>#REF!</v>
      </c>
      <c r="L865" s="153" t="e">
        <f t="shared" si="163"/>
        <v>#REF!</v>
      </c>
      <c r="M865" s="153" t="e">
        <f t="shared" si="162"/>
        <v>#REF!</v>
      </c>
      <c r="N865" s="153" t="e">
        <f t="shared" si="162"/>
        <v>#REF!</v>
      </c>
      <c r="O865" s="153" t="e">
        <f t="shared" si="162"/>
        <v>#REF!</v>
      </c>
      <c r="P865" s="153" t="e">
        <f t="shared" si="154"/>
        <v>#REF!</v>
      </c>
      <c r="Q865" s="153" t="e">
        <f t="shared" si="154"/>
        <v>#REF!</v>
      </c>
      <c r="R865" s="153" t="e">
        <f t="shared" si="154"/>
        <v>#REF!</v>
      </c>
      <c r="S865" s="153" t="e">
        <f t="shared" si="159"/>
        <v>#REF!</v>
      </c>
      <c r="T865" s="152" t="str">
        <f t="shared" ca="1" si="160"/>
        <v/>
      </c>
      <c r="U865" s="149" t="str">
        <f t="shared" ca="1" si="158"/>
        <v/>
      </c>
    </row>
    <row r="866" spans="1:21">
      <c r="A866" s="149">
        <v>864</v>
      </c>
      <c r="B866" s="150">
        <f t="shared" si="161"/>
        <v>864</v>
      </c>
      <c r="C866" s="151" t="e">
        <f>IF(#REF!='Pareto Math'!Z$3,'Pareto Math'!B866,IF(HLOOKUP(X$15,#REF!,A867,FALSE)="","",HLOOKUP(X$15,#REF!,A867,FALSE)))</f>
        <v>#REF!</v>
      </c>
      <c r="D866" s="149" t="e">
        <f>HLOOKUP(V$15,#REF!,A867,FALSE)</f>
        <v>#REF!</v>
      </c>
      <c r="E866" s="152" t="e">
        <f>IF(C866="","",HLOOKUP(W$15,#REF!,A867,FALSE))</f>
        <v>#REF!</v>
      </c>
      <c r="F866" s="152">
        <f>(COUNTIF(D$3:D866,D866))</f>
        <v>864</v>
      </c>
      <c r="G866" s="152">
        <f t="shared" si="155"/>
        <v>999</v>
      </c>
      <c r="H866" s="152" t="e">
        <f t="shared" si="156"/>
        <v>#REF!</v>
      </c>
      <c r="I866" s="153" t="str">
        <f t="shared" si="157"/>
        <v/>
      </c>
      <c r="J866" s="153" t="e">
        <f t="shared" si="163"/>
        <v>#REF!</v>
      </c>
      <c r="K866" s="153" t="e">
        <f t="shared" si="163"/>
        <v>#REF!</v>
      </c>
      <c r="L866" s="153" t="e">
        <f t="shared" si="163"/>
        <v>#REF!</v>
      </c>
      <c r="M866" s="153" t="e">
        <f t="shared" si="162"/>
        <v>#REF!</v>
      </c>
      <c r="N866" s="153" t="e">
        <f t="shared" si="162"/>
        <v>#REF!</v>
      </c>
      <c r="O866" s="153" t="e">
        <f t="shared" si="162"/>
        <v>#REF!</v>
      </c>
      <c r="P866" s="153" t="e">
        <f t="shared" si="154"/>
        <v>#REF!</v>
      </c>
      <c r="Q866" s="153" t="e">
        <f t="shared" si="154"/>
        <v>#REF!</v>
      </c>
      <c r="R866" s="153" t="e">
        <f t="shared" si="154"/>
        <v>#REF!</v>
      </c>
      <c r="S866" s="153" t="e">
        <f t="shared" si="159"/>
        <v>#REF!</v>
      </c>
      <c r="T866" s="152" t="str">
        <f t="shared" ca="1" si="160"/>
        <v/>
      </c>
      <c r="U866" s="149" t="str">
        <f t="shared" ca="1" si="158"/>
        <v/>
      </c>
    </row>
    <row r="867" spans="1:21">
      <c r="A867" s="149">
        <v>865</v>
      </c>
      <c r="B867" s="150">
        <f t="shared" si="161"/>
        <v>865</v>
      </c>
      <c r="C867" s="151" t="e">
        <f>IF(#REF!='Pareto Math'!Z$3,'Pareto Math'!B867,IF(HLOOKUP(X$15,#REF!,A868,FALSE)="","",HLOOKUP(X$15,#REF!,A868,FALSE)))</f>
        <v>#REF!</v>
      </c>
      <c r="D867" s="149" t="e">
        <f>HLOOKUP(V$15,#REF!,A868,FALSE)</f>
        <v>#REF!</v>
      </c>
      <c r="E867" s="152" t="e">
        <f>IF(C867="","",HLOOKUP(W$15,#REF!,A868,FALSE))</f>
        <v>#REF!</v>
      </c>
      <c r="F867" s="152">
        <f>(COUNTIF(D$3:D867,D867))</f>
        <v>865</v>
      </c>
      <c r="G867" s="152">
        <f t="shared" si="155"/>
        <v>999</v>
      </c>
      <c r="H867" s="152" t="e">
        <f t="shared" si="156"/>
        <v>#REF!</v>
      </c>
      <c r="I867" s="153" t="str">
        <f t="shared" si="157"/>
        <v/>
      </c>
      <c r="J867" s="153" t="e">
        <f t="shared" si="163"/>
        <v>#REF!</v>
      </c>
      <c r="K867" s="153" t="e">
        <f t="shared" si="163"/>
        <v>#REF!</v>
      </c>
      <c r="L867" s="153" t="e">
        <f t="shared" si="163"/>
        <v>#REF!</v>
      </c>
      <c r="M867" s="153" t="e">
        <f t="shared" si="162"/>
        <v>#REF!</v>
      </c>
      <c r="N867" s="153" t="e">
        <f t="shared" si="162"/>
        <v>#REF!</v>
      </c>
      <c r="O867" s="153" t="e">
        <f t="shared" si="162"/>
        <v>#REF!</v>
      </c>
      <c r="P867" s="153" t="e">
        <f t="shared" si="154"/>
        <v>#REF!</v>
      </c>
      <c r="Q867" s="153" t="e">
        <f t="shared" si="154"/>
        <v>#REF!</v>
      </c>
      <c r="R867" s="153" t="e">
        <f t="shared" si="154"/>
        <v>#REF!</v>
      </c>
      <c r="S867" s="153" t="e">
        <f t="shared" si="159"/>
        <v>#REF!</v>
      </c>
      <c r="T867" s="152" t="str">
        <f t="shared" ca="1" si="160"/>
        <v/>
      </c>
      <c r="U867" s="149" t="str">
        <f t="shared" ca="1" si="158"/>
        <v/>
      </c>
    </row>
    <row r="868" spans="1:21">
      <c r="A868" s="149">
        <v>866</v>
      </c>
      <c r="B868" s="150">
        <f t="shared" si="161"/>
        <v>866</v>
      </c>
      <c r="C868" s="151" t="e">
        <f>IF(#REF!='Pareto Math'!Z$3,'Pareto Math'!B868,IF(HLOOKUP(X$15,#REF!,A869,FALSE)="","",HLOOKUP(X$15,#REF!,A869,FALSE)))</f>
        <v>#REF!</v>
      </c>
      <c r="D868" s="149" t="e">
        <f>HLOOKUP(V$15,#REF!,A869,FALSE)</f>
        <v>#REF!</v>
      </c>
      <c r="E868" s="152" t="e">
        <f>IF(C868="","",HLOOKUP(W$15,#REF!,A869,FALSE))</f>
        <v>#REF!</v>
      </c>
      <c r="F868" s="152">
        <f>(COUNTIF(D$3:D868,D868))</f>
        <v>866</v>
      </c>
      <c r="G868" s="152">
        <f t="shared" si="155"/>
        <v>999</v>
      </c>
      <c r="H868" s="152" t="e">
        <f t="shared" si="156"/>
        <v>#REF!</v>
      </c>
      <c r="I868" s="153" t="str">
        <f t="shared" si="157"/>
        <v/>
      </c>
      <c r="J868" s="153" t="e">
        <f t="shared" si="163"/>
        <v>#REF!</v>
      </c>
      <c r="K868" s="153" t="e">
        <f t="shared" si="163"/>
        <v>#REF!</v>
      </c>
      <c r="L868" s="153" t="e">
        <f t="shared" si="163"/>
        <v>#REF!</v>
      </c>
      <c r="M868" s="153" t="e">
        <f t="shared" si="162"/>
        <v>#REF!</v>
      </c>
      <c r="N868" s="153" t="e">
        <f t="shared" si="162"/>
        <v>#REF!</v>
      </c>
      <c r="O868" s="153" t="e">
        <f t="shared" si="162"/>
        <v>#REF!</v>
      </c>
      <c r="P868" s="153" t="e">
        <f t="shared" si="154"/>
        <v>#REF!</v>
      </c>
      <c r="Q868" s="153" t="e">
        <f t="shared" si="154"/>
        <v>#REF!</v>
      </c>
      <c r="R868" s="153" t="e">
        <f t="shared" si="154"/>
        <v>#REF!</v>
      </c>
      <c r="S868" s="153" t="e">
        <f t="shared" si="159"/>
        <v>#REF!</v>
      </c>
      <c r="T868" s="152" t="str">
        <f t="shared" ca="1" si="160"/>
        <v/>
      </c>
      <c r="U868" s="149" t="str">
        <f t="shared" ca="1" si="158"/>
        <v/>
      </c>
    </row>
    <row r="869" spans="1:21">
      <c r="A869" s="149">
        <v>867</v>
      </c>
      <c r="B869" s="150">
        <f t="shared" si="161"/>
        <v>867</v>
      </c>
      <c r="C869" s="151" t="e">
        <f>IF(#REF!='Pareto Math'!Z$3,'Pareto Math'!B869,IF(HLOOKUP(X$15,#REF!,A870,FALSE)="","",HLOOKUP(X$15,#REF!,A870,FALSE)))</f>
        <v>#REF!</v>
      </c>
      <c r="D869" s="149" t="e">
        <f>HLOOKUP(V$15,#REF!,A870,FALSE)</f>
        <v>#REF!</v>
      </c>
      <c r="E869" s="152" t="e">
        <f>IF(C869="","",HLOOKUP(W$15,#REF!,A870,FALSE))</f>
        <v>#REF!</v>
      </c>
      <c r="F869" s="152">
        <f>(COUNTIF(D$3:D869,D869))</f>
        <v>867</v>
      </c>
      <c r="G869" s="152">
        <f t="shared" si="155"/>
        <v>999</v>
      </c>
      <c r="H869" s="152" t="e">
        <f t="shared" si="156"/>
        <v>#REF!</v>
      </c>
      <c r="I869" s="153" t="str">
        <f t="shared" si="157"/>
        <v/>
      </c>
      <c r="J869" s="153" t="e">
        <f t="shared" si="163"/>
        <v>#REF!</v>
      </c>
      <c r="K869" s="153" t="e">
        <f t="shared" si="163"/>
        <v>#REF!</v>
      </c>
      <c r="L869" s="153" t="e">
        <f t="shared" si="163"/>
        <v>#REF!</v>
      </c>
      <c r="M869" s="153" t="e">
        <f t="shared" si="162"/>
        <v>#REF!</v>
      </c>
      <c r="N869" s="153" t="e">
        <f t="shared" si="162"/>
        <v>#REF!</v>
      </c>
      <c r="O869" s="153" t="e">
        <f t="shared" si="162"/>
        <v>#REF!</v>
      </c>
      <c r="P869" s="153" t="e">
        <f t="shared" si="154"/>
        <v>#REF!</v>
      </c>
      <c r="Q869" s="153" t="e">
        <f t="shared" si="154"/>
        <v>#REF!</v>
      </c>
      <c r="R869" s="153" t="e">
        <f t="shared" si="154"/>
        <v>#REF!</v>
      </c>
      <c r="S869" s="153" t="e">
        <f t="shared" si="159"/>
        <v>#REF!</v>
      </c>
      <c r="T869" s="152" t="str">
        <f t="shared" ca="1" si="160"/>
        <v/>
      </c>
      <c r="U869" s="149" t="str">
        <f t="shared" ca="1" si="158"/>
        <v/>
      </c>
    </row>
    <row r="870" spans="1:21">
      <c r="A870" s="149">
        <v>868</v>
      </c>
      <c r="B870" s="150">
        <f t="shared" si="161"/>
        <v>868</v>
      </c>
      <c r="C870" s="151" t="e">
        <f>IF(#REF!='Pareto Math'!Z$3,'Pareto Math'!B870,IF(HLOOKUP(X$15,#REF!,A871,FALSE)="","",HLOOKUP(X$15,#REF!,A871,FALSE)))</f>
        <v>#REF!</v>
      </c>
      <c r="D870" s="149" t="e">
        <f>HLOOKUP(V$15,#REF!,A871,FALSE)</f>
        <v>#REF!</v>
      </c>
      <c r="E870" s="152" t="e">
        <f>IF(C870="","",HLOOKUP(W$15,#REF!,A871,FALSE))</f>
        <v>#REF!</v>
      </c>
      <c r="F870" s="152">
        <f>(COUNTIF(D$3:D870,D870))</f>
        <v>868</v>
      </c>
      <c r="G870" s="152">
        <f t="shared" si="155"/>
        <v>999</v>
      </c>
      <c r="H870" s="152" t="e">
        <f t="shared" si="156"/>
        <v>#REF!</v>
      </c>
      <c r="I870" s="153" t="str">
        <f t="shared" si="157"/>
        <v/>
      </c>
      <c r="J870" s="153" t="e">
        <f t="shared" si="163"/>
        <v>#REF!</v>
      </c>
      <c r="K870" s="153" t="e">
        <f t="shared" si="163"/>
        <v>#REF!</v>
      </c>
      <c r="L870" s="153" t="e">
        <f t="shared" si="163"/>
        <v>#REF!</v>
      </c>
      <c r="M870" s="153" t="e">
        <f t="shared" si="162"/>
        <v>#REF!</v>
      </c>
      <c r="N870" s="153" t="e">
        <f t="shared" si="162"/>
        <v>#REF!</v>
      </c>
      <c r="O870" s="153" t="e">
        <f t="shared" si="162"/>
        <v>#REF!</v>
      </c>
      <c r="P870" s="153" t="e">
        <f t="shared" si="154"/>
        <v>#REF!</v>
      </c>
      <c r="Q870" s="153" t="e">
        <f t="shared" si="154"/>
        <v>#REF!</v>
      </c>
      <c r="R870" s="153" t="e">
        <f t="shared" si="154"/>
        <v>#REF!</v>
      </c>
      <c r="S870" s="153" t="e">
        <f t="shared" si="159"/>
        <v>#REF!</v>
      </c>
      <c r="T870" s="152" t="str">
        <f t="shared" ca="1" si="160"/>
        <v/>
      </c>
      <c r="U870" s="149" t="str">
        <f t="shared" ca="1" si="158"/>
        <v/>
      </c>
    </row>
    <row r="871" spans="1:21">
      <c r="A871" s="149">
        <v>869</v>
      </c>
      <c r="B871" s="150">
        <f t="shared" si="161"/>
        <v>869</v>
      </c>
      <c r="C871" s="151" t="e">
        <f>IF(#REF!='Pareto Math'!Z$3,'Pareto Math'!B871,IF(HLOOKUP(X$15,#REF!,A872,FALSE)="","",HLOOKUP(X$15,#REF!,A872,FALSE)))</f>
        <v>#REF!</v>
      </c>
      <c r="D871" s="149" t="e">
        <f>HLOOKUP(V$15,#REF!,A872,FALSE)</f>
        <v>#REF!</v>
      </c>
      <c r="E871" s="152" t="e">
        <f>IF(C871="","",HLOOKUP(W$15,#REF!,A872,FALSE))</f>
        <v>#REF!</v>
      </c>
      <c r="F871" s="152">
        <f>(COUNTIF(D$3:D871,D871))</f>
        <v>869</v>
      </c>
      <c r="G871" s="152">
        <f t="shared" si="155"/>
        <v>999</v>
      </c>
      <c r="H871" s="152" t="e">
        <f t="shared" si="156"/>
        <v>#REF!</v>
      </c>
      <c r="I871" s="153" t="str">
        <f t="shared" si="157"/>
        <v/>
      </c>
      <c r="J871" s="153" t="e">
        <f t="shared" si="163"/>
        <v>#REF!</v>
      </c>
      <c r="K871" s="153" t="e">
        <f t="shared" si="163"/>
        <v>#REF!</v>
      </c>
      <c r="L871" s="153" t="e">
        <f t="shared" si="163"/>
        <v>#REF!</v>
      </c>
      <c r="M871" s="153" t="e">
        <f t="shared" si="162"/>
        <v>#REF!</v>
      </c>
      <c r="N871" s="153" t="e">
        <f t="shared" si="162"/>
        <v>#REF!</v>
      </c>
      <c r="O871" s="153" t="e">
        <f t="shared" si="162"/>
        <v>#REF!</v>
      </c>
      <c r="P871" s="153" t="e">
        <f t="shared" si="154"/>
        <v>#REF!</v>
      </c>
      <c r="Q871" s="153" t="e">
        <f t="shared" si="154"/>
        <v>#REF!</v>
      </c>
      <c r="R871" s="153" t="e">
        <f t="shared" si="154"/>
        <v>#REF!</v>
      </c>
      <c r="S871" s="153" t="e">
        <f t="shared" si="159"/>
        <v>#REF!</v>
      </c>
      <c r="T871" s="152" t="str">
        <f t="shared" ca="1" si="160"/>
        <v/>
      </c>
      <c r="U871" s="149" t="str">
        <f t="shared" ca="1" si="158"/>
        <v/>
      </c>
    </row>
    <row r="872" spans="1:21">
      <c r="A872" s="149">
        <v>870</v>
      </c>
      <c r="B872" s="150">
        <f t="shared" si="161"/>
        <v>870</v>
      </c>
      <c r="C872" s="151" t="e">
        <f>IF(#REF!='Pareto Math'!Z$3,'Pareto Math'!B872,IF(HLOOKUP(X$15,#REF!,A873,FALSE)="","",HLOOKUP(X$15,#REF!,A873,FALSE)))</f>
        <v>#REF!</v>
      </c>
      <c r="D872" s="149" t="e">
        <f>HLOOKUP(V$15,#REF!,A873,FALSE)</f>
        <v>#REF!</v>
      </c>
      <c r="E872" s="152" t="e">
        <f>IF(C872="","",HLOOKUP(W$15,#REF!,A873,FALSE))</f>
        <v>#REF!</v>
      </c>
      <c r="F872" s="152">
        <f>(COUNTIF(D$3:D872,D872))</f>
        <v>870</v>
      </c>
      <c r="G872" s="152">
        <f t="shared" si="155"/>
        <v>999</v>
      </c>
      <c r="H872" s="152" t="e">
        <f t="shared" si="156"/>
        <v>#REF!</v>
      </c>
      <c r="I872" s="153" t="str">
        <f t="shared" si="157"/>
        <v/>
      </c>
      <c r="J872" s="153" t="e">
        <f t="shared" si="163"/>
        <v>#REF!</v>
      </c>
      <c r="K872" s="153" t="e">
        <f t="shared" si="163"/>
        <v>#REF!</v>
      </c>
      <c r="L872" s="153" t="e">
        <f t="shared" si="163"/>
        <v>#REF!</v>
      </c>
      <c r="M872" s="153" t="e">
        <f t="shared" si="162"/>
        <v>#REF!</v>
      </c>
      <c r="N872" s="153" t="e">
        <f t="shared" si="162"/>
        <v>#REF!</v>
      </c>
      <c r="O872" s="153" t="e">
        <f t="shared" si="162"/>
        <v>#REF!</v>
      </c>
      <c r="P872" s="153" t="e">
        <f t="shared" si="154"/>
        <v>#REF!</v>
      </c>
      <c r="Q872" s="153" t="e">
        <f t="shared" si="154"/>
        <v>#REF!</v>
      </c>
      <c r="R872" s="153" t="e">
        <f t="shared" si="154"/>
        <v>#REF!</v>
      </c>
      <c r="S872" s="153" t="e">
        <f t="shared" si="159"/>
        <v>#REF!</v>
      </c>
      <c r="T872" s="152" t="str">
        <f t="shared" ca="1" si="160"/>
        <v/>
      </c>
      <c r="U872" s="149" t="str">
        <f t="shared" ca="1" si="158"/>
        <v/>
      </c>
    </row>
    <row r="873" spans="1:21">
      <c r="A873" s="149">
        <v>871</v>
      </c>
      <c r="B873" s="150">
        <f t="shared" si="161"/>
        <v>871</v>
      </c>
      <c r="C873" s="151" t="e">
        <f>IF(#REF!='Pareto Math'!Z$3,'Pareto Math'!B873,IF(HLOOKUP(X$15,#REF!,A874,FALSE)="","",HLOOKUP(X$15,#REF!,A874,FALSE)))</f>
        <v>#REF!</v>
      </c>
      <c r="D873" s="149" t="e">
        <f>HLOOKUP(V$15,#REF!,A874,FALSE)</f>
        <v>#REF!</v>
      </c>
      <c r="E873" s="152" t="e">
        <f>IF(C873="","",HLOOKUP(W$15,#REF!,A874,FALSE))</f>
        <v>#REF!</v>
      </c>
      <c r="F873" s="152">
        <f>(COUNTIF(D$3:D873,D873))</f>
        <v>871</v>
      </c>
      <c r="G873" s="152">
        <f t="shared" si="155"/>
        <v>999</v>
      </c>
      <c r="H873" s="152" t="e">
        <f t="shared" si="156"/>
        <v>#REF!</v>
      </c>
      <c r="I873" s="153" t="str">
        <f t="shared" si="157"/>
        <v/>
      </c>
      <c r="J873" s="153" t="e">
        <f t="shared" si="163"/>
        <v>#REF!</v>
      </c>
      <c r="K873" s="153" t="e">
        <f t="shared" si="163"/>
        <v>#REF!</v>
      </c>
      <c r="L873" s="153" t="e">
        <f t="shared" si="163"/>
        <v>#REF!</v>
      </c>
      <c r="M873" s="153" t="e">
        <f t="shared" si="162"/>
        <v>#REF!</v>
      </c>
      <c r="N873" s="153" t="e">
        <f t="shared" si="162"/>
        <v>#REF!</v>
      </c>
      <c r="O873" s="153" t="e">
        <f t="shared" si="162"/>
        <v>#REF!</v>
      </c>
      <c r="P873" s="153" t="e">
        <f t="shared" si="154"/>
        <v>#REF!</v>
      </c>
      <c r="Q873" s="153" t="e">
        <f t="shared" si="154"/>
        <v>#REF!</v>
      </c>
      <c r="R873" s="153" t="e">
        <f t="shared" si="154"/>
        <v>#REF!</v>
      </c>
      <c r="S873" s="153" t="e">
        <f t="shared" si="159"/>
        <v>#REF!</v>
      </c>
      <c r="T873" s="152" t="str">
        <f t="shared" ca="1" si="160"/>
        <v/>
      </c>
      <c r="U873" s="149" t="str">
        <f t="shared" ca="1" si="158"/>
        <v/>
      </c>
    </row>
    <row r="874" spans="1:21">
      <c r="A874" s="149">
        <v>872</v>
      </c>
      <c r="B874" s="150">
        <f t="shared" si="161"/>
        <v>872</v>
      </c>
      <c r="C874" s="151" t="e">
        <f>IF(#REF!='Pareto Math'!Z$3,'Pareto Math'!B874,IF(HLOOKUP(X$15,#REF!,A875,FALSE)="","",HLOOKUP(X$15,#REF!,A875,FALSE)))</f>
        <v>#REF!</v>
      </c>
      <c r="D874" s="149" t="e">
        <f>HLOOKUP(V$15,#REF!,A875,FALSE)</f>
        <v>#REF!</v>
      </c>
      <c r="E874" s="152" t="e">
        <f>IF(C874="","",HLOOKUP(W$15,#REF!,A875,FALSE))</f>
        <v>#REF!</v>
      </c>
      <c r="F874" s="152">
        <f>(COUNTIF(D$3:D874,D874))</f>
        <v>872</v>
      </c>
      <c r="G874" s="152">
        <f t="shared" si="155"/>
        <v>999</v>
      </c>
      <c r="H874" s="152" t="e">
        <f t="shared" si="156"/>
        <v>#REF!</v>
      </c>
      <c r="I874" s="153" t="str">
        <f t="shared" si="157"/>
        <v/>
      </c>
      <c r="J874" s="153" t="e">
        <f t="shared" si="163"/>
        <v>#REF!</v>
      </c>
      <c r="K874" s="153" t="e">
        <f t="shared" si="163"/>
        <v>#REF!</v>
      </c>
      <c r="L874" s="153" t="e">
        <f t="shared" si="163"/>
        <v>#REF!</v>
      </c>
      <c r="M874" s="153" t="e">
        <f t="shared" si="162"/>
        <v>#REF!</v>
      </c>
      <c r="N874" s="153" t="e">
        <f t="shared" si="162"/>
        <v>#REF!</v>
      </c>
      <c r="O874" s="153" t="e">
        <f t="shared" si="162"/>
        <v>#REF!</v>
      </c>
      <c r="P874" s="153" t="e">
        <f t="shared" si="154"/>
        <v>#REF!</v>
      </c>
      <c r="Q874" s="153" t="e">
        <f t="shared" si="154"/>
        <v>#REF!</v>
      </c>
      <c r="R874" s="153" t="e">
        <f t="shared" si="154"/>
        <v>#REF!</v>
      </c>
      <c r="S874" s="153" t="e">
        <f t="shared" si="159"/>
        <v>#REF!</v>
      </c>
      <c r="T874" s="152" t="str">
        <f t="shared" ca="1" si="160"/>
        <v/>
      </c>
      <c r="U874" s="149" t="str">
        <f t="shared" ca="1" si="158"/>
        <v/>
      </c>
    </row>
    <row r="875" spans="1:21">
      <c r="A875" s="149">
        <v>873</v>
      </c>
      <c r="B875" s="150">
        <f t="shared" si="161"/>
        <v>873</v>
      </c>
      <c r="C875" s="151" t="e">
        <f>IF(#REF!='Pareto Math'!Z$3,'Pareto Math'!B875,IF(HLOOKUP(X$15,#REF!,A876,FALSE)="","",HLOOKUP(X$15,#REF!,A876,FALSE)))</f>
        <v>#REF!</v>
      </c>
      <c r="D875" s="149" t="e">
        <f>HLOOKUP(V$15,#REF!,A876,FALSE)</f>
        <v>#REF!</v>
      </c>
      <c r="E875" s="152" t="e">
        <f>IF(C875="","",HLOOKUP(W$15,#REF!,A876,FALSE))</f>
        <v>#REF!</v>
      </c>
      <c r="F875" s="152">
        <f>(COUNTIF(D$3:D875,D875))</f>
        <v>873</v>
      </c>
      <c r="G875" s="152">
        <f t="shared" si="155"/>
        <v>999</v>
      </c>
      <c r="H875" s="152" t="e">
        <f t="shared" si="156"/>
        <v>#REF!</v>
      </c>
      <c r="I875" s="153" t="str">
        <f t="shared" si="157"/>
        <v/>
      </c>
      <c r="J875" s="153" t="e">
        <f t="shared" si="163"/>
        <v>#REF!</v>
      </c>
      <c r="K875" s="153" t="e">
        <f t="shared" si="163"/>
        <v>#REF!</v>
      </c>
      <c r="L875" s="153" t="e">
        <f t="shared" si="163"/>
        <v>#REF!</v>
      </c>
      <c r="M875" s="153" t="e">
        <f t="shared" si="162"/>
        <v>#REF!</v>
      </c>
      <c r="N875" s="153" t="e">
        <f t="shared" si="162"/>
        <v>#REF!</v>
      </c>
      <c r="O875" s="153" t="e">
        <f t="shared" si="162"/>
        <v>#REF!</v>
      </c>
      <c r="P875" s="153" t="e">
        <f t="shared" si="154"/>
        <v>#REF!</v>
      </c>
      <c r="Q875" s="153" t="e">
        <f t="shared" si="154"/>
        <v>#REF!</v>
      </c>
      <c r="R875" s="153" t="e">
        <f t="shared" si="154"/>
        <v>#REF!</v>
      </c>
      <c r="S875" s="153" t="e">
        <f t="shared" si="159"/>
        <v>#REF!</v>
      </c>
      <c r="T875" s="152" t="str">
        <f t="shared" ca="1" si="160"/>
        <v/>
      </c>
      <c r="U875" s="149" t="str">
        <f t="shared" ca="1" si="158"/>
        <v/>
      </c>
    </row>
    <row r="876" spans="1:21">
      <c r="A876" s="149">
        <v>874</v>
      </c>
      <c r="B876" s="150">
        <f t="shared" si="161"/>
        <v>874</v>
      </c>
      <c r="C876" s="151" t="e">
        <f>IF(#REF!='Pareto Math'!Z$3,'Pareto Math'!B876,IF(HLOOKUP(X$15,#REF!,A877,FALSE)="","",HLOOKUP(X$15,#REF!,A877,FALSE)))</f>
        <v>#REF!</v>
      </c>
      <c r="D876" s="149" t="e">
        <f>HLOOKUP(V$15,#REF!,A877,FALSE)</f>
        <v>#REF!</v>
      </c>
      <c r="E876" s="152" t="e">
        <f>IF(C876="","",HLOOKUP(W$15,#REF!,A877,FALSE))</f>
        <v>#REF!</v>
      </c>
      <c r="F876" s="152">
        <f>(COUNTIF(D$3:D876,D876))</f>
        <v>874</v>
      </c>
      <c r="G876" s="152">
        <f t="shared" si="155"/>
        <v>999</v>
      </c>
      <c r="H876" s="152" t="e">
        <f t="shared" si="156"/>
        <v>#REF!</v>
      </c>
      <c r="I876" s="153" t="str">
        <f t="shared" si="157"/>
        <v/>
      </c>
      <c r="J876" s="153" t="e">
        <f t="shared" si="163"/>
        <v>#REF!</v>
      </c>
      <c r="K876" s="153" t="e">
        <f t="shared" si="163"/>
        <v>#REF!</v>
      </c>
      <c r="L876" s="153" t="e">
        <f t="shared" si="163"/>
        <v>#REF!</v>
      </c>
      <c r="M876" s="153" t="e">
        <f t="shared" si="162"/>
        <v>#REF!</v>
      </c>
      <c r="N876" s="153" t="e">
        <f t="shared" si="162"/>
        <v>#REF!</v>
      </c>
      <c r="O876" s="153" t="e">
        <f t="shared" si="162"/>
        <v>#REF!</v>
      </c>
      <c r="P876" s="153" t="e">
        <f t="shared" si="154"/>
        <v>#REF!</v>
      </c>
      <c r="Q876" s="153" t="e">
        <f t="shared" si="154"/>
        <v>#REF!</v>
      </c>
      <c r="R876" s="153" t="e">
        <f t="shared" si="154"/>
        <v>#REF!</v>
      </c>
      <c r="S876" s="153" t="e">
        <f t="shared" si="159"/>
        <v>#REF!</v>
      </c>
      <c r="T876" s="152" t="str">
        <f t="shared" ca="1" si="160"/>
        <v/>
      </c>
      <c r="U876" s="149" t="str">
        <f t="shared" ca="1" si="158"/>
        <v/>
      </c>
    </row>
    <row r="877" spans="1:21">
      <c r="A877" s="149">
        <v>875</v>
      </c>
      <c r="B877" s="150">
        <f t="shared" si="161"/>
        <v>875</v>
      </c>
      <c r="C877" s="151" t="e">
        <f>IF(#REF!='Pareto Math'!Z$3,'Pareto Math'!B877,IF(HLOOKUP(X$15,#REF!,A878,FALSE)="","",HLOOKUP(X$15,#REF!,A878,FALSE)))</f>
        <v>#REF!</v>
      </c>
      <c r="D877" s="149" t="e">
        <f>HLOOKUP(V$15,#REF!,A878,FALSE)</f>
        <v>#REF!</v>
      </c>
      <c r="E877" s="152" t="e">
        <f>IF(C877="","",HLOOKUP(W$15,#REF!,A878,FALSE))</f>
        <v>#REF!</v>
      </c>
      <c r="F877" s="152">
        <f>(COUNTIF(D$3:D877,D877))</f>
        <v>875</v>
      </c>
      <c r="G877" s="152">
        <f t="shared" si="155"/>
        <v>999</v>
      </c>
      <c r="H877" s="152" t="e">
        <f t="shared" si="156"/>
        <v>#REF!</v>
      </c>
      <c r="I877" s="153" t="str">
        <f t="shared" si="157"/>
        <v/>
      </c>
      <c r="J877" s="153" t="e">
        <f t="shared" si="163"/>
        <v>#REF!</v>
      </c>
      <c r="K877" s="153" t="e">
        <f t="shared" si="163"/>
        <v>#REF!</v>
      </c>
      <c r="L877" s="153" t="e">
        <f t="shared" si="163"/>
        <v>#REF!</v>
      </c>
      <c r="M877" s="153" t="e">
        <f t="shared" si="162"/>
        <v>#REF!</v>
      </c>
      <c r="N877" s="153" t="e">
        <f t="shared" si="162"/>
        <v>#REF!</v>
      </c>
      <c r="O877" s="153" t="e">
        <f t="shared" si="162"/>
        <v>#REF!</v>
      </c>
      <c r="P877" s="153" t="e">
        <f t="shared" si="154"/>
        <v>#REF!</v>
      </c>
      <c r="Q877" s="153" t="e">
        <f t="shared" si="154"/>
        <v>#REF!</v>
      </c>
      <c r="R877" s="153" t="e">
        <f t="shared" si="154"/>
        <v>#REF!</v>
      </c>
      <c r="S877" s="153" t="e">
        <f t="shared" si="159"/>
        <v>#REF!</v>
      </c>
      <c r="T877" s="152" t="str">
        <f t="shared" ca="1" si="160"/>
        <v/>
      </c>
      <c r="U877" s="149" t="str">
        <f t="shared" ca="1" si="158"/>
        <v/>
      </c>
    </row>
    <row r="878" spans="1:21">
      <c r="A878" s="149">
        <v>876</v>
      </c>
      <c r="B878" s="150">
        <f t="shared" si="161"/>
        <v>876</v>
      </c>
      <c r="C878" s="151" t="e">
        <f>IF(#REF!='Pareto Math'!Z$3,'Pareto Math'!B878,IF(HLOOKUP(X$15,#REF!,A879,FALSE)="","",HLOOKUP(X$15,#REF!,A879,FALSE)))</f>
        <v>#REF!</v>
      </c>
      <c r="D878" s="149" t="e">
        <f>HLOOKUP(V$15,#REF!,A879,FALSE)</f>
        <v>#REF!</v>
      </c>
      <c r="E878" s="152" t="e">
        <f>IF(C878="","",HLOOKUP(W$15,#REF!,A879,FALSE))</f>
        <v>#REF!</v>
      </c>
      <c r="F878" s="152">
        <f>(COUNTIF(D$3:D878,D878))</f>
        <v>876</v>
      </c>
      <c r="G878" s="152">
        <f t="shared" si="155"/>
        <v>999</v>
      </c>
      <c r="H878" s="152" t="e">
        <f t="shared" si="156"/>
        <v>#REF!</v>
      </c>
      <c r="I878" s="153" t="str">
        <f t="shared" si="157"/>
        <v/>
      </c>
      <c r="J878" s="153" t="e">
        <f t="shared" si="163"/>
        <v>#REF!</v>
      </c>
      <c r="K878" s="153" t="e">
        <f t="shared" si="163"/>
        <v>#REF!</v>
      </c>
      <c r="L878" s="153" t="e">
        <f t="shared" si="163"/>
        <v>#REF!</v>
      </c>
      <c r="M878" s="153" t="e">
        <f t="shared" si="162"/>
        <v>#REF!</v>
      </c>
      <c r="N878" s="153" t="e">
        <f t="shared" si="162"/>
        <v>#REF!</v>
      </c>
      <c r="O878" s="153" t="e">
        <f t="shared" si="162"/>
        <v>#REF!</v>
      </c>
      <c r="P878" s="153" t="e">
        <f t="shared" si="154"/>
        <v>#REF!</v>
      </c>
      <c r="Q878" s="153" t="e">
        <f t="shared" si="154"/>
        <v>#REF!</v>
      </c>
      <c r="R878" s="153" t="e">
        <f t="shared" si="154"/>
        <v>#REF!</v>
      </c>
      <c r="S878" s="153" t="e">
        <f t="shared" si="159"/>
        <v>#REF!</v>
      </c>
      <c r="T878" s="152" t="str">
        <f t="shared" ca="1" si="160"/>
        <v/>
      </c>
      <c r="U878" s="149" t="str">
        <f t="shared" ca="1" si="158"/>
        <v/>
      </c>
    </row>
    <row r="879" spans="1:21">
      <c r="A879" s="149">
        <v>877</v>
      </c>
      <c r="B879" s="150">
        <f t="shared" si="161"/>
        <v>877</v>
      </c>
      <c r="C879" s="151" t="e">
        <f>IF(#REF!='Pareto Math'!Z$3,'Pareto Math'!B879,IF(HLOOKUP(X$15,#REF!,A880,FALSE)="","",HLOOKUP(X$15,#REF!,A880,FALSE)))</f>
        <v>#REF!</v>
      </c>
      <c r="D879" s="149" t="e">
        <f>HLOOKUP(V$15,#REF!,A880,FALSE)</f>
        <v>#REF!</v>
      </c>
      <c r="E879" s="152" t="e">
        <f>IF(C879="","",HLOOKUP(W$15,#REF!,A880,FALSE))</f>
        <v>#REF!</v>
      </c>
      <c r="F879" s="152">
        <f>(COUNTIF(D$3:D879,D879))</f>
        <v>877</v>
      </c>
      <c r="G879" s="152">
        <f t="shared" si="155"/>
        <v>999</v>
      </c>
      <c r="H879" s="152" t="e">
        <f t="shared" si="156"/>
        <v>#REF!</v>
      </c>
      <c r="I879" s="153" t="str">
        <f t="shared" si="157"/>
        <v/>
      </c>
      <c r="J879" s="153" t="e">
        <f t="shared" si="163"/>
        <v>#REF!</v>
      </c>
      <c r="K879" s="153" t="e">
        <f t="shared" si="163"/>
        <v>#REF!</v>
      </c>
      <c r="L879" s="153" t="e">
        <f t="shared" si="163"/>
        <v>#REF!</v>
      </c>
      <c r="M879" s="153" t="e">
        <f t="shared" si="162"/>
        <v>#REF!</v>
      </c>
      <c r="N879" s="153" t="e">
        <f t="shared" si="162"/>
        <v>#REF!</v>
      </c>
      <c r="O879" s="153" t="e">
        <f t="shared" si="162"/>
        <v>#REF!</v>
      </c>
      <c r="P879" s="153" t="e">
        <f t="shared" si="154"/>
        <v>#REF!</v>
      </c>
      <c r="Q879" s="153" t="e">
        <f t="shared" si="154"/>
        <v>#REF!</v>
      </c>
      <c r="R879" s="153" t="e">
        <f t="shared" si="154"/>
        <v>#REF!</v>
      </c>
      <c r="S879" s="153" t="e">
        <f t="shared" si="159"/>
        <v>#REF!</v>
      </c>
      <c r="T879" s="152" t="str">
        <f t="shared" ca="1" si="160"/>
        <v/>
      </c>
      <c r="U879" s="149" t="str">
        <f t="shared" ca="1" si="158"/>
        <v/>
      </c>
    </row>
    <row r="880" spans="1:21">
      <c r="A880" s="149">
        <v>878</v>
      </c>
      <c r="B880" s="150">
        <f t="shared" si="161"/>
        <v>878</v>
      </c>
      <c r="C880" s="151" t="e">
        <f>IF(#REF!='Pareto Math'!Z$3,'Pareto Math'!B880,IF(HLOOKUP(X$15,#REF!,A881,FALSE)="","",HLOOKUP(X$15,#REF!,A881,FALSE)))</f>
        <v>#REF!</v>
      </c>
      <c r="D880" s="149" t="e">
        <f>HLOOKUP(V$15,#REF!,A881,FALSE)</f>
        <v>#REF!</v>
      </c>
      <c r="E880" s="152" t="e">
        <f>IF(C880="","",HLOOKUP(W$15,#REF!,A881,FALSE))</f>
        <v>#REF!</v>
      </c>
      <c r="F880" s="152">
        <f>(COUNTIF(D$3:D880,D880))</f>
        <v>878</v>
      </c>
      <c r="G880" s="152">
        <f t="shared" si="155"/>
        <v>999</v>
      </c>
      <c r="H880" s="152" t="e">
        <f t="shared" si="156"/>
        <v>#REF!</v>
      </c>
      <c r="I880" s="153" t="str">
        <f t="shared" si="157"/>
        <v/>
      </c>
      <c r="J880" s="153" t="e">
        <f t="shared" si="163"/>
        <v>#REF!</v>
      </c>
      <c r="K880" s="153" t="e">
        <f t="shared" si="163"/>
        <v>#REF!</v>
      </c>
      <c r="L880" s="153" t="e">
        <f t="shared" si="163"/>
        <v>#REF!</v>
      </c>
      <c r="M880" s="153" t="e">
        <f t="shared" si="162"/>
        <v>#REF!</v>
      </c>
      <c r="N880" s="153" t="e">
        <f t="shared" si="162"/>
        <v>#REF!</v>
      </c>
      <c r="O880" s="153" t="e">
        <f t="shared" si="162"/>
        <v>#REF!</v>
      </c>
      <c r="P880" s="153" t="e">
        <f t="shared" si="154"/>
        <v>#REF!</v>
      </c>
      <c r="Q880" s="153" t="e">
        <f t="shared" si="154"/>
        <v>#REF!</v>
      </c>
      <c r="R880" s="153" t="e">
        <f t="shared" si="154"/>
        <v>#REF!</v>
      </c>
      <c r="S880" s="153" t="e">
        <f t="shared" si="159"/>
        <v>#REF!</v>
      </c>
      <c r="T880" s="152" t="str">
        <f t="shared" ca="1" si="160"/>
        <v/>
      </c>
      <c r="U880" s="149" t="str">
        <f t="shared" ca="1" si="158"/>
        <v/>
      </c>
    </row>
    <row r="881" spans="1:21">
      <c r="A881" s="149">
        <v>879</v>
      </c>
      <c r="B881" s="150">
        <f t="shared" si="161"/>
        <v>879</v>
      </c>
      <c r="C881" s="151" t="e">
        <f>IF(#REF!='Pareto Math'!Z$3,'Pareto Math'!B881,IF(HLOOKUP(X$15,#REF!,A882,FALSE)="","",HLOOKUP(X$15,#REF!,A882,FALSE)))</f>
        <v>#REF!</v>
      </c>
      <c r="D881" s="149" t="e">
        <f>HLOOKUP(V$15,#REF!,A882,FALSE)</f>
        <v>#REF!</v>
      </c>
      <c r="E881" s="152" t="e">
        <f>IF(C881="","",HLOOKUP(W$15,#REF!,A882,FALSE))</f>
        <v>#REF!</v>
      </c>
      <c r="F881" s="152">
        <f>(COUNTIF(D$3:D881,D881))</f>
        <v>879</v>
      </c>
      <c r="G881" s="152">
        <f t="shared" si="155"/>
        <v>999</v>
      </c>
      <c r="H881" s="152" t="e">
        <f t="shared" si="156"/>
        <v>#REF!</v>
      </c>
      <c r="I881" s="153" t="str">
        <f t="shared" si="157"/>
        <v/>
      </c>
      <c r="J881" s="153" t="e">
        <f t="shared" si="163"/>
        <v>#REF!</v>
      </c>
      <c r="K881" s="153" t="e">
        <f t="shared" si="163"/>
        <v>#REF!</v>
      </c>
      <c r="L881" s="153" t="e">
        <f t="shared" si="163"/>
        <v>#REF!</v>
      </c>
      <c r="M881" s="153" t="e">
        <f t="shared" si="162"/>
        <v>#REF!</v>
      </c>
      <c r="N881" s="153" t="e">
        <f t="shared" si="162"/>
        <v>#REF!</v>
      </c>
      <c r="O881" s="153" t="e">
        <f t="shared" si="162"/>
        <v>#REF!</v>
      </c>
      <c r="P881" s="153" t="e">
        <f t="shared" si="154"/>
        <v>#REF!</v>
      </c>
      <c r="Q881" s="153" t="e">
        <f t="shared" si="154"/>
        <v>#REF!</v>
      </c>
      <c r="R881" s="153" t="e">
        <f t="shared" si="154"/>
        <v>#REF!</v>
      </c>
      <c r="S881" s="153" t="e">
        <f t="shared" si="159"/>
        <v>#REF!</v>
      </c>
      <c r="T881" s="152" t="str">
        <f t="shared" ca="1" si="160"/>
        <v/>
      </c>
      <c r="U881" s="149" t="str">
        <f t="shared" ca="1" si="158"/>
        <v/>
      </c>
    </row>
    <row r="882" spans="1:21">
      <c r="A882" s="149">
        <v>880</v>
      </c>
      <c r="B882" s="150">
        <f t="shared" si="161"/>
        <v>880</v>
      </c>
      <c r="C882" s="151" t="e">
        <f>IF(#REF!='Pareto Math'!Z$3,'Pareto Math'!B882,IF(HLOOKUP(X$15,#REF!,A883,FALSE)="","",HLOOKUP(X$15,#REF!,A883,FALSE)))</f>
        <v>#REF!</v>
      </c>
      <c r="D882" s="149" t="e">
        <f>HLOOKUP(V$15,#REF!,A883,FALSE)</f>
        <v>#REF!</v>
      </c>
      <c r="E882" s="152" t="e">
        <f>IF(C882="","",HLOOKUP(W$15,#REF!,A883,FALSE))</f>
        <v>#REF!</v>
      </c>
      <c r="F882" s="152">
        <f>(COUNTIF(D$3:D882,D882))</f>
        <v>880</v>
      </c>
      <c r="G882" s="152">
        <f t="shared" si="155"/>
        <v>999</v>
      </c>
      <c r="H882" s="152" t="e">
        <f t="shared" si="156"/>
        <v>#REF!</v>
      </c>
      <c r="I882" s="153" t="str">
        <f t="shared" si="157"/>
        <v/>
      </c>
      <c r="J882" s="153" t="e">
        <f t="shared" si="163"/>
        <v>#REF!</v>
      </c>
      <c r="K882" s="153" t="e">
        <f t="shared" si="163"/>
        <v>#REF!</v>
      </c>
      <c r="L882" s="153" t="e">
        <f t="shared" si="163"/>
        <v>#REF!</v>
      </c>
      <c r="M882" s="153" t="e">
        <f t="shared" si="162"/>
        <v>#REF!</v>
      </c>
      <c r="N882" s="153" t="e">
        <f t="shared" si="162"/>
        <v>#REF!</v>
      </c>
      <c r="O882" s="153" t="e">
        <f t="shared" si="162"/>
        <v>#REF!</v>
      </c>
      <c r="P882" s="153" t="e">
        <f t="shared" si="154"/>
        <v>#REF!</v>
      </c>
      <c r="Q882" s="153" t="e">
        <f t="shared" si="154"/>
        <v>#REF!</v>
      </c>
      <c r="R882" s="153" t="e">
        <f t="shared" si="154"/>
        <v>#REF!</v>
      </c>
      <c r="S882" s="153" t="e">
        <f t="shared" si="159"/>
        <v>#REF!</v>
      </c>
      <c r="T882" s="152" t="str">
        <f t="shared" ca="1" si="160"/>
        <v/>
      </c>
      <c r="U882" s="149" t="str">
        <f t="shared" ca="1" si="158"/>
        <v/>
      </c>
    </row>
    <row r="883" spans="1:21">
      <c r="A883" s="149">
        <v>881</v>
      </c>
      <c r="B883" s="150">
        <f t="shared" si="161"/>
        <v>881</v>
      </c>
      <c r="C883" s="151" t="e">
        <f>IF(#REF!='Pareto Math'!Z$3,'Pareto Math'!B883,IF(HLOOKUP(X$15,#REF!,A884,FALSE)="","",HLOOKUP(X$15,#REF!,A884,FALSE)))</f>
        <v>#REF!</v>
      </c>
      <c r="D883" s="149" t="e">
        <f>HLOOKUP(V$15,#REF!,A884,FALSE)</f>
        <v>#REF!</v>
      </c>
      <c r="E883" s="152" t="e">
        <f>IF(C883="","",HLOOKUP(W$15,#REF!,A884,FALSE))</f>
        <v>#REF!</v>
      </c>
      <c r="F883" s="152">
        <f>(COUNTIF(D$3:D883,D883))</f>
        <v>881</v>
      </c>
      <c r="G883" s="152">
        <f t="shared" si="155"/>
        <v>999</v>
      </c>
      <c r="H883" s="152" t="e">
        <f t="shared" si="156"/>
        <v>#REF!</v>
      </c>
      <c r="I883" s="153" t="str">
        <f t="shared" si="157"/>
        <v/>
      </c>
      <c r="J883" s="153" t="e">
        <f t="shared" si="163"/>
        <v>#REF!</v>
      </c>
      <c r="K883" s="153" t="e">
        <f t="shared" si="163"/>
        <v>#REF!</v>
      </c>
      <c r="L883" s="153" t="e">
        <f t="shared" si="163"/>
        <v>#REF!</v>
      </c>
      <c r="M883" s="153" t="e">
        <f t="shared" si="162"/>
        <v>#REF!</v>
      </c>
      <c r="N883" s="153" t="e">
        <f t="shared" si="162"/>
        <v>#REF!</v>
      </c>
      <c r="O883" s="153" t="e">
        <f t="shared" si="162"/>
        <v>#REF!</v>
      </c>
      <c r="P883" s="153" t="e">
        <f t="shared" si="154"/>
        <v>#REF!</v>
      </c>
      <c r="Q883" s="153" t="e">
        <f t="shared" si="154"/>
        <v>#REF!</v>
      </c>
      <c r="R883" s="153" t="e">
        <f t="shared" si="154"/>
        <v>#REF!</v>
      </c>
      <c r="S883" s="153" t="e">
        <f t="shared" si="159"/>
        <v>#REF!</v>
      </c>
      <c r="T883" s="152" t="str">
        <f t="shared" ca="1" si="160"/>
        <v/>
      </c>
      <c r="U883" s="149" t="str">
        <f t="shared" ca="1" si="158"/>
        <v/>
      </c>
    </row>
    <row r="884" spans="1:21">
      <c r="A884" s="149">
        <v>882</v>
      </c>
      <c r="B884" s="150">
        <f t="shared" si="161"/>
        <v>882</v>
      </c>
      <c r="C884" s="151" t="e">
        <f>IF(#REF!='Pareto Math'!Z$3,'Pareto Math'!B884,IF(HLOOKUP(X$15,#REF!,A885,FALSE)="","",HLOOKUP(X$15,#REF!,A885,FALSE)))</f>
        <v>#REF!</v>
      </c>
      <c r="D884" s="149" t="e">
        <f>HLOOKUP(V$15,#REF!,A885,FALSE)</f>
        <v>#REF!</v>
      </c>
      <c r="E884" s="152" t="e">
        <f>IF(C884="","",HLOOKUP(W$15,#REF!,A885,FALSE))</f>
        <v>#REF!</v>
      </c>
      <c r="F884" s="152">
        <f>(COUNTIF(D$3:D884,D884))</f>
        <v>882</v>
      </c>
      <c r="G884" s="152">
        <f t="shared" si="155"/>
        <v>999</v>
      </c>
      <c r="H884" s="152" t="e">
        <f t="shared" si="156"/>
        <v>#REF!</v>
      </c>
      <c r="I884" s="153" t="str">
        <f t="shared" si="157"/>
        <v/>
      </c>
      <c r="J884" s="153" t="e">
        <f t="shared" si="163"/>
        <v>#REF!</v>
      </c>
      <c r="K884" s="153" t="e">
        <f t="shared" si="163"/>
        <v>#REF!</v>
      </c>
      <c r="L884" s="153" t="e">
        <f t="shared" si="163"/>
        <v>#REF!</v>
      </c>
      <c r="M884" s="153" t="e">
        <f t="shared" si="162"/>
        <v>#REF!</v>
      </c>
      <c r="N884" s="153" t="e">
        <f t="shared" si="162"/>
        <v>#REF!</v>
      </c>
      <c r="O884" s="153" t="e">
        <f t="shared" si="162"/>
        <v>#REF!</v>
      </c>
      <c r="P884" s="153" t="e">
        <f t="shared" si="154"/>
        <v>#REF!</v>
      </c>
      <c r="Q884" s="153" t="e">
        <f t="shared" si="154"/>
        <v>#REF!</v>
      </c>
      <c r="R884" s="153" t="e">
        <f t="shared" si="154"/>
        <v>#REF!</v>
      </c>
      <c r="S884" s="153" t="e">
        <f t="shared" si="159"/>
        <v>#REF!</v>
      </c>
      <c r="T884" s="152" t="str">
        <f t="shared" ca="1" si="160"/>
        <v/>
      </c>
      <c r="U884" s="149" t="str">
        <f t="shared" ca="1" si="158"/>
        <v/>
      </c>
    </row>
    <row r="885" spans="1:21">
      <c r="A885" s="149">
        <v>883</v>
      </c>
      <c r="B885" s="150">
        <f t="shared" si="161"/>
        <v>883</v>
      </c>
      <c r="C885" s="151" t="e">
        <f>IF(#REF!='Pareto Math'!Z$3,'Pareto Math'!B885,IF(HLOOKUP(X$15,#REF!,A886,FALSE)="","",HLOOKUP(X$15,#REF!,A886,FALSE)))</f>
        <v>#REF!</v>
      </c>
      <c r="D885" s="149" t="e">
        <f>HLOOKUP(V$15,#REF!,A886,FALSE)</f>
        <v>#REF!</v>
      </c>
      <c r="E885" s="152" t="e">
        <f>IF(C885="","",HLOOKUP(W$15,#REF!,A886,FALSE))</f>
        <v>#REF!</v>
      </c>
      <c r="F885" s="152">
        <f>(COUNTIF(D$3:D885,D885))</f>
        <v>883</v>
      </c>
      <c r="G885" s="152">
        <f t="shared" si="155"/>
        <v>999</v>
      </c>
      <c r="H885" s="152" t="e">
        <f t="shared" si="156"/>
        <v>#REF!</v>
      </c>
      <c r="I885" s="153" t="str">
        <f t="shared" si="157"/>
        <v/>
      </c>
      <c r="J885" s="153" t="e">
        <f t="shared" si="163"/>
        <v>#REF!</v>
      </c>
      <c r="K885" s="153" t="e">
        <f t="shared" si="163"/>
        <v>#REF!</v>
      </c>
      <c r="L885" s="153" t="e">
        <f t="shared" si="163"/>
        <v>#REF!</v>
      </c>
      <c r="M885" s="153" t="e">
        <f t="shared" si="162"/>
        <v>#REF!</v>
      </c>
      <c r="N885" s="153" t="e">
        <f t="shared" si="162"/>
        <v>#REF!</v>
      </c>
      <c r="O885" s="153" t="e">
        <f t="shared" si="162"/>
        <v>#REF!</v>
      </c>
      <c r="P885" s="153" t="e">
        <f t="shared" si="162"/>
        <v>#REF!</v>
      </c>
      <c r="Q885" s="153" t="e">
        <f t="shared" si="162"/>
        <v>#REF!</v>
      </c>
      <c r="R885" s="153" t="e">
        <f t="shared" si="162"/>
        <v>#REF!</v>
      </c>
      <c r="S885" s="153" t="e">
        <f t="shared" si="159"/>
        <v>#REF!</v>
      </c>
      <c r="T885" s="152" t="str">
        <f t="shared" ca="1" si="160"/>
        <v/>
      </c>
      <c r="U885" s="149" t="str">
        <f t="shared" ca="1" si="158"/>
        <v/>
      </c>
    </row>
    <row r="886" spans="1:21">
      <c r="A886" s="149">
        <v>884</v>
      </c>
      <c r="B886" s="150">
        <f t="shared" si="161"/>
        <v>884</v>
      </c>
      <c r="C886" s="151" t="e">
        <f>IF(#REF!='Pareto Math'!Z$3,'Pareto Math'!B886,IF(HLOOKUP(X$15,#REF!,A887,FALSE)="","",HLOOKUP(X$15,#REF!,A887,FALSE)))</f>
        <v>#REF!</v>
      </c>
      <c r="D886" s="149" t="e">
        <f>HLOOKUP(V$15,#REF!,A887,FALSE)</f>
        <v>#REF!</v>
      </c>
      <c r="E886" s="152" t="e">
        <f>IF(C886="","",HLOOKUP(W$15,#REF!,A887,FALSE))</f>
        <v>#REF!</v>
      </c>
      <c r="F886" s="152">
        <f>(COUNTIF(D$3:D886,D886))</f>
        <v>884</v>
      </c>
      <c r="G886" s="152">
        <f t="shared" si="155"/>
        <v>999</v>
      </c>
      <c r="H886" s="152" t="e">
        <f t="shared" si="156"/>
        <v>#REF!</v>
      </c>
      <c r="I886" s="153" t="str">
        <f t="shared" si="157"/>
        <v/>
      </c>
      <c r="J886" s="153" t="e">
        <f t="shared" si="163"/>
        <v>#REF!</v>
      </c>
      <c r="K886" s="153" t="e">
        <f t="shared" si="163"/>
        <v>#REF!</v>
      </c>
      <c r="L886" s="153" t="e">
        <f t="shared" si="163"/>
        <v>#REF!</v>
      </c>
      <c r="M886" s="153" t="e">
        <f t="shared" si="162"/>
        <v>#REF!</v>
      </c>
      <c r="N886" s="153" t="e">
        <f t="shared" si="162"/>
        <v>#REF!</v>
      </c>
      <c r="O886" s="153" t="e">
        <f t="shared" si="162"/>
        <v>#REF!</v>
      </c>
      <c r="P886" s="153" t="e">
        <f t="shared" si="162"/>
        <v>#REF!</v>
      </c>
      <c r="Q886" s="153" t="e">
        <f t="shared" si="162"/>
        <v>#REF!</v>
      </c>
      <c r="R886" s="153" t="e">
        <f t="shared" si="162"/>
        <v>#REF!</v>
      </c>
      <c r="S886" s="153" t="e">
        <f t="shared" si="159"/>
        <v>#REF!</v>
      </c>
      <c r="T886" s="152" t="str">
        <f t="shared" ca="1" si="160"/>
        <v/>
      </c>
      <c r="U886" s="149" t="str">
        <f t="shared" ca="1" si="158"/>
        <v/>
      </c>
    </row>
    <row r="887" spans="1:21">
      <c r="A887" s="149">
        <v>885</v>
      </c>
      <c r="B887" s="150">
        <f t="shared" si="161"/>
        <v>885</v>
      </c>
      <c r="C887" s="151" t="e">
        <f>IF(#REF!='Pareto Math'!Z$3,'Pareto Math'!B887,IF(HLOOKUP(X$15,#REF!,A888,FALSE)="","",HLOOKUP(X$15,#REF!,A888,FALSE)))</f>
        <v>#REF!</v>
      </c>
      <c r="D887" s="149" t="e">
        <f>HLOOKUP(V$15,#REF!,A888,FALSE)</f>
        <v>#REF!</v>
      </c>
      <c r="E887" s="152" t="e">
        <f>IF(C887="","",HLOOKUP(W$15,#REF!,A888,FALSE))</f>
        <v>#REF!</v>
      </c>
      <c r="F887" s="152">
        <f>(COUNTIF(D$3:D887,D887))</f>
        <v>885</v>
      </c>
      <c r="G887" s="152">
        <f t="shared" si="155"/>
        <v>999</v>
      </c>
      <c r="H887" s="152" t="e">
        <f t="shared" si="156"/>
        <v>#REF!</v>
      </c>
      <c r="I887" s="153" t="str">
        <f t="shared" si="157"/>
        <v/>
      </c>
      <c r="J887" s="153" t="e">
        <f t="shared" si="163"/>
        <v>#REF!</v>
      </c>
      <c r="K887" s="153" t="e">
        <f t="shared" si="163"/>
        <v>#REF!</v>
      </c>
      <c r="L887" s="153" t="e">
        <f t="shared" si="163"/>
        <v>#REF!</v>
      </c>
      <c r="M887" s="153" t="e">
        <f t="shared" si="162"/>
        <v>#REF!</v>
      </c>
      <c r="N887" s="153" t="e">
        <f t="shared" si="162"/>
        <v>#REF!</v>
      </c>
      <c r="O887" s="153" t="e">
        <f t="shared" si="162"/>
        <v>#REF!</v>
      </c>
      <c r="P887" s="153" t="e">
        <f t="shared" si="162"/>
        <v>#REF!</v>
      </c>
      <c r="Q887" s="153" t="e">
        <f t="shared" si="162"/>
        <v>#REF!</v>
      </c>
      <c r="R887" s="153" t="e">
        <f t="shared" si="162"/>
        <v>#REF!</v>
      </c>
      <c r="S887" s="153" t="e">
        <f t="shared" si="159"/>
        <v>#REF!</v>
      </c>
      <c r="T887" s="152" t="str">
        <f t="shared" ca="1" si="160"/>
        <v/>
      </c>
      <c r="U887" s="149" t="str">
        <f t="shared" ca="1" si="158"/>
        <v/>
      </c>
    </row>
    <row r="888" spans="1:21">
      <c r="A888" s="149">
        <v>886</v>
      </c>
      <c r="B888" s="150">
        <f t="shared" si="161"/>
        <v>886</v>
      </c>
      <c r="C888" s="151" t="e">
        <f>IF(#REF!='Pareto Math'!Z$3,'Pareto Math'!B888,IF(HLOOKUP(X$15,#REF!,A889,FALSE)="","",HLOOKUP(X$15,#REF!,A889,FALSE)))</f>
        <v>#REF!</v>
      </c>
      <c r="D888" s="149" t="e">
        <f>HLOOKUP(V$15,#REF!,A889,FALSE)</f>
        <v>#REF!</v>
      </c>
      <c r="E888" s="152" t="e">
        <f>IF(C888="","",HLOOKUP(W$15,#REF!,A889,FALSE))</f>
        <v>#REF!</v>
      </c>
      <c r="F888" s="152">
        <f>(COUNTIF(D$3:D888,D888))</f>
        <v>886</v>
      </c>
      <c r="G888" s="152">
        <f t="shared" si="155"/>
        <v>999</v>
      </c>
      <c r="H888" s="152" t="e">
        <f t="shared" si="156"/>
        <v>#REF!</v>
      </c>
      <c r="I888" s="153" t="str">
        <f t="shared" si="157"/>
        <v/>
      </c>
      <c r="J888" s="153" t="e">
        <f t="shared" si="163"/>
        <v>#REF!</v>
      </c>
      <c r="K888" s="153" t="e">
        <f t="shared" si="163"/>
        <v>#REF!</v>
      </c>
      <c r="L888" s="153" t="e">
        <f t="shared" si="163"/>
        <v>#REF!</v>
      </c>
      <c r="M888" s="153" t="e">
        <f t="shared" si="162"/>
        <v>#REF!</v>
      </c>
      <c r="N888" s="153" t="e">
        <f t="shared" si="162"/>
        <v>#REF!</v>
      </c>
      <c r="O888" s="153" t="e">
        <f t="shared" si="162"/>
        <v>#REF!</v>
      </c>
      <c r="P888" s="153" t="e">
        <f t="shared" si="162"/>
        <v>#REF!</v>
      </c>
      <c r="Q888" s="153" t="e">
        <f t="shared" si="162"/>
        <v>#REF!</v>
      </c>
      <c r="R888" s="153" t="e">
        <f t="shared" si="162"/>
        <v>#REF!</v>
      </c>
      <c r="S888" s="153" t="e">
        <f t="shared" si="159"/>
        <v>#REF!</v>
      </c>
      <c r="T888" s="152" t="str">
        <f t="shared" ca="1" si="160"/>
        <v/>
      </c>
      <c r="U888" s="149" t="str">
        <f t="shared" ca="1" si="158"/>
        <v/>
      </c>
    </row>
    <row r="889" spans="1:21">
      <c r="A889" s="149">
        <v>887</v>
      </c>
      <c r="B889" s="150">
        <f t="shared" si="161"/>
        <v>887</v>
      </c>
      <c r="C889" s="151" t="e">
        <f>IF(#REF!='Pareto Math'!Z$3,'Pareto Math'!B889,IF(HLOOKUP(X$15,#REF!,A890,FALSE)="","",HLOOKUP(X$15,#REF!,A890,FALSE)))</f>
        <v>#REF!</v>
      </c>
      <c r="D889" s="149" t="e">
        <f>HLOOKUP(V$15,#REF!,A890,FALSE)</f>
        <v>#REF!</v>
      </c>
      <c r="E889" s="152" t="e">
        <f>IF(C889="","",HLOOKUP(W$15,#REF!,A890,FALSE))</f>
        <v>#REF!</v>
      </c>
      <c r="F889" s="152">
        <f>(COUNTIF(D$3:D889,D889))</f>
        <v>887</v>
      </c>
      <c r="G889" s="152">
        <f t="shared" si="155"/>
        <v>999</v>
      </c>
      <c r="H889" s="152" t="e">
        <f t="shared" si="156"/>
        <v>#REF!</v>
      </c>
      <c r="I889" s="153" t="str">
        <f t="shared" si="157"/>
        <v/>
      </c>
      <c r="J889" s="153" t="e">
        <f t="shared" si="163"/>
        <v>#REF!</v>
      </c>
      <c r="K889" s="153" t="e">
        <f t="shared" si="163"/>
        <v>#REF!</v>
      </c>
      <c r="L889" s="153" t="e">
        <f t="shared" si="163"/>
        <v>#REF!</v>
      </c>
      <c r="M889" s="153" t="e">
        <f t="shared" si="162"/>
        <v>#REF!</v>
      </c>
      <c r="N889" s="153" t="e">
        <f t="shared" si="162"/>
        <v>#REF!</v>
      </c>
      <c r="O889" s="153" t="e">
        <f t="shared" si="162"/>
        <v>#REF!</v>
      </c>
      <c r="P889" s="153" t="e">
        <f t="shared" si="162"/>
        <v>#REF!</v>
      </c>
      <c r="Q889" s="153" t="e">
        <f t="shared" si="162"/>
        <v>#REF!</v>
      </c>
      <c r="R889" s="153" t="e">
        <f t="shared" si="162"/>
        <v>#REF!</v>
      </c>
      <c r="S889" s="153" t="e">
        <f t="shared" si="159"/>
        <v>#REF!</v>
      </c>
      <c r="T889" s="152" t="str">
        <f t="shared" ca="1" si="160"/>
        <v/>
      </c>
      <c r="U889" s="149" t="str">
        <f t="shared" ca="1" si="158"/>
        <v/>
      </c>
    </row>
    <row r="890" spans="1:21">
      <c r="A890" s="149">
        <v>888</v>
      </c>
      <c r="B890" s="150">
        <f t="shared" si="161"/>
        <v>888</v>
      </c>
      <c r="C890" s="151" t="e">
        <f>IF(#REF!='Pareto Math'!Z$3,'Pareto Math'!B890,IF(HLOOKUP(X$15,#REF!,A891,FALSE)="","",HLOOKUP(X$15,#REF!,A891,FALSE)))</f>
        <v>#REF!</v>
      </c>
      <c r="D890" s="149" t="e">
        <f>HLOOKUP(V$15,#REF!,A891,FALSE)</f>
        <v>#REF!</v>
      </c>
      <c r="E890" s="152" t="e">
        <f>IF(C890="","",HLOOKUP(W$15,#REF!,A891,FALSE))</f>
        <v>#REF!</v>
      </c>
      <c r="F890" s="152">
        <f>(COUNTIF(D$3:D890,D890))</f>
        <v>888</v>
      </c>
      <c r="G890" s="152">
        <f t="shared" si="155"/>
        <v>999</v>
      </c>
      <c r="H890" s="152" t="e">
        <f t="shared" si="156"/>
        <v>#REF!</v>
      </c>
      <c r="I890" s="153" t="str">
        <f t="shared" si="157"/>
        <v/>
      </c>
      <c r="J890" s="153" t="e">
        <f t="shared" si="163"/>
        <v>#REF!</v>
      </c>
      <c r="K890" s="153" t="e">
        <f t="shared" si="163"/>
        <v>#REF!</v>
      </c>
      <c r="L890" s="153" t="e">
        <f t="shared" si="163"/>
        <v>#REF!</v>
      </c>
      <c r="M890" s="153" t="e">
        <f t="shared" si="162"/>
        <v>#REF!</v>
      </c>
      <c r="N890" s="153" t="e">
        <f t="shared" si="162"/>
        <v>#REF!</v>
      </c>
      <c r="O890" s="153" t="e">
        <f t="shared" si="162"/>
        <v>#REF!</v>
      </c>
      <c r="P890" s="153" t="e">
        <f t="shared" si="162"/>
        <v>#REF!</v>
      </c>
      <c r="Q890" s="153" t="e">
        <f t="shared" si="162"/>
        <v>#REF!</v>
      </c>
      <c r="R890" s="153" t="e">
        <f t="shared" si="162"/>
        <v>#REF!</v>
      </c>
      <c r="S890" s="153" t="e">
        <f t="shared" si="159"/>
        <v>#REF!</v>
      </c>
      <c r="T890" s="152" t="str">
        <f t="shared" ca="1" si="160"/>
        <v/>
      </c>
      <c r="U890" s="149" t="str">
        <f t="shared" ca="1" si="158"/>
        <v/>
      </c>
    </row>
    <row r="891" spans="1:21">
      <c r="A891" s="149">
        <v>889</v>
      </c>
      <c r="B891" s="150">
        <f t="shared" si="161"/>
        <v>889</v>
      </c>
      <c r="C891" s="151" t="e">
        <f>IF(#REF!='Pareto Math'!Z$3,'Pareto Math'!B891,IF(HLOOKUP(X$15,#REF!,A892,FALSE)="","",HLOOKUP(X$15,#REF!,A892,FALSE)))</f>
        <v>#REF!</v>
      </c>
      <c r="D891" s="149" t="e">
        <f>HLOOKUP(V$15,#REF!,A892,FALSE)</f>
        <v>#REF!</v>
      </c>
      <c r="E891" s="152" t="e">
        <f>IF(C891="","",HLOOKUP(W$15,#REF!,A892,FALSE))</f>
        <v>#REF!</v>
      </c>
      <c r="F891" s="152">
        <f>(COUNTIF(D$3:D891,D891))</f>
        <v>889</v>
      </c>
      <c r="G891" s="152">
        <f t="shared" si="155"/>
        <v>999</v>
      </c>
      <c r="H891" s="152" t="e">
        <f t="shared" si="156"/>
        <v>#REF!</v>
      </c>
      <c r="I891" s="153" t="str">
        <f t="shared" si="157"/>
        <v/>
      </c>
      <c r="J891" s="153" t="e">
        <f t="shared" si="163"/>
        <v>#REF!</v>
      </c>
      <c r="K891" s="153" t="e">
        <f t="shared" si="163"/>
        <v>#REF!</v>
      </c>
      <c r="L891" s="153" t="e">
        <f t="shared" si="163"/>
        <v>#REF!</v>
      </c>
      <c r="M891" s="153" t="e">
        <f t="shared" si="162"/>
        <v>#REF!</v>
      </c>
      <c r="N891" s="153" t="e">
        <f t="shared" si="162"/>
        <v>#REF!</v>
      </c>
      <c r="O891" s="153" t="e">
        <f t="shared" si="162"/>
        <v>#REF!</v>
      </c>
      <c r="P891" s="153" t="e">
        <f t="shared" si="162"/>
        <v>#REF!</v>
      </c>
      <c r="Q891" s="153" t="e">
        <f t="shared" si="162"/>
        <v>#REF!</v>
      </c>
      <c r="R891" s="153" t="e">
        <f t="shared" si="162"/>
        <v>#REF!</v>
      </c>
      <c r="S891" s="153" t="e">
        <f t="shared" si="159"/>
        <v>#REF!</v>
      </c>
      <c r="T891" s="152" t="str">
        <f t="shared" ca="1" si="160"/>
        <v/>
      </c>
      <c r="U891" s="149" t="str">
        <f t="shared" ca="1" si="158"/>
        <v/>
      </c>
    </row>
    <row r="892" spans="1:21">
      <c r="A892" s="149">
        <v>890</v>
      </c>
      <c r="B892" s="150">
        <f t="shared" si="161"/>
        <v>890</v>
      </c>
      <c r="C892" s="151" t="e">
        <f>IF(#REF!='Pareto Math'!Z$3,'Pareto Math'!B892,IF(HLOOKUP(X$15,#REF!,A893,FALSE)="","",HLOOKUP(X$15,#REF!,A893,FALSE)))</f>
        <v>#REF!</v>
      </c>
      <c r="D892" s="149" t="e">
        <f>HLOOKUP(V$15,#REF!,A893,FALSE)</f>
        <v>#REF!</v>
      </c>
      <c r="E892" s="152" t="e">
        <f>IF(C892="","",HLOOKUP(W$15,#REF!,A893,FALSE))</f>
        <v>#REF!</v>
      </c>
      <c r="F892" s="152">
        <f>(COUNTIF(D$3:D892,D892))</f>
        <v>890</v>
      </c>
      <c r="G892" s="152">
        <f t="shared" si="155"/>
        <v>999</v>
      </c>
      <c r="H892" s="152" t="e">
        <f t="shared" si="156"/>
        <v>#REF!</v>
      </c>
      <c r="I892" s="153" t="str">
        <f t="shared" si="157"/>
        <v/>
      </c>
      <c r="J892" s="153" t="e">
        <f t="shared" si="163"/>
        <v>#REF!</v>
      </c>
      <c r="K892" s="153" t="e">
        <f t="shared" si="163"/>
        <v>#REF!</v>
      </c>
      <c r="L892" s="153" t="e">
        <f t="shared" si="163"/>
        <v>#REF!</v>
      </c>
      <c r="M892" s="153" t="e">
        <f t="shared" si="162"/>
        <v>#REF!</v>
      </c>
      <c r="N892" s="153" t="e">
        <f t="shared" si="162"/>
        <v>#REF!</v>
      </c>
      <c r="O892" s="153" t="e">
        <f t="shared" si="162"/>
        <v>#REF!</v>
      </c>
      <c r="P892" s="153" t="e">
        <f t="shared" si="162"/>
        <v>#REF!</v>
      </c>
      <c r="Q892" s="153" t="e">
        <f t="shared" si="162"/>
        <v>#REF!</v>
      </c>
      <c r="R892" s="153" t="e">
        <f t="shared" si="162"/>
        <v>#REF!</v>
      </c>
      <c r="S892" s="153" t="e">
        <f t="shared" si="159"/>
        <v>#REF!</v>
      </c>
      <c r="T892" s="152" t="str">
        <f t="shared" ca="1" si="160"/>
        <v/>
      </c>
      <c r="U892" s="149" t="str">
        <f t="shared" ca="1" si="158"/>
        <v/>
      </c>
    </row>
    <row r="893" spans="1:21">
      <c r="A893" s="149">
        <v>891</v>
      </c>
      <c r="B893" s="150">
        <f t="shared" si="161"/>
        <v>891</v>
      </c>
      <c r="C893" s="151" t="e">
        <f>IF(#REF!='Pareto Math'!Z$3,'Pareto Math'!B893,IF(HLOOKUP(X$15,#REF!,A894,FALSE)="","",HLOOKUP(X$15,#REF!,A894,FALSE)))</f>
        <v>#REF!</v>
      </c>
      <c r="D893" s="149" t="e">
        <f>HLOOKUP(V$15,#REF!,A894,FALSE)</f>
        <v>#REF!</v>
      </c>
      <c r="E893" s="152" t="e">
        <f>IF(C893="","",HLOOKUP(W$15,#REF!,A894,FALSE))</f>
        <v>#REF!</v>
      </c>
      <c r="F893" s="152">
        <f>(COUNTIF(D$3:D893,D893))</f>
        <v>891</v>
      </c>
      <c r="G893" s="152">
        <f t="shared" si="155"/>
        <v>999</v>
      </c>
      <c r="H893" s="152" t="e">
        <f t="shared" si="156"/>
        <v>#REF!</v>
      </c>
      <c r="I893" s="153" t="str">
        <f t="shared" si="157"/>
        <v/>
      </c>
      <c r="J893" s="153" t="e">
        <f t="shared" si="163"/>
        <v>#REF!</v>
      </c>
      <c r="K893" s="153" t="e">
        <f t="shared" si="163"/>
        <v>#REF!</v>
      </c>
      <c r="L893" s="153" t="e">
        <f t="shared" si="163"/>
        <v>#REF!</v>
      </c>
      <c r="M893" s="153" t="e">
        <f t="shared" si="162"/>
        <v>#REF!</v>
      </c>
      <c r="N893" s="153" t="e">
        <f t="shared" si="162"/>
        <v>#REF!</v>
      </c>
      <c r="O893" s="153" t="e">
        <f t="shared" si="162"/>
        <v>#REF!</v>
      </c>
      <c r="P893" s="153" t="e">
        <f t="shared" si="162"/>
        <v>#REF!</v>
      </c>
      <c r="Q893" s="153" t="e">
        <f t="shared" si="162"/>
        <v>#REF!</v>
      </c>
      <c r="R893" s="153" t="e">
        <f t="shared" si="162"/>
        <v>#REF!</v>
      </c>
      <c r="S893" s="153" t="e">
        <f t="shared" si="159"/>
        <v>#REF!</v>
      </c>
      <c r="T893" s="152" t="str">
        <f t="shared" ca="1" si="160"/>
        <v/>
      </c>
      <c r="U893" s="149" t="str">
        <f t="shared" ca="1" si="158"/>
        <v/>
      </c>
    </row>
    <row r="894" spans="1:21">
      <c r="A894" s="149">
        <v>892</v>
      </c>
      <c r="B894" s="150">
        <f t="shared" si="161"/>
        <v>892</v>
      </c>
      <c r="C894" s="151" t="e">
        <f>IF(#REF!='Pareto Math'!Z$3,'Pareto Math'!B894,IF(HLOOKUP(X$15,#REF!,A895,FALSE)="","",HLOOKUP(X$15,#REF!,A895,FALSE)))</f>
        <v>#REF!</v>
      </c>
      <c r="D894" s="149" t="e">
        <f>HLOOKUP(V$15,#REF!,A895,FALSE)</f>
        <v>#REF!</v>
      </c>
      <c r="E894" s="152" t="e">
        <f>IF(C894="","",HLOOKUP(W$15,#REF!,A895,FALSE))</f>
        <v>#REF!</v>
      </c>
      <c r="F894" s="152">
        <f>(COUNTIF(D$3:D894,D894))</f>
        <v>892</v>
      </c>
      <c r="G894" s="152">
        <f t="shared" si="155"/>
        <v>999</v>
      </c>
      <c r="H894" s="152" t="e">
        <f t="shared" si="156"/>
        <v>#REF!</v>
      </c>
      <c r="I894" s="153" t="str">
        <f t="shared" si="157"/>
        <v/>
      </c>
      <c r="J894" s="153" t="e">
        <f t="shared" si="163"/>
        <v>#REF!</v>
      </c>
      <c r="K894" s="153" t="e">
        <f t="shared" si="163"/>
        <v>#REF!</v>
      </c>
      <c r="L894" s="153" t="e">
        <f t="shared" si="163"/>
        <v>#REF!</v>
      </c>
      <c r="M894" s="153" t="e">
        <f t="shared" si="162"/>
        <v>#REF!</v>
      </c>
      <c r="N894" s="153" t="e">
        <f t="shared" si="162"/>
        <v>#REF!</v>
      </c>
      <c r="O894" s="153" t="e">
        <f t="shared" si="162"/>
        <v>#REF!</v>
      </c>
      <c r="P894" s="153" t="e">
        <f t="shared" si="162"/>
        <v>#REF!</v>
      </c>
      <c r="Q894" s="153" t="e">
        <f t="shared" si="162"/>
        <v>#REF!</v>
      </c>
      <c r="R894" s="153" t="e">
        <f t="shared" si="162"/>
        <v>#REF!</v>
      </c>
      <c r="S894" s="153" t="e">
        <f t="shared" si="159"/>
        <v>#REF!</v>
      </c>
      <c r="T894" s="152" t="str">
        <f t="shared" ca="1" si="160"/>
        <v/>
      </c>
      <c r="U894" s="149" t="str">
        <f t="shared" ca="1" si="158"/>
        <v/>
      </c>
    </row>
    <row r="895" spans="1:21">
      <c r="A895" s="149">
        <v>893</v>
      </c>
      <c r="B895" s="150">
        <f t="shared" si="161"/>
        <v>893</v>
      </c>
      <c r="C895" s="151" t="e">
        <f>IF(#REF!='Pareto Math'!Z$3,'Pareto Math'!B895,IF(HLOOKUP(X$15,#REF!,A896,FALSE)="","",HLOOKUP(X$15,#REF!,A896,FALSE)))</f>
        <v>#REF!</v>
      </c>
      <c r="D895" s="149" t="e">
        <f>HLOOKUP(V$15,#REF!,A896,FALSE)</f>
        <v>#REF!</v>
      </c>
      <c r="E895" s="152" t="e">
        <f>IF(C895="","",HLOOKUP(W$15,#REF!,A896,FALSE))</f>
        <v>#REF!</v>
      </c>
      <c r="F895" s="152">
        <f>(COUNTIF(D$3:D895,D895))</f>
        <v>893</v>
      </c>
      <c r="G895" s="152">
        <f t="shared" si="155"/>
        <v>999</v>
      </c>
      <c r="H895" s="152" t="e">
        <f t="shared" si="156"/>
        <v>#REF!</v>
      </c>
      <c r="I895" s="153" t="str">
        <f t="shared" si="157"/>
        <v/>
      </c>
      <c r="J895" s="153" t="e">
        <f t="shared" si="163"/>
        <v>#REF!</v>
      </c>
      <c r="K895" s="153" t="e">
        <f t="shared" si="163"/>
        <v>#REF!</v>
      </c>
      <c r="L895" s="153" t="e">
        <f t="shared" si="163"/>
        <v>#REF!</v>
      </c>
      <c r="M895" s="153" t="e">
        <f t="shared" si="162"/>
        <v>#REF!</v>
      </c>
      <c r="N895" s="153" t="e">
        <f t="shared" si="162"/>
        <v>#REF!</v>
      </c>
      <c r="O895" s="153" t="e">
        <f t="shared" si="162"/>
        <v>#REF!</v>
      </c>
      <c r="P895" s="153" t="e">
        <f t="shared" si="162"/>
        <v>#REF!</v>
      </c>
      <c r="Q895" s="153" t="e">
        <f t="shared" si="162"/>
        <v>#REF!</v>
      </c>
      <c r="R895" s="153" t="e">
        <f t="shared" si="162"/>
        <v>#REF!</v>
      </c>
      <c r="S895" s="153" t="e">
        <f t="shared" si="159"/>
        <v>#REF!</v>
      </c>
      <c r="T895" s="152" t="str">
        <f t="shared" ca="1" si="160"/>
        <v/>
      </c>
      <c r="U895" s="149" t="str">
        <f t="shared" ca="1" si="158"/>
        <v/>
      </c>
    </row>
    <row r="896" spans="1:21">
      <c r="A896" s="149">
        <v>894</v>
      </c>
      <c r="B896" s="150">
        <f t="shared" si="161"/>
        <v>894</v>
      </c>
      <c r="C896" s="151" t="e">
        <f>IF(#REF!='Pareto Math'!Z$3,'Pareto Math'!B896,IF(HLOOKUP(X$15,#REF!,A897,FALSE)="","",HLOOKUP(X$15,#REF!,A897,FALSE)))</f>
        <v>#REF!</v>
      </c>
      <c r="D896" s="149" t="e">
        <f>HLOOKUP(V$15,#REF!,A897,FALSE)</f>
        <v>#REF!</v>
      </c>
      <c r="E896" s="152" t="e">
        <f>IF(C896="","",HLOOKUP(W$15,#REF!,A897,FALSE))</f>
        <v>#REF!</v>
      </c>
      <c r="F896" s="152">
        <f>(COUNTIF(D$3:D896,D896))</f>
        <v>894</v>
      </c>
      <c r="G896" s="152">
        <f t="shared" si="155"/>
        <v>999</v>
      </c>
      <c r="H896" s="152" t="e">
        <f t="shared" si="156"/>
        <v>#REF!</v>
      </c>
      <c r="I896" s="153" t="str">
        <f t="shared" si="157"/>
        <v/>
      </c>
      <c r="J896" s="153" t="e">
        <f t="shared" si="163"/>
        <v>#REF!</v>
      </c>
      <c r="K896" s="153" t="e">
        <f t="shared" si="163"/>
        <v>#REF!</v>
      </c>
      <c r="L896" s="153" t="e">
        <f t="shared" si="163"/>
        <v>#REF!</v>
      </c>
      <c r="M896" s="153" t="e">
        <f t="shared" si="162"/>
        <v>#REF!</v>
      </c>
      <c r="N896" s="153" t="e">
        <f t="shared" si="162"/>
        <v>#REF!</v>
      </c>
      <c r="O896" s="153" t="e">
        <f t="shared" si="162"/>
        <v>#REF!</v>
      </c>
      <c r="P896" s="153" t="e">
        <f t="shared" si="162"/>
        <v>#REF!</v>
      </c>
      <c r="Q896" s="153" t="e">
        <f t="shared" si="162"/>
        <v>#REF!</v>
      </c>
      <c r="R896" s="153" t="e">
        <f t="shared" si="162"/>
        <v>#REF!</v>
      </c>
      <c r="S896" s="153" t="e">
        <f t="shared" si="159"/>
        <v>#REF!</v>
      </c>
      <c r="T896" s="152" t="str">
        <f t="shared" ca="1" si="160"/>
        <v/>
      </c>
      <c r="U896" s="149" t="str">
        <f t="shared" ca="1" si="158"/>
        <v/>
      </c>
    </row>
    <row r="897" spans="1:21">
      <c r="A897" s="149">
        <v>895</v>
      </c>
      <c r="B897" s="150">
        <f t="shared" si="161"/>
        <v>895</v>
      </c>
      <c r="C897" s="151" t="e">
        <f>IF(#REF!='Pareto Math'!Z$3,'Pareto Math'!B897,IF(HLOOKUP(X$15,#REF!,A898,FALSE)="","",HLOOKUP(X$15,#REF!,A898,FALSE)))</f>
        <v>#REF!</v>
      </c>
      <c r="D897" s="149" t="e">
        <f>HLOOKUP(V$15,#REF!,A898,FALSE)</f>
        <v>#REF!</v>
      </c>
      <c r="E897" s="152" t="e">
        <f>IF(C897="","",HLOOKUP(W$15,#REF!,A898,FALSE))</f>
        <v>#REF!</v>
      </c>
      <c r="F897" s="152">
        <f>(COUNTIF(D$3:D897,D897))</f>
        <v>895</v>
      </c>
      <c r="G897" s="152">
        <f t="shared" si="155"/>
        <v>999</v>
      </c>
      <c r="H897" s="152" t="e">
        <f t="shared" si="156"/>
        <v>#REF!</v>
      </c>
      <c r="I897" s="153" t="str">
        <f t="shared" si="157"/>
        <v/>
      </c>
      <c r="J897" s="153" t="e">
        <f t="shared" si="163"/>
        <v>#REF!</v>
      </c>
      <c r="K897" s="153" t="e">
        <f t="shared" si="163"/>
        <v>#REF!</v>
      </c>
      <c r="L897" s="153" t="e">
        <f t="shared" si="163"/>
        <v>#REF!</v>
      </c>
      <c r="M897" s="153" t="e">
        <f t="shared" si="162"/>
        <v>#REF!</v>
      </c>
      <c r="N897" s="153" t="e">
        <f t="shared" si="162"/>
        <v>#REF!</v>
      </c>
      <c r="O897" s="153" t="e">
        <f t="shared" si="162"/>
        <v>#REF!</v>
      </c>
      <c r="P897" s="153" t="e">
        <f t="shared" si="162"/>
        <v>#REF!</v>
      </c>
      <c r="Q897" s="153" t="e">
        <f t="shared" si="162"/>
        <v>#REF!</v>
      </c>
      <c r="R897" s="153" t="e">
        <f t="shared" si="162"/>
        <v>#REF!</v>
      </c>
      <c r="S897" s="153" t="e">
        <f t="shared" si="159"/>
        <v>#REF!</v>
      </c>
      <c r="T897" s="152" t="str">
        <f t="shared" ca="1" si="160"/>
        <v/>
      </c>
      <c r="U897" s="149" t="str">
        <f t="shared" ca="1" si="158"/>
        <v/>
      </c>
    </row>
    <row r="898" spans="1:21">
      <c r="A898" s="149">
        <v>896</v>
      </c>
      <c r="B898" s="150">
        <f t="shared" si="161"/>
        <v>896</v>
      </c>
      <c r="C898" s="151" t="e">
        <f>IF(#REF!='Pareto Math'!Z$3,'Pareto Math'!B898,IF(HLOOKUP(X$15,#REF!,A899,FALSE)="","",HLOOKUP(X$15,#REF!,A899,FALSE)))</f>
        <v>#REF!</v>
      </c>
      <c r="D898" s="149" t="e">
        <f>HLOOKUP(V$15,#REF!,A899,FALSE)</f>
        <v>#REF!</v>
      </c>
      <c r="E898" s="152" t="e">
        <f>IF(C898="","",HLOOKUP(W$15,#REF!,A899,FALSE))</f>
        <v>#REF!</v>
      </c>
      <c r="F898" s="152">
        <f>(COUNTIF(D$3:D898,D898))</f>
        <v>896</v>
      </c>
      <c r="G898" s="152">
        <f t="shared" si="155"/>
        <v>999</v>
      </c>
      <c r="H898" s="152" t="e">
        <f t="shared" si="156"/>
        <v>#REF!</v>
      </c>
      <c r="I898" s="153" t="str">
        <f t="shared" si="157"/>
        <v/>
      </c>
      <c r="J898" s="153" t="e">
        <f t="shared" si="163"/>
        <v>#REF!</v>
      </c>
      <c r="K898" s="153" t="e">
        <f t="shared" si="163"/>
        <v>#REF!</v>
      </c>
      <c r="L898" s="153" t="e">
        <f t="shared" si="163"/>
        <v>#REF!</v>
      </c>
      <c r="M898" s="153" t="e">
        <f t="shared" si="162"/>
        <v>#REF!</v>
      </c>
      <c r="N898" s="153" t="e">
        <f t="shared" si="162"/>
        <v>#REF!</v>
      </c>
      <c r="O898" s="153" t="e">
        <f t="shared" si="162"/>
        <v>#REF!</v>
      </c>
      <c r="P898" s="153" t="e">
        <f t="shared" si="162"/>
        <v>#REF!</v>
      </c>
      <c r="Q898" s="153" t="e">
        <f t="shared" si="162"/>
        <v>#REF!</v>
      </c>
      <c r="R898" s="153" t="e">
        <f t="shared" si="162"/>
        <v>#REF!</v>
      </c>
      <c r="S898" s="153" t="e">
        <f t="shared" si="159"/>
        <v>#REF!</v>
      </c>
      <c r="T898" s="152" t="str">
        <f t="shared" ca="1" si="160"/>
        <v/>
      </c>
      <c r="U898" s="149" t="str">
        <f t="shared" ca="1" si="158"/>
        <v/>
      </c>
    </row>
    <row r="899" spans="1:21">
      <c r="A899" s="149">
        <v>897</v>
      </c>
      <c r="B899" s="150">
        <f t="shared" si="161"/>
        <v>897</v>
      </c>
      <c r="C899" s="151" t="e">
        <f>IF(#REF!='Pareto Math'!Z$3,'Pareto Math'!B899,IF(HLOOKUP(X$15,#REF!,A900,FALSE)="","",HLOOKUP(X$15,#REF!,A900,FALSE)))</f>
        <v>#REF!</v>
      </c>
      <c r="D899" s="149" t="e">
        <f>HLOOKUP(V$15,#REF!,A900,FALSE)</f>
        <v>#REF!</v>
      </c>
      <c r="E899" s="152" t="e">
        <f>IF(C899="","",HLOOKUP(W$15,#REF!,A900,FALSE))</f>
        <v>#REF!</v>
      </c>
      <c r="F899" s="152">
        <f>(COUNTIF(D$3:D899,D899))</f>
        <v>897</v>
      </c>
      <c r="G899" s="152">
        <f t="shared" ref="G899:G962" si="164">(COUNTIF(D$3:D$1002,D899))</f>
        <v>999</v>
      </c>
      <c r="H899" s="152" t="e">
        <f t="shared" ref="H899:H962" si="165">(SUMIF(D$3:D$1002,D899,E$3:E$1002))</f>
        <v>#REF!</v>
      </c>
      <c r="I899" s="153" t="str">
        <f t="shared" ref="I899:I962" si="166">IF(F899=G899,IF(ISNA(H899),G899,H899),"")</f>
        <v/>
      </c>
      <c r="J899" s="153" t="e">
        <f t="shared" si="163"/>
        <v>#REF!</v>
      </c>
      <c r="K899" s="153" t="e">
        <f t="shared" si="163"/>
        <v>#REF!</v>
      </c>
      <c r="L899" s="153" t="e">
        <f t="shared" si="163"/>
        <v>#REF!</v>
      </c>
      <c r="M899" s="153" t="e">
        <f t="shared" si="162"/>
        <v>#REF!</v>
      </c>
      <c r="N899" s="153" t="e">
        <f t="shared" si="162"/>
        <v>#REF!</v>
      </c>
      <c r="O899" s="153" t="e">
        <f t="shared" si="162"/>
        <v>#REF!</v>
      </c>
      <c r="P899" s="153" t="e">
        <f t="shared" si="162"/>
        <v>#REF!</v>
      </c>
      <c r="Q899" s="153" t="e">
        <f t="shared" si="162"/>
        <v>#REF!</v>
      </c>
      <c r="R899" s="153" t="e">
        <f t="shared" si="162"/>
        <v>#REF!</v>
      </c>
      <c r="S899" s="153" t="e">
        <f t="shared" si="159"/>
        <v>#REF!</v>
      </c>
      <c r="T899" s="152" t="str">
        <f t="shared" ca="1" si="160"/>
        <v/>
      </c>
      <c r="U899" s="149" t="str">
        <f t="shared" ref="U899:U962" ca="1" si="167">IF(T899="","",D899)</f>
        <v/>
      </c>
    </row>
    <row r="900" spans="1:21">
      <c r="A900" s="149">
        <v>898</v>
      </c>
      <c r="B900" s="150">
        <f t="shared" si="161"/>
        <v>898</v>
      </c>
      <c r="C900" s="151" t="e">
        <f>IF(#REF!='Pareto Math'!Z$3,'Pareto Math'!B900,IF(HLOOKUP(X$15,#REF!,A901,FALSE)="","",HLOOKUP(X$15,#REF!,A901,FALSE)))</f>
        <v>#REF!</v>
      </c>
      <c r="D900" s="149" t="e">
        <f>HLOOKUP(V$15,#REF!,A901,FALSE)</f>
        <v>#REF!</v>
      </c>
      <c r="E900" s="152" t="e">
        <f>IF(C900="","",HLOOKUP(W$15,#REF!,A901,FALSE))</f>
        <v>#REF!</v>
      </c>
      <c r="F900" s="152">
        <f>(COUNTIF(D$3:D900,D900))</f>
        <v>898</v>
      </c>
      <c r="G900" s="152">
        <f t="shared" si="164"/>
        <v>999</v>
      </c>
      <c r="H900" s="152" t="e">
        <f t="shared" si="165"/>
        <v>#REF!</v>
      </c>
      <c r="I900" s="153" t="str">
        <f t="shared" si="166"/>
        <v/>
      </c>
      <c r="J900" s="153" t="e">
        <f t="shared" si="163"/>
        <v>#REF!</v>
      </c>
      <c r="K900" s="153" t="e">
        <f t="shared" si="163"/>
        <v>#REF!</v>
      </c>
      <c r="L900" s="153" t="e">
        <f t="shared" si="163"/>
        <v>#REF!</v>
      </c>
      <c r="M900" s="153" t="e">
        <f t="shared" si="162"/>
        <v>#REF!</v>
      </c>
      <c r="N900" s="153" t="e">
        <f t="shared" si="162"/>
        <v>#REF!</v>
      </c>
      <c r="O900" s="153" t="e">
        <f t="shared" si="162"/>
        <v>#REF!</v>
      </c>
      <c r="P900" s="153" t="e">
        <f t="shared" si="162"/>
        <v>#REF!</v>
      </c>
      <c r="Q900" s="153" t="e">
        <f t="shared" si="162"/>
        <v>#REF!</v>
      </c>
      <c r="R900" s="153" t="e">
        <f t="shared" si="162"/>
        <v>#REF!</v>
      </c>
      <c r="S900" s="153" t="e">
        <f t="shared" ref="S900:S963" si="168">IF(SUM(J900:R900)=0,$E900,"")</f>
        <v>#REF!</v>
      </c>
      <c r="T900" s="152" t="str">
        <f t="shared" ref="T900:T963" ca="1" si="169">IF(F900=G900,IF(ISNA(H900),G900+(RAND()*0.01),H900+(RAND()*0.0000000001)),"")</f>
        <v/>
      </c>
      <c r="U900" s="149" t="str">
        <f t="shared" ca="1" si="167"/>
        <v/>
      </c>
    </row>
    <row r="901" spans="1:21">
      <c r="A901" s="149">
        <v>899</v>
      </c>
      <c r="B901" s="150">
        <f t="shared" si="161"/>
        <v>899</v>
      </c>
      <c r="C901" s="151" t="e">
        <f>IF(#REF!='Pareto Math'!Z$3,'Pareto Math'!B901,IF(HLOOKUP(X$15,#REF!,A902,FALSE)="","",HLOOKUP(X$15,#REF!,A902,FALSE)))</f>
        <v>#REF!</v>
      </c>
      <c r="D901" s="149" t="e">
        <f>HLOOKUP(V$15,#REF!,A902,FALSE)</f>
        <v>#REF!</v>
      </c>
      <c r="E901" s="152" t="e">
        <f>IF(C901="","",HLOOKUP(W$15,#REF!,A902,FALSE))</f>
        <v>#REF!</v>
      </c>
      <c r="F901" s="152">
        <f>(COUNTIF(D$3:D901,D901))</f>
        <v>899</v>
      </c>
      <c r="G901" s="152">
        <f t="shared" si="164"/>
        <v>999</v>
      </c>
      <c r="H901" s="152" t="e">
        <f t="shared" si="165"/>
        <v>#REF!</v>
      </c>
      <c r="I901" s="153" t="str">
        <f t="shared" si="166"/>
        <v/>
      </c>
      <c r="J901" s="153" t="e">
        <f t="shared" si="163"/>
        <v>#REF!</v>
      </c>
      <c r="K901" s="153" t="e">
        <f t="shared" si="163"/>
        <v>#REF!</v>
      </c>
      <c r="L901" s="153" t="e">
        <f t="shared" si="163"/>
        <v>#REF!</v>
      </c>
      <c r="M901" s="153" t="e">
        <f t="shared" si="162"/>
        <v>#REF!</v>
      </c>
      <c r="N901" s="153" t="e">
        <f t="shared" si="162"/>
        <v>#REF!</v>
      </c>
      <c r="O901" s="153" t="e">
        <f t="shared" si="162"/>
        <v>#REF!</v>
      </c>
      <c r="P901" s="153" t="e">
        <f t="shared" si="162"/>
        <v>#REF!</v>
      </c>
      <c r="Q901" s="153" t="e">
        <f t="shared" si="162"/>
        <v>#REF!</v>
      </c>
      <c r="R901" s="153" t="e">
        <f t="shared" si="162"/>
        <v>#REF!</v>
      </c>
      <c r="S901" s="153" t="e">
        <f t="shared" si="168"/>
        <v>#REF!</v>
      </c>
      <c r="T901" s="152" t="str">
        <f t="shared" ca="1" si="169"/>
        <v/>
      </c>
      <c r="U901" s="149" t="str">
        <f t="shared" ca="1" si="167"/>
        <v/>
      </c>
    </row>
    <row r="902" spans="1:21">
      <c r="A902" s="149">
        <v>900</v>
      </c>
      <c r="B902" s="150">
        <f t="shared" si="161"/>
        <v>900</v>
      </c>
      <c r="C902" s="151" t="e">
        <f>IF(#REF!='Pareto Math'!Z$3,'Pareto Math'!B902,IF(HLOOKUP(X$15,#REF!,A903,FALSE)="","",HLOOKUP(X$15,#REF!,A903,FALSE)))</f>
        <v>#REF!</v>
      </c>
      <c r="D902" s="149" t="e">
        <f>HLOOKUP(V$15,#REF!,A903,FALSE)</f>
        <v>#REF!</v>
      </c>
      <c r="E902" s="152" t="e">
        <f>IF(C902="","",HLOOKUP(W$15,#REF!,A903,FALSE))</f>
        <v>#REF!</v>
      </c>
      <c r="F902" s="152">
        <f>(COUNTIF(D$3:D902,D902))</f>
        <v>900</v>
      </c>
      <c r="G902" s="152">
        <f t="shared" si="164"/>
        <v>999</v>
      </c>
      <c r="H902" s="152" t="e">
        <f t="shared" si="165"/>
        <v>#REF!</v>
      </c>
      <c r="I902" s="153" t="str">
        <f t="shared" si="166"/>
        <v/>
      </c>
      <c r="J902" s="153" t="e">
        <f t="shared" si="163"/>
        <v>#REF!</v>
      </c>
      <c r="K902" s="153" t="e">
        <f t="shared" si="163"/>
        <v>#REF!</v>
      </c>
      <c r="L902" s="153" t="e">
        <f t="shared" si="163"/>
        <v>#REF!</v>
      </c>
      <c r="M902" s="153" t="e">
        <f t="shared" si="162"/>
        <v>#REF!</v>
      </c>
      <c r="N902" s="153" t="e">
        <f t="shared" si="162"/>
        <v>#REF!</v>
      </c>
      <c r="O902" s="153" t="e">
        <f t="shared" si="162"/>
        <v>#REF!</v>
      </c>
      <c r="P902" s="153" t="e">
        <f t="shared" si="162"/>
        <v>#REF!</v>
      </c>
      <c r="Q902" s="153" t="e">
        <f t="shared" si="162"/>
        <v>#REF!</v>
      </c>
      <c r="R902" s="153" t="e">
        <f t="shared" si="162"/>
        <v>#REF!</v>
      </c>
      <c r="S902" s="153" t="e">
        <f t="shared" si="168"/>
        <v>#REF!</v>
      </c>
      <c r="T902" s="152" t="str">
        <f t="shared" ca="1" si="169"/>
        <v/>
      </c>
      <c r="U902" s="149" t="str">
        <f t="shared" ca="1" si="167"/>
        <v/>
      </c>
    </row>
    <row r="903" spans="1:21">
      <c r="A903" s="149">
        <v>901</v>
      </c>
      <c r="B903" s="150">
        <f t="shared" ref="B903:B966" si="170">IF(A903&gt;999-COUNTIF(D:D,0),"",A903)</f>
        <v>901</v>
      </c>
      <c r="C903" s="151" t="e">
        <f>IF(#REF!='Pareto Math'!Z$3,'Pareto Math'!B903,IF(HLOOKUP(X$15,#REF!,A904,FALSE)="","",HLOOKUP(X$15,#REF!,A904,FALSE)))</f>
        <v>#REF!</v>
      </c>
      <c r="D903" s="149" t="e">
        <f>HLOOKUP(V$15,#REF!,A904,FALSE)</f>
        <v>#REF!</v>
      </c>
      <c r="E903" s="152" t="e">
        <f>IF(C903="","",HLOOKUP(W$15,#REF!,A904,FALSE))</f>
        <v>#REF!</v>
      </c>
      <c r="F903" s="152">
        <f>(COUNTIF(D$3:D903,D903))</f>
        <v>901</v>
      </c>
      <c r="G903" s="152">
        <f t="shared" si="164"/>
        <v>999</v>
      </c>
      <c r="H903" s="152" t="e">
        <f t="shared" si="165"/>
        <v>#REF!</v>
      </c>
      <c r="I903" s="153" t="str">
        <f t="shared" si="166"/>
        <v/>
      </c>
      <c r="J903" s="153" t="e">
        <f t="shared" si="163"/>
        <v>#REF!</v>
      </c>
      <c r="K903" s="153" t="e">
        <f t="shared" si="163"/>
        <v>#REF!</v>
      </c>
      <c r="L903" s="153" t="e">
        <f t="shared" si="163"/>
        <v>#REF!</v>
      </c>
      <c r="M903" s="153" t="e">
        <f t="shared" si="162"/>
        <v>#REF!</v>
      </c>
      <c r="N903" s="153" t="e">
        <f t="shared" si="162"/>
        <v>#REF!</v>
      </c>
      <c r="O903" s="153" t="e">
        <f t="shared" si="162"/>
        <v>#REF!</v>
      </c>
      <c r="P903" s="153" t="e">
        <f t="shared" si="162"/>
        <v>#REF!</v>
      </c>
      <c r="Q903" s="153" t="e">
        <f t="shared" si="162"/>
        <v>#REF!</v>
      </c>
      <c r="R903" s="153" t="e">
        <f t="shared" si="162"/>
        <v>#REF!</v>
      </c>
      <c r="S903" s="153" t="e">
        <f t="shared" si="168"/>
        <v>#REF!</v>
      </c>
      <c r="T903" s="152" t="str">
        <f t="shared" ca="1" si="169"/>
        <v/>
      </c>
      <c r="U903" s="149" t="str">
        <f t="shared" ca="1" si="167"/>
        <v/>
      </c>
    </row>
    <row r="904" spans="1:21">
      <c r="A904" s="149">
        <v>902</v>
      </c>
      <c r="B904" s="150">
        <f t="shared" si="170"/>
        <v>902</v>
      </c>
      <c r="C904" s="151" t="e">
        <f>IF(#REF!='Pareto Math'!Z$3,'Pareto Math'!B904,IF(HLOOKUP(X$15,#REF!,A905,FALSE)="","",HLOOKUP(X$15,#REF!,A905,FALSE)))</f>
        <v>#REF!</v>
      </c>
      <c r="D904" s="149" t="e">
        <f>HLOOKUP(V$15,#REF!,A905,FALSE)</f>
        <v>#REF!</v>
      </c>
      <c r="E904" s="152" t="e">
        <f>IF(C904="","",HLOOKUP(W$15,#REF!,A905,FALSE))</f>
        <v>#REF!</v>
      </c>
      <c r="F904" s="152">
        <f>(COUNTIF(D$3:D904,D904))</f>
        <v>902</v>
      </c>
      <c r="G904" s="152">
        <f t="shared" si="164"/>
        <v>999</v>
      </c>
      <c r="H904" s="152" t="e">
        <f t="shared" si="165"/>
        <v>#REF!</v>
      </c>
      <c r="I904" s="153" t="str">
        <f t="shared" si="166"/>
        <v/>
      </c>
      <c r="J904" s="153" t="e">
        <f t="shared" si="163"/>
        <v>#REF!</v>
      </c>
      <c r="K904" s="153" t="e">
        <f t="shared" si="163"/>
        <v>#REF!</v>
      </c>
      <c r="L904" s="153" t="e">
        <f t="shared" si="163"/>
        <v>#REF!</v>
      </c>
      <c r="M904" s="153" t="e">
        <f t="shared" si="162"/>
        <v>#REF!</v>
      </c>
      <c r="N904" s="153" t="e">
        <f t="shared" si="162"/>
        <v>#REF!</v>
      </c>
      <c r="O904" s="153" t="e">
        <f t="shared" si="162"/>
        <v>#REF!</v>
      </c>
      <c r="P904" s="153" t="e">
        <f t="shared" si="162"/>
        <v>#REF!</v>
      </c>
      <c r="Q904" s="153" t="e">
        <f t="shared" si="162"/>
        <v>#REF!</v>
      </c>
      <c r="R904" s="153" t="e">
        <f t="shared" si="162"/>
        <v>#REF!</v>
      </c>
      <c r="S904" s="153" t="e">
        <f t="shared" si="168"/>
        <v>#REF!</v>
      </c>
      <c r="T904" s="152" t="str">
        <f t="shared" ca="1" si="169"/>
        <v/>
      </c>
      <c r="U904" s="149" t="str">
        <f t="shared" ca="1" si="167"/>
        <v/>
      </c>
    </row>
    <row r="905" spans="1:21">
      <c r="A905" s="149">
        <v>903</v>
      </c>
      <c r="B905" s="150">
        <f t="shared" si="170"/>
        <v>903</v>
      </c>
      <c r="C905" s="151" t="e">
        <f>IF(#REF!='Pareto Math'!Z$3,'Pareto Math'!B905,IF(HLOOKUP(X$15,#REF!,A906,FALSE)="","",HLOOKUP(X$15,#REF!,A906,FALSE)))</f>
        <v>#REF!</v>
      </c>
      <c r="D905" s="149" t="e">
        <f>HLOOKUP(V$15,#REF!,A906,FALSE)</f>
        <v>#REF!</v>
      </c>
      <c r="E905" s="152" t="e">
        <f>IF(C905="","",HLOOKUP(W$15,#REF!,A906,FALSE))</f>
        <v>#REF!</v>
      </c>
      <c r="F905" s="152">
        <f>(COUNTIF(D$3:D905,D905))</f>
        <v>903</v>
      </c>
      <c r="G905" s="152">
        <f t="shared" si="164"/>
        <v>999</v>
      </c>
      <c r="H905" s="152" t="e">
        <f t="shared" si="165"/>
        <v>#REF!</v>
      </c>
      <c r="I905" s="153" t="str">
        <f t="shared" si="166"/>
        <v/>
      </c>
      <c r="J905" s="153" t="e">
        <f t="shared" si="163"/>
        <v>#REF!</v>
      </c>
      <c r="K905" s="153" t="e">
        <f t="shared" si="163"/>
        <v>#REF!</v>
      </c>
      <c r="L905" s="153" t="e">
        <f t="shared" si="163"/>
        <v>#REF!</v>
      </c>
      <c r="M905" s="153" t="e">
        <f t="shared" si="162"/>
        <v>#REF!</v>
      </c>
      <c r="N905" s="153" t="e">
        <f t="shared" si="162"/>
        <v>#REF!</v>
      </c>
      <c r="O905" s="153" t="e">
        <f t="shared" si="162"/>
        <v>#REF!</v>
      </c>
      <c r="P905" s="153" t="e">
        <f t="shared" si="162"/>
        <v>#REF!</v>
      </c>
      <c r="Q905" s="153" t="e">
        <f t="shared" si="162"/>
        <v>#REF!</v>
      </c>
      <c r="R905" s="153" t="e">
        <f t="shared" si="162"/>
        <v>#REF!</v>
      </c>
      <c r="S905" s="153" t="e">
        <f t="shared" si="168"/>
        <v>#REF!</v>
      </c>
      <c r="T905" s="152" t="str">
        <f t="shared" ca="1" si="169"/>
        <v/>
      </c>
      <c r="U905" s="149" t="str">
        <f t="shared" ca="1" si="167"/>
        <v/>
      </c>
    </row>
    <row r="906" spans="1:21">
      <c r="A906" s="149">
        <v>904</v>
      </c>
      <c r="B906" s="150">
        <f t="shared" si="170"/>
        <v>904</v>
      </c>
      <c r="C906" s="151" t="e">
        <f>IF(#REF!='Pareto Math'!Z$3,'Pareto Math'!B906,IF(HLOOKUP(X$15,#REF!,A907,FALSE)="","",HLOOKUP(X$15,#REF!,A907,FALSE)))</f>
        <v>#REF!</v>
      </c>
      <c r="D906" s="149" t="e">
        <f>HLOOKUP(V$15,#REF!,A907,FALSE)</f>
        <v>#REF!</v>
      </c>
      <c r="E906" s="152" t="e">
        <f>IF(C906="","",HLOOKUP(W$15,#REF!,A907,FALSE))</f>
        <v>#REF!</v>
      </c>
      <c r="F906" s="152">
        <f>(COUNTIF(D$3:D906,D906))</f>
        <v>904</v>
      </c>
      <c r="G906" s="152">
        <f t="shared" si="164"/>
        <v>999</v>
      </c>
      <c r="H906" s="152" t="e">
        <f t="shared" si="165"/>
        <v>#REF!</v>
      </c>
      <c r="I906" s="153" t="str">
        <f t="shared" si="166"/>
        <v/>
      </c>
      <c r="J906" s="153" t="e">
        <f t="shared" si="163"/>
        <v>#REF!</v>
      </c>
      <c r="K906" s="153" t="e">
        <f t="shared" si="163"/>
        <v>#REF!</v>
      </c>
      <c r="L906" s="153" t="e">
        <f t="shared" si="163"/>
        <v>#REF!</v>
      </c>
      <c r="M906" s="153" t="e">
        <f t="shared" si="162"/>
        <v>#REF!</v>
      </c>
      <c r="N906" s="153" t="e">
        <f t="shared" si="162"/>
        <v>#REF!</v>
      </c>
      <c r="O906" s="153" t="e">
        <f t="shared" si="162"/>
        <v>#REF!</v>
      </c>
      <c r="P906" s="153" t="e">
        <f t="shared" ref="P906:R969" si="171">IF(ISERROR(AD$43),"",IF($D906&lt;&gt;AD$43,"",$E906))</f>
        <v>#REF!</v>
      </c>
      <c r="Q906" s="153" t="e">
        <f t="shared" si="171"/>
        <v>#REF!</v>
      </c>
      <c r="R906" s="153" t="e">
        <f t="shared" si="171"/>
        <v>#REF!</v>
      </c>
      <c r="S906" s="153" t="e">
        <f t="shared" si="168"/>
        <v>#REF!</v>
      </c>
      <c r="T906" s="152" t="str">
        <f t="shared" ca="1" si="169"/>
        <v/>
      </c>
      <c r="U906" s="149" t="str">
        <f t="shared" ca="1" si="167"/>
        <v/>
      </c>
    </row>
    <row r="907" spans="1:21">
      <c r="A907" s="149">
        <v>905</v>
      </c>
      <c r="B907" s="150">
        <f t="shared" si="170"/>
        <v>905</v>
      </c>
      <c r="C907" s="151" t="e">
        <f>IF(#REF!='Pareto Math'!Z$3,'Pareto Math'!B907,IF(HLOOKUP(X$15,#REF!,A908,FALSE)="","",HLOOKUP(X$15,#REF!,A908,FALSE)))</f>
        <v>#REF!</v>
      </c>
      <c r="D907" s="149" t="e">
        <f>HLOOKUP(V$15,#REF!,A908,FALSE)</f>
        <v>#REF!</v>
      </c>
      <c r="E907" s="152" t="e">
        <f>IF(C907="","",HLOOKUP(W$15,#REF!,A908,FALSE))</f>
        <v>#REF!</v>
      </c>
      <c r="F907" s="152">
        <f>(COUNTIF(D$3:D907,D907))</f>
        <v>905</v>
      </c>
      <c r="G907" s="152">
        <f t="shared" si="164"/>
        <v>999</v>
      </c>
      <c r="H907" s="152" t="e">
        <f t="shared" si="165"/>
        <v>#REF!</v>
      </c>
      <c r="I907" s="153" t="str">
        <f t="shared" si="166"/>
        <v/>
      </c>
      <c r="J907" s="153" t="e">
        <f t="shared" si="163"/>
        <v>#REF!</v>
      </c>
      <c r="K907" s="153" t="e">
        <f t="shared" si="163"/>
        <v>#REF!</v>
      </c>
      <c r="L907" s="153" t="e">
        <f t="shared" si="163"/>
        <v>#REF!</v>
      </c>
      <c r="M907" s="153" t="e">
        <f t="shared" si="163"/>
        <v>#REF!</v>
      </c>
      <c r="N907" s="153" t="e">
        <f t="shared" si="163"/>
        <v>#REF!</v>
      </c>
      <c r="O907" s="153" t="e">
        <f t="shared" si="163"/>
        <v>#REF!</v>
      </c>
      <c r="P907" s="153" t="e">
        <f t="shared" si="171"/>
        <v>#REF!</v>
      </c>
      <c r="Q907" s="153" t="e">
        <f t="shared" si="171"/>
        <v>#REF!</v>
      </c>
      <c r="R907" s="153" t="e">
        <f t="shared" si="171"/>
        <v>#REF!</v>
      </c>
      <c r="S907" s="153" t="e">
        <f t="shared" si="168"/>
        <v>#REF!</v>
      </c>
      <c r="T907" s="152" t="str">
        <f t="shared" ca="1" si="169"/>
        <v/>
      </c>
      <c r="U907" s="149" t="str">
        <f t="shared" ca="1" si="167"/>
        <v/>
      </c>
    </row>
    <row r="908" spans="1:21">
      <c r="A908" s="149">
        <v>906</v>
      </c>
      <c r="B908" s="150">
        <f t="shared" si="170"/>
        <v>906</v>
      </c>
      <c r="C908" s="151" t="e">
        <f>IF(#REF!='Pareto Math'!Z$3,'Pareto Math'!B908,IF(HLOOKUP(X$15,#REF!,A909,FALSE)="","",HLOOKUP(X$15,#REF!,A909,FALSE)))</f>
        <v>#REF!</v>
      </c>
      <c r="D908" s="149" t="e">
        <f>HLOOKUP(V$15,#REF!,A909,FALSE)</f>
        <v>#REF!</v>
      </c>
      <c r="E908" s="152" t="e">
        <f>IF(C908="","",HLOOKUP(W$15,#REF!,A909,FALSE))</f>
        <v>#REF!</v>
      </c>
      <c r="F908" s="152">
        <f>(COUNTIF(D$3:D908,D908))</f>
        <v>906</v>
      </c>
      <c r="G908" s="152">
        <f t="shared" si="164"/>
        <v>999</v>
      </c>
      <c r="H908" s="152" t="e">
        <f t="shared" si="165"/>
        <v>#REF!</v>
      </c>
      <c r="I908" s="153" t="str">
        <f t="shared" si="166"/>
        <v/>
      </c>
      <c r="J908" s="153" t="e">
        <f t="shared" ref="J908:O950" si="172">IF(ISERROR(X$43),"",IF($D908&lt;&gt;X$43,"",$E908))</f>
        <v>#REF!</v>
      </c>
      <c r="K908" s="153" t="e">
        <f t="shared" si="172"/>
        <v>#REF!</v>
      </c>
      <c r="L908" s="153" t="e">
        <f t="shared" si="172"/>
        <v>#REF!</v>
      </c>
      <c r="M908" s="153" t="e">
        <f t="shared" si="172"/>
        <v>#REF!</v>
      </c>
      <c r="N908" s="153" t="e">
        <f t="shared" si="172"/>
        <v>#REF!</v>
      </c>
      <c r="O908" s="153" t="e">
        <f t="shared" si="172"/>
        <v>#REF!</v>
      </c>
      <c r="P908" s="153" t="e">
        <f t="shared" si="171"/>
        <v>#REF!</v>
      </c>
      <c r="Q908" s="153" t="e">
        <f t="shared" si="171"/>
        <v>#REF!</v>
      </c>
      <c r="R908" s="153" t="e">
        <f t="shared" si="171"/>
        <v>#REF!</v>
      </c>
      <c r="S908" s="153" t="e">
        <f t="shared" si="168"/>
        <v>#REF!</v>
      </c>
      <c r="T908" s="152" t="str">
        <f t="shared" ca="1" si="169"/>
        <v/>
      </c>
      <c r="U908" s="149" t="str">
        <f t="shared" ca="1" si="167"/>
        <v/>
      </c>
    </row>
    <row r="909" spans="1:21">
      <c r="A909" s="149">
        <v>907</v>
      </c>
      <c r="B909" s="150">
        <f t="shared" si="170"/>
        <v>907</v>
      </c>
      <c r="C909" s="151" t="e">
        <f>IF(#REF!='Pareto Math'!Z$3,'Pareto Math'!B909,IF(HLOOKUP(X$15,#REF!,A910,FALSE)="","",HLOOKUP(X$15,#REF!,A910,FALSE)))</f>
        <v>#REF!</v>
      </c>
      <c r="D909" s="149" t="e">
        <f>HLOOKUP(V$15,#REF!,A910,FALSE)</f>
        <v>#REF!</v>
      </c>
      <c r="E909" s="152" t="e">
        <f>IF(C909="","",HLOOKUP(W$15,#REF!,A910,FALSE))</f>
        <v>#REF!</v>
      </c>
      <c r="F909" s="152">
        <f>(COUNTIF(D$3:D909,D909))</f>
        <v>907</v>
      </c>
      <c r="G909" s="152">
        <f t="shared" si="164"/>
        <v>999</v>
      </c>
      <c r="H909" s="152" t="e">
        <f t="shared" si="165"/>
        <v>#REF!</v>
      </c>
      <c r="I909" s="153" t="str">
        <f t="shared" si="166"/>
        <v/>
      </c>
      <c r="J909" s="153" t="e">
        <f t="shared" si="172"/>
        <v>#REF!</v>
      </c>
      <c r="K909" s="153" t="e">
        <f t="shared" si="172"/>
        <v>#REF!</v>
      </c>
      <c r="L909" s="153" t="e">
        <f t="shared" si="172"/>
        <v>#REF!</v>
      </c>
      <c r="M909" s="153" t="e">
        <f t="shared" si="172"/>
        <v>#REF!</v>
      </c>
      <c r="N909" s="153" t="e">
        <f t="shared" si="172"/>
        <v>#REF!</v>
      </c>
      <c r="O909" s="153" t="e">
        <f t="shared" si="172"/>
        <v>#REF!</v>
      </c>
      <c r="P909" s="153" t="e">
        <f t="shared" si="171"/>
        <v>#REF!</v>
      </c>
      <c r="Q909" s="153" t="e">
        <f t="shared" si="171"/>
        <v>#REF!</v>
      </c>
      <c r="R909" s="153" t="e">
        <f t="shared" si="171"/>
        <v>#REF!</v>
      </c>
      <c r="S909" s="153" t="e">
        <f t="shared" si="168"/>
        <v>#REF!</v>
      </c>
      <c r="T909" s="152" t="str">
        <f t="shared" ca="1" si="169"/>
        <v/>
      </c>
      <c r="U909" s="149" t="str">
        <f t="shared" ca="1" si="167"/>
        <v/>
      </c>
    </row>
    <row r="910" spans="1:21">
      <c r="A910" s="149">
        <v>908</v>
      </c>
      <c r="B910" s="150">
        <f t="shared" si="170"/>
        <v>908</v>
      </c>
      <c r="C910" s="151" t="e">
        <f>IF(#REF!='Pareto Math'!Z$3,'Pareto Math'!B910,IF(HLOOKUP(X$15,#REF!,A911,FALSE)="","",HLOOKUP(X$15,#REF!,A911,FALSE)))</f>
        <v>#REF!</v>
      </c>
      <c r="D910" s="149" t="e">
        <f>HLOOKUP(V$15,#REF!,A911,FALSE)</f>
        <v>#REF!</v>
      </c>
      <c r="E910" s="152" t="e">
        <f>IF(C910="","",HLOOKUP(W$15,#REF!,A911,FALSE))</f>
        <v>#REF!</v>
      </c>
      <c r="F910" s="152">
        <f>(COUNTIF(D$3:D910,D910))</f>
        <v>908</v>
      </c>
      <c r="G910" s="152">
        <f t="shared" si="164"/>
        <v>999</v>
      </c>
      <c r="H910" s="152" t="e">
        <f t="shared" si="165"/>
        <v>#REF!</v>
      </c>
      <c r="I910" s="153" t="str">
        <f t="shared" si="166"/>
        <v/>
      </c>
      <c r="J910" s="153" t="e">
        <f t="shared" si="172"/>
        <v>#REF!</v>
      </c>
      <c r="K910" s="153" t="e">
        <f t="shared" si="172"/>
        <v>#REF!</v>
      </c>
      <c r="L910" s="153" t="e">
        <f t="shared" si="172"/>
        <v>#REF!</v>
      </c>
      <c r="M910" s="153" t="e">
        <f t="shared" si="172"/>
        <v>#REF!</v>
      </c>
      <c r="N910" s="153" t="e">
        <f t="shared" si="172"/>
        <v>#REF!</v>
      </c>
      <c r="O910" s="153" t="e">
        <f t="shared" si="172"/>
        <v>#REF!</v>
      </c>
      <c r="P910" s="153" t="e">
        <f t="shared" si="171"/>
        <v>#REF!</v>
      </c>
      <c r="Q910" s="153" t="e">
        <f t="shared" si="171"/>
        <v>#REF!</v>
      </c>
      <c r="R910" s="153" t="e">
        <f t="shared" si="171"/>
        <v>#REF!</v>
      </c>
      <c r="S910" s="153" t="e">
        <f t="shared" si="168"/>
        <v>#REF!</v>
      </c>
      <c r="T910" s="152" t="str">
        <f t="shared" ca="1" si="169"/>
        <v/>
      </c>
      <c r="U910" s="149" t="str">
        <f t="shared" ca="1" si="167"/>
        <v/>
      </c>
    </row>
    <row r="911" spans="1:21">
      <c r="A911" s="149">
        <v>909</v>
      </c>
      <c r="B911" s="150">
        <f t="shared" si="170"/>
        <v>909</v>
      </c>
      <c r="C911" s="151" t="e">
        <f>IF(#REF!='Pareto Math'!Z$3,'Pareto Math'!B911,IF(HLOOKUP(X$15,#REF!,A912,FALSE)="","",HLOOKUP(X$15,#REF!,A912,FALSE)))</f>
        <v>#REF!</v>
      </c>
      <c r="D911" s="149" t="e">
        <f>HLOOKUP(V$15,#REF!,A912,FALSE)</f>
        <v>#REF!</v>
      </c>
      <c r="E911" s="152" t="e">
        <f>IF(C911="","",HLOOKUP(W$15,#REF!,A912,FALSE))</f>
        <v>#REF!</v>
      </c>
      <c r="F911" s="152">
        <f>(COUNTIF(D$3:D911,D911))</f>
        <v>909</v>
      </c>
      <c r="G911" s="152">
        <f t="shared" si="164"/>
        <v>999</v>
      </c>
      <c r="H911" s="152" t="e">
        <f t="shared" si="165"/>
        <v>#REF!</v>
      </c>
      <c r="I911" s="153" t="str">
        <f t="shared" si="166"/>
        <v/>
      </c>
      <c r="J911" s="153" t="e">
        <f t="shared" si="172"/>
        <v>#REF!</v>
      </c>
      <c r="K911" s="153" t="e">
        <f t="shared" si="172"/>
        <v>#REF!</v>
      </c>
      <c r="L911" s="153" t="e">
        <f t="shared" si="172"/>
        <v>#REF!</v>
      </c>
      <c r="M911" s="153" t="e">
        <f t="shared" si="172"/>
        <v>#REF!</v>
      </c>
      <c r="N911" s="153" t="e">
        <f t="shared" si="172"/>
        <v>#REF!</v>
      </c>
      <c r="O911" s="153" t="e">
        <f t="shared" si="172"/>
        <v>#REF!</v>
      </c>
      <c r="P911" s="153" t="e">
        <f t="shared" si="171"/>
        <v>#REF!</v>
      </c>
      <c r="Q911" s="153" t="e">
        <f t="shared" si="171"/>
        <v>#REF!</v>
      </c>
      <c r="R911" s="153" t="e">
        <f t="shared" si="171"/>
        <v>#REF!</v>
      </c>
      <c r="S911" s="153" t="e">
        <f t="shared" si="168"/>
        <v>#REF!</v>
      </c>
      <c r="T911" s="152" t="str">
        <f t="shared" ca="1" si="169"/>
        <v/>
      </c>
      <c r="U911" s="149" t="str">
        <f t="shared" ca="1" si="167"/>
        <v/>
      </c>
    </row>
    <row r="912" spans="1:21">
      <c r="A912" s="149">
        <v>910</v>
      </c>
      <c r="B912" s="150">
        <f t="shared" si="170"/>
        <v>910</v>
      </c>
      <c r="C912" s="151" t="e">
        <f>IF(#REF!='Pareto Math'!Z$3,'Pareto Math'!B912,IF(HLOOKUP(X$15,#REF!,A913,FALSE)="","",HLOOKUP(X$15,#REF!,A913,FALSE)))</f>
        <v>#REF!</v>
      </c>
      <c r="D912" s="149" t="e">
        <f>HLOOKUP(V$15,#REF!,A913,FALSE)</f>
        <v>#REF!</v>
      </c>
      <c r="E912" s="152" t="e">
        <f>IF(C912="","",HLOOKUP(W$15,#REF!,A913,FALSE))</f>
        <v>#REF!</v>
      </c>
      <c r="F912" s="152">
        <f>(COUNTIF(D$3:D912,D912))</f>
        <v>910</v>
      </c>
      <c r="G912" s="152">
        <f t="shared" si="164"/>
        <v>999</v>
      </c>
      <c r="H912" s="152" t="e">
        <f t="shared" si="165"/>
        <v>#REF!</v>
      </c>
      <c r="I912" s="153" t="str">
        <f t="shared" si="166"/>
        <v/>
      </c>
      <c r="J912" s="153" t="e">
        <f t="shared" si="172"/>
        <v>#REF!</v>
      </c>
      <c r="K912" s="153" t="e">
        <f t="shared" si="172"/>
        <v>#REF!</v>
      </c>
      <c r="L912" s="153" t="e">
        <f t="shared" si="172"/>
        <v>#REF!</v>
      </c>
      <c r="M912" s="153" t="e">
        <f t="shared" si="172"/>
        <v>#REF!</v>
      </c>
      <c r="N912" s="153" t="e">
        <f t="shared" si="172"/>
        <v>#REF!</v>
      </c>
      <c r="O912" s="153" t="e">
        <f t="shared" si="172"/>
        <v>#REF!</v>
      </c>
      <c r="P912" s="153" t="e">
        <f t="shared" si="171"/>
        <v>#REF!</v>
      </c>
      <c r="Q912" s="153" t="e">
        <f t="shared" si="171"/>
        <v>#REF!</v>
      </c>
      <c r="R912" s="153" t="e">
        <f t="shared" si="171"/>
        <v>#REF!</v>
      </c>
      <c r="S912" s="153" t="e">
        <f t="shared" si="168"/>
        <v>#REF!</v>
      </c>
      <c r="T912" s="152" t="str">
        <f t="shared" ca="1" si="169"/>
        <v/>
      </c>
      <c r="U912" s="149" t="str">
        <f t="shared" ca="1" si="167"/>
        <v/>
      </c>
    </row>
    <row r="913" spans="1:21">
      <c r="A913" s="149">
        <v>911</v>
      </c>
      <c r="B913" s="150">
        <f t="shared" si="170"/>
        <v>911</v>
      </c>
      <c r="C913" s="151" t="e">
        <f>IF(#REF!='Pareto Math'!Z$3,'Pareto Math'!B913,IF(HLOOKUP(X$15,#REF!,A914,FALSE)="","",HLOOKUP(X$15,#REF!,A914,FALSE)))</f>
        <v>#REF!</v>
      </c>
      <c r="D913" s="149" t="e">
        <f>HLOOKUP(V$15,#REF!,A914,FALSE)</f>
        <v>#REF!</v>
      </c>
      <c r="E913" s="152" t="e">
        <f>IF(C913="","",HLOOKUP(W$15,#REF!,A914,FALSE))</f>
        <v>#REF!</v>
      </c>
      <c r="F913" s="152">
        <f>(COUNTIF(D$3:D913,D913))</f>
        <v>911</v>
      </c>
      <c r="G913" s="152">
        <f t="shared" si="164"/>
        <v>999</v>
      </c>
      <c r="H913" s="152" t="e">
        <f t="shared" si="165"/>
        <v>#REF!</v>
      </c>
      <c r="I913" s="153" t="str">
        <f t="shared" si="166"/>
        <v/>
      </c>
      <c r="J913" s="153" t="e">
        <f t="shared" si="172"/>
        <v>#REF!</v>
      </c>
      <c r="K913" s="153" t="e">
        <f t="shared" si="172"/>
        <v>#REF!</v>
      </c>
      <c r="L913" s="153" t="e">
        <f t="shared" si="172"/>
        <v>#REF!</v>
      </c>
      <c r="M913" s="153" t="e">
        <f t="shared" si="172"/>
        <v>#REF!</v>
      </c>
      <c r="N913" s="153" t="e">
        <f t="shared" si="172"/>
        <v>#REF!</v>
      </c>
      <c r="O913" s="153" t="e">
        <f t="shared" si="172"/>
        <v>#REF!</v>
      </c>
      <c r="P913" s="153" t="e">
        <f t="shared" si="171"/>
        <v>#REF!</v>
      </c>
      <c r="Q913" s="153" t="e">
        <f t="shared" si="171"/>
        <v>#REF!</v>
      </c>
      <c r="R913" s="153" t="e">
        <f t="shared" si="171"/>
        <v>#REF!</v>
      </c>
      <c r="S913" s="153" t="e">
        <f t="shared" si="168"/>
        <v>#REF!</v>
      </c>
      <c r="T913" s="152" t="str">
        <f t="shared" ca="1" si="169"/>
        <v/>
      </c>
      <c r="U913" s="149" t="str">
        <f t="shared" ca="1" si="167"/>
        <v/>
      </c>
    </row>
    <row r="914" spans="1:21">
      <c r="A914" s="149">
        <v>912</v>
      </c>
      <c r="B914" s="150">
        <f t="shared" si="170"/>
        <v>912</v>
      </c>
      <c r="C914" s="151" t="e">
        <f>IF(#REF!='Pareto Math'!Z$3,'Pareto Math'!B914,IF(HLOOKUP(X$15,#REF!,A915,FALSE)="","",HLOOKUP(X$15,#REF!,A915,FALSE)))</f>
        <v>#REF!</v>
      </c>
      <c r="D914" s="149" t="e">
        <f>HLOOKUP(V$15,#REF!,A915,FALSE)</f>
        <v>#REF!</v>
      </c>
      <c r="E914" s="152" t="e">
        <f>IF(C914="","",HLOOKUP(W$15,#REF!,A915,FALSE))</f>
        <v>#REF!</v>
      </c>
      <c r="F914" s="152">
        <f>(COUNTIF(D$3:D914,D914))</f>
        <v>912</v>
      </c>
      <c r="G914" s="152">
        <f t="shared" si="164"/>
        <v>999</v>
      </c>
      <c r="H914" s="152" t="e">
        <f t="shared" si="165"/>
        <v>#REF!</v>
      </c>
      <c r="I914" s="153" t="str">
        <f t="shared" si="166"/>
        <v/>
      </c>
      <c r="J914" s="153" t="e">
        <f t="shared" si="172"/>
        <v>#REF!</v>
      </c>
      <c r="K914" s="153" t="e">
        <f t="shared" si="172"/>
        <v>#REF!</v>
      </c>
      <c r="L914" s="153" t="e">
        <f t="shared" si="172"/>
        <v>#REF!</v>
      </c>
      <c r="M914" s="153" t="e">
        <f t="shared" si="172"/>
        <v>#REF!</v>
      </c>
      <c r="N914" s="153" t="e">
        <f t="shared" si="172"/>
        <v>#REF!</v>
      </c>
      <c r="O914" s="153" t="e">
        <f t="shared" si="172"/>
        <v>#REF!</v>
      </c>
      <c r="P914" s="153" t="e">
        <f t="shared" si="171"/>
        <v>#REF!</v>
      </c>
      <c r="Q914" s="153" t="e">
        <f t="shared" si="171"/>
        <v>#REF!</v>
      </c>
      <c r="R914" s="153" t="e">
        <f t="shared" si="171"/>
        <v>#REF!</v>
      </c>
      <c r="S914" s="153" t="e">
        <f t="shared" si="168"/>
        <v>#REF!</v>
      </c>
      <c r="T914" s="152" t="str">
        <f t="shared" ca="1" si="169"/>
        <v/>
      </c>
      <c r="U914" s="149" t="str">
        <f t="shared" ca="1" si="167"/>
        <v/>
      </c>
    </row>
    <row r="915" spans="1:21">
      <c r="A915" s="149">
        <v>913</v>
      </c>
      <c r="B915" s="150">
        <f t="shared" si="170"/>
        <v>913</v>
      </c>
      <c r="C915" s="151" t="e">
        <f>IF(#REF!='Pareto Math'!Z$3,'Pareto Math'!B915,IF(HLOOKUP(X$15,#REF!,A916,FALSE)="","",HLOOKUP(X$15,#REF!,A916,FALSE)))</f>
        <v>#REF!</v>
      </c>
      <c r="D915" s="149" t="e">
        <f>HLOOKUP(V$15,#REF!,A916,FALSE)</f>
        <v>#REF!</v>
      </c>
      <c r="E915" s="152" t="e">
        <f>IF(C915="","",HLOOKUP(W$15,#REF!,A916,FALSE))</f>
        <v>#REF!</v>
      </c>
      <c r="F915" s="152">
        <f>(COUNTIF(D$3:D915,D915))</f>
        <v>913</v>
      </c>
      <c r="G915" s="152">
        <f t="shared" si="164"/>
        <v>999</v>
      </c>
      <c r="H915" s="152" t="e">
        <f t="shared" si="165"/>
        <v>#REF!</v>
      </c>
      <c r="I915" s="153" t="str">
        <f t="shared" si="166"/>
        <v/>
      </c>
      <c r="J915" s="153" t="e">
        <f t="shared" si="172"/>
        <v>#REF!</v>
      </c>
      <c r="K915" s="153" t="e">
        <f t="shared" si="172"/>
        <v>#REF!</v>
      </c>
      <c r="L915" s="153" t="e">
        <f t="shared" si="172"/>
        <v>#REF!</v>
      </c>
      <c r="M915" s="153" t="e">
        <f t="shared" si="172"/>
        <v>#REF!</v>
      </c>
      <c r="N915" s="153" t="e">
        <f t="shared" si="172"/>
        <v>#REF!</v>
      </c>
      <c r="O915" s="153" t="e">
        <f t="shared" si="172"/>
        <v>#REF!</v>
      </c>
      <c r="P915" s="153" t="e">
        <f t="shared" si="171"/>
        <v>#REF!</v>
      </c>
      <c r="Q915" s="153" t="e">
        <f t="shared" si="171"/>
        <v>#REF!</v>
      </c>
      <c r="R915" s="153" t="e">
        <f t="shared" si="171"/>
        <v>#REF!</v>
      </c>
      <c r="S915" s="153" t="e">
        <f t="shared" si="168"/>
        <v>#REF!</v>
      </c>
      <c r="T915" s="152" t="str">
        <f t="shared" ca="1" si="169"/>
        <v/>
      </c>
      <c r="U915" s="149" t="str">
        <f t="shared" ca="1" si="167"/>
        <v/>
      </c>
    </row>
    <row r="916" spans="1:21">
      <c r="A916" s="149">
        <v>914</v>
      </c>
      <c r="B916" s="150">
        <f t="shared" si="170"/>
        <v>914</v>
      </c>
      <c r="C916" s="151" t="e">
        <f>IF(#REF!='Pareto Math'!Z$3,'Pareto Math'!B916,IF(HLOOKUP(X$15,#REF!,A917,FALSE)="","",HLOOKUP(X$15,#REF!,A917,FALSE)))</f>
        <v>#REF!</v>
      </c>
      <c r="D916" s="149" t="e">
        <f>HLOOKUP(V$15,#REF!,A917,FALSE)</f>
        <v>#REF!</v>
      </c>
      <c r="E916" s="152" t="e">
        <f>IF(C916="","",HLOOKUP(W$15,#REF!,A917,FALSE))</f>
        <v>#REF!</v>
      </c>
      <c r="F916" s="152">
        <f>(COUNTIF(D$3:D916,D916))</f>
        <v>914</v>
      </c>
      <c r="G916" s="152">
        <f t="shared" si="164"/>
        <v>999</v>
      </c>
      <c r="H916" s="152" t="e">
        <f t="shared" si="165"/>
        <v>#REF!</v>
      </c>
      <c r="I916" s="153" t="str">
        <f t="shared" si="166"/>
        <v/>
      </c>
      <c r="J916" s="153" t="e">
        <f t="shared" si="172"/>
        <v>#REF!</v>
      </c>
      <c r="K916" s="153" t="e">
        <f t="shared" si="172"/>
        <v>#REF!</v>
      </c>
      <c r="L916" s="153" t="e">
        <f t="shared" si="172"/>
        <v>#REF!</v>
      </c>
      <c r="M916" s="153" t="e">
        <f t="shared" si="172"/>
        <v>#REF!</v>
      </c>
      <c r="N916" s="153" t="e">
        <f t="shared" si="172"/>
        <v>#REF!</v>
      </c>
      <c r="O916" s="153" t="e">
        <f t="shared" si="172"/>
        <v>#REF!</v>
      </c>
      <c r="P916" s="153" t="e">
        <f t="shared" si="171"/>
        <v>#REF!</v>
      </c>
      <c r="Q916" s="153" t="e">
        <f t="shared" si="171"/>
        <v>#REF!</v>
      </c>
      <c r="R916" s="153" t="e">
        <f t="shared" si="171"/>
        <v>#REF!</v>
      </c>
      <c r="S916" s="153" t="e">
        <f t="shared" si="168"/>
        <v>#REF!</v>
      </c>
      <c r="T916" s="152" t="str">
        <f t="shared" ca="1" si="169"/>
        <v/>
      </c>
      <c r="U916" s="149" t="str">
        <f t="shared" ca="1" si="167"/>
        <v/>
      </c>
    </row>
    <row r="917" spans="1:21">
      <c r="A917" s="149">
        <v>915</v>
      </c>
      <c r="B917" s="150">
        <f t="shared" si="170"/>
        <v>915</v>
      </c>
      <c r="C917" s="151" t="e">
        <f>IF(#REF!='Pareto Math'!Z$3,'Pareto Math'!B917,IF(HLOOKUP(X$15,#REF!,A918,FALSE)="","",HLOOKUP(X$15,#REF!,A918,FALSE)))</f>
        <v>#REF!</v>
      </c>
      <c r="D917" s="149" t="e">
        <f>HLOOKUP(V$15,#REF!,A918,FALSE)</f>
        <v>#REF!</v>
      </c>
      <c r="E917" s="152" t="e">
        <f>IF(C917="","",HLOOKUP(W$15,#REF!,A918,FALSE))</f>
        <v>#REF!</v>
      </c>
      <c r="F917" s="152">
        <f>(COUNTIF(D$3:D917,D917))</f>
        <v>915</v>
      </c>
      <c r="G917" s="152">
        <f t="shared" si="164"/>
        <v>999</v>
      </c>
      <c r="H917" s="152" t="e">
        <f t="shared" si="165"/>
        <v>#REF!</v>
      </c>
      <c r="I917" s="153" t="str">
        <f t="shared" si="166"/>
        <v/>
      </c>
      <c r="J917" s="153" t="e">
        <f t="shared" si="172"/>
        <v>#REF!</v>
      </c>
      <c r="K917" s="153" t="e">
        <f t="shared" si="172"/>
        <v>#REF!</v>
      </c>
      <c r="L917" s="153" t="e">
        <f t="shared" si="172"/>
        <v>#REF!</v>
      </c>
      <c r="M917" s="153" t="e">
        <f t="shared" si="172"/>
        <v>#REF!</v>
      </c>
      <c r="N917" s="153" t="e">
        <f t="shared" si="172"/>
        <v>#REF!</v>
      </c>
      <c r="O917" s="153" t="e">
        <f t="shared" si="172"/>
        <v>#REF!</v>
      </c>
      <c r="P917" s="153" t="e">
        <f t="shared" si="171"/>
        <v>#REF!</v>
      </c>
      <c r="Q917" s="153" t="e">
        <f t="shared" si="171"/>
        <v>#REF!</v>
      </c>
      <c r="R917" s="153" t="e">
        <f t="shared" si="171"/>
        <v>#REF!</v>
      </c>
      <c r="S917" s="153" t="e">
        <f t="shared" si="168"/>
        <v>#REF!</v>
      </c>
      <c r="T917" s="152" t="str">
        <f t="shared" ca="1" si="169"/>
        <v/>
      </c>
      <c r="U917" s="149" t="str">
        <f t="shared" ca="1" si="167"/>
        <v/>
      </c>
    </row>
    <row r="918" spans="1:21">
      <c r="A918" s="149">
        <v>916</v>
      </c>
      <c r="B918" s="150">
        <f t="shared" si="170"/>
        <v>916</v>
      </c>
      <c r="C918" s="151" t="e">
        <f>IF(#REF!='Pareto Math'!Z$3,'Pareto Math'!B918,IF(HLOOKUP(X$15,#REF!,A919,FALSE)="","",HLOOKUP(X$15,#REF!,A919,FALSE)))</f>
        <v>#REF!</v>
      </c>
      <c r="D918" s="149" t="e">
        <f>HLOOKUP(V$15,#REF!,A919,FALSE)</f>
        <v>#REF!</v>
      </c>
      <c r="E918" s="152" t="e">
        <f>IF(C918="","",HLOOKUP(W$15,#REF!,A919,FALSE))</f>
        <v>#REF!</v>
      </c>
      <c r="F918" s="152">
        <f>(COUNTIF(D$3:D918,D918))</f>
        <v>916</v>
      </c>
      <c r="G918" s="152">
        <f t="shared" si="164"/>
        <v>999</v>
      </c>
      <c r="H918" s="152" t="e">
        <f t="shared" si="165"/>
        <v>#REF!</v>
      </c>
      <c r="I918" s="153" t="str">
        <f t="shared" si="166"/>
        <v/>
      </c>
      <c r="J918" s="153" t="e">
        <f t="shared" si="172"/>
        <v>#REF!</v>
      </c>
      <c r="K918" s="153" t="e">
        <f t="shared" si="172"/>
        <v>#REF!</v>
      </c>
      <c r="L918" s="153" t="e">
        <f t="shared" si="172"/>
        <v>#REF!</v>
      </c>
      <c r="M918" s="153" t="e">
        <f t="shared" si="172"/>
        <v>#REF!</v>
      </c>
      <c r="N918" s="153" t="e">
        <f t="shared" si="172"/>
        <v>#REF!</v>
      </c>
      <c r="O918" s="153" t="e">
        <f t="shared" si="172"/>
        <v>#REF!</v>
      </c>
      <c r="P918" s="153" t="e">
        <f t="shared" si="171"/>
        <v>#REF!</v>
      </c>
      <c r="Q918" s="153" t="e">
        <f t="shared" si="171"/>
        <v>#REF!</v>
      </c>
      <c r="R918" s="153" t="e">
        <f t="shared" si="171"/>
        <v>#REF!</v>
      </c>
      <c r="S918" s="153" t="e">
        <f t="shared" si="168"/>
        <v>#REF!</v>
      </c>
      <c r="T918" s="152" t="str">
        <f t="shared" ca="1" si="169"/>
        <v/>
      </c>
      <c r="U918" s="149" t="str">
        <f t="shared" ca="1" si="167"/>
        <v/>
      </c>
    </row>
    <row r="919" spans="1:21">
      <c r="A919" s="149">
        <v>917</v>
      </c>
      <c r="B919" s="150">
        <f t="shared" si="170"/>
        <v>917</v>
      </c>
      <c r="C919" s="151" t="e">
        <f>IF(#REF!='Pareto Math'!Z$3,'Pareto Math'!B919,IF(HLOOKUP(X$15,#REF!,A920,FALSE)="","",HLOOKUP(X$15,#REF!,A920,FALSE)))</f>
        <v>#REF!</v>
      </c>
      <c r="D919" s="149" t="e">
        <f>HLOOKUP(V$15,#REF!,A920,FALSE)</f>
        <v>#REF!</v>
      </c>
      <c r="E919" s="152" t="e">
        <f>IF(C919="","",HLOOKUP(W$15,#REF!,A920,FALSE))</f>
        <v>#REF!</v>
      </c>
      <c r="F919" s="152">
        <f>(COUNTIF(D$3:D919,D919))</f>
        <v>917</v>
      </c>
      <c r="G919" s="152">
        <f t="shared" si="164"/>
        <v>999</v>
      </c>
      <c r="H919" s="152" t="e">
        <f t="shared" si="165"/>
        <v>#REF!</v>
      </c>
      <c r="I919" s="153" t="str">
        <f t="shared" si="166"/>
        <v/>
      </c>
      <c r="J919" s="153" t="e">
        <f t="shared" si="172"/>
        <v>#REF!</v>
      </c>
      <c r="K919" s="153" t="e">
        <f t="shared" si="172"/>
        <v>#REF!</v>
      </c>
      <c r="L919" s="153" t="e">
        <f t="shared" si="172"/>
        <v>#REF!</v>
      </c>
      <c r="M919" s="153" t="e">
        <f t="shared" si="172"/>
        <v>#REF!</v>
      </c>
      <c r="N919" s="153" t="e">
        <f t="shared" si="172"/>
        <v>#REF!</v>
      </c>
      <c r="O919" s="153" t="e">
        <f t="shared" si="172"/>
        <v>#REF!</v>
      </c>
      <c r="P919" s="153" t="e">
        <f t="shared" si="171"/>
        <v>#REF!</v>
      </c>
      <c r="Q919" s="153" t="e">
        <f t="shared" si="171"/>
        <v>#REF!</v>
      </c>
      <c r="R919" s="153" t="e">
        <f t="shared" si="171"/>
        <v>#REF!</v>
      </c>
      <c r="S919" s="153" t="e">
        <f t="shared" si="168"/>
        <v>#REF!</v>
      </c>
      <c r="T919" s="152" t="str">
        <f t="shared" ca="1" si="169"/>
        <v/>
      </c>
      <c r="U919" s="149" t="str">
        <f t="shared" ca="1" si="167"/>
        <v/>
      </c>
    </row>
    <row r="920" spans="1:21">
      <c r="A920" s="149">
        <v>918</v>
      </c>
      <c r="B920" s="150">
        <f t="shared" si="170"/>
        <v>918</v>
      </c>
      <c r="C920" s="151" t="e">
        <f>IF(#REF!='Pareto Math'!Z$3,'Pareto Math'!B920,IF(HLOOKUP(X$15,#REF!,A921,FALSE)="","",HLOOKUP(X$15,#REF!,A921,FALSE)))</f>
        <v>#REF!</v>
      </c>
      <c r="D920" s="149" t="e">
        <f>HLOOKUP(V$15,#REF!,A921,FALSE)</f>
        <v>#REF!</v>
      </c>
      <c r="E920" s="152" t="e">
        <f>IF(C920="","",HLOOKUP(W$15,#REF!,A921,FALSE))</f>
        <v>#REF!</v>
      </c>
      <c r="F920" s="152">
        <f>(COUNTIF(D$3:D920,D920))</f>
        <v>918</v>
      </c>
      <c r="G920" s="152">
        <f t="shared" si="164"/>
        <v>999</v>
      </c>
      <c r="H920" s="152" t="e">
        <f t="shared" si="165"/>
        <v>#REF!</v>
      </c>
      <c r="I920" s="153" t="str">
        <f t="shared" si="166"/>
        <v/>
      </c>
      <c r="J920" s="153" t="e">
        <f t="shared" si="172"/>
        <v>#REF!</v>
      </c>
      <c r="K920" s="153" t="e">
        <f t="shared" si="172"/>
        <v>#REF!</v>
      </c>
      <c r="L920" s="153" t="e">
        <f t="shared" si="172"/>
        <v>#REF!</v>
      </c>
      <c r="M920" s="153" t="e">
        <f t="shared" si="172"/>
        <v>#REF!</v>
      </c>
      <c r="N920" s="153" t="e">
        <f t="shared" si="172"/>
        <v>#REF!</v>
      </c>
      <c r="O920" s="153" t="e">
        <f t="shared" si="172"/>
        <v>#REF!</v>
      </c>
      <c r="P920" s="153" t="e">
        <f t="shared" si="171"/>
        <v>#REF!</v>
      </c>
      <c r="Q920" s="153" t="e">
        <f t="shared" si="171"/>
        <v>#REF!</v>
      </c>
      <c r="R920" s="153" t="e">
        <f t="shared" si="171"/>
        <v>#REF!</v>
      </c>
      <c r="S920" s="153" t="e">
        <f t="shared" si="168"/>
        <v>#REF!</v>
      </c>
      <c r="T920" s="152" t="str">
        <f t="shared" ca="1" si="169"/>
        <v/>
      </c>
      <c r="U920" s="149" t="str">
        <f t="shared" ca="1" si="167"/>
        <v/>
      </c>
    </row>
    <row r="921" spans="1:21">
      <c r="A921" s="149">
        <v>919</v>
      </c>
      <c r="B921" s="150">
        <f t="shared" si="170"/>
        <v>919</v>
      </c>
      <c r="C921" s="151" t="e">
        <f>IF(#REF!='Pareto Math'!Z$3,'Pareto Math'!B921,IF(HLOOKUP(X$15,#REF!,A922,FALSE)="","",HLOOKUP(X$15,#REF!,A922,FALSE)))</f>
        <v>#REF!</v>
      </c>
      <c r="D921" s="149" t="e">
        <f>HLOOKUP(V$15,#REF!,A922,FALSE)</f>
        <v>#REF!</v>
      </c>
      <c r="E921" s="152" t="e">
        <f>IF(C921="","",HLOOKUP(W$15,#REF!,A922,FALSE))</f>
        <v>#REF!</v>
      </c>
      <c r="F921" s="152">
        <f>(COUNTIF(D$3:D921,D921))</f>
        <v>919</v>
      </c>
      <c r="G921" s="152">
        <f t="shared" si="164"/>
        <v>999</v>
      </c>
      <c r="H921" s="152" t="e">
        <f t="shared" si="165"/>
        <v>#REF!</v>
      </c>
      <c r="I921" s="153" t="str">
        <f t="shared" si="166"/>
        <v/>
      </c>
      <c r="J921" s="153" t="e">
        <f t="shared" si="172"/>
        <v>#REF!</v>
      </c>
      <c r="K921" s="153" t="e">
        <f t="shared" si="172"/>
        <v>#REF!</v>
      </c>
      <c r="L921" s="153" t="e">
        <f t="shared" si="172"/>
        <v>#REF!</v>
      </c>
      <c r="M921" s="153" t="e">
        <f t="shared" si="172"/>
        <v>#REF!</v>
      </c>
      <c r="N921" s="153" t="e">
        <f t="shared" si="172"/>
        <v>#REF!</v>
      </c>
      <c r="O921" s="153" t="e">
        <f t="shared" si="172"/>
        <v>#REF!</v>
      </c>
      <c r="P921" s="153" t="e">
        <f t="shared" si="171"/>
        <v>#REF!</v>
      </c>
      <c r="Q921" s="153" t="e">
        <f t="shared" si="171"/>
        <v>#REF!</v>
      </c>
      <c r="R921" s="153" t="e">
        <f t="shared" si="171"/>
        <v>#REF!</v>
      </c>
      <c r="S921" s="153" t="e">
        <f t="shared" si="168"/>
        <v>#REF!</v>
      </c>
      <c r="T921" s="152" t="str">
        <f t="shared" ca="1" si="169"/>
        <v/>
      </c>
      <c r="U921" s="149" t="str">
        <f t="shared" ca="1" si="167"/>
        <v/>
      </c>
    </row>
    <row r="922" spans="1:21">
      <c r="A922" s="149">
        <v>920</v>
      </c>
      <c r="B922" s="150">
        <f t="shared" si="170"/>
        <v>920</v>
      </c>
      <c r="C922" s="151" t="e">
        <f>IF(#REF!='Pareto Math'!Z$3,'Pareto Math'!B922,IF(HLOOKUP(X$15,#REF!,A923,FALSE)="","",HLOOKUP(X$15,#REF!,A923,FALSE)))</f>
        <v>#REF!</v>
      </c>
      <c r="D922" s="149" t="e">
        <f>HLOOKUP(V$15,#REF!,A923,FALSE)</f>
        <v>#REF!</v>
      </c>
      <c r="E922" s="152" t="e">
        <f>IF(C922="","",HLOOKUP(W$15,#REF!,A923,FALSE))</f>
        <v>#REF!</v>
      </c>
      <c r="F922" s="152">
        <f>(COUNTIF(D$3:D922,D922))</f>
        <v>920</v>
      </c>
      <c r="G922" s="152">
        <f t="shared" si="164"/>
        <v>999</v>
      </c>
      <c r="H922" s="152" t="e">
        <f t="shared" si="165"/>
        <v>#REF!</v>
      </c>
      <c r="I922" s="153" t="str">
        <f t="shared" si="166"/>
        <v/>
      </c>
      <c r="J922" s="153" t="e">
        <f t="shared" si="172"/>
        <v>#REF!</v>
      </c>
      <c r="K922" s="153" t="e">
        <f t="shared" si="172"/>
        <v>#REF!</v>
      </c>
      <c r="L922" s="153" t="e">
        <f t="shared" si="172"/>
        <v>#REF!</v>
      </c>
      <c r="M922" s="153" t="e">
        <f t="shared" si="172"/>
        <v>#REF!</v>
      </c>
      <c r="N922" s="153" t="e">
        <f t="shared" si="172"/>
        <v>#REF!</v>
      </c>
      <c r="O922" s="153" t="e">
        <f t="shared" si="172"/>
        <v>#REF!</v>
      </c>
      <c r="P922" s="153" t="e">
        <f t="shared" si="171"/>
        <v>#REF!</v>
      </c>
      <c r="Q922" s="153" t="e">
        <f t="shared" si="171"/>
        <v>#REF!</v>
      </c>
      <c r="R922" s="153" t="e">
        <f t="shared" si="171"/>
        <v>#REF!</v>
      </c>
      <c r="S922" s="153" t="e">
        <f t="shared" si="168"/>
        <v>#REF!</v>
      </c>
      <c r="T922" s="152" t="str">
        <f t="shared" ca="1" si="169"/>
        <v/>
      </c>
      <c r="U922" s="149" t="str">
        <f t="shared" ca="1" si="167"/>
        <v/>
      </c>
    </row>
    <row r="923" spans="1:21">
      <c r="A923" s="149">
        <v>921</v>
      </c>
      <c r="B923" s="150">
        <f t="shared" si="170"/>
        <v>921</v>
      </c>
      <c r="C923" s="151" t="e">
        <f>IF(#REF!='Pareto Math'!Z$3,'Pareto Math'!B923,IF(HLOOKUP(X$15,#REF!,A924,FALSE)="","",HLOOKUP(X$15,#REF!,A924,FALSE)))</f>
        <v>#REF!</v>
      </c>
      <c r="D923" s="149" t="e">
        <f>HLOOKUP(V$15,#REF!,A924,FALSE)</f>
        <v>#REF!</v>
      </c>
      <c r="E923" s="152" t="e">
        <f>IF(C923="","",HLOOKUP(W$15,#REF!,A924,FALSE))</f>
        <v>#REF!</v>
      </c>
      <c r="F923" s="152">
        <f>(COUNTIF(D$3:D923,D923))</f>
        <v>921</v>
      </c>
      <c r="G923" s="152">
        <f t="shared" si="164"/>
        <v>999</v>
      </c>
      <c r="H923" s="152" t="e">
        <f t="shared" si="165"/>
        <v>#REF!</v>
      </c>
      <c r="I923" s="153" t="str">
        <f t="shared" si="166"/>
        <v/>
      </c>
      <c r="J923" s="153" t="e">
        <f t="shared" si="172"/>
        <v>#REF!</v>
      </c>
      <c r="K923" s="153" t="e">
        <f t="shared" si="172"/>
        <v>#REF!</v>
      </c>
      <c r="L923" s="153" t="e">
        <f t="shared" si="172"/>
        <v>#REF!</v>
      </c>
      <c r="M923" s="153" t="e">
        <f t="shared" si="172"/>
        <v>#REF!</v>
      </c>
      <c r="N923" s="153" t="e">
        <f t="shared" si="172"/>
        <v>#REF!</v>
      </c>
      <c r="O923" s="153" t="e">
        <f t="shared" si="172"/>
        <v>#REF!</v>
      </c>
      <c r="P923" s="153" t="e">
        <f t="shared" si="171"/>
        <v>#REF!</v>
      </c>
      <c r="Q923" s="153" t="e">
        <f t="shared" si="171"/>
        <v>#REF!</v>
      </c>
      <c r="R923" s="153" t="e">
        <f t="shared" si="171"/>
        <v>#REF!</v>
      </c>
      <c r="S923" s="153" t="e">
        <f t="shared" si="168"/>
        <v>#REF!</v>
      </c>
      <c r="T923" s="152" t="str">
        <f t="shared" ca="1" si="169"/>
        <v/>
      </c>
      <c r="U923" s="149" t="str">
        <f t="shared" ca="1" si="167"/>
        <v/>
      </c>
    </row>
    <row r="924" spans="1:21">
      <c r="A924" s="149">
        <v>922</v>
      </c>
      <c r="B924" s="150">
        <f t="shared" si="170"/>
        <v>922</v>
      </c>
      <c r="C924" s="151" t="e">
        <f>IF(#REF!='Pareto Math'!Z$3,'Pareto Math'!B924,IF(HLOOKUP(X$15,#REF!,A925,FALSE)="","",HLOOKUP(X$15,#REF!,A925,FALSE)))</f>
        <v>#REF!</v>
      </c>
      <c r="D924" s="149" t="e">
        <f>HLOOKUP(V$15,#REF!,A925,FALSE)</f>
        <v>#REF!</v>
      </c>
      <c r="E924" s="152" t="e">
        <f>IF(C924="","",HLOOKUP(W$15,#REF!,A925,FALSE))</f>
        <v>#REF!</v>
      </c>
      <c r="F924" s="152">
        <f>(COUNTIF(D$3:D924,D924))</f>
        <v>922</v>
      </c>
      <c r="G924" s="152">
        <f t="shared" si="164"/>
        <v>999</v>
      </c>
      <c r="H924" s="152" t="e">
        <f t="shared" si="165"/>
        <v>#REF!</v>
      </c>
      <c r="I924" s="153" t="str">
        <f t="shared" si="166"/>
        <v/>
      </c>
      <c r="J924" s="153" t="e">
        <f t="shared" si="172"/>
        <v>#REF!</v>
      </c>
      <c r="K924" s="153" t="e">
        <f t="shared" si="172"/>
        <v>#REF!</v>
      </c>
      <c r="L924" s="153" t="e">
        <f t="shared" si="172"/>
        <v>#REF!</v>
      </c>
      <c r="M924" s="153" t="e">
        <f t="shared" si="172"/>
        <v>#REF!</v>
      </c>
      <c r="N924" s="153" t="e">
        <f t="shared" si="172"/>
        <v>#REF!</v>
      </c>
      <c r="O924" s="153" t="e">
        <f t="shared" si="172"/>
        <v>#REF!</v>
      </c>
      <c r="P924" s="153" t="e">
        <f t="shared" si="171"/>
        <v>#REF!</v>
      </c>
      <c r="Q924" s="153" t="e">
        <f t="shared" si="171"/>
        <v>#REF!</v>
      </c>
      <c r="R924" s="153" t="e">
        <f t="shared" si="171"/>
        <v>#REF!</v>
      </c>
      <c r="S924" s="153" t="e">
        <f t="shared" si="168"/>
        <v>#REF!</v>
      </c>
      <c r="T924" s="152" t="str">
        <f t="shared" ca="1" si="169"/>
        <v/>
      </c>
      <c r="U924" s="149" t="str">
        <f t="shared" ca="1" si="167"/>
        <v/>
      </c>
    </row>
    <row r="925" spans="1:21">
      <c r="A925" s="149">
        <v>923</v>
      </c>
      <c r="B925" s="150">
        <f t="shared" si="170"/>
        <v>923</v>
      </c>
      <c r="C925" s="151" t="e">
        <f>IF(#REF!='Pareto Math'!Z$3,'Pareto Math'!B925,IF(HLOOKUP(X$15,#REF!,A926,FALSE)="","",HLOOKUP(X$15,#REF!,A926,FALSE)))</f>
        <v>#REF!</v>
      </c>
      <c r="D925" s="149" t="e">
        <f>HLOOKUP(V$15,#REF!,A926,FALSE)</f>
        <v>#REF!</v>
      </c>
      <c r="E925" s="152" t="e">
        <f>IF(C925="","",HLOOKUP(W$15,#REF!,A926,FALSE))</f>
        <v>#REF!</v>
      </c>
      <c r="F925" s="152">
        <f>(COUNTIF(D$3:D925,D925))</f>
        <v>923</v>
      </c>
      <c r="G925" s="152">
        <f t="shared" si="164"/>
        <v>999</v>
      </c>
      <c r="H925" s="152" t="e">
        <f t="shared" si="165"/>
        <v>#REF!</v>
      </c>
      <c r="I925" s="153" t="str">
        <f t="shared" si="166"/>
        <v/>
      </c>
      <c r="J925" s="153" t="e">
        <f t="shared" si="172"/>
        <v>#REF!</v>
      </c>
      <c r="K925" s="153" t="e">
        <f t="shared" si="172"/>
        <v>#REF!</v>
      </c>
      <c r="L925" s="153" t="e">
        <f t="shared" si="172"/>
        <v>#REF!</v>
      </c>
      <c r="M925" s="153" t="e">
        <f t="shared" si="172"/>
        <v>#REF!</v>
      </c>
      <c r="N925" s="153" t="e">
        <f t="shared" si="172"/>
        <v>#REF!</v>
      </c>
      <c r="O925" s="153" t="e">
        <f t="shared" si="172"/>
        <v>#REF!</v>
      </c>
      <c r="P925" s="153" t="e">
        <f t="shared" si="171"/>
        <v>#REF!</v>
      </c>
      <c r="Q925" s="153" t="e">
        <f t="shared" si="171"/>
        <v>#REF!</v>
      </c>
      <c r="R925" s="153" t="e">
        <f t="shared" si="171"/>
        <v>#REF!</v>
      </c>
      <c r="S925" s="153" t="e">
        <f t="shared" si="168"/>
        <v>#REF!</v>
      </c>
      <c r="T925" s="152" t="str">
        <f t="shared" ca="1" si="169"/>
        <v/>
      </c>
      <c r="U925" s="149" t="str">
        <f t="shared" ca="1" si="167"/>
        <v/>
      </c>
    </row>
    <row r="926" spans="1:21">
      <c r="A926" s="149">
        <v>924</v>
      </c>
      <c r="B926" s="150">
        <f t="shared" si="170"/>
        <v>924</v>
      </c>
      <c r="C926" s="151" t="e">
        <f>IF(#REF!='Pareto Math'!Z$3,'Pareto Math'!B926,IF(HLOOKUP(X$15,#REF!,A927,FALSE)="","",HLOOKUP(X$15,#REF!,A927,FALSE)))</f>
        <v>#REF!</v>
      </c>
      <c r="D926" s="149" t="e">
        <f>HLOOKUP(V$15,#REF!,A927,FALSE)</f>
        <v>#REF!</v>
      </c>
      <c r="E926" s="152" t="e">
        <f>IF(C926="","",HLOOKUP(W$15,#REF!,A927,FALSE))</f>
        <v>#REF!</v>
      </c>
      <c r="F926" s="152">
        <f>(COUNTIF(D$3:D926,D926))</f>
        <v>924</v>
      </c>
      <c r="G926" s="152">
        <f t="shared" si="164"/>
        <v>999</v>
      </c>
      <c r="H926" s="152" t="e">
        <f t="shared" si="165"/>
        <v>#REF!</v>
      </c>
      <c r="I926" s="153" t="str">
        <f t="shared" si="166"/>
        <v/>
      </c>
      <c r="J926" s="153" t="e">
        <f t="shared" si="172"/>
        <v>#REF!</v>
      </c>
      <c r="K926" s="153" t="e">
        <f t="shared" si="172"/>
        <v>#REF!</v>
      </c>
      <c r="L926" s="153" t="e">
        <f t="shared" si="172"/>
        <v>#REF!</v>
      </c>
      <c r="M926" s="153" t="e">
        <f t="shared" si="172"/>
        <v>#REF!</v>
      </c>
      <c r="N926" s="153" t="e">
        <f t="shared" si="172"/>
        <v>#REF!</v>
      </c>
      <c r="O926" s="153" t="e">
        <f t="shared" si="172"/>
        <v>#REF!</v>
      </c>
      <c r="P926" s="153" t="e">
        <f t="shared" si="171"/>
        <v>#REF!</v>
      </c>
      <c r="Q926" s="153" t="e">
        <f t="shared" si="171"/>
        <v>#REF!</v>
      </c>
      <c r="R926" s="153" t="e">
        <f t="shared" si="171"/>
        <v>#REF!</v>
      </c>
      <c r="S926" s="153" t="e">
        <f t="shared" si="168"/>
        <v>#REF!</v>
      </c>
      <c r="T926" s="152" t="str">
        <f t="shared" ca="1" si="169"/>
        <v/>
      </c>
      <c r="U926" s="149" t="str">
        <f t="shared" ca="1" si="167"/>
        <v/>
      </c>
    </row>
    <row r="927" spans="1:21">
      <c r="A927" s="149">
        <v>925</v>
      </c>
      <c r="B927" s="150">
        <f t="shared" si="170"/>
        <v>925</v>
      </c>
      <c r="C927" s="151" t="e">
        <f>IF(#REF!='Pareto Math'!Z$3,'Pareto Math'!B927,IF(HLOOKUP(X$15,#REF!,A928,FALSE)="","",HLOOKUP(X$15,#REF!,A928,FALSE)))</f>
        <v>#REF!</v>
      </c>
      <c r="D927" s="149" t="e">
        <f>HLOOKUP(V$15,#REF!,A928,FALSE)</f>
        <v>#REF!</v>
      </c>
      <c r="E927" s="152" t="e">
        <f>IF(C927="","",HLOOKUP(W$15,#REF!,A928,FALSE))</f>
        <v>#REF!</v>
      </c>
      <c r="F927" s="152">
        <f>(COUNTIF(D$3:D927,D927))</f>
        <v>925</v>
      </c>
      <c r="G927" s="152">
        <f t="shared" si="164"/>
        <v>999</v>
      </c>
      <c r="H927" s="152" t="e">
        <f t="shared" si="165"/>
        <v>#REF!</v>
      </c>
      <c r="I927" s="153" t="str">
        <f t="shared" si="166"/>
        <v/>
      </c>
      <c r="J927" s="153" t="e">
        <f t="shared" si="172"/>
        <v>#REF!</v>
      </c>
      <c r="K927" s="153" t="e">
        <f t="shared" si="172"/>
        <v>#REF!</v>
      </c>
      <c r="L927" s="153" t="e">
        <f t="shared" si="172"/>
        <v>#REF!</v>
      </c>
      <c r="M927" s="153" t="e">
        <f t="shared" si="172"/>
        <v>#REF!</v>
      </c>
      <c r="N927" s="153" t="e">
        <f t="shared" si="172"/>
        <v>#REF!</v>
      </c>
      <c r="O927" s="153" t="e">
        <f t="shared" si="172"/>
        <v>#REF!</v>
      </c>
      <c r="P927" s="153" t="e">
        <f t="shared" si="171"/>
        <v>#REF!</v>
      </c>
      <c r="Q927" s="153" t="e">
        <f t="shared" si="171"/>
        <v>#REF!</v>
      </c>
      <c r="R927" s="153" t="e">
        <f t="shared" si="171"/>
        <v>#REF!</v>
      </c>
      <c r="S927" s="153" t="e">
        <f t="shared" si="168"/>
        <v>#REF!</v>
      </c>
      <c r="T927" s="152" t="str">
        <f t="shared" ca="1" si="169"/>
        <v/>
      </c>
      <c r="U927" s="149" t="str">
        <f t="shared" ca="1" si="167"/>
        <v/>
      </c>
    </row>
    <row r="928" spans="1:21">
      <c r="A928" s="149">
        <v>926</v>
      </c>
      <c r="B928" s="150">
        <f t="shared" si="170"/>
        <v>926</v>
      </c>
      <c r="C928" s="151" t="e">
        <f>IF(#REF!='Pareto Math'!Z$3,'Pareto Math'!B928,IF(HLOOKUP(X$15,#REF!,A929,FALSE)="","",HLOOKUP(X$15,#REF!,A929,FALSE)))</f>
        <v>#REF!</v>
      </c>
      <c r="D928" s="149" t="e">
        <f>HLOOKUP(V$15,#REF!,A929,FALSE)</f>
        <v>#REF!</v>
      </c>
      <c r="E928" s="152" t="e">
        <f>IF(C928="","",HLOOKUP(W$15,#REF!,A929,FALSE))</f>
        <v>#REF!</v>
      </c>
      <c r="F928" s="152">
        <f>(COUNTIF(D$3:D928,D928))</f>
        <v>926</v>
      </c>
      <c r="G928" s="152">
        <f t="shared" si="164"/>
        <v>999</v>
      </c>
      <c r="H928" s="152" t="e">
        <f t="shared" si="165"/>
        <v>#REF!</v>
      </c>
      <c r="I928" s="153" t="str">
        <f t="shared" si="166"/>
        <v/>
      </c>
      <c r="J928" s="153" t="e">
        <f t="shared" si="172"/>
        <v>#REF!</v>
      </c>
      <c r="K928" s="153" t="e">
        <f t="shared" si="172"/>
        <v>#REF!</v>
      </c>
      <c r="L928" s="153" t="e">
        <f t="shared" si="172"/>
        <v>#REF!</v>
      </c>
      <c r="M928" s="153" t="e">
        <f t="shared" si="172"/>
        <v>#REF!</v>
      </c>
      <c r="N928" s="153" t="e">
        <f t="shared" si="172"/>
        <v>#REF!</v>
      </c>
      <c r="O928" s="153" t="e">
        <f t="shared" si="172"/>
        <v>#REF!</v>
      </c>
      <c r="P928" s="153" t="e">
        <f t="shared" si="171"/>
        <v>#REF!</v>
      </c>
      <c r="Q928" s="153" t="e">
        <f t="shared" si="171"/>
        <v>#REF!</v>
      </c>
      <c r="R928" s="153" t="e">
        <f t="shared" si="171"/>
        <v>#REF!</v>
      </c>
      <c r="S928" s="153" t="e">
        <f t="shared" si="168"/>
        <v>#REF!</v>
      </c>
      <c r="T928" s="152" t="str">
        <f t="shared" ca="1" si="169"/>
        <v/>
      </c>
      <c r="U928" s="149" t="str">
        <f t="shared" ca="1" si="167"/>
        <v/>
      </c>
    </row>
    <row r="929" spans="1:21">
      <c r="A929" s="149">
        <v>927</v>
      </c>
      <c r="B929" s="150">
        <f t="shared" si="170"/>
        <v>927</v>
      </c>
      <c r="C929" s="151" t="e">
        <f>IF(#REF!='Pareto Math'!Z$3,'Pareto Math'!B929,IF(HLOOKUP(X$15,#REF!,A930,FALSE)="","",HLOOKUP(X$15,#REF!,A930,FALSE)))</f>
        <v>#REF!</v>
      </c>
      <c r="D929" s="149" t="e">
        <f>HLOOKUP(V$15,#REF!,A930,FALSE)</f>
        <v>#REF!</v>
      </c>
      <c r="E929" s="152" t="e">
        <f>IF(C929="","",HLOOKUP(W$15,#REF!,A930,FALSE))</f>
        <v>#REF!</v>
      </c>
      <c r="F929" s="152">
        <f>(COUNTIF(D$3:D929,D929))</f>
        <v>927</v>
      </c>
      <c r="G929" s="152">
        <f t="shared" si="164"/>
        <v>999</v>
      </c>
      <c r="H929" s="152" t="e">
        <f t="shared" si="165"/>
        <v>#REF!</v>
      </c>
      <c r="I929" s="153" t="str">
        <f t="shared" si="166"/>
        <v/>
      </c>
      <c r="J929" s="153" t="e">
        <f t="shared" si="172"/>
        <v>#REF!</v>
      </c>
      <c r="K929" s="153" t="e">
        <f t="shared" si="172"/>
        <v>#REF!</v>
      </c>
      <c r="L929" s="153" t="e">
        <f t="shared" si="172"/>
        <v>#REF!</v>
      </c>
      <c r="M929" s="153" t="e">
        <f t="shared" si="172"/>
        <v>#REF!</v>
      </c>
      <c r="N929" s="153" t="e">
        <f t="shared" si="172"/>
        <v>#REF!</v>
      </c>
      <c r="O929" s="153" t="e">
        <f t="shared" si="172"/>
        <v>#REF!</v>
      </c>
      <c r="P929" s="153" t="e">
        <f t="shared" si="171"/>
        <v>#REF!</v>
      </c>
      <c r="Q929" s="153" t="e">
        <f t="shared" si="171"/>
        <v>#REF!</v>
      </c>
      <c r="R929" s="153" t="e">
        <f t="shared" si="171"/>
        <v>#REF!</v>
      </c>
      <c r="S929" s="153" t="e">
        <f t="shared" si="168"/>
        <v>#REF!</v>
      </c>
      <c r="T929" s="152" t="str">
        <f t="shared" ca="1" si="169"/>
        <v/>
      </c>
      <c r="U929" s="149" t="str">
        <f t="shared" ca="1" si="167"/>
        <v/>
      </c>
    </row>
    <row r="930" spans="1:21">
      <c r="A930" s="149">
        <v>928</v>
      </c>
      <c r="B930" s="150">
        <f t="shared" si="170"/>
        <v>928</v>
      </c>
      <c r="C930" s="151" t="e">
        <f>IF(#REF!='Pareto Math'!Z$3,'Pareto Math'!B930,IF(HLOOKUP(X$15,#REF!,A931,FALSE)="","",HLOOKUP(X$15,#REF!,A931,FALSE)))</f>
        <v>#REF!</v>
      </c>
      <c r="D930" s="149" t="e">
        <f>HLOOKUP(V$15,#REF!,A931,FALSE)</f>
        <v>#REF!</v>
      </c>
      <c r="E930" s="152" t="e">
        <f>IF(C930="","",HLOOKUP(W$15,#REF!,A931,FALSE))</f>
        <v>#REF!</v>
      </c>
      <c r="F930" s="152">
        <f>(COUNTIF(D$3:D930,D930))</f>
        <v>928</v>
      </c>
      <c r="G930" s="152">
        <f t="shared" si="164"/>
        <v>999</v>
      </c>
      <c r="H930" s="152" t="e">
        <f t="shared" si="165"/>
        <v>#REF!</v>
      </c>
      <c r="I930" s="153" t="str">
        <f t="shared" si="166"/>
        <v/>
      </c>
      <c r="J930" s="153" t="e">
        <f t="shared" si="172"/>
        <v>#REF!</v>
      </c>
      <c r="K930" s="153" t="e">
        <f t="shared" si="172"/>
        <v>#REF!</v>
      </c>
      <c r="L930" s="153" t="e">
        <f t="shared" si="172"/>
        <v>#REF!</v>
      </c>
      <c r="M930" s="153" t="e">
        <f t="shared" si="172"/>
        <v>#REF!</v>
      </c>
      <c r="N930" s="153" t="e">
        <f t="shared" si="172"/>
        <v>#REF!</v>
      </c>
      <c r="O930" s="153" t="e">
        <f t="shared" si="172"/>
        <v>#REF!</v>
      </c>
      <c r="P930" s="153" t="e">
        <f t="shared" si="171"/>
        <v>#REF!</v>
      </c>
      <c r="Q930" s="153" t="e">
        <f t="shared" si="171"/>
        <v>#REF!</v>
      </c>
      <c r="R930" s="153" t="e">
        <f t="shared" si="171"/>
        <v>#REF!</v>
      </c>
      <c r="S930" s="153" t="e">
        <f t="shared" si="168"/>
        <v>#REF!</v>
      </c>
      <c r="T930" s="152" t="str">
        <f t="shared" ca="1" si="169"/>
        <v/>
      </c>
      <c r="U930" s="149" t="str">
        <f t="shared" ca="1" si="167"/>
        <v/>
      </c>
    </row>
    <row r="931" spans="1:21">
      <c r="A931" s="149">
        <v>929</v>
      </c>
      <c r="B931" s="150">
        <f t="shared" si="170"/>
        <v>929</v>
      </c>
      <c r="C931" s="151" t="e">
        <f>IF(#REF!='Pareto Math'!Z$3,'Pareto Math'!B931,IF(HLOOKUP(X$15,#REF!,A932,FALSE)="","",HLOOKUP(X$15,#REF!,A932,FALSE)))</f>
        <v>#REF!</v>
      </c>
      <c r="D931" s="149" t="e">
        <f>HLOOKUP(V$15,#REF!,A932,FALSE)</f>
        <v>#REF!</v>
      </c>
      <c r="E931" s="152" t="e">
        <f>IF(C931="","",HLOOKUP(W$15,#REF!,A932,FALSE))</f>
        <v>#REF!</v>
      </c>
      <c r="F931" s="152">
        <f>(COUNTIF(D$3:D931,D931))</f>
        <v>929</v>
      </c>
      <c r="G931" s="152">
        <f t="shared" si="164"/>
        <v>999</v>
      </c>
      <c r="H931" s="152" t="e">
        <f t="shared" si="165"/>
        <v>#REF!</v>
      </c>
      <c r="I931" s="153" t="str">
        <f t="shared" si="166"/>
        <v/>
      </c>
      <c r="J931" s="153" t="e">
        <f t="shared" si="172"/>
        <v>#REF!</v>
      </c>
      <c r="K931" s="153" t="e">
        <f t="shared" si="172"/>
        <v>#REF!</v>
      </c>
      <c r="L931" s="153" t="e">
        <f t="shared" si="172"/>
        <v>#REF!</v>
      </c>
      <c r="M931" s="153" t="e">
        <f t="shared" si="172"/>
        <v>#REF!</v>
      </c>
      <c r="N931" s="153" t="e">
        <f t="shared" si="172"/>
        <v>#REF!</v>
      </c>
      <c r="O931" s="153" t="e">
        <f t="shared" si="172"/>
        <v>#REF!</v>
      </c>
      <c r="P931" s="153" t="e">
        <f t="shared" si="171"/>
        <v>#REF!</v>
      </c>
      <c r="Q931" s="153" t="e">
        <f t="shared" si="171"/>
        <v>#REF!</v>
      </c>
      <c r="R931" s="153" t="e">
        <f t="shared" si="171"/>
        <v>#REF!</v>
      </c>
      <c r="S931" s="153" t="e">
        <f t="shared" si="168"/>
        <v>#REF!</v>
      </c>
      <c r="T931" s="152" t="str">
        <f t="shared" ca="1" si="169"/>
        <v/>
      </c>
      <c r="U931" s="149" t="str">
        <f t="shared" ca="1" si="167"/>
        <v/>
      </c>
    </row>
    <row r="932" spans="1:21">
      <c r="A932" s="149">
        <v>930</v>
      </c>
      <c r="B932" s="150">
        <f t="shared" si="170"/>
        <v>930</v>
      </c>
      <c r="C932" s="151" t="e">
        <f>IF(#REF!='Pareto Math'!Z$3,'Pareto Math'!B932,IF(HLOOKUP(X$15,#REF!,A933,FALSE)="","",HLOOKUP(X$15,#REF!,A933,FALSE)))</f>
        <v>#REF!</v>
      </c>
      <c r="D932" s="149" t="e">
        <f>HLOOKUP(V$15,#REF!,A933,FALSE)</f>
        <v>#REF!</v>
      </c>
      <c r="E932" s="152" t="e">
        <f>IF(C932="","",HLOOKUP(W$15,#REF!,A933,FALSE))</f>
        <v>#REF!</v>
      </c>
      <c r="F932" s="152">
        <f>(COUNTIF(D$3:D932,D932))</f>
        <v>930</v>
      </c>
      <c r="G932" s="152">
        <f t="shared" si="164"/>
        <v>999</v>
      </c>
      <c r="H932" s="152" t="e">
        <f t="shared" si="165"/>
        <v>#REF!</v>
      </c>
      <c r="I932" s="153" t="str">
        <f t="shared" si="166"/>
        <v/>
      </c>
      <c r="J932" s="153" t="e">
        <f t="shared" si="172"/>
        <v>#REF!</v>
      </c>
      <c r="K932" s="153" t="e">
        <f t="shared" si="172"/>
        <v>#REF!</v>
      </c>
      <c r="L932" s="153" t="e">
        <f t="shared" si="172"/>
        <v>#REF!</v>
      </c>
      <c r="M932" s="153" t="e">
        <f t="shared" si="172"/>
        <v>#REF!</v>
      </c>
      <c r="N932" s="153" t="e">
        <f t="shared" si="172"/>
        <v>#REF!</v>
      </c>
      <c r="O932" s="153" t="e">
        <f t="shared" si="172"/>
        <v>#REF!</v>
      </c>
      <c r="P932" s="153" t="e">
        <f t="shared" si="171"/>
        <v>#REF!</v>
      </c>
      <c r="Q932" s="153" t="e">
        <f t="shared" si="171"/>
        <v>#REF!</v>
      </c>
      <c r="R932" s="153" t="e">
        <f t="shared" si="171"/>
        <v>#REF!</v>
      </c>
      <c r="S932" s="153" t="e">
        <f t="shared" si="168"/>
        <v>#REF!</v>
      </c>
      <c r="T932" s="152" t="str">
        <f t="shared" ca="1" si="169"/>
        <v/>
      </c>
      <c r="U932" s="149" t="str">
        <f t="shared" ca="1" si="167"/>
        <v/>
      </c>
    </row>
    <row r="933" spans="1:21">
      <c r="A933" s="149">
        <v>931</v>
      </c>
      <c r="B933" s="150">
        <f t="shared" si="170"/>
        <v>931</v>
      </c>
      <c r="C933" s="151" t="e">
        <f>IF(#REF!='Pareto Math'!Z$3,'Pareto Math'!B933,IF(HLOOKUP(X$15,#REF!,A934,FALSE)="","",HLOOKUP(X$15,#REF!,A934,FALSE)))</f>
        <v>#REF!</v>
      </c>
      <c r="D933" s="149" t="e">
        <f>HLOOKUP(V$15,#REF!,A934,FALSE)</f>
        <v>#REF!</v>
      </c>
      <c r="E933" s="152" t="e">
        <f>IF(C933="","",HLOOKUP(W$15,#REF!,A934,FALSE))</f>
        <v>#REF!</v>
      </c>
      <c r="F933" s="152">
        <f>(COUNTIF(D$3:D933,D933))</f>
        <v>931</v>
      </c>
      <c r="G933" s="152">
        <f t="shared" si="164"/>
        <v>999</v>
      </c>
      <c r="H933" s="152" t="e">
        <f t="shared" si="165"/>
        <v>#REF!</v>
      </c>
      <c r="I933" s="153" t="str">
        <f t="shared" si="166"/>
        <v/>
      </c>
      <c r="J933" s="153" t="e">
        <f t="shared" si="172"/>
        <v>#REF!</v>
      </c>
      <c r="K933" s="153" t="e">
        <f t="shared" si="172"/>
        <v>#REF!</v>
      </c>
      <c r="L933" s="153" t="e">
        <f t="shared" si="172"/>
        <v>#REF!</v>
      </c>
      <c r="M933" s="153" t="e">
        <f t="shared" si="172"/>
        <v>#REF!</v>
      </c>
      <c r="N933" s="153" t="e">
        <f t="shared" si="172"/>
        <v>#REF!</v>
      </c>
      <c r="O933" s="153" t="e">
        <f t="shared" si="172"/>
        <v>#REF!</v>
      </c>
      <c r="P933" s="153" t="e">
        <f t="shared" si="171"/>
        <v>#REF!</v>
      </c>
      <c r="Q933" s="153" t="e">
        <f t="shared" si="171"/>
        <v>#REF!</v>
      </c>
      <c r="R933" s="153" t="e">
        <f t="shared" si="171"/>
        <v>#REF!</v>
      </c>
      <c r="S933" s="153" t="e">
        <f t="shared" si="168"/>
        <v>#REF!</v>
      </c>
      <c r="T933" s="152" t="str">
        <f t="shared" ca="1" si="169"/>
        <v/>
      </c>
      <c r="U933" s="149" t="str">
        <f t="shared" ca="1" si="167"/>
        <v/>
      </c>
    </row>
    <row r="934" spans="1:21">
      <c r="A934" s="149">
        <v>932</v>
      </c>
      <c r="B934" s="150">
        <f t="shared" si="170"/>
        <v>932</v>
      </c>
      <c r="C934" s="151" t="e">
        <f>IF(#REF!='Pareto Math'!Z$3,'Pareto Math'!B934,IF(HLOOKUP(X$15,#REF!,A935,FALSE)="","",HLOOKUP(X$15,#REF!,A935,FALSE)))</f>
        <v>#REF!</v>
      </c>
      <c r="D934" s="149" t="e">
        <f>HLOOKUP(V$15,#REF!,A935,FALSE)</f>
        <v>#REF!</v>
      </c>
      <c r="E934" s="152" t="e">
        <f>IF(C934="","",HLOOKUP(W$15,#REF!,A935,FALSE))</f>
        <v>#REF!</v>
      </c>
      <c r="F934" s="152">
        <f>(COUNTIF(D$3:D934,D934))</f>
        <v>932</v>
      </c>
      <c r="G934" s="152">
        <f t="shared" si="164"/>
        <v>999</v>
      </c>
      <c r="H934" s="152" t="e">
        <f t="shared" si="165"/>
        <v>#REF!</v>
      </c>
      <c r="I934" s="153" t="str">
        <f t="shared" si="166"/>
        <v/>
      </c>
      <c r="J934" s="153" t="e">
        <f t="shared" si="172"/>
        <v>#REF!</v>
      </c>
      <c r="K934" s="153" t="e">
        <f t="shared" si="172"/>
        <v>#REF!</v>
      </c>
      <c r="L934" s="153" t="e">
        <f t="shared" si="172"/>
        <v>#REF!</v>
      </c>
      <c r="M934" s="153" t="e">
        <f t="shared" si="172"/>
        <v>#REF!</v>
      </c>
      <c r="N934" s="153" t="e">
        <f t="shared" si="172"/>
        <v>#REF!</v>
      </c>
      <c r="O934" s="153" t="e">
        <f t="shared" si="172"/>
        <v>#REF!</v>
      </c>
      <c r="P934" s="153" t="e">
        <f t="shared" si="171"/>
        <v>#REF!</v>
      </c>
      <c r="Q934" s="153" t="e">
        <f t="shared" si="171"/>
        <v>#REF!</v>
      </c>
      <c r="R934" s="153" t="e">
        <f t="shared" si="171"/>
        <v>#REF!</v>
      </c>
      <c r="S934" s="153" t="e">
        <f t="shared" si="168"/>
        <v>#REF!</v>
      </c>
      <c r="T934" s="152" t="str">
        <f t="shared" ca="1" si="169"/>
        <v/>
      </c>
      <c r="U934" s="149" t="str">
        <f t="shared" ca="1" si="167"/>
        <v/>
      </c>
    </row>
    <row r="935" spans="1:21">
      <c r="A935" s="149">
        <v>933</v>
      </c>
      <c r="B935" s="150">
        <f t="shared" si="170"/>
        <v>933</v>
      </c>
      <c r="C935" s="151" t="e">
        <f>IF(#REF!='Pareto Math'!Z$3,'Pareto Math'!B935,IF(HLOOKUP(X$15,#REF!,A936,FALSE)="","",HLOOKUP(X$15,#REF!,A936,FALSE)))</f>
        <v>#REF!</v>
      </c>
      <c r="D935" s="149" t="e">
        <f>HLOOKUP(V$15,#REF!,A936,FALSE)</f>
        <v>#REF!</v>
      </c>
      <c r="E935" s="152" t="e">
        <f>IF(C935="","",HLOOKUP(W$15,#REF!,A936,FALSE))</f>
        <v>#REF!</v>
      </c>
      <c r="F935" s="152">
        <f>(COUNTIF(D$3:D935,D935))</f>
        <v>933</v>
      </c>
      <c r="G935" s="152">
        <f t="shared" si="164"/>
        <v>999</v>
      </c>
      <c r="H935" s="152" t="e">
        <f t="shared" si="165"/>
        <v>#REF!</v>
      </c>
      <c r="I935" s="153" t="str">
        <f t="shared" si="166"/>
        <v/>
      </c>
      <c r="J935" s="153" t="e">
        <f t="shared" si="172"/>
        <v>#REF!</v>
      </c>
      <c r="K935" s="153" t="e">
        <f t="shared" si="172"/>
        <v>#REF!</v>
      </c>
      <c r="L935" s="153" t="e">
        <f t="shared" si="172"/>
        <v>#REF!</v>
      </c>
      <c r="M935" s="153" t="e">
        <f t="shared" si="172"/>
        <v>#REF!</v>
      </c>
      <c r="N935" s="153" t="e">
        <f t="shared" si="172"/>
        <v>#REF!</v>
      </c>
      <c r="O935" s="153" t="e">
        <f t="shared" si="172"/>
        <v>#REF!</v>
      </c>
      <c r="P935" s="153" t="e">
        <f t="shared" si="171"/>
        <v>#REF!</v>
      </c>
      <c r="Q935" s="153" t="e">
        <f t="shared" si="171"/>
        <v>#REF!</v>
      </c>
      <c r="R935" s="153" t="e">
        <f t="shared" si="171"/>
        <v>#REF!</v>
      </c>
      <c r="S935" s="153" t="e">
        <f t="shared" si="168"/>
        <v>#REF!</v>
      </c>
      <c r="T935" s="152" t="str">
        <f t="shared" ca="1" si="169"/>
        <v/>
      </c>
      <c r="U935" s="149" t="str">
        <f t="shared" ca="1" si="167"/>
        <v/>
      </c>
    </row>
    <row r="936" spans="1:21">
      <c r="A936" s="149">
        <v>934</v>
      </c>
      <c r="B936" s="150">
        <f t="shared" si="170"/>
        <v>934</v>
      </c>
      <c r="C936" s="151" t="e">
        <f>IF(#REF!='Pareto Math'!Z$3,'Pareto Math'!B936,IF(HLOOKUP(X$15,#REF!,A937,FALSE)="","",HLOOKUP(X$15,#REF!,A937,FALSE)))</f>
        <v>#REF!</v>
      </c>
      <c r="D936" s="149" t="e">
        <f>HLOOKUP(V$15,#REF!,A937,FALSE)</f>
        <v>#REF!</v>
      </c>
      <c r="E936" s="152" t="e">
        <f>IF(C936="","",HLOOKUP(W$15,#REF!,A937,FALSE))</f>
        <v>#REF!</v>
      </c>
      <c r="F936" s="152">
        <f>(COUNTIF(D$3:D936,D936))</f>
        <v>934</v>
      </c>
      <c r="G936" s="152">
        <f t="shared" si="164"/>
        <v>999</v>
      </c>
      <c r="H936" s="152" t="e">
        <f t="shared" si="165"/>
        <v>#REF!</v>
      </c>
      <c r="I936" s="153" t="str">
        <f t="shared" si="166"/>
        <v/>
      </c>
      <c r="J936" s="153" t="e">
        <f t="shared" si="172"/>
        <v>#REF!</v>
      </c>
      <c r="K936" s="153" t="e">
        <f t="shared" si="172"/>
        <v>#REF!</v>
      </c>
      <c r="L936" s="153" t="e">
        <f t="shared" si="172"/>
        <v>#REF!</v>
      </c>
      <c r="M936" s="153" t="e">
        <f t="shared" si="172"/>
        <v>#REF!</v>
      </c>
      <c r="N936" s="153" t="e">
        <f t="shared" si="172"/>
        <v>#REF!</v>
      </c>
      <c r="O936" s="153" t="e">
        <f t="shared" si="172"/>
        <v>#REF!</v>
      </c>
      <c r="P936" s="153" t="e">
        <f t="shared" si="171"/>
        <v>#REF!</v>
      </c>
      <c r="Q936" s="153" t="e">
        <f t="shared" si="171"/>
        <v>#REF!</v>
      </c>
      <c r="R936" s="153" t="e">
        <f t="shared" si="171"/>
        <v>#REF!</v>
      </c>
      <c r="S936" s="153" t="e">
        <f t="shared" si="168"/>
        <v>#REF!</v>
      </c>
      <c r="T936" s="152" t="str">
        <f t="shared" ca="1" si="169"/>
        <v/>
      </c>
      <c r="U936" s="149" t="str">
        <f t="shared" ca="1" si="167"/>
        <v/>
      </c>
    </row>
    <row r="937" spans="1:21">
      <c r="A937" s="149">
        <v>935</v>
      </c>
      <c r="B937" s="150">
        <f t="shared" si="170"/>
        <v>935</v>
      </c>
      <c r="C937" s="151" t="e">
        <f>IF(#REF!='Pareto Math'!Z$3,'Pareto Math'!B937,IF(HLOOKUP(X$15,#REF!,A938,FALSE)="","",HLOOKUP(X$15,#REF!,A938,FALSE)))</f>
        <v>#REF!</v>
      </c>
      <c r="D937" s="149" t="e">
        <f>HLOOKUP(V$15,#REF!,A938,FALSE)</f>
        <v>#REF!</v>
      </c>
      <c r="E937" s="152" t="e">
        <f>IF(C937="","",HLOOKUP(W$15,#REF!,A938,FALSE))</f>
        <v>#REF!</v>
      </c>
      <c r="F937" s="152">
        <f>(COUNTIF(D$3:D937,D937))</f>
        <v>935</v>
      </c>
      <c r="G937" s="152">
        <f t="shared" si="164"/>
        <v>999</v>
      </c>
      <c r="H937" s="152" t="e">
        <f t="shared" si="165"/>
        <v>#REF!</v>
      </c>
      <c r="I937" s="153" t="str">
        <f t="shared" si="166"/>
        <v/>
      </c>
      <c r="J937" s="153" t="e">
        <f t="shared" si="172"/>
        <v>#REF!</v>
      </c>
      <c r="K937" s="153" t="e">
        <f t="shared" si="172"/>
        <v>#REF!</v>
      </c>
      <c r="L937" s="153" t="e">
        <f t="shared" si="172"/>
        <v>#REF!</v>
      </c>
      <c r="M937" s="153" t="e">
        <f t="shared" si="172"/>
        <v>#REF!</v>
      </c>
      <c r="N937" s="153" t="e">
        <f t="shared" si="172"/>
        <v>#REF!</v>
      </c>
      <c r="O937" s="153" t="e">
        <f t="shared" si="172"/>
        <v>#REF!</v>
      </c>
      <c r="P937" s="153" t="e">
        <f t="shared" si="171"/>
        <v>#REF!</v>
      </c>
      <c r="Q937" s="153" t="e">
        <f t="shared" si="171"/>
        <v>#REF!</v>
      </c>
      <c r="R937" s="153" t="e">
        <f t="shared" si="171"/>
        <v>#REF!</v>
      </c>
      <c r="S937" s="153" t="e">
        <f t="shared" si="168"/>
        <v>#REF!</v>
      </c>
      <c r="T937" s="152" t="str">
        <f t="shared" ca="1" si="169"/>
        <v/>
      </c>
      <c r="U937" s="149" t="str">
        <f t="shared" ca="1" si="167"/>
        <v/>
      </c>
    </row>
    <row r="938" spans="1:21">
      <c r="A938" s="149">
        <v>936</v>
      </c>
      <c r="B938" s="150">
        <f t="shared" si="170"/>
        <v>936</v>
      </c>
      <c r="C938" s="151" t="e">
        <f>IF(#REF!='Pareto Math'!Z$3,'Pareto Math'!B938,IF(HLOOKUP(X$15,#REF!,A939,FALSE)="","",HLOOKUP(X$15,#REF!,A939,FALSE)))</f>
        <v>#REF!</v>
      </c>
      <c r="D938" s="149" t="e">
        <f>HLOOKUP(V$15,#REF!,A939,FALSE)</f>
        <v>#REF!</v>
      </c>
      <c r="E938" s="152" t="e">
        <f>IF(C938="","",HLOOKUP(W$15,#REF!,A939,FALSE))</f>
        <v>#REF!</v>
      </c>
      <c r="F938" s="152">
        <f>(COUNTIF(D$3:D938,D938))</f>
        <v>936</v>
      </c>
      <c r="G938" s="152">
        <f t="shared" si="164"/>
        <v>999</v>
      </c>
      <c r="H938" s="152" t="e">
        <f t="shared" si="165"/>
        <v>#REF!</v>
      </c>
      <c r="I938" s="153" t="str">
        <f t="shared" si="166"/>
        <v/>
      </c>
      <c r="J938" s="153" t="e">
        <f t="shared" si="172"/>
        <v>#REF!</v>
      </c>
      <c r="K938" s="153" t="e">
        <f t="shared" si="172"/>
        <v>#REF!</v>
      </c>
      <c r="L938" s="153" t="e">
        <f t="shared" si="172"/>
        <v>#REF!</v>
      </c>
      <c r="M938" s="153" t="e">
        <f t="shared" si="172"/>
        <v>#REF!</v>
      </c>
      <c r="N938" s="153" t="e">
        <f t="shared" si="172"/>
        <v>#REF!</v>
      </c>
      <c r="O938" s="153" t="e">
        <f t="shared" si="172"/>
        <v>#REF!</v>
      </c>
      <c r="P938" s="153" t="e">
        <f t="shared" si="171"/>
        <v>#REF!</v>
      </c>
      <c r="Q938" s="153" t="e">
        <f t="shared" si="171"/>
        <v>#REF!</v>
      </c>
      <c r="R938" s="153" t="e">
        <f t="shared" si="171"/>
        <v>#REF!</v>
      </c>
      <c r="S938" s="153" t="e">
        <f t="shared" si="168"/>
        <v>#REF!</v>
      </c>
      <c r="T938" s="152" t="str">
        <f t="shared" ca="1" si="169"/>
        <v/>
      </c>
      <c r="U938" s="149" t="str">
        <f t="shared" ca="1" si="167"/>
        <v/>
      </c>
    </row>
    <row r="939" spans="1:21">
      <c r="A939" s="149">
        <v>937</v>
      </c>
      <c r="B939" s="150">
        <f t="shared" si="170"/>
        <v>937</v>
      </c>
      <c r="C939" s="151" t="e">
        <f>IF(#REF!='Pareto Math'!Z$3,'Pareto Math'!B939,IF(HLOOKUP(X$15,#REF!,A940,FALSE)="","",HLOOKUP(X$15,#REF!,A940,FALSE)))</f>
        <v>#REF!</v>
      </c>
      <c r="D939" s="149" t="e">
        <f>HLOOKUP(V$15,#REF!,A940,FALSE)</f>
        <v>#REF!</v>
      </c>
      <c r="E939" s="152" t="e">
        <f>IF(C939="","",HLOOKUP(W$15,#REF!,A940,FALSE))</f>
        <v>#REF!</v>
      </c>
      <c r="F939" s="152">
        <f>(COUNTIF(D$3:D939,D939))</f>
        <v>937</v>
      </c>
      <c r="G939" s="152">
        <f t="shared" si="164"/>
        <v>999</v>
      </c>
      <c r="H939" s="152" t="e">
        <f t="shared" si="165"/>
        <v>#REF!</v>
      </c>
      <c r="I939" s="153" t="str">
        <f t="shared" si="166"/>
        <v/>
      </c>
      <c r="J939" s="153" t="e">
        <f t="shared" si="172"/>
        <v>#REF!</v>
      </c>
      <c r="K939" s="153" t="e">
        <f t="shared" si="172"/>
        <v>#REF!</v>
      </c>
      <c r="L939" s="153" t="e">
        <f t="shared" si="172"/>
        <v>#REF!</v>
      </c>
      <c r="M939" s="153" t="e">
        <f t="shared" si="172"/>
        <v>#REF!</v>
      </c>
      <c r="N939" s="153" t="e">
        <f t="shared" si="172"/>
        <v>#REF!</v>
      </c>
      <c r="O939" s="153" t="e">
        <f t="shared" si="172"/>
        <v>#REF!</v>
      </c>
      <c r="P939" s="153" t="e">
        <f t="shared" si="171"/>
        <v>#REF!</v>
      </c>
      <c r="Q939" s="153" t="e">
        <f t="shared" si="171"/>
        <v>#REF!</v>
      </c>
      <c r="R939" s="153" t="e">
        <f t="shared" si="171"/>
        <v>#REF!</v>
      </c>
      <c r="S939" s="153" t="e">
        <f t="shared" si="168"/>
        <v>#REF!</v>
      </c>
      <c r="T939" s="152" t="str">
        <f t="shared" ca="1" si="169"/>
        <v/>
      </c>
      <c r="U939" s="149" t="str">
        <f t="shared" ca="1" si="167"/>
        <v/>
      </c>
    </row>
    <row r="940" spans="1:21">
      <c r="A940" s="149">
        <v>938</v>
      </c>
      <c r="B940" s="150">
        <f t="shared" si="170"/>
        <v>938</v>
      </c>
      <c r="C940" s="151" t="e">
        <f>IF(#REF!='Pareto Math'!Z$3,'Pareto Math'!B940,IF(HLOOKUP(X$15,#REF!,A941,FALSE)="","",HLOOKUP(X$15,#REF!,A941,FALSE)))</f>
        <v>#REF!</v>
      </c>
      <c r="D940" s="149" t="e">
        <f>HLOOKUP(V$15,#REF!,A941,FALSE)</f>
        <v>#REF!</v>
      </c>
      <c r="E940" s="152" t="e">
        <f>IF(C940="","",HLOOKUP(W$15,#REF!,A941,FALSE))</f>
        <v>#REF!</v>
      </c>
      <c r="F940" s="152">
        <f>(COUNTIF(D$3:D940,D940))</f>
        <v>938</v>
      </c>
      <c r="G940" s="152">
        <f t="shared" si="164"/>
        <v>999</v>
      </c>
      <c r="H940" s="152" t="e">
        <f t="shared" si="165"/>
        <v>#REF!</v>
      </c>
      <c r="I940" s="153" t="str">
        <f t="shared" si="166"/>
        <v/>
      </c>
      <c r="J940" s="153" t="e">
        <f t="shared" si="172"/>
        <v>#REF!</v>
      </c>
      <c r="K940" s="153" t="e">
        <f t="shared" si="172"/>
        <v>#REF!</v>
      </c>
      <c r="L940" s="153" t="e">
        <f t="shared" si="172"/>
        <v>#REF!</v>
      </c>
      <c r="M940" s="153" t="e">
        <f t="shared" si="172"/>
        <v>#REF!</v>
      </c>
      <c r="N940" s="153" t="e">
        <f t="shared" si="172"/>
        <v>#REF!</v>
      </c>
      <c r="O940" s="153" t="e">
        <f t="shared" si="172"/>
        <v>#REF!</v>
      </c>
      <c r="P940" s="153" t="e">
        <f t="shared" si="171"/>
        <v>#REF!</v>
      </c>
      <c r="Q940" s="153" t="e">
        <f t="shared" si="171"/>
        <v>#REF!</v>
      </c>
      <c r="R940" s="153" t="e">
        <f t="shared" si="171"/>
        <v>#REF!</v>
      </c>
      <c r="S940" s="153" t="e">
        <f t="shared" si="168"/>
        <v>#REF!</v>
      </c>
      <c r="T940" s="152" t="str">
        <f t="shared" ca="1" si="169"/>
        <v/>
      </c>
      <c r="U940" s="149" t="str">
        <f t="shared" ca="1" si="167"/>
        <v/>
      </c>
    </row>
    <row r="941" spans="1:21">
      <c r="A941" s="149">
        <v>939</v>
      </c>
      <c r="B941" s="150">
        <f t="shared" si="170"/>
        <v>939</v>
      </c>
      <c r="C941" s="151" t="e">
        <f>IF(#REF!='Pareto Math'!Z$3,'Pareto Math'!B941,IF(HLOOKUP(X$15,#REF!,A942,FALSE)="","",HLOOKUP(X$15,#REF!,A942,FALSE)))</f>
        <v>#REF!</v>
      </c>
      <c r="D941" s="149" t="e">
        <f>HLOOKUP(V$15,#REF!,A942,FALSE)</f>
        <v>#REF!</v>
      </c>
      <c r="E941" s="152" t="e">
        <f>IF(C941="","",HLOOKUP(W$15,#REF!,A942,FALSE))</f>
        <v>#REF!</v>
      </c>
      <c r="F941" s="152">
        <f>(COUNTIF(D$3:D941,D941))</f>
        <v>939</v>
      </c>
      <c r="G941" s="152">
        <f t="shared" si="164"/>
        <v>999</v>
      </c>
      <c r="H941" s="152" t="e">
        <f t="shared" si="165"/>
        <v>#REF!</v>
      </c>
      <c r="I941" s="153" t="str">
        <f t="shared" si="166"/>
        <v/>
      </c>
      <c r="J941" s="153" t="e">
        <f t="shared" si="172"/>
        <v>#REF!</v>
      </c>
      <c r="K941" s="153" t="e">
        <f t="shared" si="172"/>
        <v>#REF!</v>
      </c>
      <c r="L941" s="153" t="e">
        <f t="shared" si="172"/>
        <v>#REF!</v>
      </c>
      <c r="M941" s="153" t="e">
        <f t="shared" si="172"/>
        <v>#REF!</v>
      </c>
      <c r="N941" s="153" t="e">
        <f t="shared" si="172"/>
        <v>#REF!</v>
      </c>
      <c r="O941" s="153" t="e">
        <f t="shared" si="172"/>
        <v>#REF!</v>
      </c>
      <c r="P941" s="153" t="e">
        <f t="shared" si="171"/>
        <v>#REF!</v>
      </c>
      <c r="Q941" s="153" t="e">
        <f t="shared" si="171"/>
        <v>#REF!</v>
      </c>
      <c r="R941" s="153" t="e">
        <f t="shared" si="171"/>
        <v>#REF!</v>
      </c>
      <c r="S941" s="153" t="e">
        <f t="shared" si="168"/>
        <v>#REF!</v>
      </c>
      <c r="T941" s="152" t="str">
        <f t="shared" ca="1" si="169"/>
        <v/>
      </c>
      <c r="U941" s="149" t="str">
        <f t="shared" ca="1" si="167"/>
        <v/>
      </c>
    </row>
    <row r="942" spans="1:21">
      <c r="A942" s="149">
        <v>940</v>
      </c>
      <c r="B942" s="150">
        <f t="shared" si="170"/>
        <v>940</v>
      </c>
      <c r="C942" s="151" t="e">
        <f>IF(#REF!='Pareto Math'!Z$3,'Pareto Math'!B942,IF(HLOOKUP(X$15,#REF!,A943,FALSE)="","",HLOOKUP(X$15,#REF!,A943,FALSE)))</f>
        <v>#REF!</v>
      </c>
      <c r="D942" s="149" t="e">
        <f>HLOOKUP(V$15,#REF!,A943,FALSE)</f>
        <v>#REF!</v>
      </c>
      <c r="E942" s="152" t="e">
        <f>IF(C942="","",HLOOKUP(W$15,#REF!,A943,FALSE))</f>
        <v>#REF!</v>
      </c>
      <c r="F942" s="152">
        <f>(COUNTIF(D$3:D942,D942))</f>
        <v>940</v>
      </c>
      <c r="G942" s="152">
        <f t="shared" si="164"/>
        <v>999</v>
      </c>
      <c r="H942" s="152" t="e">
        <f t="shared" si="165"/>
        <v>#REF!</v>
      </c>
      <c r="I942" s="153" t="str">
        <f t="shared" si="166"/>
        <v/>
      </c>
      <c r="J942" s="153" t="e">
        <f t="shared" si="172"/>
        <v>#REF!</v>
      </c>
      <c r="K942" s="153" t="e">
        <f t="shared" si="172"/>
        <v>#REF!</v>
      </c>
      <c r="L942" s="153" t="e">
        <f t="shared" si="172"/>
        <v>#REF!</v>
      </c>
      <c r="M942" s="153" t="e">
        <f t="shared" si="172"/>
        <v>#REF!</v>
      </c>
      <c r="N942" s="153" t="e">
        <f t="shared" si="172"/>
        <v>#REF!</v>
      </c>
      <c r="O942" s="153" t="e">
        <f t="shared" si="172"/>
        <v>#REF!</v>
      </c>
      <c r="P942" s="153" t="e">
        <f t="shared" si="171"/>
        <v>#REF!</v>
      </c>
      <c r="Q942" s="153" t="e">
        <f t="shared" si="171"/>
        <v>#REF!</v>
      </c>
      <c r="R942" s="153" t="e">
        <f t="shared" si="171"/>
        <v>#REF!</v>
      </c>
      <c r="S942" s="153" t="e">
        <f t="shared" si="168"/>
        <v>#REF!</v>
      </c>
      <c r="T942" s="152" t="str">
        <f t="shared" ca="1" si="169"/>
        <v/>
      </c>
      <c r="U942" s="149" t="str">
        <f t="shared" ca="1" si="167"/>
        <v/>
      </c>
    </row>
    <row r="943" spans="1:21">
      <c r="A943" s="149">
        <v>941</v>
      </c>
      <c r="B943" s="150">
        <f t="shared" si="170"/>
        <v>941</v>
      </c>
      <c r="C943" s="151" t="e">
        <f>IF(#REF!='Pareto Math'!Z$3,'Pareto Math'!B943,IF(HLOOKUP(X$15,#REF!,A944,FALSE)="","",HLOOKUP(X$15,#REF!,A944,FALSE)))</f>
        <v>#REF!</v>
      </c>
      <c r="D943" s="149" t="e">
        <f>HLOOKUP(V$15,#REF!,A944,FALSE)</f>
        <v>#REF!</v>
      </c>
      <c r="E943" s="152" t="e">
        <f>IF(C943="","",HLOOKUP(W$15,#REF!,A944,FALSE))</f>
        <v>#REF!</v>
      </c>
      <c r="F943" s="152">
        <f>(COUNTIF(D$3:D943,D943))</f>
        <v>941</v>
      </c>
      <c r="G943" s="152">
        <f t="shared" si="164"/>
        <v>999</v>
      </c>
      <c r="H943" s="152" t="e">
        <f t="shared" si="165"/>
        <v>#REF!</v>
      </c>
      <c r="I943" s="153" t="str">
        <f t="shared" si="166"/>
        <v/>
      </c>
      <c r="J943" s="153" t="e">
        <f t="shared" si="172"/>
        <v>#REF!</v>
      </c>
      <c r="K943" s="153" t="e">
        <f t="shared" si="172"/>
        <v>#REF!</v>
      </c>
      <c r="L943" s="153" t="e">
        <f t="shared" si="172"/>
        <v>#REF!</v>
      </c>
      <c r="M943" s="153" t="e">
        <f t="shared" si="172"/>
        <v>#REF!</v>
      </c>
      <c r="N943" s="153" t="e">
        <f t="shared" si="172"/>
        <v>#REF!</v>
      </c>
      <c r="O943" s="153" t="e">
        <f t="shared" si="172"/>
        <v>#REF!</v>
      </c>
      <c r="P943" s="153" t="e">
        <f t="shared" si="171"/>
        <v>#REF!</v>
      </c>
      <c r="Q943" s="153" t="e">
        <f t="shared" si="171"/>
        <v>#REF!</v>
      </c>
      <c r="R943" s="153" t="e">
        <f t="shared" si="171"/>
        <v>#REF!</v>
      </c>
      <c r="S943" s="153" t="e">
        <f t="shared" si="168"/>
        <v>#REF!</v>
      </c>
      <c r="T943" s="152" t="str">
        <f t="shared" ca="1" si="169"/>
        <v/>
      </c>
      <c r="U943" s="149" t="str">
        <f t="shared" ca="1" si="167"/>
        <v/>
      </c>
    </row>
    <row r="944" spans="1:21">
      <c r="A944" s="149">
        <v>942</v>
      </c>
      <c r="B944" s="150">
        <f t="shared" si="170"/>
        <v>942</v>
      </c>
      <c r="C944" s="151" t="e">
        <f>IF(#REF!='Pareto Math'!Z$3,'Pareto Math'!B944,IF(HLOOKUP(X$15,#REF!,A945,FALSE)="","",HLOOKUP(X$15,#REF!,A945,FALSE)))</f>
        <v>#REF!</v>
      </c>
      <c r="D944" s="149" t="e">
        <f>HLOOKUP(V$15,#REF!,A945,FALSE)</f>
        <v>#REF!</v>
      </c>
      <c r="E944" s="152" t="e">
        <f>IF(C944="","",HLOOKUP(W$15,#REF!,A945,FALSE))</f>
        <v>#REF!</v>
      </c>
      <c r="F944" s="152">
        <f>(COUNTIF(D$3:D944,D944))</f>
        <v>942</v>
      </c>
      <c r="G944" s="152">
        <f t="shared" si="164"/>
        <v>999</v>
      </c>
      <c r="H944" s="152" t="e">
        <f t="shared" si="165"/>
        <v>#REF!</v>
      </c>
      <c r="I944" s="153" t="str">
        <f t="shared" si="166"/>
        <v/>
      </c>
      <c r="J944" s="153" t="e">
        <f t="shared" si="172"/>
        <v>#REF!</v>
      </c>
      <c r="K944" s="153" t="e">
        <f t="shared" si="172"/>
        <v>#REF!</v>
      </c>
      <c r="L944" s="153" t="e">
        <f t="shared" si="172"/>
        <v>#REF!</v>
      </c>
      <c r="M944" s="153" t="e">
        <f t="shared" si="172"/>
        <v>#REF!</v>
      </c>
      <c r="N944" s="153" t="e">
        <f t="shared" si="172"/>
        <v>#REF!</v>
      </c>
      <c r="O944" s="153" t="e">
        <f t="shared" si="172"/>
        <v>#REF!</v>
      </c>
      <c r="P944" s="153" t="e">
        <f t="shared" si="171"/>
        <v>#REF!</v>
      </c>
      <c r="Q944" s="153" t="e">
        <f t="shared" si="171"/>
        <v>#REF!</v>
      </c>
      <c r="R944" s="153" t="e">
        <f t="shared" si="171"/>
        <v>#REF!</v>
      </c>
      <c r="S944" s="153" t="e">
        <f t="shared" si="168"/>
        <v>#REF!</v>
      </c>
      <c r="T944" s="152" t="str">
        <f t="shared" ca="1" si="169"/>
        <v/>
      </c>
      <c r="U944" s="149" t="str">
        <f t="shared" ca="1" si="167"/>
        <v/>
      </c>
    </row>
    <row r="945" spans="1:21">
      <c r="A945" s="149">
        <v>943</v>
      </c>
      <c r="B945" s="150">
        <f t="shared" si="170"/>
        <v>943</v>
      </c>
      <c r="C945" s="151" t="e">
        <f>IF(#REF!='Pareto Math'!Z$3,'Pareto Math'!B945,IF(HLOOKUP(X$15,#REF!,A946,FALSE)="","",HLOOKUP(X$15,#REF!,A946,FALSE)))</f>
        <v>#REF!</v>
      </c>
      <c r="D945" s="149" t="e">
        <f>HLOOKUP(V$15,#REF!,A946,FALSE)</f>
        <v>#REF!</v>
      </c>
      <c r="E945" s="152" t="e">
        <f>IF(C945="","",HLOOKUP(W$15,#REF!,A946,FALSE))</f>
        <v>#REF!</v>
      </c>
      <c r="F945" s="152">
        <f>(COUNTIF(D$3:D945,D945))</f>
        <v>943</v>
      </c>
      <c r="G945" s="152">
        <f t="shared" si="164"/>
        <v>999</v>
      </c>
      <c r="H945" s="152" t="e">
        <f t="shared" si="165"/>
        <v>#REF!</v>
      </c>
      <c r="I945" s="153" t="str">
        <f t="shared" si="166"/>
        <v/>
      </c>
      <c r="J945" s="153" t="e">
        <f t="shared" si="172"/>
        <v>#REF!</v>
      </c>
      <c r="K945" s="153" t="e">
        <f t="shared" si="172"/>
        <v>#REF!</v>
      </c>
      <c r="L945" s="153" t="e">
        <f t="shared" si="172"/>
        <v>#REF!</v>
      </c>
      <c r="M945" s="153" t="e">
        <f t="shared" si="172"/>
        <v>#REF!</v>
      </c>
      <c r="N945" s="153" t="e">
        <f t="shared" si="172"/>
        <v>#REF!</v>
      </c>
      <c r="O945" s="153" t="e">
        <f t="shared" si="172"/>
        <v>#REF!</v>
      </c>
      <c r="P945" s="153" t="e">
        <f t="shared" si="171"/>
        <v>#REF!</v>
      </c>
      <c r="Q945" s="153" t="e">
        <f t="shared" si="171"/>
        <v>#REF!</v>
      </c>
      <c r="R945" s="153" t="e">
        <f t="shared" si="171"/>
        <v>#REF!</v>
      </c>
      <c r="S945" s="153" t="e">
        <f t="shared" si="168"/>
        <v>#REF!</v>
      </c>
      <c r="T945" s="152" t="str">
        <f t="shared" ca="1" si="169"/>
        <v/>
      </c>
      <c r="U945" s="149" t="str">
        <f t="shared" ca="1" si="167"/>
        <v/>
      </c>
    </row>
    <row r="946" spans="1:21">
      <c r="A946" s="149">
        <v>944</v>
      </c>
      <c r="B946" s="150">
        <f t="shared" si="170"/>
        <v>944</v>
      </c>
      <c r="C946" s="151" t="e">
        <f>IF(#REF!='Pareto Math'!Z$3,'Pareto Math'!B946,IF(HLOOKUP(X$15,#REF!,A947,FALSE)="","",HLOOKUP(X$15,#REF!,A947,FALSE)))</f>
        <v>#REF!</v>
      </c>
      <c r="D946" s="149" t="e">
        <f>HLOOKUP(V$15,#REF!,A947,FALSE)</f>
        <v>#REF!</v>
      </c>
      <c r="E946" s="152" t="e">
        <f>IF(C946="","",HLOOKUP(W$15,#REF!,A947,FALSE))</f>
        <v>#REF!</v>
      </c>
      <c r="F946" s="152">
        <f>(COUNTIF(D$3:D946,D946))</f>
        <v>944</v>
      </c>
      <c r="G946" s="152">
        <f t="shared" si="164"/>
        <v>999</v>
      </c>
      <c r="H946" s="152" t="e">
        <f t="shared" si="165"/>
        <v>#REF!</v>
      </c>
      <c r="I946" s="153" t="str">
        <f t="shared" si="166"/>
        <v/>
      </c>
      <c r="J946" s="153" t="e">
        <f t="shared" si="172"/>
        <v>#REF!</v>
      </c>
      <c r="K946" s="153" t="e">
        <f t="shared" si="172"/>
        <v>#REF!</v>
      </c>
      <c r="L946" s="153" t="e">
        <f t="shared" si="172"/>
        <v>#REF!</v>
      </c>
      <c r="M946" s="153" t="e">
        <f t="shared" si="172"/>
        <v>#REF!</v>
      </c>
      <c r="N946" s="153" t="e">
        <f t="shared" si="172"/>
        <v>#REF!</v>
      </c>
      <c r="O946" s="153" t="e">
        <f t="shared" si="172"/>
        <v>#REF!</v>
      </c>
      <c r="P946" s="153" t="e">
        <f t="shared" si="171"/>
        <v>#REF!</v>
      </c>
      <c r="Q946" s="153" t="e">
        <f t="shared" si="171"/>
        <v>#REF!</v>
      </c>
      <c r="R946" s="153" t="e">
        <f t="shared" si="171"/>
        <v>#REF!</v>
      </c>
      <c r="S946" s="153" t="e">
        <f t="shared" si="168"/>
        <v>#REF!</v>
      </c>
      <c r="T946" s="152" t="str">
        <f t="shared" ca="1" si="169"/>
        <v/>
      </c>
      <c r="U946" s="149" t="str">
        <f t="shared" ca="1" si="167"/>
        <v/>
      </c>
    </row>
    <row r="947" spans="1:21">
      <c r="A947" s="149">
        <v>945</v>
      </c>
      <c r="B947" s="150">
        <f t="shared" si="170"/>
        <v>945</v>
      </c>
      <c r="C947" s="151" t="e">
        <f>IF(#REF!='Pareto Math'!Z$3,'Pareto Math'!B947,IF(HLOOKUP(X$15,#REF!,A948,FALSE)="","",HLOOKUP(X$15,#REF!,A948,FALSE)))</f>
        <v>#REF!</v>
      </c>
      <c r="D947" s="149" t="e">
        <f>HLOOKUP(V$15,#REF!,A948,FALSE)</f>
        <v>#REF!</v>
      </c>
      <c r="E947" s="152" t="e">
        <f>IF(C947="","",HLOOKUP(W$15,#REF!,A948,FALSE))</f>
        <v>#REF!</v>
      </c>
      <c r="F947" s="152">
        <f>(COUNTIF(D$3:D947,D947))</f>
        <v>945</v>
      </c>
      <c r="G947" s="152">
        <f t="shared" si="164"/>
        <v>999</v>
      </c>
      <c r="H947" s="152" t="e">
        <f t="shared" si="165"/>
        <v>#REF!</v>
      </c>
      <c r="I947" s="153" t="str">
        <f t="shared" si="166"/>
        <v/>
      </c>
      <c r="J947" s="153" t="e">
        <f t="shared" si="172"/>
        <v>#REF!</v>
      </c>
      <c r="K947" s="153" t="e">
        <f t="shared" si="172"/>
        <v>#REF!</v>
      </c>
      <c r="L947" s="153" t="e">
        <f t="shared" si="172"/>
        <v>#REF!</v>
      </c>
      <c r="M947" s="153" t="e">
        <f t="shared" si="172"/>
        <v>#REF!</v>
      </c>
      <c r="N947" s="153" t="e">
        <f t="shared" si="172"/>
        <v>#REF!</v>
      </c>
      <c r="O947" s="153" t="e">
        <f t="shared" si="172"/>
        <v>#REF!</v>
      </c>
      <c r="P947" s="153" t="e">
        <f t="shared" si="171"/>
        <v>#REF!</v>
      </c>
      <c r="Q947" s="153" t="e">
        <f t="shared" si="171"/>
        <v>#REF!</v>
      </c>
      <c r="R947" s="153" t="e">
        <f t="shared" si="171"/>
        <v>#REF!</v>
      </c>
      <c r="S947" s="153" t="e">
        <f t="shared" si="168"/>
        <v>#REF!</v>
      </c>
      <c r="T947" s="152" t="str">
        <f t="shared" ca="1" si="169"/>
        <v/>
      </c>
      <c r="U947" s="149" t="str">
        <f t="shared" ca="1" si="167"/>
        <v/>
      </c>
    </row>
    <row r="948" spans="1:21">
      <c r="A948" s="149">
        <v>946</v>
      </c>
      <c r="B948" s="150">
        <f t="shared" si="170"/>
        <v>946</v>
      </c>
      <c r="C948" s="151" t="e">
        <f>IF(#REF!='Pareto Math'!Z$3,'Pareto Math'!B948,IF(HLOOKUP(X$15,#REF!,A949,FALSE)="","",HLOOKUP(X$15,#REF!,A949,FALSE)))</f>
        <v>#REF!</v>
      </c>
      <c r="D948" s="149" t="e">
        <f>HLOOKUP(V$15,#REF!,A949,FALSE)</f>
        <v>#REF!</v>
      </c>
      <c r="E948" s="152" t="e">
        <f>IF(C948="","",HLOOKUP(W$15,#REF!,A949,FALSE))</f>
        <v>#REF!</v>
      </c>
      <c r="F948" s="152">
        <f>(COUNTIF(D$3:D948,D948))</f>
        <v>946</v>
      </c>
      <c r="G948" s="152">
        <f t="shared" si="164"/>
        <v>999</v>
      </c>
      <c r="H948" s="152" t="e">
        <f t="shared" si="165"/>
        <v>#REF!</v>
      </c>
      <c r="I948" s="153" t="str">
        <f t="shared" si="166"/>
        <v/>
      </c>
      <c r="J948" s="153" t="e">
        <f t="shared" si="172"/>
        <v>#REF!</v>
      </c>
      <c r="K948" s="153" t="e">
        <f t="shared" si="172"/>
        <v>#REF!</v>
      </c>
      <c r="L948" s="153" t="e">
        <f t="shared" si="172"/>
        <v>#REF!</v>
      </c>
      <c r="M948" s="153" t="e">
        <f t="shared" si="172"/>
        <v>#REF!</v>
      </c>
      <c r="N948" s="153" t="e">
        <f t="shared" si="172"/>
        <v>#REF!</v>
      </c>
      <c r="O948" s="153" t="e">
        <f t="shared" si="172"/>
        <v>#REF!</v>
      </c>
      <c r="P948" s="153" t="e">
        <f t="shared" si="171"/>
        <v>#REF!</v>
      </c>
      <c r="Q948" s="153" t="e">
        <f t="shared" si="171"/>
        <v>#REF!</v>
      </c>
      <c r="R948" s="153" t="e">
        <f t="shared" si="171"/>
        <v>#REF!</v>
      </c>
      <c r="S948" s="153" t="e">
        <f t="shared" si="168"/>
        <v>#REF!</v>
      </c>
      <c r="T948" s="152" t="str">
        <f t="shared" ca="1" si="169"/>
        <v/>
      </c>
      <c r="U948" s="149" t="str">
        <f t="shared" ca="1" si="167"/>
        <v/>
      </c>
    </row>
    <row r="949" spans="1:21">
      <c r="A949" s="149">
        <v>947</v>
      </c>
      <c r="B949" s="150">
        <f t="shared" si="170"/>
        <v>947</v>
      </c>
      <c r="C949" s="151" t="e">
        <f>IF(#REF!='Pareto Math'!Z$3,'Pareto Math'!B949,IF(HLOOKUP(X$15,#REF!,A950,FALSE)="","",HLOOKUP(X$15,#REF!,A950,FALSE)))</f>
        <v>#REF!</v>
      </c>
      <c r="D949" s="149" t="e">
        <f>HLOOKUP(V$15,#REF!,A950,FALSE)</f>
        <v>#REF!</v>
      </c>
      <c r="E949" s="152" t="e">
        <f>IF(C949="","",HLOOKUP(W$15,#REF!,A950,FALSE))</f>
        <v>#REF!</v>
      </c>
      <c r="F949" s="152">
        <f>(COUNTIF(D$3:D949,D949))</f>
        <v>947</v>
      </c>
      <c r="G949" s="152">
        <f t="shared" si="164"/>
        <v>999</v>
      </c>
      <c r="H949" s="152" t="e">
        <f t="shared" si="165"/>
        <v>#REF!</v>
      </c>
      <c r="I949" s="153" t="str">
        <f t="shared" si="166"/>
        <v/>
      </c>
      <c r="J949" s="153" t="e">
        <f t="shared" si="172"/>
        <v>#REF!</v>
      </c>
      <c r="K949" s="153" t="e">
        <f t="shared" si="172"/>
        <v>#REF!</v>
      </c>
      <c r="L949" s="153" t="e">
        <f t="shared" si="172"/>
        <v>#REF!</v>
      </c>
      <c r="M949" s="153" t="e">
        <f t="shared" si="172"/>
        <v>#REF!</v>
      </c>
      <c r="N949" s="153" t="e">
        <f t="shared" si="172"/>
        <v>#REF!</v>
      </c>
      <c r="O949" s="153" t="e">
        <f t="shared" si="172"/>
        <v>#REF!</v>
      </c>
      <c r="P949" s="153" t="e">
        <f t="shared" si="171"/>
        <v>#REF!</v>
      </c>
      <c r="Q949" s="153" t="e">
        <f t="shared" si="171"/>
        <v>#REF!</v>
      </c>
      <c r="R949" s="153" t="e">
        <f t="shared" si="171"/>
        <v>#REF!</v>
      </c>
      <c r="S949" s="153" t="e">
        <f t="shared" si="168"/>
        <v>#REF!</v>
      </c>
      <c r="T949" s="152" t="str">
        <f t="shared" ca="1" si="169"/>
        <v/>
      </c>
      <c r="U949" s="149" t="str">
        <f t="shared" ca="1" si="167"/>
        <v/>
      </c>
    </row>
    <row r="950" spans="1:21">
      <c r="A950" s="149">
        <v>948</v>
      </c>
      <c r="B950" s="150">
        <f t="shared" si="170"/>
        <v>948</v>
      </c>
      <c r="C950" s="151" t="e">
        <f>IF(#REF!='Pareto Math'!Z$3,'Pareto Math'!B950,IF(HLOOKUP(X$15,#REF!,A951,FALSE)="","",HLOOKUP(X$15,#REF!,A951,FALSE)))</f>
        <v>#REF!</v>
      </c>
      <c r="D950" s="149" t="e">
        <f>HLOOKUP(V$15,#REF!,A951,FALSE)</f>
        <v>#REF!</v>
      </c>
      <c r="E950" s="152" t="e">
        <f>IF(C950="","",HLOOKUP(W$15,#REF!,A951,FALSE))</f>
        <v>#REF!</v>
      </c>
      <c r="F950" s="152">
        <f>(COUNTIF(D$3:D950,D950))</f>
        <v>948</v>
      </c>
      <c r="G950" s="152">
        <f t="shared" si="164"/>
        <v>999</v>
      </c>
      <c r="H950" s="152" t="e">
        <f t="shared" si="165"/>
        <v>#REF!</v>
      </c>
      <c r="I950" s="153" t="str">
        <f t="shared" si="166"/>
        <v/>
      </c>
      <c r="J950" s="153" t="e">
        <f t="shared" si="172"/>
        <v>#REF!</v>
      </c>
      <c r="K950" s="153" t="e">
        <f t="shared" si="172"/>
        <v>#REF!</v>
      </c>
      <c r="L950" s="153" t="e">
        <f t="shared" si="172"/>
        <v>#REF!</v>
      </c>
      <c r="M950" s="153" t="e">
        <f t="shared" ref="M950:R1001" si="173">IF(ISERROR(AA$43),"",IF($D950&lt;&gt;AA$43,"",$E950))</f>
        <v>#REF!</v>
      </c>
      <c r="N950" s="153" t="e">
        <f t="shared" si="173"/>
        <v>#REF!</v>
      </c>
      <c r="O950" s="153" t="e">
        <f t="shared" si="173"/>
        <v>#REF!</v>
      </c>
      <c r="P950" s="153" t="e">
        <f t="shared" si="171"/>
        <v>#REF!</v>
      </c>
      <c r="Q950" s="153" t="e">
        <f t="shared" si="171"/>
        <v>#REF!</v>
      </c>
      <c r="R950" s="153" t="e">
        <f t="shared" si="171"/>
        <v>#REF!</v>
      </c>
      <c r="S950" s="153" t="e">
        <f t="shared" si="168"/>
        <v>#REF!</v>
      </c>
      <c r="T950" s="152" t="str">
        <f t="shared" ca="1" si="169"/>
        <v/>
      </c>
      <c r="U950" s="149" t="str">
        <f t="shared" ca="1" si="167"/>
        <v/>
      </c>
    </row>
    <row r="951" spans="1:21">
      <c r="A951" s="149">
        <v>949</v>
      </c>
      <c r="B951" s="150">
        <f t="shared" si="170"/>
        <v>949</v>
      </c>
      <c r="C951" s="151" t="e">
        <f>IF(#REF!='Pareto Math'!Z$3,'Pareto Math'!B951,IF(HLOOKUP(X$15,#REF!,A952,FALSE)="","",HLOOKUP(X$15,#REF!,A952,FALSE)))</f>
        <v>#REF!</v>
      </c>
      <c r="D951" s="149" t="e">
        <f>HLOOKUP(V$15,#REF!,A952,FALSE)</f>
        <v>#REF!</v>
      </c>
      <c r="E951" s="152" t="e">
        <f>IF(C951="","",HLOOKUP(W$15,#REF!,A952,FALSE))</f>
        <v>#REF!</v>
      </c>
      <c r="F951" s="152">
        <f>(COUNTIF(D$3:D951,D951))</f>
        <v>949</v>
      </c>
      <c r="G951" s="152">
        <f t="shared" si="164"/>
        <v>999</v>
      </c>
      <c r="H951" s="152" t="e">
        <f t="shared" si="165"/>
        <v>#REF!</v>
      </c>
      <c r="I951" s="153" t="str">
        <f t="shared" si="166"/>
        <v/>
      </c>
      <c r="J951" s="153" t="e">
        <f t="shared" ref="J951:L1001" si="174">IF(ISERROR(X$43),"",IF($D951&lt;&gt;X$43,"",$E951))</f>
        <v>#REF!</v>
      </c>
      <c r="K951" s="153" t="e">
        <f t="shared" si="174"/>
        <v>#REF!</v>
      </c>
      <c r="L951" s="153" t="e">
        <f t="shared" si="174"/>
        <v>#REF!</v>
      </c>
      <c r="M951" s="153" t="e">
        <f t="shared" si="173"/>
        <v>#REF!</v>
      </c>
      <c r="N951" s="153" t="e">
        <f t="shared" si="173"/>
        <v>#REF!</v>
      </c>
      <c r="O951" s="153" t="e">
        <f t="shared" si="173"/>
        <v>#REF!</v>
      </c>
      <c r="P951" s="153" t="e">
        <f t="shared" si="171"/>
        <v>#REF!</v>
      </c>
      <c r="Q951" s="153" t="e">
        <f t="shared" si="171"/>
        <v>#REF!</v>
      </c>
      <c r="R951" s="153" t="e">
        <f t="shared" si="171"/>
        <v>#REF!</v>
      </c>
      <c r="S951" s="153" t="e">
        <f t="shared" si="168"/>
        <v>#REF!</v>
      </c>
      <c r="T951" s="152" t="str">
        <f t="shared" ca="1" si="169"/>
        <v/>
      </c>
      <c r="U951" s="149" t="str">
        <f t="shared" ca="1" si="167"/>
        <v/>
      </c>
    </row>
    <row r="952" spans="1:21">
      <c r="A952" s="149">
        <v>950</v>
      </c>
      <c r="B952" s="150">
        <f t="shared" si="170"/>
        <v>950</v>
      </c>
      <c r="C952" s="151" t="e">
        <f>IF(#REF!='Pareto Math'!Z$3,'Pareto Math'!B952,IF(HLOOKUP(X$15,#REF!,A953,FALSE)="","",HLOOKUP(X$15,#REF!,A953,FALSE)))</f>
        <v>#REF!</v>
      </c>
      <c r="D952" s="149" t="e">
        <f>HLOOKUP(V$15,#REF!,A953,FALSE)</f>
        <v>#REF!</v>
      </c>
      <c r="E952" s="152" t="e">
        <f>IF(C952="","",HLOOKUP(W$15,#REF!,A953,FALSE))</f>
        <v>#REF!</v>
      </c>
      <c r="F952" s="152">
        <f>(COUNTIF(D$3:D952,D952))</f>
        <v>950</v>
      </c>
      <c r="G952" s="152">
        <f t="shared" si="164"/>
        <v>999</v>
      </c>
      <c r="H952" s="152" t="e">
        <f t="shared" si="165"/>
        <v>#REF!</v>
      </c>
      <c r="I952" s="153" t="str">
        <f t="shared" si="166"/>
        <v/>
      </c>
      <c r="J952" s="153" t="e">
        <f t="shared" si="174"/>
        <v>#REF!</v>
      </c>
      <c r="K952" s="153" t="e">
        <f t="shared" si="174"/>
        <v>#REF!</v>
      </c>
      <c r="L952" s="153" t="e">
        <f t="shared" si="174"/>
        <v>#REF!</v>
      </c>
      <c r="M952" s="153" t="e">
        <f t="shared" si="173"/>
        <v>#REF!</v>
      </c>
      <c r="N952" s="153" t="e">
        <f t="shared" si="173"/>
        <v>#REF!</v>
      </c>
      <c r="O952" s="153" t="e">
        <f t="shared" si="173"/>
        <v>#REF!</v>
      </c>
      <c r="P952" s="153" t="e">
        <f t="shared" si="171"/>
        <v>#REF!</v>
      </c>
      <c r="Q952" s="153" t="e">
        <f t="shared" si="171"/>
        <v>#REF!</v>
      </c>
      <c r="R952" s="153" t="e">
        <f t="shared" si="171"/>
        <v>#REF!</v>
      </c>
      <c r="S952" s="153" t="e">
        <f t="shared" si="168"/>
        <v>#REF!</v>
      </c>
      <c r="T952" s="152" t="str">
        <f t="shared" ca="1" si="169"/>
        <v/>
      </c>
      <c r="U952" s="149" t="str">
        <f t="shared" ca="1" si="167"/>
        <v/>
      </c>
    </row>
    <row r="953" spans="1:21">
      <c r="A953" s="149">
        <v>951</v>
      </c>
      <c r="B953" s="150">
        <f t="shared" si="170"/>
        <v>951</v>
      </c>
      <c r="C953" s="151" t="e">
        <f>IF(#REF!='Pareto Math'!Z$3,'Pareto Math'!B953,IF(HLOOKUP(X$15,#REF!,A954,FALSE)="","",HLOOKUP(X$15,#REF!,A954,FALSE)))</f>
        <v>#REF!</v>
      </c>
      <c r="D953" s="149" t="e">
        <f>HLOOKUP(V$15,#REF!,A954,FALSE)</f>
        <v>#REF!</v>
      </c>
      <c r="E953" s="152" t="e">
        <f>IF(C953="","",HLOOKUP(W$15,#REF!,A954,FALSE))</f>
        <v>#REF!</v>
      </c>
      <c r="F953" s="152">
        <f>(COUNTIF(D$3:D953,D953))</f>
        <v>951</v>
      </c>
      <c r="G953" s="152">
        <f t="shared" si="164"/>
        <v>999</v>
      </c>
      <c r="H953" s="152" t="e">
        <f t="shared" si="165"/>
        <v>#REF!</v>
      </c>
      <c r="I953" s="153" t="str">
        <f t="shared" si="166"/>
        <v/>
      </c>
      <c r="J953" s="153" t="e">
        <f t="shared" si="174"/>
        <v>#REF!</v>
      </c>
      <c r="K953" s="153" t="e">
        <f t="shared" si="174"/>
        <v>#REF!</v>
      </c>
      <c r="L953" s="153" t="e">
        <f t="shared" si="174"/>
        <v>#REF!</v>
      </c>
      <c r="M953" s="153" t="e">
        <f t="shared" si="173"/>
        <v>#REF!</v>
      </c>
      <c r="N953" s="153" t="e">
        <f t="shared" si="173"/>
        <v>#REF!</v>
      </c>
      <c r="O953" s="153" t="e">
        <f t="shared" si="173"/>
        <v>#REF!</v>
      </c>
      <c r="P953" s="153" t="e">
        <f t="shared" si="171"/>
        <v>#REF!</v>
      </c>
      <c r="Q953" s="153" t="e">
        <f t="shared" si="171"/>
        <v>#REF!</v>
      </c>
      <c r="R953" s="153" t="e">
        <f t="shared" si="171"/>
        <v>#REF!</v>
      </c>
      <c r="S953" s="153" t="e">
        <f t="shared" si="168"/>
        <v>#REF!</v>
      </c>
      <c r="T953" s="152" t="str">
        <f t="shared" ca="1" si="169"/>
        <v/>
      </c>
      <c r="U953" s="149" t="str">
        <f t="shared" ca="1" si="167"/>
        <v/>
      </c>
    </row>
    <row r="954" spans="1:21">
      <c r="A954" s="149">
        <v>952</v>
      </c>
      <c r="B954" s="150">
        <f t="shared" si="170"/>
        <v>952</v>
      </c>
      <c r="C954" s="151" t="e">
        <f>IF(#REF!='Pareto Math'!Z$3,'Pareto Math'!B954,IF(HLOOKUP(X$15,#REF!,A955,FALSE)="","",HLOOKUP(X$15,#REF!,A955,FALSE)))</f>
        <v>#REF!</v>
      </c>
      <c r="D954" s="149" t="e">
        <f>HLOOKUP(V$15,#REF!,A955,FALSE)</f>
        <v>#REF!</v>
      </c>
      <c r="E954" s="152" t="e">
        <f>IF(C954="","",HLOOKUP(W$15,#REF!,A955,FALSE))</f>
        <v>#REF!</v>
      </c>
      <c r="F954" s="152">
        <f>(COUNTIF(D$3:D954,D954))</f>
        <v>952</v>
      </c>
      <c r="G954" s="152">
        <f t="shared" si="164"/>
        <v>999</v>
      </c>
      <c r="H954" s="152" t="e">
        <f t="shared" si="165"/>
        <v>#REF!</v>
      </c>
      <c r="I954" s="153" t="str">
        <f t="shared" si="166"/>
        <v/>
      </c>
      <c r="J954" s="153" t="e">
        <f t="shared" si="174"/>
        <v>#REF!</v>
      </c>
      <c r="K954" s="153" t="e">
        <f t="shared" si="174"/>
        <v>#REF!</v>
      </c>
      <c r="L954" s="153" t="e">
        <f t="shared" si="174"/>
        <v>#REF!</v>
      </c>
      <c r="M954" s="153" t="e">
        <f t="shared" si="173"/>
        <v>#REF!</v>
      </c>
      <c r="N954" s="153" t="e">
        <f t="shared" si="173"/>
        <v>#REF!</v>
      </c>
      <c r="O954" s="153" t="e">
        <f t="shared" si="173"/>
        <v>#REF!</v>
      </c>
      <c r="P954" s="153" t="e">
        <f t="shared" si="171"/>
        <v>#REF!</v>
      </c>
      <c r="Q954" s="153" t="e">
        <f t="shared" si="171"/>
        <v>#REF!</v>
      </c>
      <c r="R954" s="153" t="e">
        <f t="shared" si="171"/>
        <v>#REF!</v>
      </c>
      <c r="S954" s="153" t="e">
        <f t="shared" si="168"/>
        <v>#REF!</v>
      </c>
      <c r="T954" s="152" t="str">
        <f t="shared" ca="1" si="169"/>
        <v/>
      </c>
      <c r="U954" s="149" t="str">
        <f t="shared" ca="1" si="167"/>
        <v/>
      </c>
    </row>
    <row r="955" spans="1:21">
      <c r="A955" s="149">
        <v>953</v>
      </c>
      <c r="B955" s="150">
        <f t="shared" si="170"/>
        <v>953</v>
      </c>
      <c r="C955" s="151" t="e">
        <f>IF(#REF!='Pareto Math'!Z$3,'Pareto Math'!B955,IF(HLOOKUP(X$15,#REF!,A956,FALSE)="","",HLOOKUP(X$15,#REF!,A956,FALSE)))</f>
        <v>#REF!</v>
      </c>
      <c r="D955" s="149" t="e">
        <f>HLOOKUP(V$15,#REF!,A956,FALSE)</f>
        <v>#REF!</v>
      </c>
      <c r="E955" s="152" t="e">
        <f>IF(C955="","",HLOOKUP(W$15,#REF!,A956,FALSE))</f>
        <v>#REF!</v>
      </c>
      <c r="F955" s="152">
        <f>(COUNTIF(D$3:D955,D955))</f>
        <v>953</v>
      </c>
      <c r="G955" s="152">
        <f t="shared" si="164"/>
        <v>999</v>
      </c>
      <c r="H955" s="152" t="e">
        <f t="shared" si="165"/>
        <v>#REF!</v>
      </c>
      <c r="I955" s="153" t="str">
        <f t="shared" si="166"/>
        <v/>
      </c>
      <c r="J955" s="153" t="e">
        <f t="shared" si="174"/>
        <v>#REF!</v>
      </c>
      <c r="K955" s="153" t="e">
        <f t="shared" si="174"/>
        <v>#REF!</v>
      </c>
      <c r="L955" s="153" t="e">
        <f t="shared" si="174"/>
        <v>#REF!</v>
      </c>
      <c r="M955" s="153" t="e">
        <f t="shared" si="173"/>
        <v>#REF!</v>
      </c>
      <c r="N955" s="153" t="e">
        <f t="shared" si="173"/>
        <v>#REF!</v>
      </c>
      <c r="O955" s="153" t="e">
        <f t="shared" si="173"/>
        <v>#REF!</v>
      </c>
      <c r="P955" s="153" t="e">
        <f t="shared" si="171"/>
        <v>#REF!</v>
      </c>
      <c r="Q955" s="153" t="e">
        <f t="shared" si="171"/>
        <v>#REF!</v>
      </c>
      <c r="R955" s="153" t="e">
        <f t="shared" si="171"/>
        <v>#REF!</v>
      </c>
      <c r="S955" s="153" t="e">
        <f t="shared" si="168"/>
        <v>#REF!</v>
      </c>
      <c r="T955" s="152" t="str">
        <f t="shared" ca="1" si="169"/>
        <v/>
      </c>
      <c r="U955" s="149" t="str">
        <f t="shared" ca="1" si="167"/>
        <v/>
      </c>
    </row>
    <row r="956" spans="1:21">
      <c r="A956" s="149">
        <v>954</v>
      </c>
      <c r="B956" s="150">
        <f t="shared" si="170"/>
        <v>954</v>
      </c>
      <c r="C956" s="151" t="e">
        <f>IF(#REF!='Pareto Math'!Z$3,'Pareto Math'!B956,IF(HLOOKUP(X$15,#REF!,A957,FALSE)="","",HLOOKUP(X$15,#REF!,A957,FALSE)))</f>
        <v>#REF!</v>
      </c>
      <c r="D956" s="149" t="e">
        <f>HLOOKUP(V$15,#REF!,A957,FALSE)</f>
        <v>#REF!</v>
      </c>
      <c r="E956" s="152" t="e">
        <f>IF(C956="","",HLOOKUP(W$15,#REF!,A957,FALSE))</f>
        <v>#REF!</v>
      </c>
      <c r="F956" s="152">
        <f>(COUNTIF(D$3:D956,D956))</f>
        <v>954</v>
      </c>
      <c r="G956" s="152">
        <f t="shared" si="164"/>
        <v>999</v>
      </c>
      <c r="H956" s="152" t="e">
        <f t="shared" si="165"/>
        <v>#REF!</v>
      </c>
      <c r="I956" s="153" t="str">
        <f t="shared" si="166"/>
        <v/>
      </c>
      <c r="J956" s="153" t="e">
        <f t="shared" si="174"/>
        <v>#REF!</v>
      </c>
      <c r="K956" s="153" t="e">
        <f t="shared" si="174"/>
        <v>#REF!</v>
      </c>
      <c r="L956" s="153" t="e">
        <f t="shared" si="174"/>
        <v>#REF!</v>
      </c>
      <c r="M956" s="153" t="e">
        <f t="shared" si="173"/>
        <v>#REF!</v>
      </c>
      <c r="N956" s="153" t="e">
        <f t="shared" si="173"/>
        <v>#REF!</v>
      </c>
      <c r="O956" s="153" t="e">
        <f t="shared" si="173"/>
        <v>#REF!</v>
      </c>
      <c r="P956" s="153" t="e">
        <f t="shared" si="171"/>
        <v>#REF!</v>
      </c>
      <c r="Q956" s="153" t="e">
        <f t="shared" si="171"/>
        <v>#REF!</v>
      </c>
      <c r="R956" s="153" t="e">
        <f t="shared" si="171"/>
        <v>#REF!</v>
      </c>
      <c r="S956" s="153" t="e">
        <f t="shared" si="168"/>
        <v>#REF!</v>
      </c>
      <c r="T956" s="152" t="str">
        <f t="shared" ca="1" si="169"/>
        <v/>
      </c>
      <c r="U956" s="149" t="str">
        <f t="shared" ca="1" si="167"/>
        <v/>
      </c>
    </row>
    <row r="957" spans="1:21">
      <c r="A957" s="149">
        <v>955</v>
      </c>
      <c r="B957" s="150">
        <f t="shared" si="170"/>
        <v>955</v>
      </c>
      <c r="C957" s="151" t="e">
        <f>IF(#REF!='Pareto Math'!Z$3,'Pareto Math'!B957,IF(HLOOKUP(X$15,#REF!,A958,FALSE)="","",HLOOKUP(X$15,#REF!,A958,FALSE)))</f>
        <v>#REF!</v>
      </c>
      <c r="D957" s="149" t="e">
        <f>HLOOKUP(V$15,#REF!,A958,FALSE)</f>
        <v>#REF!</v>
      </c>
      <c r="E957" s="152" t="e">
        <f>IF(C957="","",HLOOKUP(W$15,#REF!,A958,FALSE))</f>
        <v>#REF!</v>
      </c>
      <c r="F957" s="152">
        <f>(COUNTIF(D$3:D957,D957))</f>
        <v>955</v>
      </c>
      <c r="G957" s="152">
        <f t="shared" si="164"/>
        <v>999</v>
      </c>
      <c r="H957" s="152" t="e">
        <f t="shared" si="165"/>
        <v>#REF!</v>
      </c>
      <c r="I957" s="153" t="str">
        <f t="shared" si="166"/>
        <v/>
      </c>
      <c r="J957" s="153" t="e">
        <f t="shared" si="174"/>
        <v>#REF!</v>
      </c>
      <c r="K957" s="153" t="e">
        <f t="shared" si="174"/>
        <v>#REF!</v>
      </c>
      <c r="L957" s="153" t="e">
        <f t="shared" si="174"/>
        <v>#REF!</v>
      </c>
      <c r="M957" s="153" t="e">
        <f t="shared" si="173"/>
        <v>#REF!</v>
      </c>
      <c r="N957" s="153" t="e">
        <f t="shared" si="173"/>
        <v>#REF!</v>
      </c>
      <c r="O957" s="153" t="e">
        <f t="shared" si="173"/>
        <v>#REF!</v>
      </c>
      <c r="P957" s="153" t="e">
        <f t="shared" si="171"/>
        <v>#REF!</v>
      </c>
      <c r="Q957" s="153" t="e">
        <f t="shared" si="171"/>
        <v>#REF!</v>
      </c>
      <c r="R957" s="153" t="e">
        <f t="shared" si="171"/>
        <v>#REF!</v>
      </c>
      <c r="S957" s="153" t="e">
        <f t="shared" si="168"/>
        <v>#REF!</v>
      </c>
      <c r="T957" s="152" t="str">
        <f t="shared" ca="1" si="169"/>
        <v/>
      </c>
      <c r="U957" s="149" t="str">
        <f t="shared" ca="1" si="167"/>
        <v/>
      </c>
    </row>
    <row r="958" spans="1:21">
      <c r="A958" s="149">
        <v>956</v>
      </c>
      <c r="B958" s="150">
        <f t="shared" si="170"/>
        <v>956</v>
      </c>
      <c r="C958" s="151" t="e">
        <f>IF(#REF!='Pareto Math'!Z$3,'Pareto Math'!B958,IF(HLOOKUP(X$15,#REF!,A959,FALSE)="","",HLOOKUP(X$15,#REF!,A959,FALSE)))</f>
        <v>#REF!</v>
      </c>
      <c r="D958" s="149" t="e">
        <f>HLOOKUP(V$15,#REF!,A959,FALSE)</f>
        <v>#REF!</v>
      </c>
      <c r="E958" s="152" t="e">
        <f>IF(C958="","",HLOOKUP(W$15,#REF!,A959,FALSE))</f>
        <v>#REF!</v>
      </c>
      <c r="F958" s="152">
        <f>(COUNTIF(D$3:D958,D958))</f>
        <v>956</v>
      </c>
      <c r="G958" s="152">
        <f t="shared" si="164"/>
        <v>999</v>
      </c>
      <c r="H958" s="152" t="e">
        <f t="shared" si="165"/>
        <v>#REF!</v>
      </c>
      <c r="I958" s="153" t="str">
        <f t="shared" si="166"/>
        <v/>
      </c>
      <c r="J958" s="153" t="e">
        <f t="shared" si="174"/>
        <v>#REF!</v>
      </c>
      <c r="K958" s="153" t="e">
        <f t="shared" si="174"/>
        <v>#REF!</v>
      </c>
      <c r="L958" s="153" t="e">
        <f t="shared" si="174"/>
        <v>#REF!</v>
      </c>
      <c r="M958" s="153" t="e">
        <f t="shared" si="173"/>
        <v>#REF!</v>
      </c>
      <c r="N958" s="153" t="e">
        <f t="shared" si="173"/>
        <v>#REF!</v>
      </c>
      <c r="O958" s="153" t="e">
        <f t="shared" si="173"/>
        <v>#REF!</v>
      </c>
      <c r="P958" s="153" t="e">
        <f t="shared" si="171"/>
        <v>#REF!</v>
      </c>
      <c r="Q958" s="153" t="e">
        <f t="shared" si="171"/>
        <v>#REF!</v>
      </c>
      <c r="R958" s="153" t="e">
        <f t="shared" si="171"/>
        <v>#REF!</v>
      </c>
      <c r="S958" s="153" t="e">
        <f t="shared" si="168"/>
        <v>#REF!</v>
      </c>
      <c r="T958" s="152" t="str">
        <f t="shared" ca="1" si="169"/>
        <v/>
      </c>
      <c r="U958" s="149" t="str">
        <f t="shared" ca="1" si="167"/>
        <v/>
      </c>
    </row>
    <row r="959" spans="1:21">
      <c r="A959" s="149">
        <v>957</v>
      </c>
      <c r="B959" s="150">
        <f t="shared" si="170"/>
        <v>957</v>
      </c>
      <c r="C959" s="151" t="e">
        <f>IF(#REF!='Pareto Math'!Z$3,'Pareto Math'!B959,IF(HLOOKUP(X$15,#REF!,A960,FALSE)="","",HLOOKUP(X$15,#REF!,A960,FALSE)))</f>
        <v>#REF!</v>
      </c>
      <c r="D959" s="149" t="e">
        <f>HLOOKUP(V$15,#REF!,A960,FALSE)</f>
        <v>#REF!</v>
      </c>
      <c r="E959" s="152" t="e">
        <f>IF(C959="","",HLOOKUP(W$15,#REF!,A960,FALSE))</f>
        <v>#REF!</v>
      </c>
      <c r="F959" s="152">
        <f>(COUNTIF(D$3:D959,D959))</f>
        <v>957</v>
      </c>
      <c r="G959" s="152">
        <f t="shared" si="164"/>
        <v>999</v>
      </c>
      <c r="H959" s="152" t="e">
        <f t="shared" si="165"/>
        <v>#REF!</v>
      </c>
      <c r="I959" s="153" t="str">
        <f t="shared" si="166"/>
        <v/>
      </c>
      <c r="J959" s="153" t="e">
        <f t="shared" si="174"/>
        <v>#REF!</v>
      </c>
      <c r="K959" s="153" t="e">
        <f t="shared" si="174"/>
        <v>#REF!</v>
      </c>
      <c r="L959" s="153" t="e">
        <f t="shared" si="174"/>
        <v>#REF!</v>
      </c>
      <c r="M959" s="153" t="e">
        <f t="shared" si="173"/>
        <v>#REF!</v>
      </c>
      <c r="N959" s="153" t="e">
        <f t="shared" si="173"/>
        <v>#REF!</v>
      </c>
      <c r="O959" s="153" t="e">
        <f t="shared" si="173"/>
        <v>#REF!</v>
      </c>
      <c r="P959" s="153" t="e">
        <f t="shared" si="171"/>
        <v>#REF!</v>
      </c>
      <c r="Q959" s="153" t="e">
        <f t="shared" si="171"/>
        <v>#REF!</v>
      </c>
      <c r="R959" s="153" t="e">
        <f t="shared" si="171"/>
        <v>#REF!</v>
      </c>
      <c r="S959" s="153" t="e">
        <f t="shared" si="168"/>
        <v>#REF!</v>
      </c>
      <c r="T959" s="152" t="str">
        <f t="shared" ca="1" si="169"/>
        <v/>
      </c>
      <c r="U959" s="149" t="str">
        <f t="shared" ca="1" si="167"/>
        <v/>
      </c>
    </row>
    <row r="960" spans="1:21">
      <c r="A960" s="149">
        <v>958</v>
      </c>
      <c r="B960" s="150">
        <f t="shared" si="170"/>
        <v>958</v>
      </c>
      <c r="C960" s="151" t="e">
        <f>IF(#REF!='Pareto Math'!Z$3,'Pareto Math'!B960,IF(HLOOKUP(X$15,#REF!,A961,FALSE)="","",HLOOKUP(X$15,#REF!,A961,FALSE)))</f>
        <v>#REF!</v>
      </c>
      <c r="D960" s="149" t="e">
        <f>HLOOKUP(V$15,#REF!,A961,FALSE)</f>
        <v>#REF!</v>
      </c>
      <c r="E960" s="152" t="e">
        <f>IF(C960="","",HLOOKUP(W$15,#REF!,A961,FALSE))</f>
        <v>#REF!</v>
      </c>
      <c r="F960" s="152">
        <f>(COUNTIF(D$3:D960,D960))</f>
        <v>958</v>
      </c>
      <c r="G960" s="152">
        <f t="shared" si="164"/>
        <v>999</v>
      </c>
      <c r="H960" s="152" t="e">
        <f t="shared" si="165"/>
        <v>#REF!</v>
      </c>
      <c r="I960" s="153" t="str">
        <f t="shared" si="166"/>
        <v/>
      </c>
      <c r="J960" s="153" t="e">
        <f t="shared" si="174"/>
        <v>#REF!</v>
      </c>
      <c r="K960" s="153" t="e">
        <f t="shared" si="174"/>
        <v>#REF!</v>
      </c>
      <c r="L960" s="153" t="e">
        <f t="shared" si="174"/>
        <v>#REF!</v>
      </c>
      <c r="M960" s="153" t="e">
        <f t="shared" si="173"/>
        <v>#REF!</v>
      </c>
      <c r="N960" s="153" t="e">
        <f t="shared" si="173"/>
        <v>#REF!</v>
      </c>
      <c r="O960" s="153" t="e">
        <f t="shared" si="173"/>
        <v>#REF!</v>
      </c>
      <c r="P960" s="153" t="e">
        <f t="shared" si="171"/>
        <v>#REF!</v>
      </c>
      <c r="Q960" s="153" t="e">
        <f t="shared" si="171"/>
        <v>#REF!</v>
      </c>
      <c r="R960" s="153" t="e">
        <f t="shared" si="171"/>
        <v>#REF!</v>
      </c>
      <c r="S960" s="153" t="e">
        <f t="shared" si="168"/>
        <v>#REF!</v>
      </c>
      <c r="T960" s="152" t="str">
        <f t="shared" ca="1" si="169"/>
        <v/>
      </c>
      <c r="U960" s="149" t="str">
        <f t="shared" ca="1" si="167"/>
        <v/>
      </c>
    </row>
    <row r="961" spans="1:21">
      <c r="A961" s="149">
        <v>959</v>
      </c>
      <c r="B961" s="150">
        <f t="shared" si="170"/>
        <v>959</v>
      </c>
      <c r="C961" s="151" t="e">
        <f>IF(#REF!='Pareto Math'!Z$3,'Pareto Math'!B961,IF(HLOOKUP(X$15,#REF!,A962,FALSE)="","",HLOOKUP(X$15,#REF!,A962,FALSE)))</f>
        <v>#REF!</v>
      </c>
      <c r="D961" s="149" t="e">
        <f>HLOOKUP(V$15,#REF!,A962,FALSE)</f>
        <v>#REF!</v>
      </c>
      <c r="E961" s="152" t="e">
        <f>IF(C961="","",HLOOKUP(W$15,#REF!,A962,FALSE))</f>
        <v>#REF!</v>
      </c>
      <c r="F961" s="152">
        <f>(COUNTIF(D$3:D961,D961))</f>
        <v>959</v>
      </c>
      <c r="G961" s="152">
        <f t="shared" si="164"/>
        <v>999</v>
      </c>
      <c r="H961" s="152" t="e">
        <f t="shared" si="165"/>
        <v>#REF!</v>
      </c>
      <c r="I961" s="153" t="str">
        <f t="shared" si="166"/>
        <v/>
      </c>
      <c r="J961" s="153" t="e">
        <f t="shared" si="174"/>
        <v>#REF!</v>
      </c>
      <c r="K961" s="153" t="e">
        <f t="shared" si="174"/>
        <v>#REF!</v>
      </c>
      <c r="L961" s="153" t="e">
        <f t="shared" si="174"/>
        <v>#REF!</v>
      </c>
      <c r="M961" s="153" t="e">
        <f t="shared" si="173"/>
        <v>#REF!</v>
      </c>
      <c r="N961" s="153" t="e">
        <f t="shared" si="173"/>
        <v>#REF!</v>
      </c>
      <c r="O961" s="153" t="e">
        <f t="shared" si="173"/>
        <v>#REF!</v>
      </c>
      <c r="P961" s="153" t="e">
        <f t="shared" si="171"/>
        <v>#REF!</v>
      </c>
      <c r="Q961" s="153" t="e">
        <f t="shared" si="171"/>
        <v>#REF!</v>
      </c>
      <c r="R961" s="153" t="e">
        <f t="shared" si="171"/>
        <v>#REF!</v>
      </c>
      <c r="S961" s="153" t="e">
        <f t="shared" si="168"/>
        <v>#REF!</v>
      </c>
      <c r="T961" s="152" t="str">
        <f t="shared" ca="1" si="169"/>
        <v/>
      </c>
      <c r="U961" s="149" t="str">
        <f t="shared" ca="1" si="167"/>
        <v/>
      </c>
    </row>
    <row r="962" spans="1:21">
      <c r="A962" s="149">
        <v>960</v>
      </c>
      <c r="B962" s="150">
        <f t="shared" si="170"/>
        <v>960</v>
      </c>
      <c r="C962" s="151" t="e">
        <f>IF(#REF!='Pareto Math'!Z$3,'Pareto Math'!B962,IF(HLOOKUP(X$15,#REF!,A963,FALSE)="","",HLOOKUP(X$15,#REF!,A963,FALSE)))</f>
        <v>#REF!</v>
      </c>
      <c r="D962" s="149" t="e">
        <f>HLOOKUP(V$15,#REF!,A963,FALSE)</f>
        <v>#REF!</v>
      </c>
      <c r="E962" s="152" t="e">
        <f>IF(C962="","",HLOOKUP(W$15,#REF!,A963,FALSE))</f>
        <v>#REF!</v>
      </c>
      <c r="F962" s="152">
        <f>(COUNTIF(D$3:D962,D962))</f>
        <v>960</v>
      </c>
      <c r="G962" s="152">
        <f t="shared" si="164"/>
        <v>999</v>
      </c>
      <c r="H962" s="152" t="e">
        <f t="shared" si="165"/>
        <v>#REF!</v>
      </c>
      <c r="I962" s="153" t="str">
        <f t="shared" si="166"/>
        <v/>
      </c>
      <c r="J962" s="153" t="e">
        <f t="shared" si="174"/>
        <v>#REF!</v>
      </c>
      <c r="K962" s="153" t="e">
        <f t="shared" si="174"/>
        <v>#REF!</v>
      </c>
      <c r="L962" s="153" t="e">
        <f t="shared" si="174"/>
        <v>#REF!</v>
      </c>
      <c r="M962" s="153" t="e">
        <f t="shared" si="173"/>
        <v>#REF!</v>
      </c>
      <c r="N962" s="153" t="e">
        <f t="shared" si="173"/>
        <v>#REF!</v>
      </c>
      <c r="O962" s="153" t="e">
        <f t="shared" si="173"/>
        <v>#REF!</v>
      </c>
      <c r="P962" s="153" t="e">
        <f t="shared" si="171"/>
        <v>#REF!</v>
      </c>
      <c r="Q962" s="153" t="e">
        <f t="shared" si="171"/>
        <v>#REF!</v>
      </c>
      <c r="R962" s="153" t="e">
        <f t="shared" si="171"/>
        <v>#REF!</v>
      </c>
      <c r="S962" s="153" t="e">
        <f t="shared" si="168"/>
        <v>#REF!</v>
      </c>
      <c r="T962" s="152" t="str">
        <f t="shared" ca="1" si="169"/>
        <v/>
      </c>
      <c r="U962" s="149" t="str">
        <f t="shared" ca="1" si="167"/>
        <v/>
      </c>
    </row>
    <row r="963" spans="1:21">
      <c r="A963" s="149">
        <v>961</v>
      </c>
      <c r="B963" s="150">
        <f t="shared" si="170"/>
        <v>961</v>
      </c>
      <c r="C963" s="151" t="e">
        <f>IF(#REF!='Pareto Math'!Z$3,'Pareto Math'!B963,IF(HLOOKUP(X$15,#REF!,A964,FALSE)="","",HLOOKUP(X$15,#REF!,A964,FALSE)))</f>
        <v>#REF!</v>
      </c>
      <c r="D963" s="149" t="e">
        <f>HLOOKUP(V$15,#REF!,A964,FALSE)</f>
        <v>#REF!</v>
      </c>
      <c r="E963" s="152" t="e">
        <f>IF(C963="","",HLOOKUP(W$15,#REF!,A964,FALSE))</f>
        <v>#REF!</v>
      </c>
      <c r="F963" s="152">
        <f>(COUNTIF(D$3:D963,D963))</f>
        <v>961</v>
      </c>
      <c r="G963" s="152">
        <f t="shared" ref="G963:G1001" si="175">(COUNTIF(D$3:D$1002,D963))</f>
        <v>999</v>
      </c>
      <c r="H963" s="152" t="e">
        <f t="shared" ref="H963:H1001" si="176">(SUMIF(D$3:D$1002,D963,E$3:E$1002))</f>
        <v>#REF!</v>
      </c>
      <c r="I963" s="153" t="str">
        <f t="shared" ref="I963:I1001" si="177">IF(F963=G963,IF(ISNA(H963),G963,H963),"")</f>
        <v/>
      </c>
      <c r="J963" s="153" t="e">
        <f t="shared" si="174"/>
        <v>#REF!</v>
      </c>
      <c r="K963" s="153" t="e">
        <f t="shared" si="174"/>
        <v>#REF!</v>
      </c>
      <c r="L963" s="153" t="e">
        <f t="shared" si="174"/>
        <v>#REF!</v>
      </c>
      <c r="M963" s="153" t="e">
        <f t="shared" si="173"/>
        <v>#REF!</v>
      </c>
      <c r="N963" s="153" t="e">
        <f t="shared" si="173"/>
        <v>#REF!</v>
      </c>
      <c r="O963" s="153" t="e">
        <f t="shared" si="173"/>
        <v>#REF!</v>
      </c>
      <c r="P963" s="153" t="e">
        <f t="shared" si="171"/>
        <v>#REF!</v>
      </c>
      <c r="Q963" s="153" t="e">
        <f t="shared" si="171"/>
        <v>#REF!</v>
      </c>
      <c r="R963" s="153" t="e">
        <f t="shared" si="171"/>
        <v>#REF!</v>
      </c>
      <c r="S963" s="153" t="e">
        <f t="shared" si="168"/>
        <v>#REF!</v>
      </c>
      <c r="T963" s="152" t="str">
        <f t="shared" ca="1" si="169"/>
        <v/>
      </c>
      <c r="U963" s="149" t="str">
        <f t="shared" ref="U963:U1001" ca="1" si="178">IF(T963="","",D963)</f>
        <v/>
      </c>
    </row>
    <row r="964" spans="1:21">
      <c r="A964" s="149">
        <v>962</v>
      </c>
      <c r="B964" s="150">
        <f t="shared" si="170"/>
        <v>962</v>
      </c>
      <c r="C964" s="151" t="e">
        <f>IF(#REF!='Pareto Math'!Z$3,'Pareto Math'!B964,IF(HLOOKUP(X$15,#REF!,A965,FALSE)="","",HLOOKUP(X$15,#REF!,A965,FALSE)))</f>
        <v>#REF!</v>
      </c>
      <c r="D964" s="149" t="e">
        <f>HLOOKUP(V$15,#REF!,A965,FALSE)</f>
        <v>#REF!</v>
      </c>
      <c r="E964" s="152" t="e">
        <f>IF(C964="","",HLOOKUP(W$15,#REF!,A965,FALSE))</f>
        <v>#REF!</v>
      </c>
      <c r="F964" s="152">
        <f>(COUNTIF(D$3:D964,D964))</f>
        <v>962</v>
      </c>
      <c r="G964" s="152">
        <f t="shared" si="175"/>
        <v>999</v>
      </c>
      <c r="H964" s="152" t="e">
        <f t="shared" si="176"/>
        <v>#REF!</v>
      </c>
      <c r="I964" s="153" t="str">
        <f t="shared" si="177"/>
        <v/>
      </c>
      <c r="J964" s="153" t="e">
        <f t="shared" si="174"/>
        <v>#REF!</v>
      </c>
      <c r="K964" s="153" t="e">
        <f t="shared" si="174"/>
        <v>#REF!</v>
      </c>
      <c r="L964" s="153" t="e">
        <f t="shared" si="174"/>
        <v>#REF!</v>
      </c>
      <c r="M964" s="153" t="e">
        <f t="shared" si="173"/>
        <v>#REF!</v>
      </c>
      <c r="N964" s="153" t="e">
        <f t="shared" si="173"/>
        <v>#REF!</v>
      </c>
      <c r="O964" s="153" t="e">
        <f t="shared" si="173"/>
        <v>#REF!</v>
      </c>
      <c r="P964" s="153" t="e">
        <f t="shared" si="171"/>
        <v>#REF!</v>
      </c>
      <c r="Q964" s="153" t="e">
        <f t="shared" si="171"/>
        <v>#REF!</v>
      </c>
      <c r="R964" s="153" t="e">
        <f t="shared" si="171"/>
        <v>#REF!</v>
      </c>
      <c r="S964" s="153" t="e">
        <f t="shared" ref="S964:S1001" si="179">IF(SUM(J964:R964)=0,$E964,"")</f>
        <v>#REF!</v>
      </c>
      <c r="T964" s="152" t="str">
        <f t="shared" ref="T964:T1001" ca="1" si="180">IF(F964=G964,IF(ISNA(H964),G964+(RAND()*0.01),H964+(RAND()*0.0000000001)),"")</f>
        <v/>
      </c>
      <c r="U964" s="149" t="str">
        <f t="shared" ca="1" si="178"/>
        <v/>
      </c>
    </row>
    <row r="965" spans="1:21">
      <c r="A965" s="149">
        <v>963</v>
      </c>
      <c r="B965" s="150">
        <f t="shared" si="170"/>
        <v>963</v>
      </c>
      <c r="C965" s="151" t="e">
        <f>IF(#REF!='Pareto Math'!Z$3,'Pareto Math'!B965,IF(HLOOKUP(X$15,#REF!,A966,FALSE)="","",HLOOKUP(X$15,#REF!,A966,FALSE)))</f>
        <v>#REF!</v>
      </c>
      <c r="D965" s="149" t="e">
        <f>HLOOKUP(V$15,#REF!,A966,FALSE)</f>
        <v>#REF!</v>
      </c>
      <c r="E965" s="152" t="e">
        <f>IF(C965="","",HLOOKUP(W$15,#REF!,A966,FALSE))</f>
        <v>#REF!</v>
      </c>
      <c r="F965" s="152">
        <f>(COUNTIF(D$3:D965,D965))</f>
        <v>963</v>
      </c>
      <c r="G965" s="152">
        <f t="shared" si="175"/>
        <v>999</v>
      </c>
      <c r="H965" s="152" t="e">
        <f t="shared" si="176"/>
        <v>#REF!</v>
      </c>
      <c r="I965" s="153" t="str">
        <f t="shared" si="177"/>
        <v/>
      </c>
      <c r="J965" s="153" t="e">
        <f t="shared" si="174"/>
        <v>#REF!</v>
      </c>
      <c r="K965" s="153" t="e">
        <f t="shared" si="174"/>
        <v>#REF!</v>
      </c>
      <c r="L965" s="153" t="e">
        <f t="shared" si="174"/>
        <v>#REF!</v>
      </c>
      <c r="M965" s="153" t="e">
        <f t="shared" si="173"/>
        <v>#REF!</v>
      </c>
      <c r="N965" s="153" t="e">
        <f t="shared" si="173"/>
        <v>#REF!</v>
      </c>
      <c r="O965" s="153" t="e">
        <f t="shared" si="173"/>
        <v>#REF!</v>
      </c>
      <c r="P965" s="153" t="e">
        <f t="shared" si="171"/>
        <v>#REF!</v>
      </c>
      <c r="Q965" s="153" t="e">
        <f t="shared" si="171"/>
        <v>#REF!</v>
      </c>
      <c r="R965" s="153" t="e">
        <f t="shared" si="171"/>
        <v>#REF!</v>
      </c>
      <c r="S965" s="153" t="e">
        <f t="shared" si="179"/>
        <v>#REF!</v>
      </c>
      <c r="T965" s="152" t="str">
        <f t="shared" ca="1" si="180"/>
        <v/>
      </c>
      <c r="U965" s="149" t="str">
        <f t="shared" ca="1" si="178"/>
        <v/>
      </c>
    </row>
    <row r="966" spans="1:21">
      <c r="A966" s="149">
        <v>964</v>
      </c>
      <c r="B966" s="150">
        <f t="shared" si="170"/>
        <v>964</v>
      </c>
      <c r="C966" s="151" t="e">
        <f>IF(#REF!='Pareto Math'!Z$3,'Pareto Math'!B966,IF(HLOOKUP(X$15,#REF!,A967,FALSE)="","",HLOOKUP(X$15,#REF!,A967,FALSE)))</f>
        <v>#REF!</v>
      </c>
      <c r="D966" s="149" t="e">
        <f>HLOOKUP(V$15,#REF!,A967,FALSE)</f>
        <v>#REF!</v>
      </c>
      <c r="E966" s="152" t="e">
        <f>IF(C966="","",HLOOKUP(W$15,#REF!,A967,FALSE))</f>
        <v>#REF!</v>
      </c>
      <c r="F966" s="152">
        <f>(COUNTIF(D$3:D966,D966))</f>
        <v>964</v>
      </c>
      <c r="G966" s="152">
        <f t="shared" si="175"/>
        <v>999</v>
      </c>
      <c r="H966" s="152" t="e">
        <f t="shared" si="176"/>
        <v>#REF!</v>
      </c>
      <c r="I966" s="153" t="str">
        <f t="shared" si="177"/>
        <v/>
      </c>
      <c r="J966" s="153" t="e">
        <f t="shared" si="174"/>
        <v>#REF!</v>
      </c>
      <c r="K966" s="153" t="e">
        <f t="shared" si="174"/>
        <v>#REF!</v>
      </c>
      <c r="L966" s="153" t="e">
        <f t="shared" si="174"/>
        <v>#REF!</v>
      </c>
      <c r="M966" s="153" t="e">
        <f t="shared" si="173"/>
        <v>#REF!</v>
      </c>
      <c r="N966" s="153" t="e">
        <f t="shared" si="173"/>
        <v>#REF!</v>
      </c>
      <c r="O966" s="153" t="e">
        <f t="shared" si="173"/>
        <v>#REF!</v>
      </c>
      <c r="P966" s="153" t="e">
        <f t="shared" si="171"/>
        <v>#REF!</v>
      </c>
      <c r="Q966" s="153" t="e">
        <f t="shared" si="171"/>
        <v>#REF!</v>
      </c>
      <c r="R966" s="153" t="e">
        <f t="shared" si="171"/>
        <v>#REF!</v>
      </c>
      <c r="S966" s="153" t="e">
        <f t="shared" si="179"/>
        <v>#REF!</v>
      </c>
      <c r="T966" s="152" t="str">
        <f t="shared" ca="1" si="180"/>
        <v/>
      </c>
      <c r="U966" s="149" t="str">
        <f t="shared" ca="1" si="178"/>
        <v/>
      </c>
    </row>
    <row r="967" spans="1:21">
      <c r="A967" s="149">
        <v>965</v>
      </c>
      <c r="B967" s="150">
        <f t="shared" ref="B967:B1001" si="181">IF(A967&gt;999-COUNTIF(D:D,0),"",A967)</f>
        <v>965</v>
      </c>
      <c r="C967" s="151" t="e">
        <f>IF(#REF!='Pareto Math'!Z$3,'Pareto Math'!B967,IF(HLOOKUP(X$15,#REF!,A968,FALSE)="","",HLOOKUP(X$15,#REF!,A968,FALSE)))</f>
        <v>#REF!</v>
      </c>
      <c r="D967" s="149" t="e">
        <f>HLOOKUP(V$15,#REF!,A968,FALSE)</f>
        <v>#REF!</v>
      </c>
      <c r="E967" s="152" t="e">
        <f>IF(C967="","",HLOOKUP(W$15,#REF!,A968,FALSE))</f>
        <v>#REF!</v>
      </c>
      <c r="F967" s="152">
        <f>(COUNTIF(D$3:D967,D967))</f>
        <v>965</v>
      </c>
      <c r="G967" s="152">
        <f t="shared" si="175"/>
        <v>999</v>
      </c>
      <c r="H967" s="152" t="e">
        <f t="shared" si="176"/>
        <v>#REF!</v>
      </c>
      <c r="I967" s="153" t="str">
        <f t="shared" si="177"/>
        <v/>
      </c>
      <c r="J967" s="153" t="e">
        <f t="shared" si="174"/>
        <v>#REF!</v>
      </c>
      <c r="K967" s="153" t="e">
        <f t="shared" si="174"/>
        <v>#REF!</v>
      </c>
      <c r="L967" s="153" t="e">
        <f t="shared" si="174"/>
        <v>#REF!</v>
      </c>
      <c r="M967" s="153" t="e">
        <f t="shared" si="173"/>
        <v>#REF!</v>
      </c>
      <c r="N967" s="153" t="e">
        <f t="shared" si="173"/>
        <v>#REF!</v>
      </c>
      <c r="O967" s="153" t="e">
        <f t="shared" si="173"/>
        <v>#REF!</v>
      </c>
      <c r="P967" s="153" t="e">
        <f t="shared" si="171"/>
        <v>#REF!</v>
      </c>
      <c r="Q967" s="153" t="e">
        <f t="shared" si="171"/>
        <v>#REF!</v>
      </c>
      <c r="R967" s="153" t="e">
        <f t="shared" si="171"/>
        <v>#REF!</v>
      </c>
      <c r="S967" s="153" t="e">
        <f t="shared" si="179"/>
        <v>#REF!</v>
      </c>
      <c r="T967" s="152" t="str">
        <f t="shared" ca="1" si="180"/>
        <v/>
      </c>
      <c r="U967" s="149" t="str">
        <f t="shared" ca="1" si="178"/>
        <v/>
      </c>
    </row>
    <row r="968" spans="1:21">
      <c r="A968" s="149">
        <v>966</v>
      </c>
      <c r="B968" s="150">
        <f t="shared" si="181"/>
        <v>966</v>
      </c>
      <c r="C968" s="151" t="e">
        <f>IF(#REF!='Pareto Math'!Z$3,'Pareto Math'!B968,IF(HLOOKUP(X$15,#REF!,A969,FALSE)="","",HLOOKUP(X$15,#REF!,A969,FALSE)))</f>
        <v>#REF!</v>
      </c>
      <c r="D968" s="149" t="e">
        <f>HLOOKUP(V$15,#REF!,A969,FALSE)</f>
        <v>#REF!</v>
      </c>
      <c r="E968" s="152" t="e">
        <f>IF(C968="","",HLOOKUP(W$15,#REF!,A969,FALSE))</f>
        <v>#REF!</v>
      </c>
      <c r="F968" s="152">
        <f>(COUNTIF(D$3:D968,D968))</f>
        <v>966</v>
      </c>
      <c r="G968" s="152">
        <f t="shared" si="175"/>
        <v>999</v>
      </c>
      <c r="H968" s="152" t="e">
        <f t="shared" si="176"/>
        <v>#REF!</v>
      </c>
      <c r="I968" s="153" t="str">
        <f t="shared" si="177"/>
        <v/>
      </c>
      <c r="J968" s="153" t="e">
        <f t="shared" si="174"/>
        <v>#REF!</v>
      </c>
      <c r="K968" s="153" t="e">
        <f t="shared" si="174"/>
        <v>#REF!</v>
      </c>
      <c r="L968" s="153" t="e">
        <f t="shared" si="174"/>
        <v>#REF!</v>
      </c>
      <c r="M968" s="153" t="e">
        <f t="shared" si="173"/>
        <v>#REF!</v>
      </c>
      <c r="N968" s="153" t="e">
        <f t="shared" si="173"/>
        <v>#REF!</v>
      </c>
      <c r="O968" s="153" t="e">
        <f t="shared" si="173"/>
        <v>#REF!</v>
      </c>
      <c r="P968" s="153" t="e">
        <f t="shared" si="171"/>
        <v>#REF!</v>
      </c>
      <c r="Q968" s="153" t="e">
        <f t="shared" si="171"/>
        <v>#REF!</v>
      </c>
      <c r="R968" s="153" t="e">
        <f t="shared" si="171"/>
        <v>#REF!</v>
      </c>
      <c r="S968" s="153" t="e">
        <f t="shared" si="179"/>
        <v>#REF!</v>
      </c>
      <c r="T968" s="152" t="str">
        <f t="shared" ca="1" si="180"/>
        <v/>
      </c>
      <c r="U968" s="149" t="str">
        <f t="shared" ca="1" si="178"/>
        <v/>
      </c>
    </row>
    <row r="969" spans="1:21">
      <c r="A969" s="149">
        <v>967</v>
      </c>
      <c r="B969" s="150">
        <f t="shared" si="181"/>
        <v>967</v>
      </c>
      <c r="C969" s="151" t="e">
        <f>IF(#REF!='Pareto Math'!Z$3,'Pareto Math'!B969,IF(HLOOKUP(X$15,#REF!,A970,FALSE)="","",HLOOKUP(X$15,#REF!,A970,FALSE)))</f>
        <v>#REF!</v>
      </c>
      <c r="D969" s="149" t="e">
        <f>HLOOKUP(V$15,#REF!,A970,FALSE)</f>
        <v>#REF!</v>
      </c>
      <c r="E969" s="152" t="e">
        <f>IF(C969="","",HLOOKUP(W$15,#REF!,A970,FALSE))</f>
        <v>#REF!</v>
      </c>
      <c r="F969" s="152">
        <f>(COUNTIF(D$3:D969,D969))</f>
        <v>967</v>
      </c>
      <c r="G969" s="152">
        <f t="shared" si="175"/>
        <v>999</v>
      </c>
      <c r="H969" s="152" t="e">
        <f t="shared" si="176"/>
        <v>#REF!</v>
      </c>
      <c r="I969" s="153" t="str">
        <f t="shared" si="177"/>
        <v/>
      </c>
      <c r="J969" s="153" t="e">
        <f t="shared" si="174"/>
        <v>#REF!</v>
      </c>
      <c r="K969" s="153" t="e">
        <f t="shared" si="174"/>
        <v>#REF!</v>
      </c>
      <c r="L969" s="153" t="e">
        <f t="shared" si="174"/>
        <v>#REF!</v>
      </c>
      <c r="M969" s="153" t="e">
        <f t="shared" si="173"/>
        <v>#REF!</v>
      </c>
      <c r="N969" s="153" t="e">
        <f t="shared" si="173"/>
        <v>#REF!</v>
      </c>
      <c r="O969" s="153" t="e">
        <f t="shared" si="173"/>
        <v>#REF!</v>
      </c>
      <c r="P969" s="153" t="e">
        <f t="shared" si="171"/>
        <v>#REF!</v>
      </c>
      <c r="Q969" s="153" t="e">
        <f t="shared" si="171"/>
        <v>#REF!</v>
      </c>
      <c r="R969" s="153" t="e">
        <f t="shared" si="171"/>
        <v>#REF!</v>
      </c>
      <c r="S969" s="153" t="e">
        <f t="shared" si="179"/>
        <v>#REF!</v>
      </c>
      <c r="T969" s="152" t="str">
        <f t="shared" ca="1" si="180"/>
        <v/>
      </c>
      <c r="U969" s="149" t="str">
        <f t="shared" ca="1" si="178"/>
        <v/>
      </c>
    </row>
    <row r="970" spans="1:21">
      <c r="A970" s="149">
        <v>968</v>
      </c>
      <c r="B970" s="150">
        <f t="shared" si="181"/>
        <v>968</v>
      </c>
      <c r="C970" s="151" t="e">
        <f>IF(#REF!='Pareto Math'!Z$3,'Pareto Math'!B970,IF(HLOOKUP(X$15,#REF!,A971,FALSE)="","",HLOOKUP(X$15,#REF!,A971,FALSE)))</f>
        <v>#REF!</v>
      </c>
      <c r="D970" s="149" t="e">
        <f>HLOOKUP(V$15,#REF!,A971,FALSE)</f>
        <v>#REF!</v>
      </c>
      <c r="E970" s="152" t="e">
        <f>IF(C970="","",HLOOKUP(W$15,#REF!,A971,FALSE))</f>
        <v>#REF!</v>
      </c>
      <c r="F970" s="152">
        <f>(COUNTIF(D$3:D970,D970))</f>
        <v>968</v>
      </c>
      <c r="G970" s="152">
        <f t="shared" si="175"/>
        <v>999</v>
      </c>
      <c r="H970" s="152" t="e">
        <f t="shared" si="176"/>
        <v>#REF!</v>
      </c>
      <c r="I970" s="153" t="str">
        <f t="shared" si="177"/>
        <v/>
      </c>
      <c r="J970" s="153" t="e">
        <f t="shared" si="174"/>
        <v>#REF!</v>
      </c>
      <c r="K970" s="153" t="e">
        <f t="shared" si="174"/>
        <v>#REF!</v>
      </c>
      <c r="L970" s="153" t="e">
        <f t="shared" si="174"/>
        <v>#REF!</v>
      </c>
      <c r="M970" s="153" t="e">
        <f t="shared" si="173"/>
        <v>#REF!</v>
      </c>
      <c r="N970" s="153" t="e">
        <f t="shared" si="173"/>
        <v>#REF!</v>
      </c>
      <c r="O970" s="153" t="e">
        <f t="shared" si="173"/>
        <v>#REF!</v>
      </c>
      <c r="P970" s="153" t="e">
        <f t="shared" si="173"/>
        <v>#REF!</v>
      </c>
      <c r="Q970" s="153" t="e">
        <f t="shared" si="173"/>
        <v>#REF!</v>
      </c>
      <c r="R970" s="153" t="e">
        <f t="shared" si="173"/>
        <v>#REF!</v>
      </c>
      <c r="S970" s="153" t="e">
        <f t="shared" si="179"/>
        <v>#REF!</v>
      </c>
      <c r="T970" s="152" t="str">
        <f t="shared" ca="1" si="180"/>
        <v/>
      </c>
      <c r="U970" s="149" t="str">
        <f t="shared" ca="1" si="178"/>
        <v/>
      </c>
    </row>
    <row r="971" spans="1:21">
      <c r="A971" s="149">
        <v>969</v>
      </c>
      <c r="B971" s="150">
        <f t="shared" si="181"/>
        <v>969</v>
      </c>
      <c r="C971" s="151" t="e">
        <f>IF(#REF!='Pareto Math'!Z$3,'Pareto Math'!B971,IF(HLOOKUP(X$15,#REF!,A972,FALSE)="","",HLOOKUP(X$15,#REF!,A972,FALSE)))</f>
        <v>#REF!</v>
      </c>
      <c r="D971" s="149" t="e">
        <f>HLOOKUP(V$15,#REF!,A972,FALSE)</f>
        <v>#REF!</v>
      </c>
      <c r="E971" s="152" t="e">
        <f>IF(C971="","",HLOOKUP(W$15,#REF!,A972,FALSE))</f>
        <v>#REF!</v>
      </c>
      <c r="F971" s="152">
        <f>(COUNTIF(D$3:D971,D971))</f>
        <v>969</v>
      </c>
      <c r="G971" s="152">
        <f t="shared" si="175"/>
        <v>999</v>
      </c>
      <c r="H971" s="152" t="e">
        <f t="shared" si="176"/>
        <v>#REF!</v>
      </c>
      <c r="I971" s="153" t="str">
        <f t="shared" si="177"/>
        <v/>
      </c>
      <c r="J971" s="153" t="e">
        <f t="shared" si="174"/>
        <v>#REF!</v>
      </c>
      <c r="K971" s="153" t="e">
        <f t="shared" si="174"/>
        <v>#REF!</v>
      </c>
      <c r="L971" s="153" t="e">
        <f t="shared" si="174"/>
        <v>#REF!</v>
      </c>
      <c r="M971" s="153" t="e">
        <f t="shared" si="173"/>
        <v>#REF!</v>
      </c>
      <c r="N971" s="153" t="e">
        <f t="shared" si="173"/>
        <v>#REF!</v>
      </c>
      <c r="O971" s="153" t="e">
        <f t="shared" si="173"/>
        <v>#REF!</v>
      </c>
      <c r="P971" s="153" t="e">
        <f t="shared" si="173"/>
        <v>#REF!</v>
      </c>
      <c r="Q971" s="153" t="e">
        <f t="shared" si="173"/>
        <v>#REF!</v>
      </c>
      <c r="R971" s="153" t="e">
        <f t="shared" si="173"/>
        <v>#REF!</v>
      </c>
      <c r="S971" s="153" t="e">
        <f t="shared" si="179"/>
        <v>#REF!</v>
      </c>
      <c r="T971" s="152" t="str">
        <f t="shared" ca="1" si="180"/>
        <v/>
      </c>
      <c r="U971" s="149" t="str">
        <f t="shared" ca="1" si="178"/>
        <v/>
      </c>
    </row>
    <row r="972" spans="1:21">
      <c r="A972" s="149">
        <v>970</v>
      </c>
      <c r="B972" s="150">
        <f t="shared" si="181"/>
        <v>970</v>
      </c>
      <c r="C972" s="151" t="e">
        <f>IF(#REF!='Pareto Math'!Z$3,'Pareto Math'!B972,IF(HLOOKUP(X$15,#REF!,A973,FALSE)="","",HLOOKUP(X$15,#REF!,A973,FALSE)))</f>
        <v>#REF!</v>
      </c>
      <c r="D972" s="149" t="e">
        <f>HLOOKUP(V$15,#REF!,A973,FALSE)</f>
        <v>#REF!</v>
      </c>
      <c r="E972" s="152" t="e">
        <f>IF(C972="","",HLOOKUP(W$15,#REF!,A973,FALSE))</f>
        <v>#REF!</v>
      </c>
      <c r="F972" s="152">
        <f>(COUNTIF(D$3:D972,D972))</f>
        <v>970</v>
      </c>
      <c r="G972" s="152">
        <f t="shared" si="175"/>
        <v>999</v>
      </c>
      <c r="H972" s="152" t="e">
        <f t="shared" si="176"/>
        <v>#REF!</v>
      </c>
      <c r="I972" s="153" t="str">
        <f t="shared" si="177"/>
        <v/>
      </c>
      <c r="J972" s="153" t="e">
        <f t="shared" si="174"/>
        <v>#REF!</v>
      </c>
      <c r="K972" s="153" t="e">
        <f t="shared" si="174"/>
        <v>#REF!</v>
      </c>
      <c r="L972" s="153" t="e">
        <f t="shared" si="174"/>
        <v>#REF!</v>
      </c>
      <c r="M972" s="153" t="e">
        <f t="shared" si="173"/>
        <v>#REF!</v>
      </c>
      <c r="N972" s="153" t="e">
        <f t="shared" si="173"/>
        <v>#REF!</v>
      </c>
      <c r="O972" s="153" t="e">
        <f t="shared" si="173"/>
        <v>#REF!</v>
      </c>
      <c r="P972" s="153" t="e">
        <f t="shared" si="173"/>
        <v>#REF!</v>
      </c>
      <c r="Q972" s="153" t="e">
        <f t="shared" si="173"/>
        <v>#REF!</v>
      </c>
      <c r="R972" s="153" t="e">
        <f t="shared" si="173"/>
        <v>#REF!</v>
      </c>
      <c r="S972" s="153" t="e">
        <f t="shared" si="179"/>
        <v>#REF!</v>
      </c>
      <c r="T972" s="152" t="str">
        <f t="shared" ca="1" si="180"/>
        <v/>
      </c>
      <c r="U972" s="149" t="str">
        <f t="shared" ca="1" si="178"/>
        <v/>
      </c>
    </row>
    <row r="973" spans="1:21">
      <c r="A973" s="149">
        <v>971</v>
      </c>
      <c r="B973" s="150">
        <f t="shared" si="181"/>
        <v>971</v>
      </c>
      <c r="C973" s="151" t="e">
        <f>IF(#REF!='Pareto Math'!Z$3,'Pareto Math'!B973,IF(HLOOKUP(X$15,#REF!,A974,FALSE)="","",HLOOKUP(X$15,#REF!,A974,FALSE)))</f>
        <v>#REF!</v>
      </c>
      <c r="D973" s="149" t="e">
        <f>HLOOKUP(V$15,#REF!,A974,FALSE)</f>
        <v>#REF!</v>
      </c>
      <c r="E973" s="152" t="e">
        <f>IF(C973="","",HLOOKUP(W$15,#REF!,A974,FALSE))</f>
        <v>#REF!</v>
      </c>
      <c r="F973" s="152">
        <f>(COUNTIF(D$3:D973,D973))</f>
        <v>971</v>
      </c>
      <c r="G973" s="152">
        <f t="shared" si="175"/>
        <v>999</v>
      </c>
      <c r="H973" s="152" t="e">
        <f t="shared" si="176"/>
        <v>#REF!</v>
      </c>
      <c r="I973" s="153" t="str">
        <f t="shared" si="177"/>
        <v/>
      </c>
      <c r="J973" s="153" t="e">
        <f t="shared" si="174"/>
        <v>#REF!</v>
      </c>
      <c r="K973" s="153" t="e">
        <f t="shared" si="174"/>
        <v>#REF!</v>
      </c>
      <c r="L973" s="153" t="e">
        <f t="shared" si="174"/>
        <v>#REF!</v>
      </c>
      <c r="M973" s="153" t="e">
        <f t="shared" si="173"/>
        <v>#REF!</v>
      </c>
      <c r="N973" s="153" t="e">
        <f t="shared" si="173"/>
        <v>#REF!</v>
      </c>
      <c r="O973" s="153" t="e">
        <f t="shared" si="173"/>
        <v>#REF!</v>
      </c>
      <c r="P973" s="153" t="e">
        <f t="shared" si="173"/>
        <v>#REF!</v>
      </c>
      <c r="Q973" s="153" t="e">
        <f t="shared" si="173"/>
        <v>#REF!</v>
      </c>
      <c r="R973" s="153" t="e">
        <f t="shared" si="173"/>
        <v>#REF!</v>
      </c>
      <c r="S973" s="153" t="e">
        <f t="shared" si="179"/>
        <v>#REF!</v>
      </c>
      <c r="T973" s="152" t="str">
        <f t="shared" ca="1" si="180"/>
        <v/>
      </c>
      <c r="U973" s="149" t="str">
        <f t="shared" ca="1" si="178"/>
        <v/>
      </c>
    </row>
    <row r="974" spans="1:21">
      <c r="A974" s="149">
        <v>972</v>
      </c>
      <c r="B974" s="150">
        <f t="shared" si="181"/>
        <v>972</v>
      </c>
      <c r="C974" s="151" t="e">
        <f>IF(#REF!='Pareto Math'!Z$3,'Pareto Math'!B974,IF(HLOOKUP(X$15,#REF!,A975,FALSE)="","",HLOOKUP(X$15,#REF!,A975,FALSE)))</f>
        <v>#REF!</v>
      </c>
      <c r="D974" s="149" t="e">
        <f>HLOOKUP(V$15,#REF!,A975,FALSE)</f>
        <v>#REF!</v>
      </c>
      <c r="E974" s="152" t="e">
        <f>IF(C974="","",HLOOKUP(W$15,#REF!,A975,FALSE))</f>
        <v>#REF!</v>
      </c>
      <c r="F974" s="152">
        <f>(COUNTIF(D$3:D974,D974))</f>
        <v>972</v>
      </c>
      <c r="G974" s="152">
        <f t="shared" si="175"/>
        <v>999</v>
      </c>
      <c r="H974" s="152" t="e">
        <f t="shared" si="176"/>
        <v>#REF!</v>
      </c>
      <c r="I974" s="153" t="str">
        <f t="shared" si="177"/>
        <v/>
      </c>
      <c r="J974" s="153" t="e">
        <f t="shared" si="174"/>
        <v>#REF!</v>
      </c>
      <c r="K974" s="153" t="e">
        <f t="shared" si="174"/>
        <v>#REF!</v>
      </c>
      <c r="L974" s="153" t="e">
        <f t="shared" si="174"/>
        <v>#REF!</v>
      </c>
      <c r="M974" s="153" t="e">
        <f t="shared" si="173"/>
        <v>#REF!</v>
      </c>
      <c r="N974" s="153" t="e">
        <f t="shared" si="173"/>
        <v>#REF!</v>
      </c>
      <c r="O974" s="153" t="e">
        <f t="shared" si="173"/>
        <v>#REF!</v>
      </c>
      <c r="P974" s="153" t="e">
        <f t="shared" si="173"/>
        <v>#REF!</v>
      </c>
      <c r="Q974" s="153" t="e">
        <f t="shared" si="173"/>
        <v>#REF!</v>
      </c>
      <c r="R974" s="153" t="e">
        <f t="shared" si="173"/>
        <v>#REF!</v>
      </c>
      <c r="S974" s="153" t="e">
        <f t="shared" si="179"/>
        <v>#REF!</v>
      </c>
      <c r="T974" s="152" t="str">
        <f t="shared" ca="1" si="180"/>
        <v/>
      </c>
      <c r="U974" s="149" t="str">
        <f t="shared" ca="1" si="178"/>
        <v/>
      </c>
    </row>
    <row r="975" spans="1:21">
      <c r="A975" s="149">
        <v>973</v>
      </c>
      <c r="B975" s="150">
        <f t="shared" si="181"/>
        <v>973</v>
      </c>
      <c r="C975" s="151" t="e">
        <f>IF(#REF!='Pareto Math'!Z$3,'Pareto Math'!B975,IF(HLOOKUP(X$15,#REF!,A976,FALSE)="","",HLOOKUP(X$15,#REF!,A976,FALSE)))</f>
        <v>#REF!</v>
      </c>
      <c r="D975" s="149" t="e">
        <f>HLOOKUP(V$15,#REF!,A976,FALSE)</f>
        <v>#REF!</v>
      </c>
      <c r="E975" s="152" t="e">
        <f>IF(C975="","",HLOOKUP(W$15,#REF!,A976,FALSE))</f>
        <v>#REF!</v>
      </c>
      <c r="F975" s="152">
        <f>(COUNTIF(D$3:D975,D975))</f>
        <v>973</v>
      </c>
      <c r="G975" s="152">
        <f t="shared" si="175"/>
        <v>999</v>
      </c>
      <c r="H975" s="152" t="e">
        <f t="shared" si="176"/>
        <v>#REF!</v>
      </c>
      <c r="I975" s="153" t="str">
        <f t="shared" si="177"/>
        <v/>
      </c>
      <c r="J975" s="153" t="e">
        <f t="shared" si="174"/>
        <v>#REF!</v>
      </c>
      <c r="K975" s="153" t="e">
        <f t="shared" si="174"/>
        <v>#REF!</v>
      </c>
      <c r="L975" s="153" t="e">
        <f t="shared" si="174"/>
        <v>#REF!</v>
      </c>
      <c r="M975" s="153" t="e">
        <f t="shared" si="173"/>
        <v>#REF!</v>
      </c>
      <c r="N975" s="153" t="e">
        <f t="shared" si="173"/>
        <v>#REF!</v>
      </c>
      <c r="O975" s="153" t="e">
        <f t="shared" si="173"/>
        <v>#REF!</v>
      </c>
      <c r="P975" s="153" t="e">
        <f t="shared" si="173"/>
        <v>#REF!</v>
      </c>
      <c r="Q975" s="153" t="e">
        <f t="shared" si="173"/>
        <v>#REF!</v>
      </c>
      <c r="R975" s="153" t="e">
        <f t="shared" si="173"/>
        <v>#REF!</v>
      </c>
      <c r="S975" s="153" t="e">
        <f t="shared" si="179"/>
        <v>#REF!</v>
      </c>
      <c r="T975" s="152" t="str">
        <f t="shared" ca="1" si="180"/>
        <v/>
      </c>
      <c r="U975" s="149" t="str">
        <f t="shared" ca="1" si="178"/>
        <v/>
      </c>
    </row>
    <row r="976" spans="1:21">
      <c r="A976" s="149">
        <v>974</v>
      </c>
      <c r="B976" s="150">
        <f t="shared" si="181"/>
        <v>974</v>
      </c>
      <c r="C976" s="151" t="e">
        <f>IF(#REF!='Pareto Math'!Z$3,'Pareto Math'!B976,IF(HLOOKUP(X$15,#REF!,A977,FALSE)="","",HLOOKUP(X$15,#REF!,A977,FALSE)))</f>
        <v>#REF!</v>
      </c>
      <c r="D976" s="149" t="e">
        <f>HLOOKUP(V$15,#REF!,A977,FALSE)</f>
        <v>#REF!</v>
      </c>
      <c r="E976" s="152" t="e">
        <f>IF(C976="","",HLOOKUP(W$15,#REF!,A977,FALSE))</f>
        <v>#REF!</v>
      </c>
      <c r="F976" s="152">
        <f>(COUNTIF(D$3:D976,D976))</f>
        <v>974</v>
      </c>
      <c r="G976" s="152">
        <f t="shared" si="175"/>
        <v>999</v>
      </c>
      <c r="H976" s="152" t="e">
        <f t="shared" si="176"/>
        <v>#REF!</v>
      </c>
      <c r="I976" s="153" t="str">
        <f t="shared" si="177"/>
        <v/>
      </c>
      <c r="J976" s="153" t="e">
        <f t="shared" si="174"/>
        <v>#REF!</v>
      </c>
      <c r="K976" s="153" t="e">
        <f t="shared" si="174"/>
        <v>#REF!</v>
      </c>
      <c r="L976" s="153" t="e">
        <f t="shared" si="174"/>
        <v>#REF!</v>
      </c>
      <c r="M976" s="153" t="e">
        <f t="shared" si="173"/>
        <v>#REF!</v>
      </c>
      <c r="N976" s="153" t="e">
        <f t="shared" si="173"/>
        <v>#REF!</v>
      </c>
      <c r="O976" s="153" t="e">
        <f t="shared" si="173"/>
        <v>#REF!</v>
      </c>
      <c r="P976" s="153" t="e">
        <f t="shared" si="173"/>
        <v>#REF!</v>
      </c>
      <c r="Q976" s="153" t="e">
        <f t="shared" si="173"/>
        <v>#REF!</v>
      </c>
      <c r="R976" s="153" t="e">
        <f t="shared" si="173"/>
        <v>#REF!</v>
      </c>
      <c r="S976" s="153" t="e">
        <f t="shared" si="179"/>
        <v>#REF!</v>
      </c>
      <c r="T976" s="152" t="str">
        <f t="shared" ca="1" si="180"/>
        <v/>
      </c>
      <c r="U976" s="149" t="str">
        <f t="shared" ca="1" si="178"/>
        <v/>
      </c>
    </row>
    <row r="977" spans="1:21">
      <c r="A977" s="149">
        <v>975</v>
      </c>
      <c r="B977" s="150">
        <f t="shared" si="181"/>
        <v>975</v>
      </c>
      <c r="C977" s="151" t="e">
        <f>IF(#REF!='Pareto Math'!Z$3,'Pareto Math'!B977,IF(HLOOKUP(X$15,#REF!,A978,FALSE)="","",HLOOKUP(X$15,#REF!,A978,FALSE)))</f>
        <v>#REF!</v>
      </c>
      <c r="D977" s="149" t="e">
        <f>HLOOKUP(V$15,#REF!,A978,FALSE)</f>
        <v>#REF!</v>
      </c>
      <c r="E977" s="152" t="e">
        <f>IF(C977="","",HLOOKUP(W$15,#REF!,A978,FALSE))</f>
        <v>#REF!</v>
      </c>
      <c r="F977" s="152">
        <f>(COUNTIF(D$3:D977,D977))</f>
        <v>975</v>
      </c>
      <c r="G977" s="152">
        <f t="shared" si="175"/>
        <v>999</v>
      </c>
      <c r="H977" s="152" t="e">
        <f t="shared" si="176"/>
        <v>#REF!</v>
      </c>
      <c r="I977" s="153" t="str">
        <f t="shared" si="177"/>
        <v/>
      </c>
      <c r="J977" s="153" t="e">
        <f t="shared" si="174"/>
        <v>#REF!</v>
      </c>
      <c r="K977" s="153" t="e">
        <f t="shared" si="174"/>
        <v>#REF!</v>
      </c>
      <c r="L977" s="153" t="e">
        <f t="shared" si="174"/>
        <v>#REF!</v>
      </c>
      <c r="M977" s="153" t="e">
        <f t="shared" si="173"/>
        <v>#REF!</v>
      </c>
      <c r="N977" s="153" t="e">
        <f t="shared" si="173"/>
        <v>#REF!</v>
      </c>
      <c r="O977" s="153" t="e">
        <f t="shared" si="173"/>
        <v>#REF!</v>
      </c>
      <c r="P977" s="153" t="e">
        <f t="shared" si="173"/>
        <v>#REF!</v>
      </c>
      <c r="Q977" s="153" t="e">
        <f t="shared" si="173"/>
        <v>#REF!</v>
      </c>
      <c r="R977" s="153" t="e">
        <f t="shared" si="173"/>
        <v>#REF!</v>
      </c>
      <c r="S977" s="153" t="e">
        <f t="shared" si="179"/>
        <v>#REF!</v>
      </c>
      <c r="T977" s="152" t="str">
        <f t="shared" ca="1" si="180"/>
        <v/>
      </c>
      <c r="U977" s="149" t="str">
        <f t="shared" ca="1" si="178"/>
        <v/>
      </c>
    </row>
    <row r="978" spans="1:21">
      <c r="A978" s="149">
        <v>976</v>
      </c>
      <c r="B978" s="150">
        <f t="shared" si="181"/>
        <v>976</v>
      </c>
      <c r="C978" s="151" t="e">
        <f>IF(#REF!='Pareto Math'!Z$3,'Pareto Math'!B978,IF(HLOOKUP(X$15,#REF!,A979,FALSE)="","",HLOOKUP(X$15,#REF!,A979,FALSE)))</f>
        <v>#REF!</v>
      </c>
      <c r="D978" s="149" t="e">
        <f>HLOOKUP(V$15,#REF!,A979,FALSE)</f>
        <v>#REF!</v>
      </c>
      <c r="E978" s="152" t="e">
        <f>IF(C978="","",HLOOKUP(W$15,#REF!,A979,FALSE))</f>
        <v>#REF!</v>
      </c>
      <c r="F978" s="152">
        <f>(COUNTIF(D$3:D978,D978))</f>
        <v>976</v>
      </c>
      <c r="G978" s="152">
        <f t="shared" si="175"/>
        <v>999</v>
      </c>
      <c r="H978" s="152" t="e">
        <f t="shared" si="176"/>
        <v>#REF!</v>
      </c>
      <c r="I978" s="153" t="str">
        <f t="shared" si="177"/>
        <v/>
      </c>
      <c r="J978" s="153" t="e">
        <f t="shared" si="174"/>
        <v>#REF!</v>
      </c>
      <c r="K978" s="153" t="e">
        <f t="shared" si="174"/>
        <v>#REF!</v>
      </c>
      <c r="L978" s="153" t="e">
        <f t="shared" si="174"/>
        <v>#REF!</v>
      </c>
      <c r="M978" s="153" t="e">
        <f t="shared" si="173"/>
        <v>#REF!</v>
      </c>
      <c r="N978" s="153" t="e">
        <f t="shared" si="173"/>
        <v>#REF!</v>
      </c>
      <c r="O978" s="153" t="e">
        <f t="shared" si="173"/>
        <v>#REF!</v>
      </c>
      <c r="P978" s="153" t="e">
        <f t="shared" si="173"/>
        <v>#REF!</v>
      </c>
      <c r="Q978" s="153" t="e">
        <f t="shared" si="173"/>
        <v>#REF!</v>
      </c>
      <c r="R978" s="153" t="e">
        <f t="shared" si="173"/>
        <v>#REF!</v>
      </c>
      <c r="S978" s="153" t="e">
        <f t="shared" si="179"/>
        <v>#REF!</v>
      </c>
      <c r="T978" s="152" t="str">
        <f t="shared" ca="1" si="180"/>
        <v/>
      </c>
      <c r="U978" s="149" t="str">
        <f t="shared" ca="1" si="178"/>
        <v/>
      </c>
    </row>
    <row r="979" spans="1:21">
      <c r="A979" s="149">
        <v>977</v>
      </c>
      <c r="B979" s="150">
        <f t="shared" si="181"/>
        <v>977</v>
      </c>
      <c r="C979" s="151" t="e">
        <f>IF(#REF!='Pareto Math'!Z$3,'Pareto Math'!B979,IF(HLOOKUP(X$15,#REF!,A980,FALSE)="","",HLOOKUP(X$15,#REF!,A980,FALSE)))</f>
        <v>#REF!</v>
      </c>
      <c r="D979" s="149" t="e">
        <f>HLOOKUP(V$15,#REF!,A980,FALSE)</f>
        <v>#REF!</v>
      </c>
      <c r="E979" s="152" t="e">
        <f>IF(C979="","",HLOOKUP(W$15,#REF!,A980,FALSE))</f>
        <v>#REF!</v>
      </c>
      <c r="F979" s="152">
        <f>(COUNTIF(D$3:D979,D979))</f>
        <v>977</v>
      </c>
      <c r="G979" s="152">
        <f t="shared" si="175"/>
        <v>999</v>
      </c>
      <c r="H979" s="152" t="e">
        <f t="shared" si="176"/>
        <v>#REF!</v>
      </c>
      <c r="I979" s="153" t="str">
        <f t="shared" si="177"/>
        <v/>
      </c>
      <c r="J979" s="153" t="e">
        <f t="shared" si="174"/>
        <v>#REF!</v>
      </c>
      <c r="K979" s="153" t="e">
        <f t="shared" si="174"/>
        <v>#REF!</v>
      </c>
      <c r="L979" s="153" t="e">
        <f t="shared" si="174"/>
        <v>#REF!</v>
      </c>
      <c r="M979" s="153" t="e">
        <f t="shared" si="173"/>
        <v>#REF!</v>
      </c>
      <c r="N979" s="153" t="e">
        <f t="shared" si="173"/>
        <v>#REF!</v>
      </c>
      <c r="O979" s="153" t="e">
        <f t="shared" si="173"/>
        <v>#REF!</v>
      </c>
      <c r="P979" s="153" t="e">
        <f t="shared" si="173"/>
        <v>#REF!</v>
      </c>
      <c r="Q979" s="153" t="e">
        <f t="shared" si="173"/>
        <v>#REF!</v>
      </c>
      <c r="R979" s="153" t="e">
        <f t="shared" si="173"/>
        <v>#REF!</v>
      </c>
      <c r="S979" s="153" t="e">
        <f t="shared" si="179"/>
        <v>#REF!</v>
      </c>
      <c r="T979" s="152" t="str">
        <f t="shared" ca="1" si="180"/>
        <v/>
      </c>
      <c r="U979" s="149" t="str">
        <f t="shared" ca="1" si="178"/>
        <v/>
      </c>
    </row>
    <row r="980" spans="1:21">
      <c r="A980" s="149">
        <v>978</v>
      </c>
      <c r="B980" s="150">
        <f t="shared" si="181"/>
        <v>978</v>
      </c>
      <c r="C980" s="151" t="e">
        <f>IF(#REF!='Pareto Math'!Z$3,'Pareto Math'!B980,IF(HLOOKUP(X$15,#REF!,A981,FALSE)="","",HLOOKUP(X$15,#REF!,A981,FALSE)))</f>
        <v>#REF!</v>
      </c>
      <c r="D980" s="149" t="e">
        <f>HLOOKUP(V$15,#REF!,A981,FALSE)</f>
        <v>#REF!</v>
      </c>
      <c r="E980" s="152" t="e">
        <f>IF(C980="","",HLOOKUP(W$15,#REF!,A981,FALSE))</f>
        <v>#REF!</v>
      </c>
      <c r="F980" s="152">
        <f>(COUNTIF(D$3:D980,D980))</f>
        <v>978</v>
      </c>
      <c r="G980" s="152">
        <f t="shared" si="175"/>
        <v>999</v>
      </c>
      <c r="H980" s="152" t="e">
        <f t="shared" si="176"/>
        <v>#REF!</v>
      </c>
      <c r="I980" s="153" t="str">
        <f t="shared" si="177"/>
        <v/>
      </c>
      <c r="J980" s="153" t="e">
        <f t="shared" si="174"/>
        <v>#REF!</v>
      </c>
      <c r="K980" s="153" t="e">
        <f t="shared" si="174"/>
        <v>#REF!</v>
      </c>
      <c r="L980" s="153" t="e">
        <f t="shared" si="174"/>
        <v>#REF!</v>
      </c>
      <c r="M980" s="153" t="e">
        <f t="shared" si="173"/>
        <v>#REF!</v>
      </c>
      <c r="N980" s="153" t="e">
        <f t="shared" si="173"/>
        <v>#REF!</v>
      </c>
      <c r="O980" s="153" t="e">
        <f t="shared" si="173"/>
        <v>#REF!</v>
      </c>
      <c r="P980" s="153" t="e">
        <f t="shared" si="173"/>
        <v>#REF!</v>
      </c>
      <c r="Q980" s="153" t="e">
        <f t="shared" si="173"/>
        <v>#REF!</v>
      </c>
      <c r="R980" s="153" t="e">
        <f t="shared" si="173"/>
        <v>#REF!</v>
      </c>
      <c r="S980" s="153" t="e">
        <f t="shared" si="179"/>
        <v>#REF!</v>
      </c>
      <c r="T980" s="152" t="str">
        <f t="shared" ca="1" si="180"/>
        <v/>
      </c>
      <c r="U980" s="149" t="str">
        <f t="shared" ca="1" si="178"/>
        <v/>
      </c>
    </row>
    <row r="981" spans="1:21">
      <c r="A981" s="149">
        <v>979</v>
      </c>
      <c r="B981" s="150">
        <f t="shared" si="181"/>
        <v>979</v>
      </c>
      <c r="C981" s="151" t="e">
        <f>IF(#REF!='Pareto Math'!Z$3,'Pareto Math'!B981,IF(HLOOKUP(X$15,#REF!,A982,FALSE)="","",HLOOKUP(X$15,#REF!,A982,FALSE)))</f>
        <v>#REF!</v>
      </c>
      <c r="D981" s="149" t="e">
        <f>HLOOKUP(V$15,#REF!,A982,FALSE)</f>
        <v>#REF!</v>
      </c>
      <c r="E981" s="152" t="e">
        <f>IF(C981="","",HLOOKUP(W$15,#REF!,A982,FALSE))</f>
        <v>#REF!</v>
      </c>
      <c r="F981" s="152">
        <f>(COUNTIF(D$3:D981,D981))</f>
        <v>979</v>
      </c>
      <c r="G981" s="152">
        <f t="shared" si="175"/>
        <v>999</v>
      </c>
      <c r="H981" s="152" t="e">
        <f t="shared" si="176"/>
        <v>#REF!</v>
      </c>
      <c r="I981" s="153" t="str">
        <f t="shared" si="177"/>
        <v/>
      </c>
      <c r="J981" s="153" t="e">
        <f t="shared" si="174"/>
        <v>#REF!</v>
      </c>
      <c r="K981" s="153" t="e">
        <f t="shared" si="174"/>
        <v>#REF!</v>
      </c>
      <c r="L981" s="153" t="e">
        <f t="shared" si="174"/>
        <v>#REF!</v>
      </c>
      <c r="M981" s="153" t="e">
        <f t="shared" si="173"/>
        <v>#REF!</v>
      </c>
      <c r="N981" s="153" t="e">
        <f t="shared" si="173"/>
        <v>#REF!</v>
      </c>
      <c r="O981" s="153" t="e">
        <f t="shared" si="173"/>
        <v>#REF!</v>
      </c>
      <c r="P981" s="153" t="e">
        <f t="shared" si="173"/>
        <v>#REF!</v>
      </c>
      <c r="Q981" s="153" t="e">
        <f t="shared" si="173"/>
        <v>#REF!</v>
      </c>
      <c r="R981" s="153" t="e">
        <f t="shared" si="173"/>
        <v>#REF!</v>
      </c>
      <c r="S981" s="153" t="e">
        <f t="shared" si="179"/>
        <v>#REF!</v>
      </c>
      <c r="T981" s="152" t="str">
        <f t="shared" ca="1" si="180"/>
        <v/>
      </c>
      <c r="U981" s="149" t="str">
        <f t="shared" ca="1" si="178"/>
        <v/>
      </c>
    </row>
    <row r="982" spans="1:21">
      <c r="A982" s="149">
        <v>980</v>
      </c>
      <c r="B982" s="150">
        <f t="shared" si="181"/>
        <v>980</v>
      </c>
      <c r="C982" s="151" t="e">
        <f>IF(#REF!='Pareto Math'!Z$3,'Pareto Math'!B982,IF(HLOOKUP(X$15,#REF!,A983,FALSE)="","",HLOOKUP(X$15,#REF!,A983,FALSE)))</f>
        <v>#REF!</v>
      </c>
      <c r="D982" s="149" t="e">
        <f>HLOOKUP(V$15,#REF!,A983,FALSE)</f>
        <v>#REF!</v>
      </c>
      <c r="E982" s="152" t="e">
        <f>IF(C982="","",HLOOKUP(W$15,#REF!,A983,FALSE))</f>
        <v>#REF!</v>
      </c>
      <c r="F982" s="152">
        <f>(COUNTIF(D$3:D982,D982))</f>
        <v>980</v>
      </c>
      <c r="G982" s="152">
        <f t="shared" si="175"/>
        <v>999</v>
      </c>
      <c r="H982" s="152" t="e">
        <f t="shared" si="176"/>
        <v>#REF!</v>
      </c>
      <c r="I982" s="153" t="str">
        <f t="shared" si="177"/>
        <v/>
      </c>
      <c r="J982" s="153" t="e">
        <f t="shared" si="174"/>
        <v>#REF!</v>
      </c>
      <c r="K982" s="153" t="e">
        <f t="shared" si="174"/>
        <v>#REF!</v>
      </c>
      <c r="L982" s="153" t="e">
        <f t="shared" si="174"/>
        <v>#REF!</v>
      </c>
      <c r="M982" s="153" t="e">
        <f t="shared" si="173"/>
        <v>#REF!</v>
      </c>
      <c r="N982" s="153" t="e">
        <f t="shared" si="173"/>
        <v>#REF!</v>
      </c>
      <c r="O982" s="153" t="e">
        <f t="shared" si="173"/>
        <v>#REF!</v>
      </c>
      <c r="P982" s="153" t="e">
        <f t="shared" si="173"/>
        <v>#REF!</v>
      </c>
      <c r="Q982" s="153" t="e">
        <f t="shared" si="173"/>
        <v>#REF!</v>
      </c>
      <c r="R982" s="153" t="e">
        <f t="shared" si="173"/>
        <v>#REF!</v>
      </c>
      <c r="S982" s="153" t="e">
        <f t="shared" si="179"/>
        <v>#REF!</v>
      </c>
      <c r="T982" s="152" t="str">
        <f t="shared" ca="1" si="180"/>
        <v/>
      </c>
      <c r="U982" s="149" t="str">
        <f t="shared" ca="1" si="178"/>
        <v/>
      </c>
    </row>
    <row r="983" spans="1:21">
      <c r="A983" s="149">
        <v>981</v>
      </c>
      <c r="B983" s="150">
        <f t="shared" si="181"/>
        <v>981</v>
      </c>
      <c r="C983" s="151" t="e">
        <f>IF(#REF!='Pareto Math'!Z$3,'Pareto Math'!B983,IF(HLOOKUP(X$15,#REF!,A984,FALSE)="","",HLOOKUP(X$15,#REF!,A984,FALSE)))</f>
        <v>#REF!</v>
      </c>
      <c r="D983" s="149" t="e">
        <f>HLOOKUP(V$15,#REF!,A984,FALSE)</f>
        <v>#REF!</v>
      </c>
      <c r="E983" s="152" t="e">
        <f>IF(C983="","",HLOOKUP(W$15,#REF!,A984,FALSE))</f>
        <v>#REF!</v>
      </c>
      <c r="F983" s="152">
        <f>(COUNTIF(D$3:D983,D983))</f>
        <v>981</v>
      </c>
      <c r="G983" s="152">
        <f t="shared" si="175"/>
        <v>999</v>
      </c>
      <c r="H983" s="152" t="e">
        <f t="shared" si="176"/>
        <v>#REF!</v>
      </c>
      <c r="I983" s="153" t="str">
        <f t="shared" si="177"/>
        <v/>
      </c>
      <c r="J983" s="153" t="e">
        <f t="shared" si="174"/>
        <v>#REF!</v>
      </c>
      <c r="K983" s="153" t="e">
        <f t="shared" si="174"/>
        <v>#REF!</v>
      </c>
      <c r="L983" s="153" t="e">
        <f t="shared" si="174"/>
        <v>#REF!</v>
      </c>
      <c r="M983" s="153" t="e">
        <f t="shared" si="173"/>
        <v>#REF!</v>
      </c>
      <c r="N983" s="153" t="e">
        <f t="shared" si="173"/>
        <v>#REF!</v>
      </c>
      <c r="O983" s="153" t="e">
        <f t="shared" si="173"/>
        <v>#REF!</v>
      </c>
      <c r="P983" s="153" t="e">
        <f t="shared" si="173"/>
        <v>#REF!</v>
      </c>
      <c r="Q983" s="153" t="e">
        <f t="shared" si="173"/>
        <v>#REF!</v>
      </c>
      <c r="R983" s="153" t="e">
        <f t="shared" si="173"/>
        <v>#REF!</v>
      </c>
      <c r="S983" s="153" t="e">
        <f t="shared" si="179"/>
        <v>#REF!</v>
      </c>
      <c r="T983" s="152" t="str">
        <f t="shared" ca="1" si="180"/>
        <v/>
      </c>
      <c r="U983" s="149" t="str">
        <f t="shared" ca="1" si="178"/>
        <v/>
      </c>
    </row>
    <row r="984" spans="1:21">
      <c r="A984" s="149">
        <v>982</v>
      </c>
      <c r="B984" s="150">
        <f t="shared" si="181"/>
        <v>982</v>
      </c>
      <c r="C984" s="151" t="e">
        <f>IF(#REF!='Pareto Math'!Z$3,'Pareto Math'!B984,IF(HLOOKUP(X$15,#REF!,A985,FALSE)="","",HLOOKUP(X$15,#REF!,A985,FALSE)))</f>
        <v>#REF!</v>
      </c>
      <c r="D984" s="149" t="e">
        <f>HLOOKUP(V$15,#REF!,A985,FALSE)</f>
        <v>#REF!</v>
      </c>
      <c r="E984" s="152" t="e">
        <f>IF(C984="","",HLOOKUP(W$15,#REF!,A985,FALSE))</f>
        <v>#REF!</v>
      </c>
      <c r="F984" s="152">
        <f>(COUNTIF(D$3:D984,D984))</f>
        <v>982</v>
      </c>
      <c r="G984" s="152">
        <f t="shared" si="175"/>
        <v>999</v>
      </c>
      <c r="H984" s="152" t="e">
        <f t="shared" si="176"/>
        <v>#REF!</v>
      </c>
      <c r="I984" s="153" t="str">
        <f t="shared" si="177"/>
        <v/>
      </c>
      <c r="J984" s="153" t="e">
        <f t="shared" si="174"/>
        <v>#REF!</v>
      </c>
      <c r="K984" s="153" t="e">
        <f t="shared" si="174"/>
        <v>#REF!</v>
      </c>
      <c r="L984" s="153" t="e">
        <f t="shared" si="174"/>
        <v>#REF!</v>
      </c>
      <c r="M984" s="153" t="e">
        <f t="shared" si="173"/>
        <v>#REF!</v>
      </c>
      <c r="N984" s="153" t="e">
        <f t="shared" si="173"/>
        <v>#REF!</v>
      </c>
      <c r="O984" s="153" t="e">
        <f t="shared" si="173"/>
        <v>#REF!</v>
      </c>
      <c r="P984" s="153" t="e">
        <f t="shared" si="173"/>
        <v>#REF!</v>
      </c>
      <c r="Q984" s="153" t="e">
        <f t="shared" si="173"/>
        <v>#REF!</v>
      </c>
      <c r="R984" s="153" t="e">
        <f t="shared" si="173"/>
        <v>#REF!</v>
      </c>
      <c r="S984" s="153" t="e">
        <f t="shared" si="179"/>
        <v>#REF!</v>
      </c>
      <c r="T984" s="152" t="str">
        <f t="shared" ca="1" si="180"/>
        <v/>
      </c>
      <c r="U984" s="149" t="str">
        <f t="shared" ca="1" si="178"/>
        <v/>
      </c>
    </row>
    <row r="985" spans="1:21">
      <c r="A985" s="149">
        <v>983</v>
      </c>
      <c r="B985" s="150">
        <f t="shared" si="181"/>
        <v>983</v>
      </c>
      <c r="C985" s="151" t="e">
        <f>IF(#REF!='Pareto Math'!Z$3,'Pareto Math'!B985,IF(HLOOKUP(X$15,#REF!,A986,FALSE)="","",HLOOKUP(X$15,#REF!,A986,FALSE)))</f>
        <v>#REF!</v>
      </c>
      <c r="D985" s="149" t="e">
        <f>HLOOKUP(V$15,#REF!,A986,FALSE)</f>
        <v>#REF!</v>
      </c>
      <c r="E985" s="152" t="e">
        <f>IF(C985="","",HLOOKUP(W$15,#REF!,A986,FALSE))</f>
        <v>#REF!</v>
      </c>
      <c r="F985" s="152">
        <f>(COUNTIF(D$3:D985,D985))</f>
        <v>983</v>
      </c>
      <c r="G985" s="152">
        <f t="shared" si="175"/>
        <v>999</v>
      </c>
      <c r="H985" s="152" t="e">
        <f t="shared" si="176"/>
        <v>#REF!</v>
      </c>
      <c r="I985" s="153" t="str">
        <f t="shared" si="177"/>
        <v/>
      </c>
      <c r="J985" s="153" t="e">
        <f t="shared" si="174"/>
        <v>#REF!</v>
      </c>
      <c r="K985" s="153" t="e">
        <f t="shared" si="174"/>
        <v>#REF!</v>
      </c>
      <c r="L985" s="153" t="e">
        <f t="shared" si="174"/>
        <v>#REF!</v>
      </c>
      <c r="M985" s="153" t="e">
        <f t="shared" si="173"/>
        <v>#REF!</v>
      </c>
      <c r="N985" s="153" t="e">
        <f t="shared" si="173"/>
        <v>#REF!</v>
      </c>
      <c r="O985" s="153" t="e">
        <f t="shared" si="173"/>
        <v>#REF!</v>
      </c>
      <c r="P985" s="153" t="e">
        <f t="shared" si="173"/>
        <v>#REF!</v>
      </c>
      <c r="Q985" s="153" t="e">
        <f t="shared" si="173"/>
        <v>#REF!</v>
      </c>
      <c r="R985" s="153" t="e">
        <f t="shared" si="173"/>
        <v>#REF!</v>
      </c>
      <c r="S985" s="153" t="e">
        <f t="shared" si="179"/>
        <v>#REF!</v>
      </c>
      <c r="T985" s="152" t="str">
        <f t="shared" ca="1" si="180"/>
        <v/>
      </c>
      <c r="U985" s="149" t="str">
        <f t="shared" ca="1" si="178"/>
        <v/>
      </c>
    </row>
    <row r="986" spans="1:21">
      <c r="A986" s="149">
        <v>984</v>
      </c>
      <c r="B986" s="150">
        <f t="shared" si="181"/>
        <v>984</v>
      </c>
      <c r="C986" s="151" t="e">
        <f>IF(#REF!='Pareto Math'!Z$3,'Pareto Math'!B986,IF(HLOOKUP(X$15,#REF!,A987,FALSE)="","",HLOOKUP(X$15,#REF!,A987,FALSE)))</f>
        <v>#REF!</v>
      </c>
      <c r="D986" s="149" t="e">
        <f>HLOOKUP(V$15,#REF!,A987,FALSE)</f>
        <v>#REF!</v>
      </c>
      <c r="E986" s="152" t="e">
        <f>IF(C986="","",HLOOKUP(W$15,#REF!,A987,FALSE))</f>
        <v>#REF!</v>
      </c>
      <c r="F986" s="152">
        <f>(COUNTIF(D$3:D986,D986))</f>
        <v>984</v>
      </c>
      <c r="G986" s="152">
        <f t="shared" si="175"/>
        <v>999</v>
      </c>
      <c r="H986" s="152" t="e">
        <f t="shared" si="176"/>
        <v>#REF!</v>
      </c>
      <c r="I986" s="153" t="str">
        <f t="shared" si="177"/>
        <v/>
      </c>
      <c r="J986" s="153" t="e">
        <f t="shared" si="174"/>
        <v>#REF!</v>
      </c>
      <c r="K986" s="153" t="e">
        <f t="shared" si="174"/>
        <v>#REF!</v>
      </c>
      <c r="L986" s="153" t="e">
        <f t="shared" si="174"/>
        <v>#REF!</v>
      </c>
      <c r="M986" s="153" t="e">
        <f t="shared" si="173"/>
        <v>#REF!</v>
      </c>
      <c r="N986" s="153" t="e">
        <f t="shared" si="173"/>
        <v>#REF!</v>
      </c>
      <c r="O986" s="153" t="e">
        <f t="shared" si="173"/>
        <v>#REF!</v>
      </c>
      <c r="P986" s="153" t="e">
        <f t="shared" si="173"/>
        <v>#REF!</v>
      </c>
      <c r="Q986" s="153" t="e">
        <f t="shared" si="173"/>
        <v>#REF!</v>
      </c>
      <c r="R986" s="153" t="e">
        <f t="shared" si="173"/>
        <v>#REF!</v>
      </c>
      <c r="S986" s="153" t="e">
        <f t="shared" si="179"/>
        <v>#REF!</v>
      </c>
      <c r="T986" s="152" t="str">
        <f t="shared" ca="1" si="180"/>
        <v/>
      </c>
      <c r="U986" s="149" t="str">
        <f t="shared" ca="1" si="178"/>
        <v/>
      </c>
    </row>
    <row r="987" spans="1:21">
      <c r="A987" s="149">
        <v>985</v>
      </c>
      <c r="B987" s="150">
        <f t="shared" si="181"/>
        <v>985</v>
      </c>
      <c r="C987" s="151" t="e">
        <f>IF(#REF!='Pareto Math'!Z$3,'Pareto Math'!B987,IF(HLOOKUP(X$15,#REF!,A988,FALSE)="","",HLOOKUP(X$15,#REF!,A988,FALSE)))</f>
        <v>#REF!</v>
      </c>
      <c r="D987" s="149" t="e">
        <f>HLOOKUP(V$15,#REF!,A988,FALSE)</f>
        <v>#REF!</v>
      </c>
      <c r="E987" s="152" t="e">
        <f>IF(C987="","",HLOOKUP(W$15,#REF!,A988,FALSE))</f>
        <v>#REF!</v>
      </c>
      <c r="F987" s="152">
        <f>(COUNTIF(D$3:D987,D987))</f>
        <v>985</v>
      </c>
      <c r="G987" s="152">
        <f t="shared" si="175"/>
        <v>999</v>
      </c>
      <c r="H987" s="152" t="e">
        <f t="shared" si="176"/>
        <v>#REF!</v>
      </c>
      <c r="I987" s="153" t="str">
        <f t="shared" si="177"/>
        <v/>
      </c>
      <c r="J987" s="153" t="e">
        <f t="shared" si="174"/>
        <v>#REF!</v>
      </c>
      <c r="K987" s="153" t="e">
        <f t="shared" si="174"/>
        <v>#REF!</v>
      </c>
      <c r="L987" s="153" t="e">
        <f t="shared" si="174"/>
        <v>#REF!</v>
      </c>
      <c r="M987" s="153" t="e">
        <f t="shared" si="173"/>
        <v>#REF!</v>
      </c>
      <c r="N987" s="153" t="e">
        <f t="shared" si="173"/>
        <v>#REF!</v>
      </c>
      <c r="O987" s="153" t="e">
        <f t="shared" si="173"/>
        <v>#REF!</v>
      </c>
      <c r="P987" s="153" t="e">
        <f t="shared" si="173"/>
        <v>#REF!</v>
      </c>
      <c r="Q987" s="153" t="e">
        <f t="shared" si="173"/>
        <v>#REF!</v>
      </c>
      <c r="R987" s="153" t="e">
        <f t="shared" si="173"/>
        <v>#REF!</v>
      </c>
      <c r="S987" s="153" t="e">
        <f t="shared" si="179"/>
        <v>#REF!</v>
      </c>
      <c r="T987" s="152" t="str">
        <f t="shared" ca="1" si="180"/>
        <v/>
      </c>
      <c r="U987" s="149" t="str">
        <f t="shared" ca="1" si="178"/>
        <v/>
      </c>
    </row>
    <row r="988" spans="1:21">
      <c r="A988" s="149">
        <v>986</v>
      </c>
      <c r="B988" s="150">
        <f t="shared" si="181"/>
        <v>986</v>
      </c>
      <c r="C988" s="151" t="e">
        <f>IF(#REF!='Pareto Math'!Z$3,'Pareto Math'!B988,IF(HLOOKUP(X$15,#REF!,A989,FALSE)="","",HLOOKUP(X$15,#REF!,A989,FALSE)))</f>
        <v>#REF!</v>
      </c>
      <c r="D988" s="149" t="e">
        <f>HLOOKUP(V$15,#REF!,A989,FALSE)</f>
        <v>#REF!</v>
      </c>
      <c r="E988" s="152" t="e">
        <f>IF(C988="","",HLOOKUP(W$15,#REF!,A989,FALSE))</f>
        <v>#REF!</v>
      </c>
      <c r="F988" s="152">
        <f>(COUNTIF(D$3:D988,D988))</f>
        <v>986</v>
      </c>
      <c r="G988" s="152">
        <f t="shared" si="175"/>
        <v>999</v>
      </c>
      <c r="H988" s="152" t="e">
        <f t="shared" si="176"/>
        <v>#REF!</v>
      </c>
      <c r="I988" s="153" t="str">
        <f t="shared" si="177"/>
        <v/>
      </c>
      <c r="J988" s="153" t="e">
        <f t="shared" si="174"/>
        <v>#REF!</v>
      </c>
      <c r="K988" s="153" t="e">
        <f t="shared" si="174"/>
        <v>#REF!</v>
      </c>
      <c r="L988" s="153" t="e">
        <f t="shared" si="174"/>
        <v>#REF!</v>
      </c>
      <c r="M988" s="153" t="e">
        <f t="shared" si="173"/>
        <v>#REF!</v>
      </c>
      <c r="N988" s="153" t="e">
        <f t="shared" si="173"/>
        <v>#REF!</v>
      </c>
      <c r="O988" s="153" t="e">
        <f t="shared" si="173"/>
        <v>#REF!</v>
      </c>
      <c r="P988" s="153" t="e">
        <f t="shared" si="173"/>
        <v>#REF!</v>
      </c>
      <c r="Q988" s="153" t="e">
        <f t="shared" si="173"/>
        <v>#REF!</v>
      </c>
      <c r="R988" s="153" t="e">
        <f t="shared" si="173"/>
        <v>#REF!</v>
      </c>
      <c r="S988" s="153" t="e">
        <f t="shared" si="179"/>
        <v>#REF!</v>
      </c>
      <c r="T988" s="152" t="str">
        <f t="shared" ca="1" si="180"/>
        <v/>
      </c>
      <c r="U988" s="149" t="str">
        <f t="shared" ca="1" si="178"/>
        <v/>
      </c>
    </row>
    <row r="989" spans="1:21">
      <c r="A989" s="149">
        <v>987</v>
      </c>
      <c r="B989" s="150">
        <f t="shared" si="181"/>
        <v>987</v>
      </c>
      <c r="C989" s="151" t="e">
        <f>IF(#REF!='Pareto Math'!Z$3,'Pareto Math'!B989,IF(HLOOKUP(X$15,#REF!,A990,FALSE)="","",HLOOKUP(X$15,#REF!,A990,FALSE)))</f>
        <v>#REF!</v>
      </c>
      <c r="D989" s="149" t="e">
        <f>HLOOKUP(V$15,#REF!,A990,FALSE)</f>
        <v>#REF!</v>
      </c>
      <c r="E989" s="152" t="e">
        <f>IF(C989="","",HLOOKUP(W$15,#REF!,A990,FALSE))</f>
        <v>#REF!</v>
      </c>
      <c r="F989" s="152">
        <f>(COUNTIF(D$3:D989,D989))</f>
        <v>987</v>
      </c>
      <c r="G989" s="152">
        <f t="shared" si="175"/>
        <v>999</v>
      </c>
      <c r="H989" s="152" t="e">
        <f t="shared" si="176"/>
        <v>#REF!</v>
      </c>
      <c r="I989" s="153" t="str">
        <f t="shared" si="177"/>
        <v/>
      </c>
      <c r="J989" s="153" t="e">
        <f t="shared" si="174"/>
        <v>#REF!</v>
      </c>
      <c r="K989" s="153" t="e">
        <f t="shared" si="174"/>
        <v>#REF!</v>
      </c>
      <c r="L989" s="153" t="e">
        <f t="shared" si="174"/>
        <v>#REF!</v>
      </c>
      <c r="M989" s="153" t="e">
        <f t="shared" si="173"/>
        <v>#REF!</v>
      </c>
      <c r="N989" s="153" t="e">
        <f t="shared" si="173"/>
        <v>#REF!</v>
      </c>
      <c r="O989" s="153" t="e">
        <f t="shared" si="173"/>
        <v>#REF!</v>
      </c>
      <c r="P989" s="153" t="e">
        <f t="shared" si="173"/>
        <v>#REF!</v>
      </c>
      <c r="Q989" s="153" t="e">
        <f t="shared" si="173"/>
        <v>#REF!</v>
      </c>
      <c r="R989" s="153" t="e">
        <f t="shared" si="173"/>
        <v>#REF!</v>
      </c>
      <c r="S989" s="153" t="e">
        <f t="shared" si="179"/>
        <v>#REF!</v>
      </c>
      <c r="T989" s="152" t="str">
        <f t="shared" ca="1" si="180"/>
        <v/>
      </c>
      <c r="U989" s="149" t="str">
        <f t="shared" ca="1" si="178"/>
        <v/>
      </c>
    </row>
    <row r="990" spans="1:21">
      <c r="A990" s="149">
        <v>988</v>
      </c>
      <c r="B990" s="150">
        <f t="shared" si="181"/>
        <v>988</v>
      </c>
      <c r="C990" s="151" t="e">
        <f>IF(#REF!='Pareto Math'!Z$3,'Pareto Math'!B990,IF(HLOOKUP(X$15,#REF!,A991,FALSE)="","",HLOOKUP(X$15,#REF!,A991,FALSE)))</f>
        <v>#REF!</v>
      </c>
      <c r="D990" s="149" t="e">
        <f>HLOOKUP(V$15,#REF!,A991,FALSE)</f>
        <v>#REF!</v>
      </c>
      <c r="E990" s="152" t="e">
        <f>IF(C990="","",HLOOKUP(W$15,#REF!,A991,FALSE))</f>
        <v>#REF!</v>
      </c>
      <c r="F990" s="152">
        <f>(COUNTIF(D$3:D990,D990))</f>
        <v>988</v>
      </c>
      <c r="G990" s="152">
        <f t="shared" si="175"/>
        <v>999</v>
      </c>
      <c r="H990" s="152" t="e">
        <f t="shared" si="176"/>
        <v>#REF!</v>
      </c>
      <c r="I990" s="153" t="str">
        <f t="shared" si="177"/>
        <v/>
      </c>
      <c r="J990" s="153" t="e">
        <f t="shared" si="174"/>
        <v>#REF!</v>
      </c>
      <c r="K990" s="153" t="e">
        <f t="shared" si="174"/>
        <v>#REF!</v>
      </c>
      <c r="L990" s="153" t="e">
        <f t="shared" si="174"/>
        <v>#REF!</v>
      </c>
      <c r="M990" s="153" t="e">
        <f t="shared" si="173"/>
        <v>#REF!</v>
      </c>
      <c r="N990" s="153" t="e">
        <f t="shared" si="173"/>
        <v>#REF!</v>
      </c>
      <c r="O990" s="153" t="e">
        <f t="shared" si="173"/>
        <v>#REF!</v>
      </c>
      <c r="P990" s="153" t="e">
        <f t="shared" si="173"/>
        <v>#REF!</v>
      </c>
      <c r="Q990" s="153" t="e">
        <f t="shared" si="173"/>
        <v>#REF!</v>
      </c>
      <c r="R990" s="153" t="e">
        <f t="shared" si="173"/>
        <v>#REF!</v>
      </c>
      <c r="S990" s="153" t="e">
        <f t="shared" si="179"/>
        <v>#REF!</v>
      </c>
      <c r="T990" s="152" t="str">
        <f t="shared" ca="1" si="180"/>
        <v/>
      </c>
      <c r="U990" s="149" t="str">
        <f t="shared" ca="1" si="178"/>
        <v/>
      </c>
    </row>
    <row r="991" spans="1:21">
      <c r="A991" s="149">
        <v>989</v>
      </c>
      <c r="B991" s="150">
        <f t="shared" si="181"/>
        <v>989</v>
      </c>
      <c r="C991" s="151" t="e">
        <f>IF(#REF!='Pareto Math'!Z$3,'Pareto Math'!B991,IF(HLOOKUP(X$15,#REF!,A992,FALSE)="","",HLOOKUP(X$15,#REF!,A992,FALSE)))</f>
        <v>#REF!</v>
      </c>
      <c r="D991" s="149" t="e">
        <f>HLOOKUP(V$15,#REF!,A992,FALSE)</f>
        <v>#REF!</v>
      </c>
      <c r="E991" s="152" t="e">
        <f>IF(C991="","",HLOOKUP(W$15,#REF!,A992,FALSE))</f>
        <v>#REF!</v>
      </c>
      <c r="F991" s="152">
        <f>(COUNTIF(D$3:D991,D991))</f>
        <v>989</v>
      </c>
      <c r="G991" s="152">
        <f t="shared" si="175"/>
        <v>999</v>
      </c>
      <c r="H991" s="152" t="e">
        <f t="shared" si="176"/>
        <v>#REF!</v>
      </c>
      <c r="I991" s="153" t="str">
        <f t="shared" si="177"/>
        <v/>
      </c>
      <c r="J991" s="153" t="e">
        <f t="shared" si="174"/>
        <v>#REF!</v>
      </c>
      <c r="K991" s="153" t="e">
        <f t="shared" si="174"/>
        <v>#REF!</v>
      </c>
      <c r="L991" s="153" t="e">
        <f t="shared" si="174"/>
        <v>#REF!</v>
      </c>
      <c r="M991" s="153" t="e">
        <f t="shared" si="173"/>
        <v>#REF!</v>
      </c>
      <c r="N991" s="153" t="e">
        <f t="shared" si="173"/>
        <v>#REF!</v>
      </c>
      <c r="O991" s="153" t="e">
        <f t="shared" si="173"/>
        <v>#REF!</v>
      </c>
      <c r="P991" s="153" t="e">
        <f t="shared" si="173"/>
        <v>#REF!</v>
      </c>
      <c r="Q991" s="153" t="e">
        <f t="shared" si="173"/>
        <v>#REF!</v>
      </c>
      <c r="R991" s="153" t="e">
        <f t="shared" si="173"/>
        <v>#REF!</v>
      </c>
      <c r="S991" s="153" t="e">
        <f t="shared" si="179"/>
        <v>#REF!</v>
      </c>
      <c r="T991" s="152" t="str">
        <f t="shared" ca="1" si="180"/>
        <v/>
      </c>
      <c r="U991" s="149" t="str">
        <f t="shared" ca="1" si="178"/>
        <v/>
      </c>
    </row>
    <row r="992" spans="1:21">
      <c r="A992" s="149">
        <v>990</v>
      </c>
      <c r="B992" s="150">
        <f t="shared" si="181"/>
        <v>990</v>
      </c>
      <c r="C992" s="151" t="e">
        <f>IF(#REF!='Pareto Math'!Z$3,'Pareto Math'!B992,IF(HLOOKUP(X$15,#REF!,A993,FALSE)="","",HLOOKUP(X$15,#REF!,A993,FALSE)))</f>
        <v>#REF!</v>
      </c>
      <c r="D992" s="149" t="e">
        <f>HLOOKUP(V$15,#REF!,A993,FALSE)</f>
        <v>#REF!</v>
      </c>
      <c r="E992" s="152" t="e">
        <f>IF(C992="","",HLOOKUP(W$15,#REF!,A993,FALSE))</f>
        <v>#REF!</v>
      </c>
      <c r="F992" s="152">
        <f>(COUNTIF(D$3:D992,D992))</f>
        <v>990</v>
      </c>
      <c r="G992" s="152">
        <f t="shared" si="175"/>
        <v>999</v>
      </c>
      <c r="H992" s="152" t="e">
        <f t="shared" si="176"/>
        <v>#REF!</v>
      </c>
      <c r="I992" s="153" t="str">
        <f t="shared" si="177"/>
        <v/>
      </c>
      <c r="J992" s="153" t="e">
        <f t="shared" si="174"/>
        <v>#REF!</v>
      </c>
      <c r="K992" s="153" t="e">
        <f t="shared" si="174"/>
        <v>#REF!</v>
      </c>
      <c r="L992" s="153" t="e">
        <f t="shared" si="174"/>
        <v>#REF!</v>
      </c>
      <c r="M992" s="153" t="e">
        <f t="shared" si="173"/>
        <v>#REF!</v>
      </c>
      <c r="N992" s="153" t="e">
        <f t="shared" si="173"/>
        <v>#REF!</v>
      </c>
      <c r="O992" s="153" t="e">
        <f t="shared" si="173"/>
        <v>#REF!</v>
      </c>
      <c r="P992" s="153" t="e">
        <f t="shared" si="173"/>
        <v>#REF!</v>
      </c>
      <c r="Q992" s="153" t="e">
        <f t="shared" si="173"/>
        <v>#REF!</v>
      </c>
      <c r="R992" s="153" t="e">
        <f t="shared" si="173"/>
        <v>#REF!</v>
      </c>
      <c r="S992" s="153" t="e">
        <f t="shared" si="179"/>
        <v>#REF!</v>
      </c>
      <c r="T992" s="152" t="str">
        <f t="shared" ca="1" si="180"/>
        <v/>
      </c>
      <c r="U992" s="149" t="str">
        <f t="shared" ca="1" si="178"/>
        <v/>
      </c>
    </row>
    <row r="993" spans="1:21">
      <c r="A993" s="149">
        <v>991</v>
      </c>
      <c r="B993" s="150">
        <f t="shared" si="181"/>
        <v>991</v>
      </c>
      <c r="C993" s="151" t="e">
        <f>IF(#REF!='Pareto Math'!Z$3,'Pareto Math'!B993,IF(HLOOKUP(X$15,#REF!,A994,FALSE)="","",HLOOKUP(X$15,#REF!,A994,FALSE)))</f>
        <v>#REF!</v>
      </c>
      <c r="D993" s="149" t="e">
        <f>HLOOKUP(V$15,#REF!,A994,FALSE)</f>
        <v>#REF!</v>
      </c>
      <c r="E993" s="152" t="e">
        <f>IF(C993="","",HLOOKUP(W$15,#REF!,A994,FALSE))</f>
        <v>#REF!</v>
      </c>
      <c r="F993" s="152">
        <f>(COUNTIF(D$3:D993,D993))</f>
        <v>991</v>
      </c>
      <c r="G993" s="152">
        <f t="shared" si="175"/>
        <v>999</v>
      </c>
      <c r="H993" s="152" t="e">
        <f t="shared" si="176"/>
        <v>#REF!</v>
      </c>
      <c r="I993" s="153" t="str">
        <f t="shared" si="177"/>
        <v/>
      </c>
      <c r="J993" s="153" t="e">
        <f t="shared" si="174"/>
        <v>#REF!</v>
      </c>
      <c r="K993" s="153" t="e">
        <f t="shared" si="174"/>
        <v>#REF!</v>
      </c>
      <c r="L993" s="153" t="e">
        <f t="shared" si="174"/>
        <v>#REF!</v>
      </c>
      <c r="M993" s="153" t="e">
        <f t="shared" si="173"/>
        <v>#REF!</v>
      </c>
      <c r="N993" s="153" t="e">
        <f t="shared" si="173"/>
        <v>#REF!</v>
      </c>
      <c r="O993" s="153" t="e">
        <f t="shared" si="173"/>
        <v>#REF!</v>
      </c>
      <c r="P993" s="153" t="e">
        <f t="shared" si="173"/>
        <v>#REF!</v>
      </c>
      <c r="Q993" s="153" t="e">
        <f t="shared" si="173"/>
        <v>#REF!</v>
      </c>
      <c r="R993" s="153" t="e">
        <f t="shared" si="173"/>
        <v>#REF!</v>
      </c>
      <c r="S993" s="153" t="e">
        <f t="shared" si="179"/>
        <v>#REF!</v>
      </c>
      <c r="T993" s="152" t="str">
        <f t="shared" ca="1" si="180"/>
        <v/>
      </c>
      <c r="U993" s="149" t="str">
        <f t="shared" ca="1" si="178"/>
        <v/>
      </c>
    </row>
    <row r="994" spans="1:21">
      <c r="A994" s="149">
        <v>992</v>
      </c>
      <c r="B994" s="150">
        <f t="shared" si="181"/>
        <v>992</v>
      </c>
      <c r="C994" s="151" t="e">
        <f>IF(#REF!='Pareto Math'!Z$3,'Pareto Math'!B994,IF(HLOOKUP(X$15,#REF!,A995,FALSE)="","",HLOOKUP(X$15,#REF!,A995,FALSE)))</f>
        <v>#REF!</v>
      </c>
      <c r="D994" s="149" t="e">
        <f>HLOOKUP(V$15,#REF!,A995,FALSE)</f>
        <v>#REF!</v>
      </c>
      <c r="E994" s="152" t="e">
        <f>IF(C994="","",HLOOKUP(W$15,#REF!,A995,FALSE))</f>
        <v>#REF!</v>
      </c>
      <c r="F994" s="152">
        <f>(COUNTIF(D$3:D994,D994))</f>
        <v>992</v>
      </c>
      <c r="G994" s="152">
        <f t="shared" si="175"/>
        <v>999</v>
      </c>
      <c r="H994" s="152" t="e">
        <f t="shared" si="176"/>
        <v>#REF!</v>
      </c>
      <c r="I994" s="153" t="str">
        <f t="shared" si="177"/>
        <v/>
      </c>
      <c r="J994" s="153" t="e">
        <f t="shared" si="174"/>
        <v>#REF!</v>
      </c>
      <c r="K994" s="153" t="e">
        <f t="shared" si="174"/>
        <v>#REF!</v>
      </c>
      <c r="L994" s="153" t="e">
        <f t="shared" si="174"/>
        <v>#REF!</v>
      </c>
      <c r="M994" s="153" t="e">
        <f t="shared" si="173"/>
        <v>#REF!</v>
      </c>
      <c r="N994" s="153" t="e">
        <f t="shared" si="173"/>
        <v>#REF!</v>
      </c>
      <c r="O994" s="153" t="e">
        <f t="shared" si="173"/>
        <v>#REF!</v>
      </c>
      <c r="P994" s="153" t="e">
        <f t="shared" si="173"/>
        <v>#REF!</v>
      </c>
      <c r="Q994" s="153" t="e">
        <f t="shared" si="173"/>
        <v>#REF!</v>
      </c>
      <c r="R994" s="153" t="e">
        <f t="shared" si="173"/>
        <v>#REF!</v>
      </c>
      <c r="S994" s="153" t="e">
        <f t="shared" si="179"/>
        <v>#REF!</v>
      </c>
      <c r="T994" s="152" t="str">
        <f t="shared" ca="1" si="180"/>
        <v/>
      </c>
      <c r="U994" s="149" t="str">
        <f t="shared" ca="1" si="178"/>
        <v/>
      </c>
    </row>
    <row r="995" spans="1:21">
      <c r="A995" s="149">
        <v>993</v>
      </c>
      <c r="B995" s="150">
        <f t="shared" si="181"/>
        <v>993</v>
      </c>
      <c r="C995" s="151" t="e">
        <f>IF(#REF!='Pareto Math'!Z$3,'Pareto Math'!B995,IF(HLOOKUP(X$15,#REF!,A996,FALSE)="","",HLOOKUP(X$15,#REF!,A996,FALSE)))</f>
        <v>#REF!</v>
      </c>
      <c r="D995" s="149" t="e">
        <f>HLOOKUP(V$15,#REF!,A996,FALSE)</f>
        <v>#REF!</v>
      </c>
      <c r="E995" s="152" t="e">
        <f>IF(C995="","",HLOOKUP(W$15,#REF!,A996,FALSE))</f>
        <v>#REF!</v>
      </c>
      <c r="F995" s="152">
        <f>(COUNTIF(D$3:D995,D995))</f>
        <v>993</v>
      </c>
      <c r="G995" s="152">
        <f t="shared" si="175"/>
        <v>999</v>
      </c>
      <c r="H995" s="152" t="e">
        <f t="shared" si="176"/>
        <v>#REF!</v>
      </c>
      <c r="I995" s="153" t="str">
        <f>IF(F995=G995,IF(ISNA(H995),G995,H995),"")</f>
        <v/>
      </c>
      <c r="J995" s="153" t="e">
        <f t="shared" si="174"/>
        <v>#REF!</v>
      </c>
      <c r="K995" s="153" t="e">
        <f t="shared" si="174"/>
        <v>#REF!</v>
      </c>
      <c r="L995" s="153" t="e">
        <f t="shared" si="174"/>
        <v>#REF!</v>
      </c>
      <c r="M995" s="153" t="e">
        <f t="shared" si="173"/>
        <v>#REF!</v>
      </c>
      <c r="N995" s="153" t="e">
        <f t="shared" si="173"/>
        <v>#REF!</v>
      </c>
      <c r="O995" s="153" t="e">
        <f t="shared" si="173"/>
        <v>#REF!</v>
      </c>
      <c r="P995" s="153" t="e">
        <f t="shared" si="173"/>
        <v>#REF!</v>
      </c>
      <c r="Q995" s="153" t="e">
        <f t="shared" si="173"/>
        <v>#REF!</v>
      </c>
      <c r="R995" s="153" t="e">
        <f t="shared" si="173"/>
        <v>#REF!</v>
      </c>
      <c r="S995" s="153" t="e">
        <f t="shared" si="179"/>
        <v>#REF!</v>
      </c>
      <c r="T995" s="152" t="str">
        <f t="shared" ca="1" si="180"/>
        <v/>
      </c>
      <c r="U995" s="149" t="str">
        <f t="shared" ca="1" si="178"/>
        <v/>
      </c>
    </row>
    <row r="996" spans="1:21">
      <c r="A996" s="149">
        <v>994</v>
      </c>
      <c r="B996" s="150">
        <f t="shared" si="181"/>
        <v>994</v>
      </c>
      <c r="C996" s="151" t="e">
        <f>IF(#REF!='Pareto Math'!Z$3,'Pareto Math'!B996,IF(HLOOKUP(X$15,#REF!,A997,FALSE)="","",HLOOKUP(X$15,#REF!,A997,FALSE)))</f>
        <v>#REF!</v>
      </c>
      <c r="D996" s="149" t="e">
        <f>HLOOKUP(V$15,#REF!,A997,FALSE)</f>
        <v>#REF!</v>
      </c>
      <c r="E996" s="152" t="e">
        <f>IF(C996="","",HLOOKUP(W$15,#REF!,A997,FALSE))</f>
        <v>#REF!</v>
      </c>
      <c r="F996" s="152">
        <f>(COUNTIF(D$3:D996,D996))</f>
        <v>994</v>
      </c>
      <c r="G996" s="152">
        <f t="shared" si="175"/>
        <v>999</v>
      </c>
      <c r="H996" s="152" t="e">
        <f t="shared" si="176"/>
        <v>#REF!</v>
      </c>
      <c r="I996" s="153" t="str">
        <f t="shared" si="177"/>
        <v/>
      </c>
      <c r="J996" s="153" t="e">
        <f t="shared" si="174"/>
        <v>#REF!</v>
      </c>
      <c r="K996" s="153" t="e">
        <f t="shared" si="174"/>
        <v>#REF!</v>
      </c>
      <c r="L996" s="153" t="e">
        <f t="shared" si="174"/>
        <v>#REF!</v>
      </c>
      <c r="M996" s="153" t="e">
        <f t="shared" si="173"/>
        <v>#REF!</v>
      </c>
      <c r="N996" s="153" t="e">
        <f t="shared" si="173"/>
        <v>#REF!</v>
      </c>
      <c r="O996" s="153" t="e">
        <f t="shared" si="173"/>
        <v>#REF!</v>
      </c>
      <c r="P996" s="153" t="e">
        <f t="shared" si="173"/>
        <v>#REF!</v>
      </c>
      <c r="Q996" s="153" t="e">
        <f t="shared" si="173"/>
        <v>#REF!</v>
      </c>
      <c r="R996" s="153" t="e">
        <f t="shared" si="173"/>
        <v>#REF!</v>
      </c>
      <c r="S996" s="153" t="e">
        <f t="shared" si="179"/>
        <v>#REF!</v>
      </c>
      <c r="T996" s="152" t="str">
        <f t="shared" ca="1" si="180"/>
        <v/>
      </c>
      <c r="U996" s="149" t="str">
        <f t="shared" ca="1" si="178"/>
        <v/>
      </c>
    </row>
    <row r="997" spans="1:21">
      <c r="A997" s="149">
        <v>995</v>
      </c>
      <c r="B997" s="150">
        <f t="shared" si="181"/>
        <v>995</v>
      </c>
      <c r="C997" s="151" t="e">
        <f>IF(#REF!='Pareto Math'!Z$3,'Pareto Math'!B997,IF(HLOOKUP(X$15,#REF!,A998,FALSE)="","",HLOOKUP(X$15,#REF!,A998,FALSE)))</f>
        <v>#REF!</v>
      </c>
      <c r="D997" s="149" t="e">
        <f>HLOOKUP(V$15,#REF!,A998,FALSE)</f>
        <v>#REF!</v>
      </c>
      <c r="E997" s="152" t="e">
        <f>IF(C997="","",HLOOKUP(W$15,#REF!,A998,FALSE))</f>
        <v>#REF!</v>
      </c>
      <c r="F997" s="152">
        <f>(COUNTIF(D$3:D997,D997))</f>
        <v>995</v>
      </c>
      <c r="G997" s="152">
        <f t="shared" si="175"/>
        <v>999</v>
      </c>
      <c r="H997" s="152" t="e">
        <f t="shared" si="176"/>
        <v>#REF!</v>
      </c>
      <c r="I997" s="153" t="str">
        <f t="shared" si="177"/>
        <v/>
      </c>
      <c r="J997" s="153" t="e">
        <f t="shared" si="174"/>
        <v>#REF!</v>
      </c>
      <c r="K997" s="153" t="e">
        <f t="shared" si="174"/>
        <v>#REF!</v>
      </c>
      <c r="L997" s="153" t="e">
        <f t="shared" si="174"/>
        <v>#REF!</v>
      </c>
      <c r="M997" s="153" t="e">
        <f t="shared" si="173"/>
        <v>#REF!</v>
      </c>
      <c r="N997" s="153" t="e">
        <f t="shared" si="173"/>
        <v>#REF!</v>
      </c>
      <c r="O997" s="153" t="e">
        <f t="shared" si="173"/>
        <v>#REF!</v>
      </c>
      <c r="P997" s="153" t="e">
        <f t="shared" si="173"/>
        <v>#REF!</v>
      </c>
      <c r="Q997" s="153" t="e">
        <f t="shared" si="173"/>
        <v>#REF!</v>
      </c>
      <c r="R997" s="153" t="e">
        <f t="shared" si="173"/>
        <v>#REF!</v>
      </c>
      <c r="S997" s="153" t="e">
        <f t="shared" si="179"/>
        <v>#REF!</v>
      </c>
      <c r="T997" s="152" t="str">
        <f t="shared" ca="1" si="180"/>
        <v/>
      </c>
      <c r="U997" s="149" t="str">
        <f t="shared" ca="1" si="178"/>
        <v/>
      </c>
    </row>
    <row r="998" spans="1:21">
      <c r="A998" s="149">
        <v>996</v>
      </c>
      <c r="B998" s="150">
        <f t="shared" si="181"/>
        <v>996</v>
      </c>
      <c r="C998" s="151" t="e">
        <f>IF(#REF!='Pareto Math'!Z$3,'Pareto Math'!B998,IF(HLOOKUP(X$15,#REF!,A999,FALSE)="","",HLOOKUP(X$15,#REF!,A999,FALSE)))</f>
        <v>#REF!</v>
      </c>
      <c r="D998" s="149" t="e">
        <f>HLOOKUP(V$15,#REF!,A999,FALSE)</f>
        <v>#REF!</v>
      </c>
      <c r="E998" s="152" t="e">
        <f>IF(C998="","",HLOOKUP(W$15,#REF!,A999,FALSE))</f>
        <v>#REF!</v>
      </c>
      <c r="F998" s="152">
        <f>(COUNTIF(D$3:D998,D998))</f>
        <v>996</v>
      </c>
      <c r="G998" s="152">
        <f t="shared" si="175"/>
        <v>999</v>
      </c>
      <c r="H998" s="152" t="e">
        <f t="shared" si="176"/>
        <v>#REF!</v>
      </c>
      <c r="I998" s="153" t="str">
        <f t="shared" si="177"/>
        <v/>
      </c>
      <c r="J998" s="153" t="e">
        <f t="shared" si="174"/>
        <v>#REF!</v>
      </c>
      <c r="K998" s="153" t="e">
        <f t="shared" si="174"/>
        <v>#REF!</v>
      </c>
      <c r="L998" s="153" t="e">
        <f t="shared" si="174"/>
        <v>#REF!</v>
      </c>
      <c r="M998" s="153" t="e">
        <f t="shared" si="173"/>
        <v>#REF!</v>
      </c>
      <c r="N998" s="153" t="e">
        <f t="shared" si="173"/>
        <v>#REF!</v>
      </c>
      <c r="O998" s="153" t="e">
        <f t="shared" si="173"/>
        <v>#REF!</v>
      </c>
      <c r="P998" s="153" t="e">
        <f t="shared" si="173"/>
        <v>#REF!</v>
      </c>
      <c r="Q998" s="153" t="e">
        <f t="shared" si="173"/>
        <v>#REF!</v>
      </c>
      <c r="R998" s="153" t="e">
        <f t="shared" si="173"/>
        <v>#REF!</v>
      </c>
      <c r="S998" s="153" t="e">
        <f t="shared" si="179"/>
        <v>#REF!</v>
      </c>
      <c r="T998" s="152" t="str">
        <f t="shared" ca="1" si="180"/>
        <v/>
      </c>
      <c r="U998" s="149" t="str">
        <f t="shared" ca="1" si="178"/>
        <v/>
      </c>
    </row>
    <row r="999" spans="1:21">
      <c r="A999" s="149">
        <v>997</v>
      </c>
      <c r="B999" s="150">
        <f t="shared" si="181"/>
        <v>997</v>
      </c>
      <c r="C999" s="151" t="e">
        <f>IF(#REF!='Pareto Math'!Z$3,'Pareto Math'!B999,IF(HLOOKUP(X$15,#REF!,A1000,FALSE)="","",HLOOKUP(X$15,#REF!,A1000,FALSE)))</f>
        <v>#REF!</v>
      </c>
      <c r="D999" s="149" t="e">
        <f>HLOOKUP(V$15,#REF!,A1000,FALSE)</f>
        <v>#REF!</v>
      </c>
      <c r="E999" s="152" t="e">
        <f>IF(C999="","",HLOOKUP(W$15,#REF!,A1000,FALSE))</f>
        <v>#REF!</v>
      </c>
      <c r="F999" s="152">
        <f>(COUNTIF(D$3:D999,D999))</f>
        <v>997</v>
      </c>
      <c r="G999" s="152">
        <f t="shared" si="175"/>
        <v>999</v>
      </c>
      <c r="H999" s="152" t="e">
        <f t="shared" si="176"/>
        <v>#REF!</v>
      </c>
      <c r="I999" s="153" t="str">
        <f t="shared" si="177"/>
        <v/>
      </c>
      <c r="J999" s="153" t="e">
        <f t="shared" si="174"/>
        <v>#REF!</v>
      </c>
      <c r="K999" s="153" t="e">
        <f t="shared" si="174"/>
        <v>#REF!</v>
      </c>
      <c r="L999" s="153" t="e">
        <f t="shared" si="174"/>
        <v>#REF!</v>
      </c>
      <c r="M999" s="153" t="e">
        <f t="shared" si="173"/>
        <v>#REF!</v>
      </c>
      <c r="N999" s="153" t="e">
        <f t="shared" si="173"/>
        <v>#REF!</v>
      </c>
      <c r="O999" s="153" t="e">
        <f t="shared" si="173"/>
        <v>#REF!</v>
      </c>
      <c r="P999" s="153" t="e">
        <f t="shared" si="173"/>
        <v>#REF!</v>
      </c>
      <c r="Q999" s="153" t="e">
        <f t="shared" si="173"/>
        <v>#REF!</v>
      </c>
      <c r="R999" s="153" t="e">
        <f t="shared" si="173"/>
        <v>#REF!</v>
      </c>
      <c r="S999" s="153" t="e">
        <f t="shared" si="179"/>
        <v>#REF!</v>
      </c>
      <c r="T999" s="152" t="str">
        <f t="shared" ca="1" si="180"/>
        <v/>
      </c>
      <c r="U999" s="149" t="str">
        <f t="shared" ca="1" si="178"/>
        <v/>
      </c>
    </row>
    <row r="1000" spans="1:21">
      <c r="A1000" s="149">
        <v>998</v>
      </c>
      <c r="B1000" s="150">
        <f t="shared" si="181"/>
        <v>998</v>
      </c>
      <c r="C1000" s="151" t="e">
        <f>IF(#REF!='Pareto Math'!Z$3,'Pareto Math'!B1000,IF(HLOOKUP(X$15,#REF!,A1001,FALSE)="","",HLOOKUP(X$15,#REF!,A1001,FALSE)))</f>
        <v>#REF!</v>
      </c>
      <c r="D1000" s="149" t="e">
        <f>HLOOKUP(V$15,#REF!,A1001,FALSE)</f>
        <v>#REF!</v>
      </c>
      <c r="E1000" s="152" t="e">
        <f>IF(C1000="","",HLOOKUP(W$15,#REF!,A1001,FALSE))</f>
        <v>#REF!</v>
      </c>
      <c r="F1000" s="152">
        <f>(COUNTIF(D$3:D1000,D1000))</f>
        <v>998</v>
      </c>
      <c r="G1000" s="152">
        <f t="shared" si="175"/>
        <v>999</v>
      </c>
      <c r="H1000" s="152" t="e">
        <f t="shared" si="176"/>
        <v>#REF!</v>
      </c>
      <c r="I1000" s="153" t="str">
        <f t="shared" si="177"/>
        <v/>
      </c>
      <c r="J1000" s="153" t="e">
        <f t="shared" si="174"/>
        <v>#REF!</v>
      </c>
      <c r="K1000" s="153" t="e">
        <f t="shared" si="174"/>
        <v>#REF!</v>
      </c>
      <c r="L1000" s="153" t="e">
        <f t="shared" si="174"/>
        <v>#REF!</v>
      </c>
      <c r="M1000" s="153" t="e">
        <f t="shared" si="173"/>
        <v>#REF!</v>
      </c>
      <c r="N1000" s="153" t="e">
        <f t="shared" si="173"/>
        <v>#REF!</v>
      </c>
      <c r="O1000" s="153" t="e">
        <f t="shared" si="173"/>
        <v>#REF!</v>
      </c>
      <c r="P1000" s="153" t="e">
        <f t="shared" si="173"/>
        <v>#REF!</v>
      </c>
      <c r="Q1000" s="153" t="e">
        <f t="shared" si="173"/>
        <v>#REF!</v>
      </c>
      <c r="R1000" s="153" t="e">
        <f t="shared" si="173"/>
        <v>#REF!</v>
      </c>
      <c r="S1000" s="153" t="e">
        <f t="shared" si="179"/>
        <v>#REF!</v>
      </c>
      <c r="T1000" s="152" t="str">
        <f t="shared" ca="1" si="180"/>
        <v/>
      </c>
      <c r="U1000" s="149" t="str">
        <f t="shared" ca="1" si="178"/>
        <v/>
      </c>
    </row>
    <row r="1001" spans="1:21">
      <c r="A1001" s="149">
        <v>999</v>
      </c>
      <c r="B1001" s="150">
        <f t="shared" si="181"/>
        <v>999</v>
      </c>
      <c r="C1001" s="151" t="e">
        <f>IF(#REF!='Pareto Math'!Z$3,'Pareto Math'!B1001,IF(HLOOKUP(X$15,#REF!,A1002,FALSE)="","",HLOOKUP(X$15,#REF!,A1002,FALSE)))</f>
        <v>#REF!</v>
      </c>
      <c r="D1001" s="149" t="e">
        <f>HLOOKUP(V$15,#REF!,A1002,FALSE)</f>
        <v>#REF!</v>
      </c>
      <c r="E1001" s="152" t="e">
        <f>IF(C1001="","",HLOOKUP(W$15,#REF!,A1002,FALSE))</f>
        <v>#REF!</v>
      </c>
      <c r="F1001" s="152">
        <f>(COUNTIF(D$3:D1001,D1001))</f>
        <v>999</v>
      </c>
      <c r="G1001" s="152">
        <f t="shared" si="175"/>
        <v>999</v>
      </c>
      <c r="H1001" s="152" t="e">
        <f t="shared" si="176"/>
        <v>#REF!</v>
      </c>
      <c r="I1001" s="153" t="e">
        <f t="shared" si="177"/>
        <v>#REF!</v>
      </c>
      <c r="J1001" s="153" t="e">
        <f t="shared" si="174"/>
        <v>#REF!</v>
      </c>
      <c r="K1001" s="153" t="e">
        <f t="shared" si="174"/>
        <v>#REF!</v>
      </c>
      <c r="L1001" s="153" t="e">
        <f t="shared" si="174"/>
        <v>#REF!</v>
      </c>
      <c r="M1001" s="153" t="e">
        <f t="shared" si="173"/>
        <v>#REF!</v>
      </c>
      <c r="N1001" s="153" t="e">
        <f t="shared" si="173"/>
        <v>#REF!</v>
      </c>
      <c r="O1001" s="153" t="e">
        <f t="shared" si="173"/>
        <v>#REF!</v>
      </c>
      <c r="P1001" s="153" t="e">
        <f t="shared" si="173"/>
        <v>#REF!</v>
      </c>
      <c r="Q1001" s="153" t="e">
        <f t="shared" si="173"/>
        <v>#REF!</v>
      </c>
      <c r="R1001" s="153" t="e">
        <f t="shared" si="173"/>
        <v>#REF!</v>
      </c>
      <c r="S1001" s="153" t="e">
        <f t="shared" si="179"/>
        <v>#REF!</v>
      </c>
      <c r="T1001" s="152" t="e">
        <f t="shared" ca="1" si="180"/>
        <v>#REF!</v>
      </c>
      <c r="U1001" s="149" t="e">
        <f t="shared" ca="1" si="178"/>
        <v>#REF!</v>
      </c>
    </row>
    <row r="1002" spans="1:21">
      <c r="A1002" s="149">
        <v>1000</v>
      </c>
    </row>
  </sheetData>
  <mergeCells count="6">
    <mergeCell ref="AA20:AC20"/>
    <mergeCell ref="V14:W14"/>
    <mergeCell ref="D1:E1"/>
    <mergeCell ref="T1:U1"/>
    <mergeCell ref="Y6:AE6"/>
    <mergeCell ref="Y12:AE12"/>
  </mergeCells>
  <conditionalFormatting sqref="X38:AG40">
    <cfRule type="containsErrors" priority="5">
      <formula>ISERROR(X38)</formula>
    </cfRule>
  </conditionalFormatting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T1002"/>
  <sheetViews>
    <sheetView showGridLines="0" topLeftCell="L1" workbookViewId="0">
      <selection activeCell="W8" sqref="W8"/>
    </sheetView>
  </sheetViews>
  <sheetFormatPr defaultColWidth="9.28515625" defaultRowHeight="15"/>
  <cols>
    <col min="1" max="1" width="9.28515625" style="149"/>
    <col min="2" max="2" width="9.28515625" style="150"/>
    <col min="3" max="3" width="10.85546875" style="151" customWidth="1"/>
    <col min="4" max="4" width="11.7109375" style="149" customWidth="1"/>
    <col min="5" max="5" width="11.7109375" style="152" customWidth="1"/>
    <col min="6" max="6" width="10.7109375" style="152" customWidth="1"/>
    <col min="7" max="8" width="9.28515625" style="152"/>
    <col min="9" max="9" width="9.7109375" style="149" customWidth="1"/>
    <col min="10" max="19" width="9.7109375" style="153" customWidth="1"/>
    <col min="20" max="20" width="11.7109375" style="149" customWidth="1"/>
    <col min="21" max="21" width="9.28515625" style="149"/>
    <col min="22" max="22" width="13.28515625" style="149" customWidth="1"/>
    <col min="23" max="24" width="11" style="149" customWidth="1"/>
    <col min="25" max="25" width="13" style="149" bestFit="1" customWidth="1"/>
    <col min="26" max="26" width="22" style="149" customWidth="1"/>
    <col min="27" max="27" width="12.7109375" style="149" customWidth="1"/>
    <col min="28" max="28" width="9.28515625" style="149"/>
    <col min="29" max="29" width="10.7109375" style="149" customWidth="1"/>
    <col min="30" max="30" width="12.42578125" style="149" customWidth="1"/>
    <col min="31" max="31" width="16.7109375" style="149" customWidth="1"/>
    <col min="32" max="32" width="12.42578125" style="149" customWidth="1"/>
    <col min="33" max="16384" width="9.28515625" style="149"/>
  </cols>
  <sheetData>
    <row r="1" spans="1:46">
      <c r="D1" s="406" t="s">
        <v>117</v>
      </c>
      <c r="E1" s="406"/>
      <c r="F1" s="154" t="s">
        <v>118</v>
      </c>
      <c r="G1" s="154" t="s">
        <v>119</v>
      </c>
      <c r="H1" s="154" t="s">
        <v>119</v>
      </c>
      <c r="I1" s="154" t="s">
        <v>120</v>
      </c>
      <c r="J1" s="155" t="s">
        <v>121</v>
      </c>
      <c r="K1" s="155" t="s">
        <v>122</v>
      </c>
      <c r="L1" s="155" t="s">
        <v>123</v>
      </c>
      <c r="M1" s="155" t="s">
        <v>124</v>
      </c>
      <c r="N1" s="155" t="s">
        <v>125</v>
      </c>
      <c r="O1" s="155" t="s">
        <v>126</v>
      </c>
      <c r="P1" s="155" t="s">
        <v>127</v>
      </c>
      <c r="Q1" s="155" t="s">
        <v>128</v>
      </c>
      <c r="R1" s="155" t="s">
        <v>129</v>
      </c>
      <c r="S1" s="155" t="s">
        <v>130</v>
      </c>
      <c r="T1" s="406" t="s">
        <v>131</v>
      </c>
      <c r="U1" s="406"/>
      <c r="V1" s="154" t="s">
        <v>132</v>
      </c>
      <c r="W1" s="154" t="s">
        <v>133</v>
      </c>
      <c r="X1" s="154" t="s">
        <v>120</v>
      </c>
    </row>
    <row r="2" spans="1:46">
      <c r="A2" s="156" t="s">
        <v>134</v>
      </c>
      <c r="B2" s="150" t="s">
        <v>135</v>
      </c>
      <c r="C2" s="157" t="s">
        <v>136</v>
      </c>
      <c r="D2" s="156" t="s">
        <v>137</v>
      </c>
      <c r="E2" s="158" t="s">
        <v>138</v>
      </c>
      <c r="G2" s="158" t="s">
        <v>139</v>
      </c>
      <c r="H2" s="158" t="s">
        <v>140</v>
      </c>
      <c r="I2" s="156"/>
      <c r="T2" s="158" t="s">
        <v>141</v>
      </c>
      <c r="U2" s="158" t="s">
        <v>137</v>
      </c>
      <c r="V2" s="158" t="s">
        <v>142</v>
      </c>
      <c r="W2" s="152" t="s">
        <v>72</v>
      </c>
      <c r="X2" s="152" t="s">
        <v>72</v>
      </c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</row>
    <row r="3" spans="1:46">
      <c r="A3" s="149">
        <v>1</v>
      </c>
      <c r="B3" s="150">
        <f>IF(A3&gt;999-COUNTIF(D:D,0),"",A3)</f>
        <v>1</v>
      </c>
      <c r="C3" s="151" t="e">
        <f>IF('Data Collection2'!$V$6='Pareto Math2'!Z$3,'Pareto Math2'!B3,IF(HLOOKUP(X$15,'Data Collection2'!I$2:J3,A4,FALSE)="","",HLOOKUP(X$15,'Data Collection2'!I$2:J3,A4,FALSE)))</f>
        <v>#REF!</v>
      </c>
      <c r="D3" s="149" t="e">
        <f>HLOOKUP(V$15,'Data Collection2'!I$2:J3,A4,FALSE)</f>
        <v>#REF!</v>
      </c>
      <c r="E3" s="152" t="e">
        <f>IF(C3="","",HLOOKUP(W$15,'Data Collection2'!I$2:J3,A4,FALSE))</f>
        <v>#REF!</v>
      </c>
      <c r="F3" s="152">
        <f>(COUNTIF(D$3:D3,D3))</f>
        <v>1</v>
      </c>
      <c r="G3" s="152">
        <f t="shared" ref="G3:G8" si="0">(COUNTIF(D$3:D$1002,D3))</f>
        <v>999</v>
      </c>
      <c r="H3" s="152" t="e">
        <f t="shared" ref="H3:H8" si="1">(SUMIF(D$3:D$1002,D3,E$3:E$1002))</f>
        <v>#REF!</v>
      </c>
      <c r="I3" s="153" t="str">
        <f t="shared" ref="I3:I66" si="2">IF(F3=G3,IF(ISNA(H3),G3,H3),"")</f>
        <v/>
      </c>
      <c r="J3" s="153" t="e">
        <f t="shared" ref="J3:R18" si="3">IF(ISERROR(X$43),"",IF($D3&lt;&gt;X$43,"",$E3))</f>
        <v>#REF!</v>
      </c>
      <c r="K3" s="153" t="e">
        <f t="shared" si="3"/>
        <v>#REF!</v>
      </c>
      <c r="L3" s="153" t="e">
        <f t="shared" si="3"/>
        <v>#REF!</v>
      </c>
      <c r="M3" s="153" t="e">
        <f t="shared" si="3"/>
        <v>#REF!</v>
      </c>
      <c r="N3" s="153" t="e">
        <f t="shared" si="3"/>
        <v>#REF!</v>
      </c>
      <c r="O3" s="153" t="e">
        <f t="shared" si="3"/>
        <v>#REF!</v>
      </c>
      <c r="P3" s="153" t="e">
        <f t="shared" si="3"/>
        <v>#REF!</v>
      </c>
      <c r="Q3" s="153" t="e">
        <f t="shared" si="3"/>
        <v>#REF!</v>
      </c>
      <c r="R3" s="153" t="e">
        <f>IF(ISERROR(AF$43),"",IF($D3&lt;&gt;AF$43,"",$E3))</f>
        <v>#REF!</v>
      </c>
      <c r="S3" s="153" t="e">
        <f>IF(SUM(J3:R3)=0,$E3,"")</f>
        <v>#REF!</v>
      </c>
      <c r="T3" s="152" t="str">
        <f ca="1">IF(F3=G3,IF(ISNA(H3),G3+(RAND()*0.01),H3+(RAND()*0.0000000001)),"")</f>
        <v/>
      </c>
      <c r="U3" s="152" t="str">
        <f t="shared" ref="U3:U12" ca="1" si="4">IF(T3="","",D3)</f>
        <v/>
      </c>
      <c r="V3" s="152" t="e">
        <f t="shared" ref="V3:V11" ca="1" si="5">VLOOKUP(W3,T$3:U$1001,2,FALSE)</f>
        <v>#N/A</v>
      </c>
      <c r="W3" s="152">
        <f t="shared" ref="W3:W11" ca="1" si="6">IF(ISERROR(LARGE(T:T,A3)),0,LARGE(T:T,A3))</f>
        <v>0</v>
      </c>
      <c r="X3" s="152">
        <f>IF(ISERROR(LARGE(I:I,A3)),0,LARGE(I:I,A3))</f>
        <v>0</v>
      </c>
      <c r="Y3" s="160"/>
      <c r="Z3" s="160"/>
    </row>
    <row r="4" spans="1:46">
      <c r="A4" s="149">
        <v>2</v>
      </c>
      <c r="B4" s="150">
        <f t="shared" ref="B4:B67" si="7">IF(A4&gt;999-COUNTIF(D:D,0),"",A4)</f>
        <v>2</v>
      </c>
      <c r="C4" s="151" t="e">
        <f>IF('Data Collection2'!$V$6='Pareto Math2'!Z$3,'Pareto Math2'!B4,IF(HLOOKUP(X$15,'Data Collection2'!I$2:J4,A5,FALSE)="","",HLOOKUP(X$15,'Data Collection2'!I$2:J4,A5,FALSE)))</f>
        <v>#REF!</v>
      </c>
      <c r="D4" s="149" t="e">
        <f>HLOOKUP(V$15,'Data Collection2'!I$2:J4,A5,FALSE)</f>
        <v>#REF!</v>
      </c>
      <c r="E4" s="152" t="e">
        <f>IF(C4="","",HLOOKUP(W$15,'Data Collection2'!I$2:J4,A5,FALSE))</f>
        <v>#REF!</v>
      </c>
      <c r="F4" s="152">
        <f>(COUNTIF(D$3:D4,D4))</f>
        <v>2</v>
      </c>
      <c r="G4" s="152">
        <f t="shared" si="0"/>
        <v>999</v>
      </c>
      <c r="H4" s="152" t="e">
        <f t="shared" si="1"/>
        <v>#REF!</v>
      </c>
      <c r="I4" s="153" t="str">
        <f t="shared" si="2"/>
        <v/>
      </c>
      <c r="J4" s="153" t="e">
        <f t="shared" si="3"/>
        <v>#REF!</v>
      </c>
      <c r="K4" s="153" t="e">
        <f t="shared" si="3"/>
        <v>#REF!</v>
      </c>
      <c r="L4" s="153" t="e">
        <f t="shared" si="3"/>
        <v>#REF!</v>
      </c>
      <c r="M4" s="153" t="e">
        <f t="shared" si="3"/>
        <v>#REF!</v>
      </c>
      <c r="N4" s="153" t="e">
        <f t="shared" si="3"/>
        <v>#REF!</v>
      </c>
      <c r="O4" s="153" t="e">
        <f t="shared" si="3"/>
        <v>#REF!</v>
      </c>
      <c r="P4" s="153" t="e">
        <f t="shared" si="3"/>
        <v>#REF!</v>
      </c>
      <c r="Q4" s="153" t="e">
        <f t="shared" si="3"/>
        <v>#REF!</v>
      </c>
      <c r="R4" s="153" t="e">
        <f t="shared" si="3"/>
        <v>#REF!</v>
      </c>
      <c r="S4" s="153" t="e">
        <f t="shared" ref="S4:S67" si="8">IF(SUM(J4:R4)=0,$E4,"")</f>
        <v>#REF!</v>
      </c>
      <c r="T4" s="152" t="str">
        <f t="shared" ref="T4:T12" ca="1" si="9">IF(F4=G4,IF(ISNA(H4),G4+(RAND()*0.01),H4+(RAND()*0.0000000001)),"")</f>
        <v/>
      </c>
      <c r="U4" s="152" t="str">
        <f t="shared" ca="1" si="4"/>
        <v/>
      </c>
      <c r="V4" s="152" t="e">
        <f t="shared" ca="1" si="5"/>
        <v>#N/A</v>
      </c>
      <c r="W4" s="152">
        <f t="shared" ca="1" si="6"/>
        <v>0</v>
      </c>
      <c r="X4" s="152">
        <f t="shared" ref="X4:X11" si="10">IF(ISERROR(LARGE(I:I,A4)),0,LARGE(I:I,A4))</f>
        <v>0</v>
      </c>
      <c r="Y4" s="160"/>
      <c r="Z4" s="160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</row>
    <row r="5" spans="1:46">
      <c r="A5" s="149">
        <v>3</v>
      </c>
      <c r="B5" s="150">
        <f t="shared" si="7"/>
        <v>3</v>
      </c>
      <c r="C5" s="151" t="e">
        <f>IF('Data Collection2'!$V$6='Pareto Math2'!Z$3,'Pareto Math2'!B5,IF(HLOOKUP(X$15,'Data Collection2'!I$2:J5,A6,FALSE)="","",HLOOKUP(X$15,'Data Collection2'!I$2:J5,A6,FALSE)))</f>
        <v>#REF!</v>
      </c>
      <c r="D5" s="149" t="e">
        <f>HLOOKUP(V$15,'Data Collection2'!I$2:J5,A6,FALSE)</f>
        <v>#REF!</v>
      </c>
      <c r="E5" s="152" t="e">
        <f>IF(C5="","",HLOOKUP(W$15,'Data Collection2'!I$2:J5,A6,FALSE))</f>
        <v>#REF!</v>
      </c>
      <c r="F5" s="152">
        <f>(COUNTIF(D$3:D5,D5))</f>
        <v>3</v>
      </c>
      <c r="G5" s="152">
        <f t="shared" si="0"/>
        <v>999</v>
      </c>
      <c r="H5" s="152" t="e">
        <f t="shared" si="1"/>
        <v>#REF!</v>
      </c>
      <c r="I5" s="153" t="str">
        <f t="shared" si="2"/>
        <v/>
      </c>
      <c r="J5" s="153" t="e">
        <f t="shared" si="3"/>
        <v>#REF!</v>
      </c>
      <c r="K5" s="153" t="e">
        <f t="shared" si="3"/>
        <v>#REF!</v>
      </c>
      <c r="L5" s="153" t="e">
        <f t="shared" si="3"/>
        <v>#REF!</v>
      </c>
      <c r="M5" s="153" t="e">
        <f t="shared" si="3"/>
        <v>#REF!</v>
      </c>
      <c r="N5" s="153" t="e">
        <f t="shared" si="3"/>
        <v>#REF!</v>
      </c>
      <c r="O5" s="153" t="e">
        <f t="shared" si="3"/>
        <v>#REF!</v>
      </c>
      <c r="P5" s="153" t="e">
        <f t="shared" si="3"/>
        <v>#REF!</v>
      </c>
      <c r="Q5" s="153" t="e">
        <f t="shared" si="3"/>
        <v>#REF!</v>
      </c>
      <c r="R5" s="153" t="e">
        <f t="shared" si="3"/>
        <v>#REF!</v>
      </c>
      <c r="S5" s="153" t="e">
        <f t="shared" si="8"/>
        <v>#REF!</v>
      </c>
      <c r="T5" s="152" t="str">
        <f t="shared" ca="1" si="9"/>
        <v/>
      </c>
      <c r="U5" s="152" t="str">
        <f t="shared" ca="1" si="4"/>
        <v/>
      </c>
      <c r="V5" s="152" t="e">
        <f t="shared" ca="1" si="5"/>
        <v>#N/A</v>
      </c>
      <c r="W5" s="152">
        <f t="shared" ca="1" si="6"/>
        <v>0</v>
      </c>
      <c r="X5" s="152">
        <f t="shared" si="10"/>
        <v>0</v>
      </c>
      <c r="Y5" s="161"/>
      <c r="Z5" s="160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</row>
    <row r="6" spans="1:46">
      <c r="A6" s="149">
        <v>4</v>
      </c>
      <c r="B6" s="150">
        <f t="shared" si="7"/>
        <v>4</v>
      </c>
      <c r="C6" s="151" t="e">
        <f>IF('Data Collection2'!$V$6='Pareto Math2'!Z$3,'Pareto Math2'!B6,IF(HLOOKUP(X$15,'Data Collection2'!I$2:J6,A7,FALSE)="","",HLOOKUP(X$15,'Data Collection2'!I$2:J6,A7,FALSE)))</f>
        <v>#REF!</v>
      </c>
      <c r="D6" s="149" t="e">
        <f>HLOOKUP(V$15,'Data Collection2'!I$2:J6,A7,FALSE)</f>
        <v>#REF!</v>
      </c>
      <c r="E6" s="152" t="e">
        <f>IF(C6="","",HLOOKUP(W$15,'Data Collection2'!I$2:J6,A7,FALSE))</f>
        <v>#REF!</v>
      </c>
      <c r="F6" s="152">
        <f>(COUNTIF(D$3:D6,D6))</f>
        <v>4</v>
      </c>
      <c r="G6" s="152">
        <f t="shared" si="0"/>
        <v>999</v>
      </c>
      <c r="H6" s="152" t="e">
        <f t="shared" si="1"/>
        <v>#REF!</v>
      </c>
      <c r="I6" s="153" t="str">
        <f t="shared" si="2"/>
        <v/>
      </c>
      <c r="J6" s="153" t="e">
        <f t="shared" si="3"/>
        <v>#REF!</v>
      </c>
      <c r="K6" s="153" t="e">
        <f t="shared" si="3"/>
        <v>#REF!</v>
      </c>
      <c r="L6" s="153" t="e">
        <f t="shared" si="3"/>
        <v>#REF!</v>
      </c>
      <c r="M6" s="153" t="e">
        <f t="shared" si="3"/>
        <v>#REF!</v>
      </c>
      <c r="N6" s="153" t="e">
        <f t="shared" si="3"/>
        <v>#REF!</v>
      </c>
      <c r="O6" s="153" t="e">
        <f t="shared" si="3"/>
        <v>#REF!</v>
      </c>
      <c r="P6" s="153" t="e">
        <f t="shared" si="3"/>
        <v>#REF!</v>
      </c>
      <c r="Q6" s="153" t="e">
        <f t="shared" si="3"/>
        <v>#REF!</v>
      </c>
      <c r="R6" s="153" t="e">
        <f t="shared" si="3"/>
        <v>#REF!</v>
      </c>
      <c r="S6" s="153" t="e">
        <f t="shared" si="8"/>
        <v>#REF!</v>
      </c>
      <c r="T6" s="152" t="str">
        <f t="shared" ca="1" si="9"/>
        <v/>
      </c>
      <c r="U6" s="152" t="str">
        <f t="shared" ca="1" si="4"/>
        <v/>
      </c>
      <c r="V6" s="152" t="e">
        <f t="shared" ca="1" si="5"/>
        <v>#N/A</v>
      </c>
      <c r="W6" s="152">
        <f t="shared" ca="1" si="6"/>
        <v>0</v>
      </c>
      <c r="X6" s="152">
        <f t="shared" si="10"/>
        <v>0</v>
      </c>
      <c r="Y6" s="407"/>
      <c r="Z6" s="407"/>
      <c r="AA6" s="407"/>
      <c r="AB6" s="407"/>
      <c r="AC6" s="407"/>
      <c r="AD6" s="407"/>
      <c r="AE6" s="408"/>
    </row>
    <row r="7" spans="1:46">
      <c r="A7" s="149">
        <v>5</v>
      </c>
      <c r="B7" s="150">
        <f t="shared" si="7"/>
        <v>5</v>
      </c>
      <c r="C7" s="151" t="e">
        <f>IF('Data Collection2'!$V$6='Pareto Math2'!Z$3,'Pareto Math2'!B7,IF(HLOOKUP(X$15,'Data Collection2'!I$2:J7,A8,FALSE)="","",HLOOKUP(X$15,'Data Collection2'!I$2:J7,A8,FALSE)))</f>
        <v>#REF!</v>
      </c>
      <c r="D7" s="149" t="e">
        <f>HLOOKUP(V$15,'Data Collection2'!I$2:J7,A8,FALSE)</f>
        <v>#REF!</v>
      </c>
      <c r="E7" s="152" t="e">
        <f>IF(C7="","",HLOOKUP(W$15,'Data Collection2'!I$2:J7,A8,FALSE))</f>
        <v>#REF!</v>
      </c>
      <c r="F7" s="152">
        <f>(COUNTIF(D$3:D7,D7))</f>
        <v>5</v>
      </c>
      <c r="G7" s="152">
        <f t="shared" si="0"/>
        <v>999</v>
      </c>
      <c r="H7" s="152" t="e">
        <f t="shared" si="1"/>
        <v>#REF!</v>
      </c>
      <c r="I7" s="153" t="str">
        <f t="shared" si="2"/>
        <v/>
      </c>
      <c r="J7" s="153" t="e">
        <f t="shared" si="3"/>
        <v>#REF!</v>
      </c>
      <c r="K7" s="153" t="e">
        <f t="shared" si="3"/>
        <v>#REF!</v>
      </c>
      <c r="L7" s="153" t="e">
        <f t="shared" si="3"/>
        <v>#REF!</v>
      </c>
      <c r="M7" s="153" t="e">
        <f t="shared" si="3"/>
        <v>#REF!</v>
      </c>
      <c r="N7" s="153" t="e">
        <f t="shared" si="3"/>
        <v>#REF!</v>
      </c>
      <c r="O7" s="153" t="e">
        <f t="shared" si="3"/>
        <v>#REF!</v>
      </c>
      <c r="P7" s="153" t="e">
        <f t="shared" si="3"/>
        <v>#REF!</v>
      </c>
      <c r="Q7" s="153" t="e">
        <f t="shared" si="3"/>
        <v>#REF!</v>
      </c>
      <c r="R7" s="153" t="e">
        <f t="shared" si="3"/>
        <v>#REF!</v>
      </c>
      <c r="S7" s="153" t="e">
        <f t="shared" si="8"/>
        <v>#REF!</v>
      </c>
      <c r="T7" s="152" t="str">
        <f t="shared" ca="1" si="9"/>
        <v/>
      </c>
      <c r="U7" s="152" t="str">
        <f t="shared" ca="1" si="4"/>
        <v/>
      </c>
      <c r="V7" s="152" t="e">
        <f t="shared" ca="1" si="5"/>
        <v>#N/A</v>
      </c>
      <c r="W7" s="152">
        <f t="shared" ca="1" si="6"/>
        <v>0</v>
      </c>
      <c r="X7" s="152">
        <f t="shared" si="10"/>
        <v>0</v>
      </c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</row>
    <row r="8" spans="1:46">
      <c r="A8" s="149">
        <v>6</v>
      </c>
      <c r="B8" s="150">
        <f t="shared" si="7"/>
        <v>6</v>
      </c>
      <c r="C8" s="151" t="e">
        <f>IF('Data Collection2'!$V$6='Pareto Math2'!Z$3,'Pareto Math2'!B8,IF(HLOOKUP(X$15,'Data Collection2'!I$2:J8,A9,FALSE)="","",HLOOKUP(X$15,'Data Collection2'!I$2:J8,A9,FALSE)))</f>
        <v>#REF!</v>
      </c>
      <c r="D8" s="149" t="e">
        <f>HLOOKUP(V$15,'Data Collection2'!I$2:J8,A9,FALSE)</f>
        <v>#REF!</v>
      </c>
      <c r="E8" s="152" t="e">
        <f>IF(C8="","",HLOOKUP(W$15,'Data Collection2'!I$2:J8,A9,FALSE))</f>
        <v>#REF!</v>
      </c>
      <c r="F8" s="152">
        <f>(COUNTIF(D$3:D8,D8))</f>
        <v>6</v>
      </c>
      <c r="G8" s="152">
        <f t="shared" si="0"/>
        <v>999</v>
      </c>
      <c r="H8" s="152" t="e">
        <f t="shared" si="1"/>
        <v>#REF!</v>
      </c>
      <c r="I8" s="153" t="str">
        <f t="shared" si="2"/>
        <v/>
      </c>
      <c r="J8" s="153" t="e">
        <f t="shared" si="3"/>
        <v>#REF!</v>
      </c>
      <c r="K8" s="153" t="e">
        <f t="shared" si="3"/>
        <v>#REF!</v>
      </c>
      <c r="L8" s="153" t="e">
        <f t="shared" si="3"/>
        <v>#REF!</v>
      </c>
      <c r="M8" s="153" t="e">
        <f t="shared" si="3"/>
        <v>#REF!</v>
      </c>
      <c r="N8" s="153" t="e">
        <f t="shared" si="3"/>
        <v>#REF!</v>
      </c>
      <c r="O8" s="153" t="e">
        <f t="shared" si="3"/>
        <v>#REF!</v>
      </c>
      <c r="P8" s="153" t="e">
        <f t="shared" si="3"/>
        <v>#REF!</v>
      </c>
      <c r="Q8" s="153" t="e">
        <f t="shared" si="3"/>
        <v>#REF!</v>
      </c>
      <c r="R8" s="153" t="e">
        <f t="shared" si="3"/>
        <v>#REF!</v>
      </c>
      <c r="S8" s="153" t="e">
        <f t="shared" si="8"/>
        <v>#REF!</v>
      </c>
      <c r="T8" s="152" t="str">
        <f t="shared" ca="1" si="9"/>
        <v/>
      </c>
      <c r="U8" s="152" t="str">
        <f t="shared" ca="1" si="4"/>
        <v/>
      </c>
      <c r="V8" s="152" t="e">
        <f t="shared" ca="1" si="5"/>
        <v>#N/A</v>
      </c>
      <c r="W8" s="152">
        <f t="shared" ca="1" si="6"/>
        <v>0</v>
      </c>
      <c r="X8" s="152">
        <f t="shared" si="10"/>
        <v>0</v>
      </c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</row>
    <row r="9" spans="1:46">
      <c r="A9" s="149">
        <v>7</v>
      </c>
      <c r="B9" s="150">
        <f t="shared" si="7"/>
        <v>7</v>
      </c>
      <c r="C9" s="151" t="e">
        <f>IF('Data Collection2'!$V$6='Pareto Math2'!Z$3,'Pareto Math2'!B9,IF(HLOOKUP(X$15,'Data Collection2'!I$2:J9,A10,FALSE)="","",HLOOKUP(X$15,'Data Collection2'!I$2:J9,A10,FALSE)))</f>
        <v>#REF!</v>
      </c>
      <c r="D9" s="149" t="e">
        <f>HLOOKUP(V$15,'Data Collection2'!I$2:J9,A10,FALSE)</f>
        <v>#REF!</v>
      </c>
      <c r="E9" s="152" t="e">
        <f>IF(C9="","",HLOOKUP(W$15,'Data Collection2'!I$2:J9,A10,FALSE))</f>
        <v>#REF!</v>
      </c>
      <c r="F9" s="152">
        <f>(COUNTIF(D$3:D9,D9))</f>
        <v>7</v>
      </c>
      <c r="G9" s="152">
        <f t="shared" ref="G9:G72" si="11">(COUNTIF(D$3:D$1002,D9))</f>
        <v>999</v>
      </c>
      <c r="H9" s="152" t="e">
        <f t="shared" ref="H9:H72" si="12">(SUMIF(D$3:D$1002,D9,E$3:E$1002))</f>
        <v>#REF!</v>
      </c>
      <c r="I9" s="153" t="str">
        <f t="shared" si="2"/>
        <v/>
      </c>
      <c r="J9" s="153" t="e">
        <f t="shared" si="3"/>
        <v>#REF!</v>
      </c>
      <c r="K9" s="153" t="e">
        <f t="shared" si="3"/>
        <v>#REF!</v>
      </c>
      <c r="L9" s="153" t="e">
        <f t="shared" si="3"/>
        <v>#REF!</v>
      </c>
      <c r="M9" s="153" t="e">
        <f t="shared" si="3"/>
        <v>#REF!</v>
      </c>
      <c r="N9" s="153" t="e">
        <f t="shared" si="3"/>
        <v>#REF!</v>
      </c>
      <c r="O9" s="153" t="e">
        <f t="shared" si="3"/>
        <v>#REF!</v>
      </c>
      <c r="P9" s="153" t="e">
        <f t="shared" si="3"/>
        <v>#REF!</v>
      </c>
      <c r="Q9" s="153" t="e">
        <f t="shared" si="3"/>
        <v>#REF!</v>
      </c>
      <c r="R9" s="153" t="e">
        <f t="shared" si="3"/>
        <v>#REF!</v>
      </c>
      <c r="S9" s="153" t="e">
        <f t="shared" si="8"/>
        <v>#REF!</v>
      </c>
      <c r="T9" s="152" t="str">
        <f t="shared" ca="1" si="9"/>
        <v/>
      </c>
      <c r="U9" s="152" t="str">
        <f t="shared" ca="1" si="4"/>
        <v/>
      </c>
      <c r="V9" s="152" t="e">
        <f t="shared" ca="1" si="5"/>
        <v>#N/A</v>
      </c>
      <c r="W9" s="152">
        <f t="shared" ca="1" si="6"/>
        <v>0</v>
      </c>
      <c r="X9" s="152">
        <f t="shared" si="10"/>
        <v>0</v>
      </c>
      <c r="Y9" s="160"/>
      <c r="Z9" s="160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</row>
    <row r="10" spans="1:46">
      <c r="A10" s="149">
        <v>8</v>
      </c>
      <c r="B10" s="150">
        <f t="shared" si="7"/>
        <v>8</v>
      </c>
      <c r="C10" s="151" t="e">
        <f>IF('Data Collection2'!$V$6='Pareto Math2'!Z$3,'Pareto Math2'!B10,IF(HLOOKUP(X$15,'Data Collection2'!I$2:J10,A11,FALSE)="","",HLOOKUP(X$15,'Data Collection2'!I$2:J10,A11,FALSE)))</f>
        <v>#REF!</v>
      </c>
      <c r="D10" s="149" t="e">
        <f>HLOOKUP(V$15,'Data Collection2'!I$2:J10,A11,FALSE)</f>
        <v>#REF!</v>
      </c>
      <c r="E10" s="152" t="e">
        <f>IF(C10="","",HLOOKUP(W$15,'Data Collection2'!I$2:J10,A11,FALSE))</f>
        <v>#REF!</v>
      </c>
      <c r="F10" s="152">
        <f>(COUNTIF(D$3:D10,D10))</f>
        <v>8</v>
      </c>
      <c r="G10" s="152">
        <f t="shared" si="11"/>
        <v>999</v>
      </c>
      <c r="H10" s="152" t="e">
        <f t="shared" si="12"/>
        <v>#REF!</v>
      </c>
      <c r="I10" s="153" t="str">
        <f t="shared" si="2"/>
        <v/>
      </c>
      <c r="J10" s="153" t="e">
        <f t="shared" si="3"/>
        <v>#REF!</v>
      </c>
      <c r="K10" s="153" t="e">
        <f t="shared" si="3"/>
        <v>#REF!</v>
      </c>
      <c r="L10" s="153" t="e">
        <f t="shared" si="3"/>
        <v>#REF!</v>
      </c>
      <c r="M10" s="153" t="e">
        <f t="shared" si="3"/>
        <v>#REF!</v>
      </c>
      <c r="N10" s="153" t="e">
        <f t="shared" si="3"/>
        <v>#REF!</v>
      </c>
      <c r="O10" s="153" t="e">
        <f t="shared" si="3"/>
        <v>#REF!</v>
      </c>
      <c r="P10" s="153" t="e">
        <f t="shared" si="3"/>
        <v>#REF!</v>
      </c>
      <c r="Q10" s="153" t="e">
        <f t="shared" si="3"/>
        <v>#REF!</v>
      </c>
      <c r="R10" s="153" t="e">
        <f t="shared" si="3"/>
        <v>#REF!</v>
      </c>
      <c r="S10" s="153" t="e">
        <f t="shared" si="8"/>
        <v>#REF!</v>
      </c>
      <c r="T10" s="152" t="str">
        <f t="shared" ca="1" si="9"/>
        <v/>
      </c>
      <c r="U10" s="152" t="str">
        <f t="shared" ca="1" si="4"/>
        <v/>
      </c>
      <c r="V10" s="152" t="e">
        <f t="shared" ca="1" si="5"/>
        <v>#N/A</v>
      </c>
      <c r="W10" s="152">
        <f t="shared" ca="1" si="6"/>
        <v>0</v>
      </c>
      <c r="X10" s="152">
        <f t="shared" si="10"/>
        <v>0</v>
      </c>
      <c r="Y10" s="160"/>
      <c r="Z10" s="160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</row>
    <row r="11" spans="1:46">
      <c r="A11" s="149">
        <v>9</v>
      </c>
      <c r="B11" s="150">
        <f t="shared" si="7"/>
        <v>9</v>
      </c>
      <c r="C11" s="151" t="e">
        <f>IF('Data Collection2'!$V$6='Pareto Math2'!Z$3,'Pareto Math2'!B11,IF(HLOOKUP(X$15,'Data Collection2'!I$2:J11,A12,FALSE)="","",HLOOKUP(X$15,'Data Collection2'!I$2:J11,A12,FALSE)))</f>
        <v>#REF!</v>
      </c>
      <c r="D11" s="149" t="e">
        <f>HLOOKUP(V$15,'Data Collection2'!I$2:J11,A12,FALSE)</f>
        <v>#REF!</v>
      </c>
      <c r="E11" s="152" t="e">
        <f>IF(C11="","",HLOOKUP(W$15,'Data Collection2'!I$2:J11,A12,FALSE))</f>
        <v>#REF!</v>
      </c>
      <c r="F11" s="152">
        <f>(COUNTIF(D$3:D11,D11))</f>
        <v>9</v>
      </c>
      <c r="G11" s="152">
        <f t="shared" si="11"/>
        <v>999</v>
      </c>
      <c r="H11" s="152" t="e">
        <f t="shared" si="12"/>
        <v>#REF!</v>
      </c>
      <c r="I11" s="153" t="str">
        <f t="shared" si="2"/>
        <v/>
      </c>
      <c r="J11" s="153" t="e">
        <f t="shared" si="3"/>
        <v>#REF!</v>
      </c>
      <c r="K11" s="153" t="e">
        <f t="shared" si="3"/>
        <v>#REF!</v>
      </c>
      <c r="L11" s="153" t="e">
        <f t="shared" si="3"/>
        <v>#REF!</v>
      </c>
      <c r="M11" s="153" t="e">
        <f t="shared" si="3"/>
        <v>#REF!</v>
      </c>
      <c r="N11" s="153" t="e">
        <f t="shared" si="3"/>
        <v>#REF!</v>
      </c>
      <c r="O11" s="153" t="e">
        <f t="shared" si="3"/>
        <v>#REF!</v>
      </c>
      <c r="P11" s="153" t="e">
        <f t="shared" si="3"/>
        <v>#REF!</v>
      </c>
      <c r="Q11" s="153" t="e">
        <f t="shared" si="3"/>
        <v>#REF!</v>
      </c>
      <c r="R11" s="153" t="e">
        <f t="shared" si="3"/>
        <v>#REF!</v>
      </c>
      <c r="S11" s="153" t="e">
        <f t="shared" si="8"/>
        <v>#REF!</v>
      </c>
      <c r="T11" s="152" t="str">
        <f t="shared" ca="1" si="9"/>
        <v/>
      </c>
      <c r="U11" s="152" t="str">
        <f t="shared" ca="1" si="4"/>
        <v/>
      </c>
      <c r="V11" s="152" t="e">
        <f t="shared" ca="1" si="5"/>
        <v>#N/A</v>
      </c>
      <c r="W11" s="152">
        <f t="shared" ca="1" si="6"/>
        <v>0</v>
      </c>
      <c r="X11" s="152">
        <f t="shared" si="10"/>
        <v>0</v>
      </c>
      <c r="Y11" s="161"/>
      <c r="Z11" s="160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</row>
    <row r="12" spans="1:46">
      <c r="A12" s="149">
        <v>10</v>
      </c>
      <c r="B12" s="150">
        <f t="shared" si="7"/>
        <v>10</v>
      </c>
      <c r="C12" s="151" t="e">
        <f>IF('Data Collection2'!$V$6='Pareto Math2'!Z$3,'Pareto Math2'!B12,IF(HLOOKUP(X$15,'Data Collection2'!I$2:J12,A13,FALSE)="","",HLOOKUP(X$15,'Data Collection2'!I$2:J12,A13,FALSE)))</f>
        <v>#REF!</v>
      </c>
      <c r="D12" s="149" t="e">
        <f>HLOOKUP(V$15,'Data Collection2'!I$2:J12,A13,FALSE)</f>
        <v>#REF!</v>
      </c>
      <c r="E12" s="152" t="e">
        <f>IF(C12="","",HLOOKUP(W$15,'Data Collection2'!I$2:J12,A13,FALSE))</f>
        <v>#REF!</v>
      </c>
      <c r="F12" s="152">
        <f>(COUNTIF(D$3:D12,D12))</f>
        <v>10</v>
      </c>
      <c r="G12" s="152">
        <f t="shared" si="11"/>
        <v>999</v>
      </c>
      <c r="H12" s="152" t="e">
        <f t="shared" si="12"/>
        <v>#REF!</v>
      </c>
      <c r="I12" s="153" t="str">
        <f t="shared" si="2"/>
        <v/>
      </c>
      <c r="J12" s="153" t="e">
        <f t="shared" si="3"/>
        <v>#REF!</v>
      </c>
      <c r="K12" s="153" t="e">
        <f t="shared" si="3"/>
        <v>#REF!</v>
      </c>
      <c r="L12" s="153" t="e">
        <f t="shared" si="3"/>
        <v>#REF!</v>
      </c>
      <c r="M12" s="153" t="e">
        <f t="shared" si="3"/>
        <v>#REF!</v>
      </c>
      <c r="N12" s="153" t="e">
        <f t="shared" si="3"/>
        <v>#REF!</v>
      </c>
      <c r="O12" s="153" t="e">
        <f t="shared" si="3"/>
        <v>#REF!</v>
      </c>
      <c r="P12" s="153" t="e">
        <f t="shared" si="3"/>
        <v>#REF!</v>
      </c>
      <c r="Q12" s="153" t="e">
        <f t="shared" si="3"/>
        <v>#REF!</v>
      </c>
      <c r="R12" s="153" t="e">
        <f t="shared" si="3"/>
        <v>#REF!</v>
      </c>
      <c r="S12" s="153" t="e">
        <f t="shared" si="8"/>
        <v>#REF!</v>
      </c>
      <c r="T12" s="152" t="str">
        <f t="shared" ca="1" si="9"/>
        <v/>
      </c>
      <c r="U12" s="152" t="str">
        <f t="shared" ca="1" si="4"/>
        <v/>
      </c>
      <c r="V12" s="152" t="s">
        <v>143</v>
      </c>
      <c r="W12" s="152" t="e">
        <f>SUM(E:E)-SUM(X3:X11)</f>
        <v>#REF!</v>
      </c>
      <c r="X12" s="152"/>
      <c r="Y12" s="409"/>
      <c r="Z12" s="409"/>
      <c r="AA12" s="409"/>
      <c r="AB12" s="409"/>
      <c r="AC12" s="409"/>
      <c r="AD12" s="409"/>
      <c r="AE12" s="410"/>
    </row>
    <row r="13" spans="1:46">
      <c r="A13" s="149">
        <v>11</v>
      </c>
      <c r="B13" s="150">
        <f t="shared" si="7"/>
        <v>11</v>
      </c>
      <c r="C13" s="151" t="e">
        <f>IF('Data Collection2'!$V$6='Pareto Math2'!Z$3,'Pareto Math2'!B13,IF(HLOOKUP(X$15,'Data Collection2'!I$2:J13,A14,FALSE)="","",HLOOKUP(X$15,'Data Collection2'!I$2:J13,A14,FALSE)))</f>
        <v>#REF!</v>
      </c>
      <c r="D13" s="149" t="e">
        <f>HLOOKUP(V$15,'Data Collection2'!I$2:J13,A14,FALSE)</f>
        <v>#REF!</v>
      </c>
      <c r="E13" s="152" t="e">
        <f>IF(C13="","",HLOOKUP(W$15,'Data Collection2'!I$2:J13,A14,FALSE))</f>
        <v>#REF!</v>
      </c>
      <c r="F13" s="152">
        <f>(COUNTIF(D$3:D13,D13))</f>
        <v>11</v>
      </c>
      <c r="G13" s="152">
        <f t="shared" si="11"/>
        <v>999</v>
      </c>
      <c r="H13" s="152" t="e">
        <f t="shared" si="12"/>
        <v>#REF!</v>
      </c>
      <c r="I13" s="153" t="str">
        <f t="shared" si="2"/>
        <v/>
      </c>
      <c r="J13" s="153" t="e">
        <f t="shared" si="3"/>
        <v>#REF!</v>
      </c>
      <c r="K13" s="153" t="e">
        <f t="shared" si="3"/>
        <v>#REF!</v>
      </c>
      <c r="L13" s="153" t="e">
        <f t="shared" si="3"/>
        <v>#REF!</v>
      </c>
      <c r="M13" s="153" t="e">
        <f t="shared" si="3"/>
        <v>#REF!</v>
      </c>
      <c r="N13" s="153" t="e">
        <f t="shared" si="3"/>
        <v>#REF!</v>
      </c>
      <c r="O13" s="153" t="e">
        <f t="shared" si="3"/>
        <v>#REF!</v>
      </c>
      <c r="P13" s="153" t="e">
        <f t="shared" si="3"/>
        <v>#REF!</v>
      </c>
      <c r="Q13" s="153" t="e">
        <f t="shared" si="3"/>
        <v>#REF!</v>
      </c>
      <c r="R13" s="153" t="e">
        <f t="shared" si="3"/>
        <v>#REF!</v>
      </c>
      <c r="S13" s="153" t="e">
        <f t="shared" si="8"/>
        <v>#REF!</v>
      </c>
      <c r="T13" s="152" t="str">
        <f t="shared" ref="T13:T67" ca="1" si="13">IF(F13=G13,IF(ISNA(H13),G13+(RAND()*0.01),H13+(RAND()*0.0000000001)),"")</f>
        <v/>
      </c>
      <c r="U13" s="149" t="str">
        <f t="shared" ref="U13:U66" ca="1" si="14">IF(T13="","",D13)</f>
        <v/>
      </c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</row>
    <row r="14" spans="1:46">
      <c r="A14" s="149">
        <v>12</v>
      </c>
      <c r="B14" s="150">
        <f t="shared" si="7"/>
        <v>12</v>
      </c>
      <c r="C14" s="151" t="e">
        <f>IF('Data Collection2'!$V$6='Pareto Math2'!Z$3,'Pareto Math2'!B14,IF(HLOOKUP(X$15,'Data Collection2'!I$2:J14,A15,FALSE)="","",HLOOKUP(X$15,'Data Collection2'!I$2:J14,A15,FALSE)))</f>
        <v>#REF!</v>
      </c>
      <c r="D14" s="149" t="e">
        <f>HLOOKUP(V$15,'Data Collection2'!I$2:J14,A15,FALSE)</f>
        <v>#REF!</v>
      </c>
      <c r="E14" s="152" t="e">
        <f>IF(C14="","",HLOOKUP(W$15,'Data Collection2'!I$2:J14,A15,FALSE))</f>
        <v>#REF!</v>
      </c>
      <c r="F14" s="152">
        <f>(COUNTIF(D$3:D14,D14))</f>
        <v>12</v>
      </c>
      <c r="G14" s="152">
        <f t="shared" si="11"/>
        <v>999</v>
      </c>
      <c r="H14" s="152" t="e">
        <f t="shared" si="12"/>
        <v>#REF!</v>
      </c>
      <c r="I14" s="153" t="str">
        <f t="shared" si="2"/>
        <v/>
      </c>
      <c r="J14" s="153" t="e">
        <f t="shared" si="3"/>
        <v>#REF!</v>
      </c>
      <c r="K14" s="153" t="e">
        <f t="shared" si="3"/>
        <v>#REF!</v>
      </c>
      <c r="L14" s="153" t="e">
        <f t="shared" si="3"/>
        <v>#REF!</v>
      </c>
      <c r="M14" s="153" t="e">
        <f t="shared" si="3"/>
        <v>#REF!</v>
      </c>
      <c r="N14" s="153" t="e">
        <f t="shared" si="3"/>
        <v>#REF!</v>
      </c>
      <c r="O14" s="153" t="e">
        <f t="shared" si="3"/>
        <v>#REF!</v>
      </c>
      <c r="P14" s="153" t="e">
        <f t="shared" si="3"/>
        <v>#REF!</v>
      </c>
      <c r="Q14" s="153" t="e">
        <f t="shared" si="3"/>
        <v>#REF!</v>
      </c>
      <c r="R14" s="153" t="e">
        <f t="shared" si="3"/>
        <v>#REF!</v>
      </c>
      <c r="S14" s="153" t="e">
        <f t="shared" si="8"/>
        <v>#REF!</v>
      </c>
      <c r="T14" s="152" t="str">
        <f t="shared" ca="1" si="13"/>
        <v/>
      </c>
      <c r="U14" s="149" t="str">
        <f t="shared" ca="1" si="14"/>
        <v/>
      </c>
      <c r="V14" s="406" t="s">
        <v>144</v>
      </c>
      <c r="W14" s="406"/>
      <c r="X14" s="164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</row>
    <row r="15" spans="1:46">
      <c r="A15" s="149">
        <v>13</v>
      </c>
      <c r="B15" s="150">
        <f t="shared" si="7"/>
        <v>13</v>
      </c>
      <c r="C15" s="151" t="e">
        <f>IF('Data Collection2'!$V$6='Pareto Math2'!Z$3,'Pareto Math2'!B15,IF(HLOOKUP(X$15,'Data Collection2'!I$2:J15,A16,FALSE)="","",HLOOKUP(X$15,'Data Collection2'!I$2:J15,A16,FALSE)))</f>
        <v>#REF!</v>
      </c>
      <c r="D15" s="149" t="e">
        <f>HLOOKUP(V$15,'Data Collection2'!I$2:J15,A16,FALSE)</f>
        <v>#REF!</v>
      </c>
      <c r="E15" s="152" t="e">
        <f>IF(C15="","",HLOOKUP(W$15,'Data Collection2'!I$2:J15,A16,FALSE))</f>
        <v>#REF!</v>
      </c>
      <c r="F15" s="152">
        <f>(COUNTIF(D$3:D15,D15))</f>
        <v>13</v>
      </c>
      <c r="G15" s="152">
        <f t="shared" si="11"/>
        <v>999</v>
      </c>
      <c r="H15" s="152" t="e">
        <f t="shared" si="12"/>
        <v>#REF!</v>
      </c>
      <c r="I15" s="153" t="str">
        <f t="shared" si="2"/>
        <v/>
      </c>
      <c r="J15" s="153" t="e">
        <f t="shared" si="3"/>
        <v>#REF!</v>
      </c>
      <c r="K15" s="153" t="e">
        <f t="shared" si="3"/>
        <v>#REF!</v>
      </c>
      <c r="L15" s="153" t="e">
        <f t="shared" si="3"/>
        <v>#REF!</v>
      </c>
      <c r="M15" s="153" t="e">
        <f t="shared" si="3"/>
        <v>#REF!</v>
      </c>
      <c r="N15" s="153" t="e">
        <f t="shared" si="3"/>
        <v>#REF!</v>
      </c>
      <c r="O15" s="153" t="e">
        <f t="shared" si="3"/>
        <v>#REF!</v>
      </c>
      <c r="P15" s="153" t="e">
        <f t="shared" si="3"/>
        <v>#REF!</v>
      </c>
      <c r="Q15" s="153" t="e">
        <f t="shared" si="3"/>
        <v>#REF!</v>
      </c>
      <c r="R15" s="153" t="e">
        <f t="shared" si="3"/>
        <v>#REF!</v>
      </c>
      <c r="S15" s="153" t="e">
        <f t="shared" si="8"/>
        <v>#REF!</v>
      </c>
      <c r="T15" s="152" t="str">
        <f t="shared" ca="1" si="13"/>
        <v/>
      </c>
      <c r="U15" s="149" t="str">
        <f t="shared" ca="1" si="14"/>
        <v/>
      </c>
      <c r="V15" s="152" t="str">
        <f>'Data Collection2'!I2</f>
        <v>Downtime Cause</v>
      </c>
      <c r="W15" s="177" t="str">
        <f>'Data Collection2'!J2</f>
        <v>Minutes</v>
      </c>
      <c r="X15" s="152" t="str">
        <f>'Data Collection2'!V6</f>
        <v>Downtime Cause</v>
      </c>
      <c r="Y15" s="166"/>
      <c r="Z15" s="160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</row>
    <row r="16" spans="1:46">
      <c r="A16" s="149">
        <v>14</v>
      </c>
      <c r="B16" s="150">
        <f t="shared" si="7"/>
        <v>14</v>
      </c>
      <c r="C16" s="151" t="e">
        <f>IF('Data Collection2'!$V$6='Pareto Math2'!Z$3,'Pareto Math2'!B16,IF(HLOOKUP(X$15,'Data Collection2'!I$2:J16,A17,FALSE)="","",HLOOKUP(X$15,'Data Collection2'!I$2:J16,A17,FALSE)))</f>
        <v>#REF!</v>
      </c>
      <c r="D16" s="149" t="e">
        <f>HLOOKUP(V$15,'Data Collection2'!I$2:J16,A17,FALSE)</f>
        <v>#REF!</v>
      </c>
      <c r="E16" s="152" t="e">
        <f>IF(C16="","",HLOOKUP(W$15,'Data Collection2'!I$2:J16,A17,FALSE))</f>
        <v>#REF!</v>
      </c>
      <c r="F16" s="152">
        <f>(COUNTIF(D$3:D16,D16))</f>
        <v>14</v>
      </c>
      <c r="G16" s="152">
        <f t="shared" si="11"/>
        <v>999</v>
      </c>
      <c r="H16" s="152" t="e">
        <f t="shared" si="12"/>
        <v>#REF!</v>
      </c>
      <c r="I16" s="153" t="str">
        <f t="shared" si="2"/>
        <v/>
      </c>
      <c r="J16" s="153" t="e">
        <f t="shared" si="3"/>
        <v>#REF!</v>
      </c>
      <c r="K16" s="153" t="e">
        <f t="shared" si="3"/>
        <v>#REF!</v>
      </c>
      <c r="L16" s="153" t="e">
        <f t="shared" si="3"/>
        <v>#REF!</v>
      </c>
      <c r="M16" s="153" t="e">
        <f t="shared" si="3"/>
        <v>#REF!</v>
      </c>
      <c r="N16" s="153" t="e">
        <f t="shared" si="3"/>
        <v>#REF!</v>
      </c>
      <c r="O16" s="153" t="e">
        <f t="shared" si="3"/>
        <v>#REF!</v>
      </c>
      <c r="P16" s="153" t="e">
        <f t="shared" si="3"/>
        <v>#REF!</v>
      </c>
      <c r="Q16" s="153" t="e">
        <f t="shared" si="3"/>
        <v>#REF!</v>
      </c>
      <c r="R16" s="153" t="e">
        <f t="shared" si="3"/>
        <v>#REF!</v>
      </c>
      <c r="S16" s="153" t="e">
        <f t="shared" si="8"/>
        <v>#REF!</v>
      </c>
      <c r="T16" s="152" t="str">
        <f t="shared" ca="1" si="13"/>
        <v/>
      </c>
      <c r="U16" s="149" t="str">
        <f t="shared" ca="1" si="14"/>
        <v/>
      </c>
      <c r="Y16" s="166"/>
      <c r="Z16" s="160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</row>
    <row r="17" spans="1:46">
      <c r="A17" s="149">
        <v>15</v>
      </c>
      <c r="B17" s="150">
        <f t="shared" si="7"/>
        <v>15</v>
      </c>
      <c r="C17" s="151" t="e">
        <f>IF('Data Collection2'!$V$6='Pareto Math2'!Z$3,'Pareto Math2'!B17,IF(HLOOKUP(X$15,'Data Collection2'!I$2:J17,A18,FALSE)="","",HLOOKUP(X$15,'Data Collection2'!I$2:J17,A18,FALSE)))</f>
        <v>#REF!</v>
      </c>
      <c r="D17" s="149" t="e">
        <f>HLOOKUP(V$15,'Data Collection2'!I$2:J17,A18,FALSE)</f>
        <v>#REF!</v>
      </c>
      <c r="E17" s="152" t="e">
        <f>IF(C17="","",HLOOKUP(W$15,'Data Collection2'!I$2:J17,A18,FALSE))</f>
        <v>#REF!</v>
      </c>
      <c r="F17" s="152">
        <f>(COUNTIF(D$3:D17,D17))</f>
        <v>15</v>
      </c>
      <c r="G17" s="152">
        <f t="shared" si="11"/>
        <v>999</v>
      </c>
      <c r="H17" s="152" t="e">
        <f t="shared" si="12"/>
        <v>#REF!</v>
      </c>
      <c r="I17" s="153" t="str">
        <f t="shared" si="2"/>
        <v/>
      </c>
      <c r="J17" s="153" t="e">
        <f t="shared" si="3"/>
        <v>#REF!</v>
      </c>
      <c r="K17" s="153" t="e">
        <f t="shared" si="3"/>
        <v>#REF!</v>
      </c>
      <c r="L17" s="153" t="e">
        <f t="shared" si="3"/>
        <v>#REF!</v>
      </c>
      <c r="M17" s="153" t="e">
        <f t="shared" si="3"/>
        <v>#REF!</v>
      </c>
      <c r="N17" s="153" t="e">
        <f t="shared" si="3"/>
        <v>#REF!</v>
      </c>
      <c r="O17" s="153" t="e">
        <f t="shared" si="3"/>
        <v>#REF!</v>
      </c>
      <c r="P17" s="153" t="e">
        <f t="shared" si="3"/>
        <v>#REF!</v>
      </c>
      <c r="Q17" s="153" t="e">
        <f t="shared" si="3"/>
        <v>#REF!</v>
      </c>
      <c r="R17" s="153" t="e">
        <f t="shared" si="3"/>
        <v>#REF!</v>
      </c>
      <c r="S17" s="153" t="e">
        <f t="shared" si="8"/>
        <v>#REF!</v>
      </c>
      <c r="T17" s="152" t="str">
        <f t="shared" ca="1" si="13"/>
        <v/>
      </c>
      <c r="U17" s="149" t="str">
        <f t="shared" ca="1" si="14"/>
        <v/>
      </c>
      <c r="Y17" s="167"/>
      <c r="Z17" s="160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</row>
    <row r="18" spans="1:46">
      <c r="A18" s="149">
        <v>16</v>
      </c>
      <c r="B18" s="150">
        <f>IF(A18&gt;999-COUNTIF(D:D,0),"",A18)</f>
        <v>16</v>
      </c>
      <c r="C18" s="151" t="e">
        <f>IF('Data Collection2'!$V$6='Pareto Math2'!Z$3,'Pareto Math2'!B18,IF(HLOOKUP(X$15,'Data Collection2'!I$2:J18,A19,FALSE)="","",HLOOKUP(X$15,'Data Collection2'!I$2:J18,A19,FALSE)))</f>
        <v>#REF!</v>
      </c>
      <c r="D18" s="149" t="e">
        <f>HLOOKUP(V$15,'Data Collection2'!I$2:J18,A19,FALSE)</f>
        <v>#REF!</v>
      </c>
      <c r="E18" s="152" t="e">
        <f>IF(C18="","",HLOOKUP(W$15,'Data Collection2'!I$2:J18,A19,FALSE))</f>
        <v>#REF!</v>
      </c>
      <c r="F18" s="152">
        <f>(COUNTIF(D$3:D18,D18))</f>
        <v>16</v>
      </c>
      <c r="G18" s="152">
        <f t="shared" si="11"/>
        <v>999</v>
      </c>
      <c r="H18" s="152" t="e">
        <f t="shared" si="12"/>
        <v>#REF!</v>
      </c>
      <c r="I18" s="153" t="str">
        <f t="shared" si="2"/>
        <v/>
      </c>
      <c r="J18" s="153" t="e">
        <f t="shared" si="3"/>
        <v>#REF!</v>
      </c>
      <c r="K18" s="153" t="e">
        <f t="shared" si="3"/>
        <v>#REF!</v>
      </c>
      <c r="L18" s="153" t="e">
        <f t="shared" si="3"/>
        <v>#REF!</v>
      </c>
      <c r="M18" s="153" t="e">
        <f t="shared" si="3"/>
        <v>#REF!</v>
      </c>
      <c r="N18" s="153" t="e">
        <f t="shared" si="3"/>
        <v>#REF!</v>
      </c>
      <c r="O18" s="153" t="e">
        <f t="shared" si="3"/>
        <v>#REF!</v>
      </c>
      <c r="P18" s="153" t="e">
        <f t="shared" si="3"/>
        <v>#REF!</v>
      </c>
      <c r="Q18" s="153" t="e">
        <f t="shared" si="3"/>
        <v>#REF!</v>
      </c>
      <c r="R18" s="153" t="e">
        <f t="shared" si="3"/>
        <v>#REF!</v>
      </c>
      <c r="S18" s="153" t="e">
        <f t="shared" si="8"/>
        <v>#REF!</v>
      </c>
      <c r="T18" s="152" t="str">
        <f t="shared" ca="1" si="13"/>
        <v/>
      </c>
      <c r="U18" s="149" t="str">
        <f t="shared" ca="1" si="14"/>
        <v/>
      </c>
    </row>
    <row r="19" spans="1:46">
      <c r="A19" s="149">
        <v>17</v>
      </c>
      <c r="B19" s="150">
        <f t="shared" si="7"/>
        <v>17</v>
      </c>
      <c r="C19" s="151" t="e">
        <f>IF('Data Collection2'!$V$6='Pareto Math2'!Z$3,'Pareto Math2'!B19,IF(HLOOKUP(X$15,'Data Collection2'!I$2:J19,A20,FALSE)="","",HLOOKUP(X$15,'Data Collection2'!I$2:J19,A20,FALSE)))</f>
        <v>#REF!</v>
      </c>
      <c r="D19" s="149" t="e">
        <f>HLOOKUP(V$15,'Data Collection2'!I$2:J19,A20,FALSE)</f>
        <v>#REF!</v>
      </c>
      <c r="E19" s="152" t="e">
        <f>IF(C19="","",HLOOKUP(W$15,'Data Collection2'!I$2:J19,A20,FALSE))</f>
        <v>#REF!</v>
      </c>
      <c r="F19" s="152">
        <f>(COUNTIF(D$3:D19,D19))</f>
        <v>17</v>
      </c>
      <c r="G19" s="152">
        <f t="shared" si="11"/>
        <v>999</v>
      </c>
      <c r="H19" s="152" t="e">
        <f t="shared" si="12"/>
        <v>#REF!</v>
      </c>
      <c r="I19" s="153" t="str">
        <f t="shared" si="2"/>
        <v/>
      </c>
      <c r="J19" s="153" t="e">
        <f t="shared" ref="J19:R47" si="15">IF(ISERROR(X$43),"",IF($D19&lt;&gt;X$43,"",$E19))</f>
        <v>#REF!</v>
      </c>
      <c r="K19" s="153" t="e">
        <f t="shared" si="15"/>
        <v>#REF!</v>
      </c>
      <c r="L19" s="153" t="e">
        <f t="shared" si="15"/>
        <v>#REF!</v>
      </c>
      <c r="M19" s="153" t="e">
        <f t="shared" si="15"/>
        <v>#REF!</v>
      </c>
      <c r="N19" s="153" t="e">
        <f t="shared" si="15"/>
        <v>#REF!</v>
      </c>
      <c r="O19" s="153" t="e">
        <f t="shared" si="15"/>
        <v>#REF!</v>
      </c>
      <c r="P19" s="153" t="e">
        <f t="shared" si="15"/>
        <v>#REF!</v>
      </c>
      <c r="Q19" s="153" t="e">
        <f t="shared" si="15"/>
        <v>#REF!</v>
      </c>
      <c r="R19" s="153" t="e">
        <f t="shared" si="15"/>
        <v>#REF!</v>
      </c>
      <c r="S19" s="153" t="e">
        <f t="shared" si="8"/>
        <v>#REF!</v>
      </c>
      <c r="T19" s="152" t="str">
        <f t="shared" ca="1" si="13"/>
        <v/>
      </c>
      <c r="U19" s="149" t="str">
        <f t="shared" ca="1" si="14"/>
        <v/>
      </c>
    </row>
    <row r="20" spans="1:46">
      <c r="A20" s="149">
        <v>18</v>
      </c>
      <c r="B20" s="150">
        <f t="shared" si="7"/>
        <v>18</v>
      </c>
      <c r="C20" s="151" t="e">
        <f>IF('Data Collection2'!$V$6='Pareto Math2'!Z$3,'Pareto Math2'!B20,IF(HLOOKUP(X$15,'Data Collection2'!I$2:J20,A21,FALSE)="","",HLOOKUP(X$15,'Data Collection2'!I$2:J20,A21,FALSE)))</f>
        <v>#REF!</v>
      </c>
      <c r="D20" s="149" t="e">
        <f>HLOOKUP(V$15,'Data Collection2'!I$2:J20,A21,FALSE)</f>
        <v>#REF!</v>
      </c>
      <c r="E20" s="152" t="e">
        <f>IF(C20="","",HLOOKUP(W$15,'Data Collection2'!I$2:J20,A21,FALSE))</f>
        <v>#REF!</v>
      </c>
      <c r="F20" s="152">
        <f>(COUNTIF(D$3:D20,D20))</f>
        <v>18</v>
      </c>
      <c r="G20" s="152">
        <f t="shared" si="11"/>
        <v>999</v>
      </c>
      <c r="H20" s="152" t="e">
        <f t="shared" si="12"/>
        <v>#REF!</v>
      </c>
      <c r="I20" s="153" t="str">
        <f t="shared" si="2"/>
        <v/>
      </c>
      <c r="J20" s="153" t="e">
        <f t="shared" si="15"/>
        <v>#REF!</v>
      </c>
      <c r="K20" s="153" t="e">
        <f t="shared" si="15"/>
        <v>#REF!</v>
      </c>
      <c r="L20" s="153" t="e">
        <f t="shared" si="15"/>
        <v>#REF!</v>
      </c>
      <c r="M20" s="153" t="e">
        <f t="shared" si="15"/>
        <v>#REF!</v>
      </c>
      <c r="N20" s="153" t="e">
        <f t="shared" si="15"/>
        <v>#REF!</v>
      </c>
      <c r="O20" s="153" t="e">
        <f t="shared" si="15"/>
        <v>#REF!</v>
      </c>
      <c r="P20" s="153" t="e">
        <f t="shared" si="15"/>
        <v>#REF!</v>
      </c>
      <c r="Q20" s="153" t="e">
        <f t="shared" si="15"/>
        <v>#REF!</v>
      </c>
      <c r="R20" s="153" t="e">
        <f t="shared" si="15"/>
        <v>#REF!</v>
      </c>
      <c r="S20" s="153" t="e">
        <f t="shared" si="8"/>
        <v>#REF!</v>
      </c>
      <c r="T20" s="152" t="str">
        <f t="shared" ca="1" si="13"/>
        <v/>
      </c>
      <c r="U20" s="149" t="str">
        <f t="shared" ca="1" si="14"/>
        <v/>
      </c>
      <c r="AA20" s="406" t="s">
        <v>145</v>
      </c>
      <c r="AB20" s="406"/>
      <c r="AC20" s="406"/>
      <c r="AD20" s="168"/>
    </row>
    <row r="21" spans="1:46">
      <c r="A21" s="149">
        <v>19</v>
      </c>
      <c r="B21" s="150">
        <f t="shared" si="7"/>
        <v>19</v>
      </c>
      <c r="C21" s="151" t="e">
        <f>IF('Data Collection2'!$V$6='Pareto Math2'!Z$3,'Pareto Math2'!B21,IF(HLOOKUP(X$15,'Data Collection2'!I$2:J21,A22,FALSE)="","",HLOOKUP(X$15,'Data Collection2'!I$2:J21,A22,FALSE)))</f>
        <v>#REF!</v>
      </c>
      <c r="D21" s="149" t="e">
        <f>HLOOKUP(V$15,'Data Collection2'!I$2:J21,A22,FALSE)</f>
        <v>#REF!</v>
      </c>
      <c r="E21" s="152" t="e">
        <f>IF(C21="","",HLOOKUP(W$15,'Data Collection2'!I$2:J21,A22,FALSE))</f>
        <v>#REF!</v>
      </c>
      <c r="F21" s="152">
        <f>(COUNTIF(D$3:D21,D21))</f>
        <v>19</v>
      </c>
      <c r="G21" s="152">
        <f t="shared" si="11"/>
        <v>999</v>
      </c>
      <c r="H21" s="152" t="e">
        <f t="shared" si="12"/>
        <v>#REF!</v>
      </c>
      <c r="I21" s="153" t="str">
        <f t="shared" si="2"/>
        <v/>
      </c>
      <c r="J21" s="153" t="e">
        <f t="shared" si="15"/>
        <v>#REF!</v>
      </c>
      <c r="K21" s="153" t="e">
        <f t="shared" si="15"/>
        <v>#REF!</v>
      </c>
      <c r="L21" s="153" t="e">
        <f t="shared" si="15"/>
        <v>#REF!</v>
      </c>
      <c r="M21" s="153" t="e">
        <f t="shared" si="15"/>
        <v>#REF!</v>
      </c>
      <c r="N21" s="153" t="e">
        <f t="shared" si="15"/>
        <v>#REF!</v>
      </c>
      <c r="O21" s="153" t="e">
        <f t="shared" si="15"/>
        <v>#REF!</v>
      </c>
      <c r="P21" s="153" t="e">
        <f t="shared" si="15"/>
        <v>#REF!</v>
      </c>
      <c r="Q21" s="153" t="e">
        <f t="shared" si="15"/>
        <v>#REF!</v>
      </c>
      <c r="R21" s="153" t="e">
        <f t="shared" si="15"/>
        <v>#REF!</v>
      </c>
      <c r="S21" s="153" t="e">
        <f t="shared" si="8"/>
        <v>#REF!</v>
      </c>
      <c r="T21" s="152" t="str">
        <f t="shared" ca="1" si="13"/>
        <v/>
      </c>
      <c r="U21" s="149" t="str">
        <f t="shared" ca="1" si="14"/>
        <v/>
      </c>
      <c r="AA21" s="169"/>
      <c r="AB21" s="170" t="s">
        <v>142</v>
      </c>
      <c r="AC21" s="171" t="str">
        <f>IF(AF3="NO", "Count","Quantity")</f>
        <v>Quantity</v>
      </c>
      <c r="AD21" s="149" t="s">
        <v>146</v>
      </c>
    </row>
    <row r="22" spans="1:46">
      <c r="A22" s="149">
        <v>20</v>
      </c>
      <c r="B22" s="150">
        <f t="shared" si="7"/>
        <v>20</v>
      </c>
      <c r="C22" s="151" t="e">
        <f>IF('Data Collection2'!$V$6='Pareto Math2'!Z$3,'Pareto Math2'!B22,IF(HLOOKUP(X$15,'Data Collection2'!I$2:J22,A23,FALSE)="","",HLOOKUP(X$15,'Data Collection2'!I$2:J22,A23,FALSE)))</f>
        <v>#REF!</v>
      </c>
      <c r="D22" s="149" t="e">
        <f>HLOOKUP(V$15,'Data Collection2'!I$2:J22,A23,FALSE)</f>
        <v>#REF!</v>
      </c>
      <c r="E22" s="152" t="e">
        <f>IF(C22="","",HLOOKUP(W$15,'Data Collection2'!I$2:J22,A23,FALSE))</f>
        <v>#REF!</v>
      </c>
      <c r="F22" s="152">
        <f>(COUNTIF(D$3:D22,D22))</f>
        <v>20</v>
      </c>
      <c r="G22" s="152">
        <f t="shared" si="11"/>
        <v>999</v>
      </c>
      <c r="H22" s="152" t="e">
        <f t="shared" si="12"/>
        <v>#REF!</v>
      </c>
      <c r="I22" s="153" t="str">
        <f t="shared" si="2"/>
        <v/>
      </c>
      <c r="J22" s="153" t="e">
        <f t="shared" si="15"/>
        <v>#REF!</v>
      </c>
      <c r="K22" s="153" t="e">
        <f t="shared" si="15"/>
        <v>#REF!</v>
      </c>
      <c r="L22" s="153" t="e">
        <f t="shared" si="15"/>
        <v>#REF!</v>
      </c>
      <c r="M22" s="153" t="e">
        <f t="shared" si="15"/>
        <v>#REF!</v>
      </c>
      <c r="N22" s="153" t="e">
        <f t="shared" si="15"/>
        <v>#REF!</v>
      </c>
      <c r="O22" s="153" t="e">
        <f t="shared" si="15"/>
        <v>#REF!</v>
      </c>
      <c r="P22" s="153" t="e">
        <f t="shared" si="15"/>
        <v>#REF!</v>
      </c>
      <c r="Q22" s="153" t="e">
        <f t="shared" si="15"/>
        <v>#REF!</v>
      </c>
      <c r="R22" s="153" t="e">
        <f t="shared" si="15"/>
        <v>#REF!</v>
      </c>
      <c r="S22" s="153" t="e">
        <f t="shared" si="8"/>
        <v>#REF!</v>
      </c>
      <c r="T22" s="152" t="str">
        <f t="shared" ca="1" si="13"/>
        <v/>
      </c>
      <c r="U22" s="149" t="str">
        <f t="shared" ca="1" si="14"/>
        <v/>
      </c>
      <c r="AA22" s="169">
        <f ca="1">IF(ISERROR(MAX(AD22:AD30)-#REF!),0,MAX(AD22:AD30)-#REF!)</f>
        <v>0</v>
      </c>
      <c r="AB22" s="152" t="str">
        <f t="shared" ref="AB22:AB31" ca="1" si="16">IF(ISERROR(V3),"*",V3)</f>
        <v>*</v>
      </c>
      <c r="AC22" s="152">
        <f ca="1">IF(AB22="*",0,IF(ISERROR(W3),"",ROUND(W3,0)))</f>
        <v>0</v>
      </c>
      <c r="AD22" s="172" t="e">
        <f ca="1">AC22/SUM(AC$22:AC$31)</f>
        <v>#DIV/0!</v>
      </c>
      <c r="AE22" s="172" t="e">
        <f ca="1">SUM(AD$22:AD22)</f>
        <v>#DIV/0!</v>
      </c>
      <c r="AF22" s="173" t="e">
        <f ca="1">(AE22-AD$20)/COUNT(AD$22:AD22)</f>
        <v>#DIV/0!</v>
      </c>
      <c r="AG22" s="172"/>
      <c r="AI22" s="174"/>
    </row>
    <row r="23" spans="1:46">
      <c r="A23" s="149">
        <v>21</v>
      </c>
      <c r="B23" s="150">
        <f t="shared" si="7"/>
        <v>21</v>
      </c>
      <c r="C23" s="151" t="e">
        <f>IF('Data Collection2'!$V$6='Pareto Math2'!Z$3,'Pareto Math2'!B23,IF(HLOOKUP(X$15,'Data Collection2'!I$2:J23,A24,FALSE)="","",HLOOKUP(X$15,'Data Collection2'!I$2:J23,A24,FALSE)))</f>
        <v>#REF!</v>
      </c>
      <c r="D23" s="149" t="e">
        <f>HLOOKUP(V$15,'Data Collection2'!I$2:J23,A24,FALSE)</f>
        <v>#REF!</v>
      </c>
      <c r="E23" s="152" t="e">
        <f>IF(C23="","",HLOOKUP(W$15,'Data Collection2'!I$2:J23,A24,FALSE))</f>
        <v>#REF!</v>
      </c>
      <c r="F23" s="152">
        <f>(COUNTIF(D$3:D23,D23))</f>
        <v>21</v>
      </c>
      <c r="G23" s="152">
        <f t="shared" si="11"/>
        <v>999</v>
      </c>
      <c r="H23" s="152" t="e">
        <f t="shared" si="12"/>
        <v>#REF!</v>
      </c>
      <c r="I23" s="153" t="str">
        <f t="shared" si="2"/>
        <v/>
      </c>
      <c r="J23" s="153" t="e">
        <f t="shared" si="15"/>
        <v>#REF!</v>
      </c>
      <c r="K23" s="153" t="e">
        <f t="shared" si="15"/>
        <v>#REF!</v>
      </c>
      <c r="L23" s="153" t="e">
        <f t="shared" si="15"/>
        <v>#REF!</v>
      </c>
      <c r="M23" s="153" t="e">
        <f t="shared" si="15"/>
        <v>#REF!</v>
      </c>
      <c r="N23" s="153" t="e">
        <f t="shared" si="15"/>
        <v>#REF!</v>
      </c>
      <c r="O23" s="153" t="e">
        <f t="shared" si="15"/>
        <v>#REF!</v>
      </c>
      <c r="P23" s="153" t="e">
        <f t="shared" si="15"/>
        <v>#REF!</v>
      </c>
      <c r="Q23" s="153" t="e">
        <f t="shared" si="15"/>
        <v>#REF!</v>
      </c>
      <c r="R23" s="153" t="e">
        <f t="shared" si="15"/>
        <v>#REF!</v>
      </c>
      <c r="S23" s="153" t="e">
        <f t="shared" si="8"/>
        <v>#REF!</v>
      </c>
      <c r="T23" s="152" t="str">
        <f t="shared" ca="1" si="13"/>
        <v/>
      </c>
      <c r="U23" s="149" t="str">
        <f t="shared" ca="1" si="14"/>
        <v/>
      </c>
      <c r="AA23" s="175">
        <f ca="1">AA22</f>
        <v>0</v>
      </c>
      <c r="AB23" s="152" t="str">
        <f ca="1">IF(ISERROR(V4),"*",V4)</f>
        <v>*</v>
      </c>
      <c r="AC23" s="152">
        <f t="shared" ref="AC23:AC30" ca="1" si="17">IF(AB23="*",0,IF(ISERROR(W4),"",ROUND(W4,0)))</f>
        <v>0</v>
      </c>
      <c r="AD23" s="172" t="e">
        <f t="shared" ref="AD23:AD31" ca="1" si="18">AC23/SUM(AC$22:AC$31)</f>
        <v>#DIV/0!</v>
      </c>
      <c r="AE23" s="172" t="e">
        <f ca="1">SUM(AD$22:AD23)</f>
        <v>#DIV/0!</v>
      </c>
      <c r="AF23" s="173" t="e">
        <f ca="1">(AE23-AD$20)/COUNT(AD$22:AD23)</f>
        <v>#DIV/0!</v>
      </c>
      <c r="AG23" s="172"/>
      <c r="AI23" s="174"/>
    </row>
    <row r="24" spans="1:46">
      <c r="A24" s="149">
        <v>22</v>
      </c>
      <c r="B24" s="150">
        <f t="shared" si="7"/>
        <v>22</v>
      </c>
      <c r="C24" s="151" t="e">
        <f>IF('Data Collection2'!$V$6='Pareto Math2'!Z$3,'Pareto Math2'!B24,IF(HLOOKUP(X$15,'Data Collection2'!I$2:J24,A25,FALSE)="","",HLOOKUP(X$15,'Data Collection2'!I$2:J24,A25,FALSE)))</f>
        <v>#REF!</v>
      </c>
      <c r="D24" s="149" t="e">
        <f>HLOOKUP(V$15,'Data Collection2'!I$2:J24,A25,FALSE)</f>
        <v>#REF!</v>
      </c>
      <c r="E24" s="152" t="e">
        <f>IF(C24="","",HLOOKUP(W$15,'Data Collection2'!I$2:J24,A25,FALSE))</f>
        <v>#REF!</v>
      </c>
      <c r="F24" s="152">
        <f>(COUNTIF(D$3:D24,D24))</f>
        <v>22</v>
      </c>
      <c r="G24" s="152">
        <f t="shared" si="11"/>
        <v>999</v>
      </c>
      <c r="H24" s="152" t="e">
        <f t="shared" si="12"/>
        <v>#REF!</v>
      </c>
      <c r="I24" s="153" t="str">
        <f t="shared" si="2"/>
        <v/>
      </c>
      <c r="J24" s="153" t="e">
        <f t="shared" si="15"/>
        <v>#REF!</v>
      </c>
      <c r="K24" s="153" t="e">
        <f t="shared" si="15"/>
        <v>#REF!</v>
      </c>
      <c r="L24" s="153" t="e">
        <f t="shared" si="15"/>
        <v>#REF!</v>
      </c>
      <c r="M24" s="153" t="e">
        <f t="shared" si="15"/>
        <v>#REF!</v>
      </c>
      <c r="N24" s="153" t="e">
        <f t="shared" si="15"/>
        <v>#REF!</v>
      </c>
      <c r="O24" s="153" t="e">
        <f t="shared" si="15"/>
        <v>#REF!</v>
      </c>
      <c r="P24" s="153" t="e">
        <f t="shared" si="15"/>
        <v>#REF!</v>
      </c>
      <c r="Q24" s="153" t="e">
        <f t="shared" si="15"/>
        <v>#REF!</v>
      </c>
      <c r="R24" s="153" t="e">
        <f t="shared" si="15"/>
        <v>#REF!</v>
      </c>
      <c r="S24" s="153" t="e">
        <f t="shared" si="8"/>
        <v>#REF!</v>
      </c>
      <c r="T24" s="152" t="str">
        <f t="shared" ca="1" si="13"/>
        <v/>
      </c>
      <c r="U24" s="149" t="str">
        <f t="shared" ca="1" si="14"/>
        <v/>
      </c>
      <c r="AA24" s="169" t="e">
        <f ca="1">MAX(AF22:AF30)</f>
        <v>#DIV/0!</v>
      </c>
      <c r="AB24" s="152" t="str">
        <f t="shared" ca="1" si="16"/>
        <v>*</v>
      </c>
      <c r="AC24" s="152">
        <f t="shared" ca="1" si="17"/>
        <v>0</v>
      </c>
      <c r="AD24" s="172" t="e">
        <f t="shared" ca="1" si="18"/>
        <v>#DIV/0!</v>
      </c>
      <c r="AE24" s="172" t="e">
        <f ca="1">SUM(AD$22:AD24)</f>
        <v>#DIV/0!</v>
      </c>
      <c r="AF24" s="173" t="e">
        <f ca="1">(AE24-AD$20)/COUNT(AD$22:AD24)</f>
        <v>#DIV/0!</v>
      </c>
      <c r="AG24" s="172"/>
      <c r="AI24" s="174"/>
    </row>
    <row r="25" spans="1:46">
      <c r="A25" s="149">
        <v>23</v>
      </c>
      <c r="B25" s="150">
        <f t="shared" si="7"/>
        <v>23</v>
      </c>
      <c r="C25" s="151" t="e">
        <f>IF('Data Collection2'!$V$6='Pareto Math2'!Z$3,'Pareto Math2'!B25,IF(HLOOKUP(X$15,'Data Collection2'!I$2:J25,A26,FALSE)="","",HLOOKUP(X$15,'Data Collection2'!I$2:J25,A26,FALSE)))</f>
        <v>#REF!</v>
      </c>
      <c r="D25" s="149" t="e">
        <f>HLOOKUP(V$15,'Data Collection2'!I$2:J25,A26,FALSE)</f>
        <v>#REF!</v>
      </c>
      <c r="E25" s="152" t="e">
        <f>IF(C25="","",HLOOKUP(W$15,'Data Collection2'!I$2:J25,A26,FALSE))</f>
        <v>#REF!</v>
      </c>
      <c r="F25" s="152">
        <f>(COUNTIF(D$3:D25,D25))</f>
        <v>23</v>
      </c>
      <c r="G25" s="152">
        <f t="shared" si="11"/>
        <v>999</v>
      </c>
      <c r="H25" s="152" t="e">
        <f t="shared" si="12"/>
        <v>#REF!</v>
      </c>
      <c r="I25" s="153" t="str">
        <f t="shared" si="2"/>
        <v/>
      </c>
      <c r="J25" s="153" t="e">
        <f t="shared" si="15"/>
        <v>#REF!</v>
      </c>
      <c r="K25" s="153" t="e">
        <f t="shared" si="15"/>
        <v>#REF!</v>
      </c>
      <c r="L25" s="153" t="e">
        <f t="shared" si="15"/>
        <v>#REF!</v>
      </c>
      <c r="M25" s="153" t="e">
        <f t="shared" si="15"/>
        <v>#REF!</v>
      </c>
      <c r="N25" s="153" t="e">
        <f t="shared" si="15"/>
        <v>#REF!</v>
      </c>
      <c r="O25" s="153" t="e">
        <f t="shared" si="15"/>
        <v>#REF!</v>
      </c>
      <c r="P25" s="153" t="e">
        <f t="shared" si="15"/>
        <v>#REF!</v>
      </c>
      <c r="Q25" s="153" t="e">
        <f t="shared" si="15"/>
        <v>#REF!</v>
      </c>
      <c r="R25" s="153" t="e">
        <f t="shared" si="15"/>
        <v>#REF!</v>
      </c>
      <c r="S25" s="153" t="e">
        <f t="shared" si="8"/>
        <v>#REF!</v>
      </c>
      <c r="T25" s="152" t="str">
        <f t="shared" ca="1" si="13"/>
        <v/>
      </c>
      <c r="U25" s="149" t="str">
        <f t="shared" ca="1" si="14"/>
        <v/>
      </c>
      <c r="AA25" s="169" t="e">
        <f t="shared" ref="AA25:AA31" ca="1" si="19">AA24</f>
        <v>#DIV/0!</v>
      </c>
      <c r="AB25" s="152" t="str">
        <f t="shared" ca="1" si="16"/>
        <v>*</v>
      </c>
      <c r="AC25" s="152">
        <f t="shared" ca="1" si="17"/>
        <v>0</v>
      </c>
      <c r="AD25" s="172" t="e">
        <f t="shared" ca="1" si="18"/>
        <v>#DIV/0!</v>
      </c>
      <c r="AE25" s="172" t="e">
        <f ca="1">SUM(AD$22:AD25)</f>
        <v>#DIV/0!</v>
      </c>
      <c r="AF25" s="173" t="e">
        <f ca="1">(AE25-AD$20)/COUNT(AD$22:AD25)</f>
        <v>#DIV/0!</v>
      </c>
      <c r="AG25" s="172"/>
      <c r="AI25" s="174"/>
    </row>
    <row r="26" spans="1:46">
      <c r="A26" s="149">
        <v>24</v>
      </c>
      <c r="B26" s="150">
        <f t="shared" si="7"/>
        <v>24</v>
      </c>
      <c r="C26" s="151" t="e">
        <f>IF('Data Collection2'!$V$6='Pareto Math2'!Z$3,'Pareto Math2'!B26,IF(HLOOKUP(X$15,'Data Collection2'!I$2:J26,A27,FALSE)="","",HLOOKUP(X$15,'Data Collection2'!I$2:J26,A27,FALSE)))</f>
        <v>#REF!</v>
      </c>
      <c r="D26" s="149" t="e">
        <f>HLOOKUP(V$15,'Data Collection2'!I$2:J26,A27,FALSE)</f>
        <v>#REF!</v>
      </c>
      <c r="E26" s="152" t="e">
        <f>IF(C26="","",HLOOKUP(W$15,'Data Collection2'!I$2:J26,A27,FALSE))</f>
        <v>#REF!</v>
      </c>
      <c r="F26" s="152">
        <f>(COUNTIF(D$3:D26,D26))</f>
        <v>24</v>
      </c>
      <c r="G26" s="152">
        <f t="shared" si="11"/>
        <v>999</v>
      </c>
      <c r="H26" s="152" t="e">
        <f t="shared" si="12"/>
        <v>#REF!</v>
      </c>
      <c r="I26" s="153" t="str">
        <f t="shared" si="2"/>
        <v/>
      </c>
      <c r="J26" s="153" t="e">
        <f t="shared" si="15"/>
        <v>#REF!</v>
      </c>
      <c r="K26" s="153" t="e">
        <f t="shared" si="15"/>
        <v>#REF!</v>
      </c>
      <c r="L26" s="153" t="e">
        <f t="shared" si="15"/>
        <v>#REF!</v>
      </c>
      <c r="M26" s="153" t="e">
        <f t="shared" si="15"/>
        <v>#REF!</v>
      </c>
      <c r="N26" s="153" t="e">
        <f t="shared" si="15"/>
        <v>#REF!</v>
      </c>
      <c r="O26" s="153" t="e">
        <f t="shared" si="15"/>
        <v>#REF!</v>
      </c>
      <c r="P26" s="153" t="e">
        <f t="shared" si="15"/>
        <v>#REF!</v>
      </c>
      <c r="Q26" s="153" t="e">
        <f t="shared" si="15"/>
        <v>#REF!</v>
      </c>
      <c r="R26" s="153" t="e">
        <f t="shared" si="15"/>
        <v>#REF!</v>
      </c>
      <c r="S26" s="153" t="e">
        <f t="shared" si="8"/>
        <v>#REF!</v>
      </c>
      <c r="T26" s="152" t="str">
        <f t="shared" ca="1" si="13"/>
        <v/>
      </c>
      <c r="U26" s="149" t="str">
        <f t="shared" ca="1" si="14"/>
        <v/>
      </c>
      <c r="AA26" s="169" t="e">
        <f t="shared" ca="1" si="19"/>
        <v>#DIV/0!</v>
      </c>
      <c r="AB26" s="152" t="str">
        <f t="shared" ca="1" si="16"/>
        <v>*</v>
      </c>
      <c r="AC26" s="152">
        <f t="shared" ca="1" si="17"/>
        <v>0</v>
      </c>
      <c r="AD26" s="172" t="e">
        <f t="shared" ca="1" si="18"/>
        <v>#DIV/0!</v>
      </c>
      <c r="AE26" s="172" t="e">
        <f ca="1">SUM(AD$22:AD26)</f>
        <v>#DIV/0!</v>
      </c>
      <c r="AF26" s="173" t="e">
        <f ca="1">(AE26-AD$20)/COUNT(AD$22:AD26)</f>
        <v>#DIV/0!</v>
      </c>
      <c r="AG26" s="172"/>
      <c r="AI26" s="174"/>
    </row>
    <row r="27" spans="1:46">
      <c r="A27" s="149">
        <v>25</v>
      </c>
      <c r="B27" s="150">
        <f t="shared" si="7"/>
        <v>25</v>
      </c>
      <c r="C27" s="151" t="e">
        <f>IF('Data Collection2'!$V$6='Pareto Math2'!Z$3,'Pareto Math2'!B27,IF(HLOOKUP(X$15,'Data Collection2'!I$2:J27,A28,FALSE)="","",HLOOKUP(X$15,'Data Collection2'!I$2:J27,A28,FALSE)))</f>
        <v>#REF!</v>
      </c>
      <c r="D27" s="149" t="e">
        <f>HLOOKUP(V$15,'Data Collection2'!I$2:J27,A28,FALSE)</f>
        <v>#REF!</v>
      </c>
      <c r="E27" s="152" t="e">
        <f>IF(C27="","",HLOOKUP(W$15,'Data Collection2'!I$2:J27,A28,FALSE))</f>
        <v>#REF!</v>
      </c>
      <c r="F27" s="152">
        <f>(COUNTIF(D$3:D27,D27))</f>
        <v>25</v>
      </c>
      <c r="G27" s="152">
        <f t="shared" si="11"/>
        <v>999</v>
      </c>
      <c r="H27" s="152" t="e">
        <f t="shared" si="12"/>
        <v>#REF!</v>
      </c>
      <c r="I27" s="153" t="str">
        <f t="shared" si="2"/>
        <v/>
      </c>
      <c r="J27" s="153" t="e">
        <f t="shared" si="15"/>
        <v>#REF!</v>
      </c>
      <c r="K27" s="153" t="e">
        <f t="shared" si="15"/>
        <v>#REF!</v>
      </c>
      <c r="L27" s="153" t="e">
        <f t="shared" si="15"/>
        <v>#REF!</v>
      </c>
      <c r="M27" s="153" t="e">
        <f t="shared" si="15"/>
        <v>#REF!</v>
      </c>
      <c r="N27" s="153" t="e">
        <f t="shared" si="15"/>
        <v>#REF!</v>
      </c>
      <c r="O27" s="153" t="e">
        <f t="shared" si="15"/>
        <v>#REF!</v>
      </c>
      <c r="P27" s="153" t="e">
        <f t="shared" si="15"/>
        <v>#REF!</v>
      </c>
      <c r="Q27" s="153" t="e">
        <f t="shared" si="15"/>
        <v>#REF!</v>
      </c>
      <c r="R27" s="153" t="e">
        <f t="shared" si="15"/>
        <v>#REF!</v>
      </c>
      <c r="S27" s="153" t="e">
        <f t="shared" si="8"/>
        <v>#REF!</v>
      </c>
      <c r="T27" s="152" t="str">
        <f t="shared" ca="1" si="13"/>
        <v/>
      </c>
      <c r="U27" s="149" t="str">
        <f t="shared" ca="1" si="14"/>
        <v/>
      </c>
      <c r="AA27" s="169" t="e">
        <f t="shared" ca="1" si="19"/>
        <v>#DIV/0!</v>
      </c>
      <c r="AB27" s="152" t="str">
        <f t="shared" ca="1" si="16"/>
        <v>*</v>
      </c>
      <c r="AC27" s="152">
        <f ca="1">IF(AB27="*",0,IF(ISERROR(W8),"",ROUND(W8,0)))</f>
        <v>0</v>
      </c>
      <c r="AD27" s="172" t="e">
        <f t="shared" ca="1" si="18"/>
        <v>#DIV/0!</v>
      </c>
      <c r="AE27" s="172" t="e">
        <f ca="1">SUM(AD$22:AD27)</f>
        <v>#DIV/0!</v>
      </c>
      <c r="AF27" s="173" t="e">
        <f ca="1">(AE27-AD$20)/COUNT(AD$22:AD27)</f>
        <v>#DIV/0!</v>
      </c>
      <c r="AG27" s="172"/>
      <c r="AI27" s="174"/>
    </row>
    <row r="28" spans="1:46">
      <c r="A28" s="149">
        <v>26</v>
      </c>
      <c r="B28" s="150">
        <f t="shared" si="7"/>
        <v>26</v>
      </c>
      <c r="C28" s="151" t="e">
        <f>IF('Data Collection2'!$V$6='Pareto Math2'!Z$3,'Pareto Math2'!B28,IF(HLOOKUP(X$15,'Data Collection2'!I$2:J28,A29,FALSE)="","",HLOOKUP(X$15,'Data Collection2'!I$2:J28,A29,FALSE)))</f>
        <v>#REF!</v>
      </c>
      <c r="D28" s="149" t="e">
        <f>HLOOKUP(V$15,'Data Collection2'!I$2:J28,A29,FALSE)</f>
        <v>#REF!</v>
      </c>
      <c r="E28" s="152" t="e">
        <f>IF(C28="","",HLOOKUP(W$15,'Data Collection2'!I$2:J28,A29,FALSE))</f>
        <v>#REF!</v>
      </c>
      <c r="F28" s="152">
        <f>(COUNTIF(D$3:D28,D28))</f>
        <v>26</v>
      </c>
      <c r="G28" s="152">
        <f t="shared" si="11"/>
        <v>999</v>
      </c>
      <c r="H28" s="152" t="e">
        <f t="shared" si="12"/>
        <v>#REF!</v>
      </c>
      <c r="I28" s="153" t="str">
        <f t="shared" si="2"/>
        <v/>
      </c>
      <c r="J28" s="153" t="e">
        <f t="shared" si="15"/>
        <v>#REF!</v>
      </c>
      <c r="K28" s="153" t="e">
        <f t="shared" si="15"/>
        <v>#REF!</v>
      </c>
      <c r="L28" s="153" t="e">
        <f t="shared" si="15"/>
        <v>#REF!</v>
      </c>
      <c r="M28" s="153" t="e">
        <f t="shared" si="15"/>
        <v>#REF!</v>
      </c>
      <c r="N28" s="153" t="e">
        <f t="shared" si="15"/>
        <v>#REF!</v>
      </c>
      <c r="O28" s="153" t="e">
        <f t="shared" si="15"/>
        <v>#REF!</v>
      </c>
      <c r="P28" s="153" t="e">
        <f t="shared" si="15"/>
        <v>#REF!</v>
      </c>
      <c r="Q28" s="153" t="e">
        <f t="shared" si="15"/>
        <v>#REF!</v>
      </c>
      <c r="R28" s="153" t="e">
        <f t="shared" si="15"/>
        <v>#REF!</v>
      </c>
      <c r="S28" s="153" t="e">
        <f t="shared" si="8"/>
        <v>#REF!</v>
      </c>
      <c r="T28" s="152" t="str">
        <f t="shared" ca="1" si="13"/>
        <v/>
      </c>
      <c r="U28" s="149" t="str">
        <f t="shared" ca="1" si="14"/>
        <v/>
      </c>
      <c r="AA28" s="169" t="e">
        <f t="shared" ca="1" si="19"/>
        <v>#DIV/0!</v>
      </c>
      <c r="AB28" s="152" t="str">
        <f t="shared" ca="1" si="16"/>
        <v>*</v>
      </c>
      <c r="AC28" s="152">
        <f t="shared" ca="1" si="17"/>
        <v>0</v>
      </c>
      <c r="AD28" s="172" t="e">
        <f t="shared" ca="1" si="18"/>
        <v>#DIV/0!</v>
      </c>
      <c r="AE28" s="172" t="e">
        <f ca="1">SUM(AD$22:AD28)</f>
        <v>#DIV/0!</v>
      </c>
      <c r="AF28" s="173" t="e">
        <f ca="1">(AE28-AD$20)/COUNT(AD$22:AD28)</f>
        <v>#DIV/0!</v>
      </c>
      <c r="AG28" s="172"/>
      <c r="AI28" s="174"/>
    </row>
    <row r="29" spans="1:46">
      <c r="A29" s="149">
        <v>27</v>
      </c>
      <c r="B29" s="150">
        <f t="shared" si="7"/>
        <v>27</v>
      </c>
      <c r="C29" s="151" t="e">
        <f>IF('Data Collection2'!$V$6='Pareto Math2'!Z$3,'Pareto Math2'!B29,IF(HLOOKUP(X$15,'Data Collection2'!I$2:J29,A30,FALSE)="","",HLOOKUP(X$15,'Data Collection2'!I$2:J29,A30,FALSE)))</f>
        <v>#REF!</v>
      </c>
      <c r="D29" s="149" t="e">
        <f>HLOOKUP(V$15,'Data Collection2'!I$2:J29,A30,FALSE)</f>
        <v>#REF!</v>
      </c>
      <c r="E29" s="152" t="e">
        <f>IF(C29="","",HLOOKUP(W$15,'Data Collection2'!I$2:J29,A30,FALSE))</f>
        <v>#REF!</v>
      </c>
      <c r="F29" s="152">
        <f>(COUNTIF(D$3:D29,D29))</f>
        <v>27</v>
      </c>
      <c r="G29" s="152">
        <f t="shared" si="11"/>
        <v>999</v>
      </c>
      <c r="H29" s="152" t="e">
        <f t="shared" si="12"/>
        <v>#REF!</v>
      </c>
      <c r="I29" s="153" t="str">
        <f t="shared" si="2"/>
        <v/>
      </c>
      <c r="J29" s="153" t="e">
        <f t="shared" si="15"/>
        <v>#REF!</v>
      </c>
      <c r="K29" s="153" t="e">
        <f t="shared" si="15"/>
        <v>#REF!</v>
      </c>
      <c r="L29" s="153" t="e">
        <f t="shared" si="15"/>
        <v>#REF!</v>
      </c>
      <c r="M29" s="153" t="e">
        <f t="shared" si="15"/>
        <v>#REF!</v>
      </c>
      <c r="N29" s="153" t="e">
        <f t="shared" si="15"/>
        <v>#REF!</v>
      </c>
      <c r="O29" s="153" t="e">
        <f t="shared" si="15"/>
        <v>#REF!</v>
      </c>
      <c r="P29" s="153" t="e">
        <f t="shared" si="15"/>
        <v>#REF!</v>
      </c>
      <c r="Q29" s="153" t="e">
        <f t="shared" si="15"/>
        <v>#REF!</v>
      </c>
      <c r="R29" s="153" t="e">
        <f t="shared" si="15"/>
        <v>#REF!</v>
      </c>
      <c r="S29" s="153" t="e">
        <f t="shared" si="8"/>
        <v>#REF!</v>
      </c>
      <c r="T29" s="152" t="str">
        <f t="shared" ca="1" si="13"/>
        <v/>
      </c>
      <c r="U29" s="149" t="str">
        <f t="shared" ca="1" si="14"/>
        <v/>
      </c>
      <c r="AA29" s="169" t="e">
        <f t="shared" ca="1" si="19"/>
        <v>#DIV/0!</v>
      </c>
      <c r="AB29" s="152" t="str">
        <f t="shared" ca="1" si="16"/>
        <v>*</v>
      </c>
      <c r="AC29" s="152">
        <f t="shared" ca="1" si="17"/>
        <v>0</v>
      </c>
      <c r="AD29" s="172" t="e">
        <f t="shared" ca="1" si="18"/>
        <v>#DIV/0!</v>
      </c>
      <c r="AE29" s="172" t="e">
        <f ca="1">SUM(AD$22:AD29)</f>
        <v>#DIV/0!</v>
      </c>
      <c r="AF29" s="173" t="e">
        <f ca="1">(AE29-AD$20)/COUNT(AD$22:AD29)</f>
        <v>#DIV/0!</v>
      </c>
      <c r="AG29" s="172"/>
      <c r="AI29" s="174"/>
    </row>
    <row r="30" spans="1:46">
      <c r="A30" s="149">
        <v>28</v>
      </c>
      <c r="B30" s="150">
        <f t="shared" si="7"/>
        <v>28</v>
      </c>
      <c r="C30" s="151" t="e">
        <f>IF('Data Collection2'!$V$6='Pareto Math2'!Z$3,'Pareto Math2'!B30,IF(HLOOKUP(X$15,'Data Collection2'!I$2:J30,A31,FALSE)="","",HLOOKUP(X$15,'Data Collection2'!I$2:J30,A31,FALSE)))</f>
        <v>#REF!</v>
      </c>
      <c r="D30" s="149" t="e">
        <f>HLOOKUP(V$15,'Data Collection2'!I$2:J30,A31,FALSE)</f>
        <v>#REF!</v>
      </c>
      <c r="E30" s="152" t="e">
        <f>IF(C30="","",HLOOKUP(W$15,'Data Collection2'!I$2:J30,A31,FALSE))</f>
        <v>#REF!</v>
      </c>
      <c r="F30" s="152">
        <f>(COUNTIF(D$3:D30,D30))</f>
        <v>28</v>
      </c>
      <c r="G30" s="152">
        <f t="shared" si="11"/>
        <v>999</v>
      </c>
      <c r="H30" s="152" t="e">
        <f t="shared" si="12"/>
        <v>#REF!</v>
      </c>
      <c r="I30" s="153" t="str">
        <f t="shared" si="2"/>
        <v/>
      </c>
      <c r="J30" s="153" t="e">
        <f t="shared" si="15"/>
        <v>#REF!</v>
      </c>
      <c r="K30" s="153" t="e">
        <f t="shared" si="15"/>
        <v>#REF!</v>
      </c>
      <c r="L30" s="153" t="e">
        <f t="shared" si="15"/>
        <v>#REF!</v>
      </c>
      <c r="M30" s="153" t="e">
        <f t="shared" si="15"/>
        <v>#REF!</v>
      </c>
      <c r="N30" s="153" t="e">
        <f t="shared" si="15"/>
        <v>#REF!</v>
      </c>
      <c r="O30" s="153" t="e">
        <f t="shared" si="15"/>
        <v>#REF!</v>
      </c>
      <c r="P30" s="153" t="e">
        <f t="shared" si="15"/>
        <v>#REF!</v>
      </c>
      <c r="Q30" s="153" t="e">
        <f t="shared" si="15"/>
        <v>#REF!</v>
      </c>
      <c r="R30" s="153" t="e">
        <f t="shared" si="15"/>
        <v>#REF!</v>
      </c>
      <c r="S30" s="153" t="e">
        <f t="shared" si="8"/>
        <v>#REF!</v>
      </c>
      <c r="T30" s="152" t="str">
        <f t="shared" ca="1" si="13"/>
        <v/>
      </c>
      <c r="U30" s="149" t="str">
        <f t="shared" ca="1" si="14"/>
        <v/>
      </c>
      <c r="AA30" s="169" t="e">
        <f t="shared" ca="1" si="19"/>
        <v>#DIV/0!</v>
      </c>
      <c r="AB30" s="152" t="str">
        <f t="shared" ca="1" si="16"/>
        <v>*</v>
      </c>
      <c r="AC30" s="152">
        <f t="shared" ca="1" si="17"/>
        <v>0</v>
      </c>
      <c r="AD30" s="172" t="e">
        <f t="shared" ca="1" si="18"/>
        <v>#DIV/0!</v>
      </c>
      <c r="AE30" s="172" t="e">
        <f ca="1">SUM(AD$22:AD30)</f>
        <v>#DIV/0!</v>
      </c>
      <c r="AF30" s="173" t="e">
        <f ca="1">(AE30-AD$20)/COUNT(AD$22:AD30)</f>
        <v>#DIV/0!</v>
      </c>
      <c r="AG30" s="172"/>
      <c r="AI30" s="174"/>
    </row>
    <row r="31" spans="1:46">
      <c r="A31" s="149">
        <v>29</v>
      </c>
      <c r="B31" s="150">
        <f t="shared" si="7"/>
        <v>29</v>
      </c>
      <c r="C31" s="151" t="e">
        <f>IF('Data Collection2'!$V$6='Pareto Math2'!Z$3,'Pareto Math2'!B31,IF(HLOOKUP(X$15,'Data Collection2'!I$2:J31,A32,FALSE)="","",HLOOKUP(X$15,'Data Collection2'!I$2:J31,A32,FALSE)))</f>
        <v>#REF!</v>
      </c>
      <c r="D31" s="149" t="e">
        <f>HLOOKUP(V$15,'Data Collection2'!I$2:J31,A32,FALSE)</f>
        <v>#REF!</v>
      </c>
      <c r="E31" s="152" t="e">
        <f>IF(C31="","",HLOOKUP(W$15,'Data Collection2'!I$2:J31,A32,FALSE))</f>
        <v>#REF!</v>
      </c>
      <c r="F31" s="152">
        <f>(COUNTIF(D$3:D31,D31))</f>
        <v>29</v>
      </c>
      <c r="G31" s="152">
        <f t="shared" si="11"/>
        <v>999</v>
      </c>
      <c r="H31" s="152" t="e">
        <f t="shared" si="12"/>
        <v>#REF!</v>
      </c>
      <c r="I31" s="153" t="str">
        <f t="shared" si="2"/>
        <v/>
      </c>
      <c r="J31" s="153" t="e">
        <f t="shared" si="15"/>
        <v>#REF!</v>
      </c>
      <c r="K31" s="153" t="e">
        <f t="shared" si="15"/>
        <v>#REF!</v>
      </c>
      <c r="L31" s="153" t="e">
        <f t="shared" si="15"/>
        <v>#REF!</v>
      </c>
      <c r="M31" s="153" t="e">
        <f t="shared" si="15"/>
        <v>#REF!</v>
      </c>
      <c r="N31" s="153" t="e">
        <f t="shared" si="15"/>
        <v>#REF!</v>
      </c>
      <c r="O31" s="153" t="e">
        <f t="shared" si="15"/>
        <v>#REF!</v>
      </c>
      <c r="P31" s="153" t="e">
        <f t="shared" si="15"/>
        <v>#REF!</v>
      </c>
      <c r="Q31" s="153" t="e">
        <f t="shared" si="15"/>
        <v>#REF!</v>
      </c>
      <c r="R31" s="153" t="e">
        <f t="shared" si="15"/>
        <v>#REF!</v>
      </c>
      <c r="S31" s="153" t="e">
        <f t="shared" si="8"/>
        <v>#REF!</v>
      </c>
      <c r="T31" s="152" t="str">
        <f t="shared" ca="1" si="13"/>
        <v/>
      </c>
      <c r="U31" s="149" t="str">
        <f t="shared" ca="1" si="14"/>
        <v/>
      </c>
      <c r="AA31" s="169" t="e">
        <f t="shared" ca="1" si="19"/>
        <v>#DIV/0!</v>
      </c>
      <c r="AB31" s="152" t="str">
        <f t="shared" si="16"/>
        <v>Other</v>
      </c>
      <c r="AC31" s="152" t="str">
        <f>IF(ISERROR(W12),"",ROUND(W12,0))</f>
        <v/>
      </c>
      <c r="AD31" s="172" t="e">
        <f t="shared" ca="1" si="18"/>
        <v>#VALUE!</v>
      </c>
      <c r="AE31" s="172" t="e">
        <f ca="1">SUM(AD$22:AD31)</f>
        <v>#DIV/0!</v>
      </c>
      <c r="AF31" s="173"/>
      <c r="AG31" s="172"/>
      <c r="AI31" s="174"/>
    </row>
    <row r="32" spans="1:46">
      <c r="A32" s="149">
        <v>30</v>
      </c>
      <c r="B32" s="150">
        <f t="shared" si="7"/>
        <v>30</v>
      </c>
      <c r="C32" s="151" t="e">
        <f>IF('Data Collection2'!$V$6='Pareto Math2'!Z$3,'Pareto Math2'!B32,IF(HLOOKUP(X$15,'Data Collection2'!I$2:J32,A33,FALSE)="","",HLOOKUP(X$15,'Data Collection2'!I$2:J32,A33,FALSE)))</f>
        <v>#REF!</v>
      </c>
      <c r="D32" s="149" t="e">
        <f>HLOOKUP(V$15,'Data Collection2'!I$2:J32,A33,FALSE)</f>
        <v>#REF!</v>
      </c>
      <c r="E32" s="152" t="e">
        <f>IF(C32="","",HLOOKUP(W$15,'Data Collection2'!I$2:J32,A33,FALSE))</f>
        <v>#REF!</v>
      </c>
      <c r="F32" s="152">
        <f>(COUNTIF(D$3:D32,D32))</f>
        <v>30</v>
      </c>
      <c r="G32" s="152">
        <f t="shared" si="11"/>
        <v>999</v>
      </c>
      <c r="H32" s="152" t="e">
        <f t="shared" si="12"/>
        <v>#REF!</v>
      </c>
      <c r="I32" s="153" t="str">
        <f t="shared" si="2"/>
        <v/>
      </c>
      <c r="J32" s="153" t="e">
        <f t="shared" si="15"/>
        <v>#REF!</v>
      </c>
      <c r="K32" s="153" t="e">
        <f t="shared" si="15"/>
        <v>#REF!</v>
      </c>
      <c r="L32" s="153" t="e">
        <f t="shared" si="15"/>
        <v>#REF!</v>
      </c>
      <c r="M32" s="153" t="e">
        <f t="shared" si="15"/>
        <v>#REF!</v>
      </c>
      <c r="N32" s="153" t="e">
        <f t="shared" si="15"/>
        <v>#REF!</v>
      </c>
      <c r="O32" s="153" t="e">
        <f t="shared" si="15"/>
        <v>#REF!</v>
      </c>
      <c r="P32" s="153" t="e">
        <f t="shared" si="15"/>
        <v>#REF!</v>
      </c>
      <c r="Q32" s="153" t="e">
        <f t="shared" si="15"/>
        <v>#REF!</v>
      </c>
      <c r="R32" s="153" t="e">
        <f t="shared" si="15"/>
        <v>#REF!</v>
      </c>
      <c r="S32" s="153" t="e">
        <f t="shared" si="8"/>
        <v>#REF!</v>
      </c>
      <c r="T32" s="152" t="str">
        <f t="shared" ca="1" si="13"/>
        <v/>
      </c>
      <c r="U32" s="149" t="str">
        <f t="shared" ca="1" si="14"/>
        <v/>
      </c>
    </row>
    <row r="33" spans="1:33">
      <c r="A33" s="149">
        <v>31</v>
      </c>
      <c r="B33" s="150">
        <f t="shared" si="7"/>
        <v>31</v>
      </c>
      <c r="C33" s="151" t="e">
        <f>IF('Data Collection2'!$V$6='Pareto Math2'!Z$3,'Pareto Math2'!B33,IF(HLOOKUP(X$15,'Data Collection2'!I$2:J33,A34,FALSE)="","",HLOOKUP(X$15,'Data Collection2'!I$2:J33,A34,FALSE)))</f>
        <v>#REF!</v>
      </c>
      <c r="D33" s="149" t="e">
        <f>HLOOKUP(V$15,'Data Collection2'!I$2:J33,A34,FALSE)</f>
        <v>#REF!</v>
      </c>
      <c r="E33" s="152" t="e">
        <f>IF(C33="","",HLOOKUP(W$15,'Data Collection2'!I$2:J33,A34,FALSE))</f>
        <v>#REF!</v>
      </c>
      <c r="F33" s="152">
        <f>(COUNTIF(D$3:D33,D33))</f>
        <v>31</v>
      </c>
      <c r="G33" s="152">
        <f t="shared" si="11"/>
        <v>999</v>
      </c>
      <c r="H33" s="152" t="e">
        <f t="shared" si="12"/>
        <v>#REF!</v>
      </c>
      <c r="I33" s="153" t="str">
        <f t="shared" si="2"/>
        <v/>
      </c>
      <c r="J33" s="153" t="e">
        <f t="shared" si="15"/>
        <v>#REF!</v>
      </c>
      <c r="K33" s="153" t="e">
        <f t="shared" si="15"/>
        <v>#REF!</v>
      </c>
      <c r="L33" s="153" t="e">
        <f t="shared" si="15"/>
        <v>#REF!</v>
      </c>
      <c r="M33" s="153" t="e">
        <f t="shared" si="15"/>
        <v>#REF!</v>
      </c>
      <c r="N33" s="153" t="e">
        <f t="shared" si="15"/>
        <v>#REF!</v>
      </c>
      <c r="O33" s="153" t="e">
        <f t="shared" si="15"/>
        <v>#REF!</v>
      </c>
      <c r="P33" s="153" t="e">
        <f t="shared" si="15"/>
        <v>#REF!</v>
      </c>
      <c r="Q33" s="153" t="e">
        <f t="shared" si="15"/>
        <v>#REF!</v>
      </c>
      <c r="R33" s="153" t="e">
        <f t="shared" si="15"/>
        <v>#REF!</v>
      </c>
      <c r="S33" s="153" t="e">
        <f t="shared" si="8"/>
        <v>#REF!</v>
      </c>
      <c r="T33" s="152" t="str">
        <f t="shared" ca="1" si="13"/>
        <v/>
      </c>
      <c r="U33" s="149" t="str">
        <f t="shared" ca="1" si="14"/>
        <v/>
      </c>
    </row>
    <row r="34" spans="1:33">
      <c r="A34" s="149">
        <v>32</v>
      </c>
      <c r="B34" s="150">
        <f t="shared" si="7"/>
        <v>32</v>
      </c>
      <c r="C34" s="151" t="e">
        <f>IF('Data Collection2'!$V$6='Pareto Math2'!Z$3,'Pareto Math2'!B34,IF(HLOOKUP(X$15,'Data Collection2'!I$2:J34,A35,FALSE)="","",HLOOKUP(X$15,'Data Collection2'!I$2:J34,A35,FALSE)))</f>
        <v>#REF!</v>
      </c>
      <c r="D34" s="149" t="e">
        <f>HLOOKUP(V$15,'Data Collection2'!I$2:J34,A35,FALSE)</f>
        <v>#REF!</v>
      </c>
      <c r="E34" s="152" t="e">
        <f>IF(C34="","",HLOOKUP(W$15,'Data Collection2'!I$2:J34,A35,FALSE))</f>
        <v>#REF!</v>
      </c>
      <c r="F34" s="152">
        <f>(COUNTIF(D$3:D34,D34))</f>
        <v>32</v>
      </c>
      <c r="G34" s="152">
        <f t="shared" si="11"/>
        <v>999</v>
      </c>
      <c r="H34" s="152" t="e">
        <f t="shared" si="12"/>
        <v>#REF!</v>
      </c>
      <c r="I34" s="153" t="str">
        <f t="shared" si="2"/>
        <v/>
      </c>
      <c r="J34" s="153" t="e">
        <f t="shared" si="15"/>
        <v>#REF!</v>
      </c>
      <c r="K34" s="153" t="e">
        <f t="shared" si="15"/>
        <v>#REF!</v>
      </c>
      <c r="L34" s="153" t="e">
        <f t="shared" si="15"/>
        <v>#REF!</v>
      </c>
      <c r="M34" s="153" t="e">
        <f t="shared" si="15"/>
        <v>#REF!</v>
      </c>
      <c r="N34" s="153" t="e">
        <f t="shared" si="15"/>
        <v>#REF!</v>
      </c>
      <c r="O34" s="153" t="e">
        <f t="shared" si="15"/>
        <v>#REF!</v>
      </c>
      <c r="P34" s="153" t="e">
        <f t="shared" si="15"/>
        <v>#REF!</v>
      </c>
      <c r="Q34" s="153" t="e">
        <f t="shared" si="15"/>
        <v>#REF!</v>
      </c>
      <c r="R34" s="153" t="e">
        <f t="shared" si="15"/>
        <v>#REF!</v>
      </c>
      <c r="S34" s="153" t="e">
        <f t="shared" si="8"/>
        <v>#REF!</v>
      </c>
      <c r="T34" s="152" t="str">
        <f t="shared" ca="1" si="13"/>
        <v/>
      </c>
      <c r="U34" s="149" t="str">
        <f t="shared" ca="1" si="14"/>
        <v/>
      </c>
    </row>
    <row r="35" spans="1:33">
      <c r="A35" s="149">
        <v>33</v>
      </c>
      <c r="B35" s="150">
        <f t="shared" si="7"/>
        <v>33</v>
      </c>
      <c r="C35" s="151" t="e">
        <f>IF('Data Collection2'!$V$6='Pareto Math2'!Z$3,'Pareto Math2'!B35,IF(HLOOKUP(X$15,'Data Collection2'!I$2:J35,A36,FALSE)="","",HLOOKUP(X$15,'Data Collection2'!I$2:J35,A36,FALSE)))</f>
        <v>#REF!</v>
      </c>
      <c r="D35" s="149" t="e">
        <f>HLOOKUP(V$15,'Data Collection2'!I$2:J35,A36,FALSE)</f>
        <v>#REF!</v>
      </c>
      <c r="E35" s="152" t="e">
        <f>IF(C35="","",HLOOKUP(W$15,'Data Collection2'!I$2:J35,A36,FALSE))</f>
        <v>#REF!</v>
      </c>
      <c r="F35" s="152">
        <f>(COUNTIF(D$3:D35,D35))</f>
        <v>33</v>
      </c>
      <c r="G35" s="152">
        <f t="shared" si="11"/>
        <v>999</v>
      </c>
      <c r="H35" s="152" t="e">
        <f t="shared" si="12"/>
        <v>#REF!</v>
      </c>
      <c r="I35" s="153" t="str">
        <f t="shared" si="2"/>
        <v/>
      </c>
      <c r="J35" s="153" t="e">
        <f t="shared" si="15"/>
        <v>#REF!</v>
      </c>
      <c r="K35" s="153" t="e">
        <f t="shared" si="15"/>
        <v>#REF!</v>
      </c>
      <c r="L35" s="153" t="e">
        <f t="shared" si="15"/>
        <v>#REF!</v>
      </c>
      <c r="M35" s="153" t="e">
        <f t="shared" si="15"/>
        <v>#REF!</v>
      </c>
      <c r="N35" s="153" t="e">
        <f t="shared" si="15"/>
        <v>#REF!</v>
      </c>
      <c r="O35" s="153" t="e">
        <f t="shared" si="15"/>
        <v>#REF!</v>
      </c>
      <c r="P35" s="153" t="e">
        <f t="shared" si="15"/>
        <v>#REF!</v>
      </c>
      <c r="Q35" s="153" t="e">
        <f t="shared" si="15"/>
        <v>#REF!</v>
      </c>
      <c r="R35" s="153" t="e">
        <f t="shared" si="15"/>
        <v>#REF!</v>
      </c>
      <c r="S35" s="153" t="e">
        <f t="shared" si="8"/>
        <v>#REF!</v>
      </c>
      <c r="T35" s="152" t="str">
        <f t="shared" ca="1" si="13"/>
        <v/>
      </c>
      <c r="U35" s="149" t="str">
        <f t="shared" ca="1" si="14"/>
        <v/>
      </c>
    </row>
    <row r="36" spans="1:33">
      <c r="A36" s="149">
        <v>34</v>
      </c>
      <c r="B36" s="150">
        <f t="shared" si="7"/>
        <v>34</v>
      </c>
      <c r="C36" s="151" t="e">
        <f>IF('Data Collection2'!$V$6='Pareto Math2'!Z$3,'Pareto Math2'!B36,IF(HLOOKUP(X$15,'Data Collection2'!I$2:J36,A37,FALSE)="","",HLOOKUP(X$15,'Data Collection2'!I$2:J36,A37,FALSE)))</f>
        <v>#REF!</v>
      </c>
      <c r="D36" s="149" t="e">
        <f>HLOOKUP(V$15,'Data Collection2'!I$2:J36,A37,FALSE)</f>
        <v>#REF!</v>
      </c>
      <c r="E36" s="152" t="e">
        <f>IF(C36="","",HLOOKUP(W$15,'Data Collection2'!I$2:J36,A37,FALSE))</f>
        <v>#REF!</v>
      </c>
      <c r="F36" s="152">
        <f>(COUNTIF(D$3:D36,D36))</f>
        <v>34</v>
      </c>
      <c r="G36" s="152">
        <f t="shared" si="11"/>
        <v>999</v>
      </c>
      <c r="H36" s="152" t="e">
        <f t="shared" si="12"/>
        <v>#REF!</v>
      </c>
      <c r="I36" s="153" t="str">
        <f t="shared" si="2"/>
        <v/>
      </c>
      <c r="J36" s="153" t="e">
        <f t="shared" si="15"/>
        <v>#REF!</v>
      </c>
      <c r="K36" s="153" t="e">
        <f t="shared" si="15"/>
        <v>#REF!</v>
      </c>
      <c r="L36" s="153" t="e">
        <f t="shared" si="15"/>
        <v>#REF!</v>
      </c>
      <c r="M36" s="153" t="e">
        <f t="shared" si="15"/>
        <v>#REF!</v>
      </c>
      <c r="N36" s="153" t="e">
        <f t="shared" si="15"/>
        <v>#REF!</v>
      </c>
      <c r="O36" s="153" t="e">
        <f t="shared" si="15"/>
        <v>#REF!</v>
      </c>
      <c r="P36" s="153" t="e">
        <f t="shared" si="15"/>
        <v>#REF!</v>
      </c>
      <c r="Q36" s="153" t="e">
        <f t="shared" si="15"/>
        <v>#REF!</v>
      </c>
      <c r="R36" s="153" t="e">
        <f t="shared" si="15"/>
        <v>#REF!</v>
      </c>
      <c r="S36" s="153" t="e">
        <f t="shared" si="8"/>
        <v>#REF!</v>
      </c>
      <c r="T36" s="152" t="str">
        <f t="shared" ca="1" si="13"/>
        <v/>
      </c>
      <c r="U36" s="149" t="str">
        <f t="shared" ca="1" si="14"/>
        <v/>
      </c>
    </row>
    <row r="37" spans="1:33">
      <c r="A37" s="149">
        <v>35</v>
      </c>
      <c r="B37" s="150">
        <f t="shared" si="7"/>
        <v>35</v>
      </c>
      <c r="C37" s="151" t="e">
        <f>IF('Data Collection2'!$V$6='Pareto Math2'!Z$3,'Pareto Math2'!B37,IF(HLOOKUP(X$15,'Data Collection2'!I$2:J37,A38,FALSE)="","",HLOOKUP(X$15,'Data Collection2'!I$2:J37,A38,FALSE)))</f>
        <v>#REF!</v>
      </c>
      <c r="D37" s="149" t="e">
        <f>HLOOKUP(V$15,'Data Collection2'!I$2:J37,A38,FALSE)</f>
        <v>#REF!</v>
      </c>
      <c r="E37" s="152" t="e">
        <f>IF(C37="","",HLOOKUP(W$15,'Data Collection2'!I$2:J37,A38,FALSE))</f>
        <v>#REF!</v>
      </c>
      <c r="F37" s="152">
        <f>(COUNTIF(D$3:D37,D37))</f>
        <v>35</v>
      </c>
      <c r="G37" s="152">
        <f t="shared" si="11"/>
        <v>999</v>
      </c>
      <c r="H37" s="152" t="e">
        <f t="shared" si="12"/>
        <v>#REF!</v>
      </c>
      <c r="I37" s="153" t="str">
        <f t="shared" si="2"/>
        <v/>
      </c>
      <c r="J37" s="153" t="e">
        <f t="shared" si="15"/>
        <v>#REF!</v>
      </c>
      <c r="K37" s="153" t="e">
        <f t="shared" si="15"/>
        <v>#REF!</v>
      </c>
      <c r="L37" s="153" t="e">
        <f t="shared" si="15"/>
        <v>#REF!</v>
      </c>
      <c r="M37" s="153" t="e">
        <f t="shared" si="15"/>
        <v>#REF!</v>
      </c>
      <c r="N37" s="153" t="e">
        <f t="shared" si="15"/>
        <v>#REF!</v>
      </c>
      <c r="O37" s="153" t="e">
        <f t="shared" si="15"/>
        <v>#REF!</v>
      </c>
      <c r="P37" s="153" t="e">
        <f t="shared" si="15"/>
        <v>#REF!</v>
      </c>
      <c r="Q37" s="153" t="e">
        <f t="shared" si="15"/>
        <v>#REF!</v>
      </c>
      <c r="R37" s="153" t="e">
        <f t="shared" si="15"/>
        <v>#REF!</v>
      </c>
      <c r="S37" s="153" t="e">
        <f t="shared" si="8"/>
        <v>#REF!</v>
      </c>
      <c r="T37" s="152" t="str">
        <f t="shared" ca="1" si="13"/>
        <v/>
      </c>
      <c r="U37" s="149" t="str">
        <f t="shared" ca="1" si="14"/>
        <v/>
      </c>
    </row>
    <row r="38" spans="1:33">
      <c r="A38" s="149">
        <v>36</v>
      </c>
      <c r="B38" s="150">
        <f t="shared" si="7"/>
        <v>36</v>
      </c>
      <c r="C38" s="151" t="e">
        <f>IF('Data Collection2'!$V$6='Pareto Math2'!Z$3,'Pareto Math2'!B38,IF(HLOOKUP(X$15,'Data Collection2'!I$2:J38,A39,FALSE)="","",HLOOKUP(X$15,'Data Collection2'!I$2:J38,A39,FALSE)))</f>
        <v>#REF!</v>
      </c>
      <c r="D38" s="149" t="e">
        <f>HLOOKUP(V$15,'Data Collection2'!I$2:J38,A39,FALSE)</f>
        <v>#REF!</v>
      </c>
      <c r="E38" s="152" t="e">
        <f>IF(C38="","",HLOOKUP(W$15,'Data Collection2'!I$2:J38,A39,FALSE))</f>
        <v>#REF!</v>
      </c>
      <c r="F38" s="152">
        <f>(COUNTIF(D$3:D38,D38))</f>
        <v>36</v>
      </c>
      <c r="G38" s="152">
        <f t="shared" si="11"/>
        <v>999</v>
      </c>
      <c r="H38" s="152" t="e">
        <f t="shared" si="12"/>
        <v>#REF!</v>
      </c>
      <c r="I38" s="153" t="str">
        <f t="shared" si="2"/>
        <v/>
      </c>
      <c r="J38" s="153" t="e">
        <f t="shared" si="15"/>
        <v>#REF!</v>
      </c>
      <c r="K38" s="153" t="e">
        <f t="shared" si="15"/>
        <v>#REF!</v>
      </c>
      <c r="L38" s="153" t="e">
        <f t="shared" si="15"/>
        <v>#REF!</v>
      </c>
      <c r="M38" s="153" t="e">
        <f t="shared" si="15"/>
        <v>#REF!</v>
      </c>
      <c r="N38" s="153" t="e">
        <f t="shared" si="15"/>
        <v>#REF!</v>
      </c>
      <c r="O38" s="153" t="e">
        <f t="shared" si="15"/>
        <v>#REF!</v>
      </c>
      <c r="P38" s="153" t="e">
        <f t="shared" si="15"/>
        <v>#REF!</v>
      </c>
      <c r="Q38" s="153" t="e">
        <f t="shared" si="15"/>
        <v>#REF!</v>
      </c>
      <c r="R38" s="153" t="e">
        <f t="shared" si="15"/>
        <v>#REF!</v>
      </c>
      <c r="S38" s="153" t="e">
        <f t="shared" si="8"/>
        <v>#REF!</v>
      </c>
      <c r="T38" s="152" t="str">
        <f t="shared" ca="1" si="13"/>
        <v/>
      </c>
      <c r="U38" s="149" t="str">
        <f t="shared" ca="1" si="14"/>
        <v/>
      </c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</row>
    <row r="39" spans="1:33">
      <c r="A39" s="149">
        <v>37</v>
      </c>
      <c r="B39" s="150">
        <f t="shared" si="7"/>
        <v>37</v>
      </c>
      <c r="C39" s="151" t="e">
        <f>IF('Data Collection2'!$V$6='Pareto Math2'!Z$3,'Pareto Math2'!B39,IF(HLOOKUP(X$15,'Data Collection2'!I$2:J39,A40,FALSE)="","",HLOOKUP(X$15,'Data Collection2'!I$2:J39,A40,FALSE)))</f>
        <v>#REF!</v>
      </c>
      <c r="D39" s="149" t="e">
        <f>HLOOKUP(V$15,'Data Collection2'!I$2:J39,A40,FALSE)</f>
        <v>#REF!</v>
      </c>
      <c r="E39" s="152" t="e">
        <f>IF(C39="","",HLOOKUP(W$15,'Data Collection2'!I$2:J39,A40,FALSE))</f>
        <v>#REF!</v>
      </c>
      <c r="F39" s="152">
        <f>(COUNTIF(D$3:D39,D39))</f>
        <v>37</v>
      </c>
      <c r="G39" s="152">
        <f t="shared" si="11"/>
        <v>999</v>
      </c>
      <c r="H39" s="152" t="e">
        <f t="shared" si="12"/>
        <v>#REF!</v>
      </c>
      <c r="I39" s="153" t="str">
        <f t="shared" si="2"/>
        <v/>
      </c>
      <c r="J39" s="153" t="e">
        <f t="shared" si="15"/>
        <v>#REF!</v>
      </c>
      <c r="K39" s="153" t="e">
        <f t="shared" si="15"/>
        <v>#REF!</v>
      </c>
      <c r="L39" s="153" t="e">
        <f t="shared" si="15"/>
        <v>#REF!</v>
      </c>
      <c r="M39" s="153" t="e">
        <f t="shared" si="15"/>
        <v>#REF!</v>
      </c>
      <c r="N39" s="153" t="e">
        <f t="shared" si="15"/>
        <v>#REF!</v>
      </c>
      <c r="O39" s="153" t="e">
        <f t="shared" si="15"/>
        <v>#REF!</v>
      </c>
      <c r="P39" s="153" t="e">
        <f t="shared" si="15"/>
        <v>#REF!</v>
      </c>
      <c r="Q39" s="153" t="e">
        <f t="shared" si="15"/>
        <v>#REF!</v>
      </c>
      <c r="R39" s="153" t="e">
        <f t="shared" si="15"/>
        <v>#REF!</v>
      </c>
      <c r="S39" s="153" t="e">
        <f t="shared" si="8"/>
        <v>#REF!</v>
      </c>
      <c r="T39" s="152" t="str">
        <f t="shared" ca="1" si="13"/>
        <v/>
      </c>
      <c r="U39" s="149" t="str">
        <f t="shared" ca="1" si="14"/>
        <v/>
      </c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</row>
    <row r="40" spans="1:33">
      <c r="A40" s="149">
        <v>38</v>
      </c>
      <c r="B40" s="150">
        <f t="shared" si="7"/>
        <v>38</v>
      </c>
      <c r="C40" s="151" t="e">
        <f>IF('Data Collection2'!$V$6='Pareto Math2'!Z$3,'Pareto Math2'!B40,IF(HLOOKUP(X$15,'Data Collection2'!I$2:J40,A41,FALSE)="","",HLOOKUP(X$15,'Data Collection2'!I$2:J40,A41,FALSE)))</f>
        <v>#REF!</v>
      </c>
      <c r="D40" s="149" t="e">
        <f>HLOOKUP(V$15,'Data Collection2'!I$2:J40,A41,FALSE)</f>
        <v>#REF!</v>
      </c>
      <c r="E40" s="152" t="e">
        <f>IF(C40="","",HLOOKUP(W$15,'Data Collection2'!I$2:J40,A41,FALSE))</f>
        <v>#REF!</v>
      </c>
      <c r="F40" s="152">
        <f>(COUNTIF(D$3:D40,D40))</f>
        <v>38</v>
      </c>
      <c r="G40" s="152">
        <f t="shared" si="11"/>
        <v>999</v>
      </c>
      <c r="H40" s="152" t="e">
        <f t="shared" si="12"/>
        <v>#REF!</v>
      </c>
      <c r="I40" s="153" t="str">
        <f t="shared" si="2"/>
        <v/>
      </c>
      <c r="J40" s="153" t="e">
        <f t="shared" si="15"/>
        <v>#REF!</v>
      </c>
      <c r="K40" s="153" t="e">
        <f t="shared" si="15"/>
        <v>#REF!</v>
      </c>
      <c r="L40" s="153" t="e">
        <f t="shared" si="15"/>
        <v>#REF!</v>
      </c>
      <c r="M40" s="153" t="e">
        <f t="shared" si="15"/>
        <v>#REF!</v>
      </c>
      <c r="N40" s="153" t="e">
        <f t="shared" si="15"/>
        <v>#REF!</v>
      </c>
      <c r="O40" s="153" t="e">
        <f t="shared" si="15"/>
        <v>#REF!</v>
      </c>
      <c r="P40" s="153" t="e">
        <f t="shared" si="15"/>
        <v>#REF!</v>
      </c>
      <c r="Q40" s="153" t="e">
        <f t="shared" si="15"/>
        <v>#REF!</v>
      </c>
      <c r="R40" s="153" t="e">
        <f t="shared" si="15"/>
        <v>#REF!</v>
      </c>
      <c r="S40" s="153" t="e">
        <f t="shared" si="8"/>
        <v>#REF!</v>
      </c>
      <c r="T40" s="152" t="str">
        <f t="shared" ca="1" si="13"/>
        <v/>
      </c>
      <c r="U40" s="149" t="str">
        <f t="shared" ca="1" si="14"/>
        <v/>
      </c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</row>
    <row r="41" spans="1:33">
      <c r="A41" s="149">
        <v>39</v>
      </c>
      <c r="B41" s="150">
        <f t="shared" si="7"/>
        <v>39</v>
      </c>
      <c r="C41" s="151" t="e">
        <f>IF('Data Collection2'!$V$6='Pareto Math2'!Z$3,'Pareto Math2'!B41,IF(HLOOKUP(X$15,'Data Collection2'!I$2:J41,A42,FALSE)="","",HLOOKUP(X$15,'Data Collection2'!I$2:J41,A42,FALSE)))</f>
        <v>#REF!</v>
      </c>
      <c r="D41" s="149" t="e">
        <f>HLOOKUP(V$15,'Data Collection2'!I$2:J41,A42,FALSE)</f>
        <v>#REF!</v>
      </c>
      <c r="E41" s="152" t="e">
        <f>IF(C41="","",HLOOKUP(W$15,'Data Collection2'!I$2:J41,A42,FALSE))</f>
        <v>#REF!</v>
      </c>
      <c r="F41" s="152">
        <f>(COUNTIF(D$3:D41,D41))</f>
        <v>39</v>
      </c>
      <c r="G41" s="152">
        <f t="shared" si="11"/>
        <v>999</v>
      </c>
      <c r="H41" s="152" t="e">
        <f t="shared" si="12"/>
        <v>#REF!</v>
      </c>
      <c r="I41" s="153" t="str">
        <f t="shared" si="2"/>
        <v/>
      </c>
      <c r="J41" s="153" t="e">
        <f t="shared" si="15"/>
        <v>#REF!</v>
      </c>
      <c r="K41" s="153" t="e">
        <f t="shared" si="15"/>
        <v>#REF!</v>
      </c>
      <c r="L41" s="153" t="e">
        <f t="shared" si="15"/>
        <v>#REF!</v>
      </c>
      <c r="M41" s="153" t="e">
        <f t="shared" si="15"/>
        <v>#REF!</v>
      </c>
      <c r="N41" s="153" t="e">
        <f t="shared" si="15"/>
        <v>#REF!</v>
      </c>
      <c r="O41" s="153" t="e">
        <f t="shared" si="15"/>
        <v>#REF!</v>
      </c>
      <c r="P41" s="153" t="e">
        <f t="shared" si="15"/>
        <v>#REF!</v>
      </c>
      <c r="Q41" s="153" t="e">
        <f t="shared" si="15"/>
        <v>#REF!</v>
      </c>
      <c r="R41" s="153" t="e">
        <f t="shared" si="15"/>
        <v>#REF!</v>
      </c>
      <c r="S41" s="153" t="e">
        <f t="shared" si="8"/>
        <v>#REF!</v>
      </c>
      <c r="T41" s="152" t="str">
        <f t="shared" ca="1" si="13"/>
        <v/>
      </c>
      <c r="U41" s="149" t="str">
        <f t="shared" ca="1" si="14"/>
        <v/>
      </c>
    </row>
    <row r="42" spans="1:33">
      <c r="A42" s="149">
        <v>40</v>
      </c>
      <c r="B42" s="150">
        <f t="shared" si="7"/>
        <v>40</v>
      </c>
      <c r="C42" s="151" t="e">
        <f>IF('Data Collection2'!$V$6='Pareto Math2'!Z$3,'Pareto Math2'!B42,IF(HLOOKUP(X$15,'Data Collection2'!I$2:J42,A43,FALSE)="","",HLOOKUP(X$15,'Data Collection2'!I$2:J42,A43,FALSE)))</f>
        <v>#REF!</v>
      </c>
      <c r="D42" s="149" t="e">
        <f>HLOOKUP(V$15,'Data Collection2'!I$2:J42,A43,FALSE)</f>
        <v>#REF!</v>
      </c>
      <c r="E42" s="152" t="e">
        <f>IF(C42="","",HLOOKUP(W$15,'Data Collection2'!I$2:J42,A43,FALSE))</f>
        <v>#REF!</v>
      </c>
      <c r="F42" s="152">
        <f>(COUNTIF(D$3:D42,D42))</f>
        <v>40</v>
      </c>
      <c r="G42" s="152">
        <f t="shared" si="11"/>
        <v>999</v>
      </c>
      <c r="H42" s="152" t="e">
        <f t="shared" si="12"/>
        <v>#REF!</v>
      </c>
      <c r="I42" s="153" t="str">
        <f t="shared" si="2"/>
        <v/>
      </c>
      <c r="J42" s="153" t="e">
        <f t="shared" si="15"/>
        <v>#REF!</v>
      </c>
      <c r="K42" s="153" t="e">
        <f t="shared" si="15"/>
        <v>#REF!</v>
      </c>
      <c r="L42" s="153" t="e">
        <f t="shared" si="15"/>
        <v>#REF!</v>
      </c>
      <c r="M42" s="153" t="e">
        <f t="shared" si="15"/>
        <v>#REF!</v>
      </c>
      <c r="N42" s="153" t="e">
        <f t="shared" si="15"/>
        <v>#REF!</v>
      </c>
      <c r="O42" s="153" t="e">
        <f t="shared" si="15"/>
        <v>#REF!</v>
      </c>
      <c r="P42" s="153" t="e">
        <f t="shared" si="15"/>
        <v>#REF!</v>
      </c>
      <c r="Q42" s="153" t="e">
        <f t="shared" si="15"/>
        <v>#REF!</v>
      </c>
      <c r="R42" s="153" t="e">
        <f t="shared" si="15"/>
        <v>#REF!</v>
      </c>
      <c r="S42" s="153" t="e">
        <f t="shared" si="8"/>
        <v>#REF!</v>
      </c>
      <c r="T42" s="152" t="str">
        <f t="shared" ca="1" si="13"/>
        <v/>
      </c>
      <c r="U42" s="149" t="str">
        <f t="shared" ca="1" si="14"/>
        <v/>
      </c>
    </row>
    <row r="43" spans="1:33">
      <c r="A43" s="149">
        <v>41</v>
      </c>
      <c r="B43" s="150">
        <f t="shared" si="7"/>
        <v>41</v>
      </c>
      <c r="C43" s="151" t="e">
        <f>IF('Data Collection2'!$V$6='Pareto Math2'!Z$3,'Pareto Math2'!B43,IF(HLOOKUP(X$15,'Data Collection2'!I$2:J43,A44,FALSE)="","",HLOOKUP(X$15,'Data Collection2'!I$2:J43,A44,FALSE)))</f>
        <v>#REF!</v>
      </c>
      <c r="D43" s="149" t="e">
        <f>HLOOKUP(V$15,'Data Collection2'!I$2:J43,A44,FALSE)</f>
        <v>#REF!</v>
      </c>
      <c r="E43" s="152" t="e">
        <f>IF(C43="","",HLOOKUP(W$15,'Data Collection2'!I$2:J43,A44,FALSE))</f>
        <v>#REF!</v>
      </c>
      <c r="F43" s="152">
        <f>(COUNTIF(D$3:D43,D43))</f>
        <v>41</v>
      </c>
      <c r="G43" s="152">
        <f t="shared" si="11"/>
        <v>999</v>
      </c>
      <c r="H43" s="152" t="e">
        <f t="shared" si="12"/>
        <v>#REF!</v>
      </c>
      <c r="I43" s="153" t="str">
        <f t="shared" si="2"/>
        <v/>
      </c>
      <c r="J43" s="153" t="e">
        <f t="shared" si="15"/>
        <v>#REF!</v>
      </c>
      <c r="K43" s="153" t="e">
        <f t="shared" si="15"/>
        <v>#REF!</v>
      </c>
      <c r="L43" s="153" t="e">
        <f t="shared" si="15"/>
        <v>#REF!</v>
      </c>
      <c r="M43" s="153" t="e">
        <f t="shared" si="15"/>
        <v>#REF!</v>
      </c>
      <c r="N43" s="153" t="e">
        <f t="shared" si="15"/>
        <v>#REF!</v>
      </c>
      <c r="O43" s="153" t="e">
        <f t="shared" si="15"/>
        <v>#REF!</v>
      </c>
      <c r="P43" s="153" t="e">
        <f t="shared" si="15"/>
        <v>#REF!</v>
      </c>
      <c r="Q43" s="153" t="e">
        <f t="shared" si="15"/>
        <v>#REF!</v>
      </c>
      <c r="R43" s="153" t="e">
        <f t="shared" si="15"/>
        <v>#REF!</v>
      </c>
      <c r="S43" s="153" t="e">
        <f t="shared" si="8"/>
        <v>#REF!</v>
      </c>
      <c r="T43" s="152" t="str">
        <f t="shared" ca="1" si="13"/>
        <v/>
      </c>
      <c r="U43" s="149" t="str">
        <f t="shared" ca="1" si="14"/>
        <v/>
      </c>
    </row>
    <row r="44" spans="1:33">
      <c r="A44" s="149">
        <v>42</v>
      </c>
      <c r="B44" s="150">
        <f t="shared" si="7"/>
        <v>42</v>
      </c>
      <c r="C44" s="151" t="e">
        <f>IF('Data Collection2'!$V$6='Pareto Math2'!Z$3,'Pareto Math2'!B44,IF(HLOOKUP(X$15,'Data Collection2'!I$2:J44,A45,FALSE)="","",HLOOKUP(X$15,'Data Collection2'!I$2:J44,A45,FALSE)))</f>
        <v>#REF!</v>
      </c>
      <c r="D44" s="149" t="e">
        <f>HLOOKUP(V$15,'Data Collection2'!I$2:J44,A45,FALSE)</f>
        <v>#REF!</v>
      </c>
      <c r="E44" s="152" t="e">
        <f>IF(C44="","",HLOOKUP(W$15,'Data Collection2'!I$2:J44,A45,FALSE))</f>
        <v>#REF!</v>
      </c>
      <c r="F44" s="152">
        <f>(COUNTIF(D$3:D44,D44))</f>
        <v>42</v>
      </c>
      <c r="G44" s="152">
        <f t="shared" si="11"/>
        <v>999</v>
      </c>
      <c r="H44" s="152" t="e">
        <f t="shared" si="12"/>
        <v>#REF!</v>
      </c>
      <c r="I44" s="153" t="str">
        <f t="shared" si="2"/>
        <v/>
      </c>
      <c r="J44" s="153" t="e">
        <f t="shared" si="15"/>
        <v>#REF!</v>
      </c>
      <c r="K44" s="153" t="e">
        <f t="shared" si="15"/>
        <v>#REF!</v>
      </c>
      <c r="L44" s="153" t="e">
        <f t="shared" si="15"/>
        <v>#REF!</v>
      </c>
      <c r="M44" s="153" t="e">
        <f t="shared" si="15"/>
        <v>#REF!</v>
      </c>
      <c r="N44" s="153" t="e">
        <f t="shared" si="15"/>
        <v>#REF!</v>
      </c>
      <c r="O44" s="153" t="e">
        <f t="shared" si="15"/>
        <v>#REF!</v>
      </c>
      <c r="P44" s="153" t="e">
        <f t="shared" si="15"/>
        <v>#REF!</v>
      </c>
      <c r="Q44" s="153" t="e">
        <f t="shared" si="15"/>
        <v>#REF!</v>
      </c>
      <c r="R44" s="153" t="e">
        <f t="shared" si="15"/>
        <v>#REF!</v>
      </c>
      <c r="S44" s="153" t="e">
        <f t="shared" si="8"/>
        <v>#REF!</v>
      </c>
      <c r="T44" s="152" t="str">
        <f t="shared" ca="1" si="13"/>
        <v/>
      </c>
      <c r="U44" s="149" t="str">
        <f t="shared" ca="1" si="14"/>
        <v/>
      </c>
    </row>
    <row r="45" spans="1:33">
      <c r="A45" s="149">
        <v>43</v>
      </c>
      <c r="B45" s="150">
        <f t="shared" si="7"/>
        <v>43</v>
      </c>
      <c r="C45" s="151" t="e">
        <f>IF('Data Collection2'!$V$6='Pareto Math2'!Z$3,'Pareto Math2'!B45,IF(HLOOKUP(X$15,'Data Collection2'!I$2:J45,A46,FALSE)="","",HLOOKUP(X$15,'Data Collection2'!I$2:J45,A46,FALSE)))</f>
        <v>#REF!</v>
      </c>
      <c r="D45" s="149" t="e">
        <f>HLOOKUP(V$15,'Data Collection2'!I$2:J45,A46,FALSE)</f>
        <v>#REF!</v>
      </c>
      <c r="E45" s="152" t="e">
        <f>IF(C45="","",HLOOKUP(W$15,'Data Collection2'!I$2:J45,A46,FALSE))</f>
        <v>#REF!</v>
      </c>
      <c r="F45" s="152">
        <f>(COUNTIF(D$3:D45,D45))</f>
        <v>43</v>
      </c>
      <c r="G45" s="152">
        <f t="shared" si="11"/>
        <v>999</v>
      </c>
      <c r="H45" s="152" t="e">
        <f t="shared" si="12"/>
        <v>#REF!</v>
      </c>
      <c r="I45" s="153" t="str">
        <f t="shared" si="2"/>
        <v/>
      </c>
      <c r="J45" s="153" t="e">
        <f t="shared" si="15"/>
        <v>#REF!</v>
      </c>
      <c r="K45" s="153" t="e">
        <f t="shared" si="15"/>
        <v>#REF!</v>
      </c>
      <c r="L45" s="153" t="e">
        <f t="shared" si="15"/>
        <v>#REF!</v>
      </c>
      <c r="M45" s="153" t="e">
        <f t="shared" si="15"/>
        <v>#REF!</v>
      </c>
      <c r="N45" s="153" t="e">
        <f t="shared" si="15"/>
        <v>#REF!</v>
      </c>
      <c r="O45" s="153" t="e">
        <f t="shared" si="15"/>
        <v>#REF!</v>
      </c>
      <c r="P45" s="153" t="e">
        <f t="shared" si="15"/>
        <v>#REF!</v>
      </c>
      <c r="Q45" s="153" t="e">
        <f t="shared" si="15"/>
        <v>#REF!</v>
      </c>
      <c r="R45" s="153" t="e">
        <f t="shared" si="15"/>
        <v>#REF!</v>
      </c>
      <c r="S45" s="153" t="e">
        <f t="shared" si="8"/>
        <v>#REF!</v>
      </c>
      <c r="T45" s="152" t="str">
        <f t="shared" ca="1" si="13"/>
        <v/>
      </c>
      <c r="U45" s="149" t="str">
        <f t="shared" ca="1" si="14"/>
        <v/>
      </c>
    </row>
    <row r="46" spans="1:33">
      <c r="A46" s="149">
        <v>44</v>
      </c>
      <c r="B46" s="150">
        <f t="shared" si="7"/>
        <v>44</v>
      </c>
      <c r="C46" s="151" t="e">
        <f>IF('Data Collection2'!$V$6='Pareto Math2'!Z$3,'Pareto Math2'!B46,IF(HLOOKUP(X$15,'Data Collection2'!I$2:J46,A47,FALSE)="","",HLOOKUP(X$15,'Data Collection2'!I$2:J46,A47,FALSE)))</f>
        <v>#REF!</v>
      </c>
      <c r="D46" s="149" t="e">
        <f>HLOOKUP(V$15,'Data Collection2'!I$2:J46,A47,FALSE)</f>
        <v>#REF!</v>
      </c>
      <c r="E46" s="152" t="e">
        <f>IF(C46="","",HLOOKUP(W$15,'Data Collection2'!I$2:J46,A47,FALSE))</f>
        <v>#REF!</v>
      </c>
      <c r="F46" s="152">
        <f>(COUNTIF(D$3:D46,D46))</f>
        <v>44</v>
      </c>
      <c r="G46" s="152">
        <f t="shared" si="11"/>
        <v>999</v>
      </c>
      <c r="H46" s="152" t="e">
        <f t="shared" si="12"/>
        <v>#REF!</v>
      </c>
      <c r="I46" s="153" t="str">
        <f t="shared" si="2"/>
        <v/>
      </c>
      <c r="J46" s="153" t="e">
        <f t="shared" si="15"/>
        <v>#REF!</v>
      </c>
      <c r="K46" s="153" t="e">
        <f t="shared" si="15"/>
        <v>#REF!</v>
      </c>
      <c r="L46" s="153" t="e">
        <f t="shared" si="15"/>
        <v>#REF!</v>
      </c>
      <c r="M46" s="153" t="e">
        <f t="shared" si="15"/>
        <v>#REF!</v>
      </c>
      <c r="N46" s="153" t="e">
        <f t="shared" si="15"/>
        <v>#REF!</v>
      </c>
      <c r="O46" s="153" t="e">
        <f t="shared" si="15"/>
        <v>#REF!</v>
      </c>
      <c r="P46" s="153" t="e">
        <f t="shared" si="15"/>
        <v>#REF!</v>
      </c>
      <c r="Q46" s="153" t="e">
        <f t="shared" si="15"/>
        <v>#REF!</v>
      </c>
      <c r="R46" s="153" t="e">
        <f t="shared" si="15"/>
        <v>#REF!</v>
      </c>
      <c r="S46" s="153" t="e">
        <f t="shared" si="8"/>
        <v>#REF!</v>
      </c>
      <c r="T46" s="152" t="str">
        <f t="shared" ca="1" si="13"/>
        <v/>
      </c>
      <c r="U46" s="149" t="str">
        <f t="shared" ca="1" si="14"/>
        <v/>
      </c>
    </row>
    <row r="47" spans="1:33">
      <c r="A47" s="149">
        <v>45</v>
      </c>
      <c r="B47" s="150">
        <f t="shared" si="7"/>
        <v>45</v>
      </c>
      <c r="C47" s="151" t="e">
        <f>IF('Data Collection2'!$V$6='Pareto Math2'!Z$3,'Pareto Math2'!B47,IF(HLOOKUP(X$15,'Data Collection2'!I$2:J47,A48,FALSE)="","",HLOOKUP(X$15,'Data Collection2'!I$2:J47,A48,FALSE)))</f>
        <v>#REF!</v>
      </c>
      <c r="D47" s="149" t="e">
        <f>HLOOKUP(V$15,'Data Collection2'!I$2:J47,A48,FALSE)</f>
        <v>#REF!</v>
      </c>
      <c r="E47" s="152" t="e">
        <f>IF(C47="","",HLOOKUP(W$15,'Data Collection2'!I$2:J47,A48,FALSE))</f>
        <v>#REF!</v>
      </c>
      <c r="F47" s="152">
        <f>(COUNTIF(D$3:D47,D47))</f>
        <v>45</v>
      </c>
      <c r="G47" s="152">
        <f t="shared" si="11"/>
        <v>999</v>
      </c>
      <c r="H47" s="152" t="e">
        <f t="shared" si="12"/>
        <v>#REF!</v>
      </c>
      <c r="I47" s="153" t="str">
        <f t="shared" si="2"/>
        <v/>
      </c>
      <c r="J47" s="153" t="e">
        <f t="shared" si="15"/>
        <v>#REF!</v>
      </c>
      <c r="K47" s="153" t="e">
        <f t="shared" si="15"/>
        <v>#REF!</v>
      </c>
      <c r="L47" s="153" t="e">
        <f t="shared" si="15"/>
        <v>#REF!</v>
      </c>
      <c r="M47" s="153" t="e">
        <f t="shared" ref="M47:R89" si="20">IF(ISERROR(AA$43),"",IF($D47&lt;&gt;AA$43,"",$E47))</f>
        <v>#REF!</v>
      </c>
      <c r="N47" s="153" t="e">
        <f t="shared" si="20"/>
        <v>#REF!</v>
      </c>
      <c r="O47" s="153" t="e">
        <f t="shared" si="20"/>
        <v>#REF!</v>
      </c>
      <c r="P47" s="153" t="e">
        <f t="shared" si="20"/>
        <v>#REF!</v>
      </c>
      <c r="Q47" s="153" t="e">
        <f t="shared" si="20"/>
        <v>#REF!</v>
      </c>
      <c r="R47" s="153" t="e">
        <f t="shared" si="20"/>
        <v>#REF!</v>
      </c>
      <c r="S47" s="153" t="e">
        <f t="shared" si="8"/>
        <v>#REF!</v>
      </c>
      <c r="T47" s="152" t="str">
        <f t="shared" ca="1" si="13"/>
        <v/>
      </c>
      <c r="U47" s="149" t="str">
        <f t="shared" ca="1" si="14"/>
        <v/>
      </c>
    </row>
    <row r="48" spans="1:33">
      <c r="A48" s="149">
        <v>46</v>
      </c>
      <c r="B48" s="150">
        <f t="shared" si="7"/>
        <v>46</v>
      </c>
      <c r="C48" s="151" t="e">
        <f>IF('Data Collection2'!$V$6='Pareto Math2'!Z$3,'Pareto Math2'!B48,IF(HLOOKUP(X$15,'Data Collection2'!I$2:J48,A49,FALSE)="","",HLOOKUP(X$15,'Data Collection2'!I$2:J48,A49,FALSE)))</f>
        <v>#REF!</v>
      </c>
      <c r="D48" s="149" t="e">
        <f>HLOOKUP(V$15,'Data Collection2'!I$2:J48,A49,FALSE)</f>
        <v>#REF!</v>
      </c>
      <c r="E48" s="152" t="e">
        <f>IF(C48="","",HLOOKUP(W$15,'Data Collection2'!I$2:J48,A49,FALSE))</f>
        <v>#REF!</v>
      </c>
      <c r="F48" s="152">
        <f>(COUNTIF(D$3:D48,D48))</f>
        <v>46</v>
      </c>
      <c r="G48" s="152">
        <f t="shared" si="11"/>
        <v>999</v>
      </c>
      <c r="H48" s="152" t="e">
        <f t="shared" si="12"/>
        <v>#REF!</v>
      </c>
      <c r="I48" s="153" t="str">
        <f t="shared" si="2"/>
        <v/>
      </c>
      <c r="J48" s="153" t="e">
        <f t="shared" ref="J48:O111" si="21">IF(ISERROR(X$43),"",IF($D48&lt;&gt;X$43,"",$E48))</f>
        <v>#REF!</v>
      </c>
      <c r="K48" s="153" t="e">
        <f t="shared" si="21"/>
        <v>#REF!</v>
      </c>
      <c r="L48" s="153" t="e">
        <f t="shared" si="21"/>
        <v>#REF!</v>
      </c>
      <c r="M48" s="153" t="e">
        <f t="shared" si="20"/>
        <v>#REF!</v>
      </c>
      <c r="N48" s="153" t="e">
        <f t="shared" si="20"/>
        <v>#REF!</v>
      </c>
      <c r="O48" s="153" t="e">
        <f t="shared" si="20"/>
        <v>#REF!</v>
      </c>
      <c r="P48" s="153" t="e">
        <f t="shared" si="20"/>
        <v>#REF!</v>
      </c>
      <c r="Q48" s="153" t="e">
        <f t="shared" si="20"/>
        <v>#REF!</v>
      </c>
      <c r="R48" s="153" t="e">
        <f t="shared" si="20"/>
        <v>#REF!</v>
      </c>
      <c r="S48" s="153" t="e">
        <f t="shared" si="8"/>
        <v>#REF!</v>
      </c>
      <c r="T48" s="152" t="str">
        <f t="shared" ca="1" si="13"/>
        <v/>
      </c>
      <c r="U48" s="149" t="str">
        <f t="shared" ca="1" si="14"/>
        <v/>
      </c>
    </row>
    <row r="49" spans="1:21">
      <c r="A49" s="149">
        <v>47</v>
      </c>
      <c r="B49" s="150">
        <f t="shared" si="7"/>
        <v>47</v>
      </c>
      <c r="C49" s="151" t="e">
        <f>IF('Data Collection2'!$V$6='Pareto Math2'!Z$3,'Pareto Math2'!B49,IF(HLOOKUP(X$15,'Data Collection2'!I$2:J49,A50,FALSE)="","",HLOOKUP(X$15,'Data Collection2'!I$2:J49,A50,FALSE)))</f>
        <v>#REF!</v>
      </c>
      <c r="D49" s="149" t="e">
        <f>HLOOKUP(V$15,'Data Collection2'!I$2:J49,A50,FALSE)</f>
        <v>#REF!</v>
      </c>
      <c r="E49" s="152" t="e">
        <f>IF(C49="","",HLOOKUP(W$15,'Data Collection2'!I$2:J49,A50,FALSE))</f>
        <v>#REF!</v>
      </c>
      <c r="F49" s="152">
        <f>(COUNTIF(D$3:D49,D49))</f>
        <v>47</v>
      </c>
      <c r="G49" s="152">
        <f t="shared" si="11"/>
        <v>999</v>
      </c>
      <c r="H49" s="152" t="e">
        <f t="shared" si="12"/>
        <v>#REF!</v>
      </c>
      <c r="I49" s="153" t="str">
        <f t="shared" si="2"/>
        <v/>
      </c>
      <c r="J49" s="153" t="e">
        <f t="shared" si="21"/>
        <v>#REF!</v>
      </c>
      <c r="K49" s="153" t="e">
        <f t="shared" si="21"/>
        <v>#REF!</v>
      </c>
      <c r="L49" s="153" t="e">
        <f t="shared" si="21"/>
        <v>#REF!</v>
      </c>
      <c r="M49" s="153" t="e">
        <f t="shared" si="20"/>
        <v>#REF!</v>
      </c>
      <c r="N49" s="153" t="e">
        <f t="shared" si="20"/>
        <v>#REF!</v>
      </c>
      <c r="O49" s="153" t="e">
        <f t="shared" si="20"/>
        <v>#REF!</v>
      </c>
      <c r="P49" s="153" t="e">
        <f t="shared" si="20"/>
        <v>#REF!</v>
      </c>
      <c r="Q49" s="153" t="e">
        <f t="shared" si="20"/>
        <v>#REF!</v>
      </c>
      <c r="R49" s="153" t="e">
        <f t="shared" si="20"/>
        <v>#REF!</v>
      </c>
      <c r="S49" s="153" t="e">
        <f t="shared" si="8"/>
        <v>#REF!</v>
      </c>
      <c r="T49" s="152" t="str">
        <f t="shared" ca="1" si="13"/>
        <v/>
      </c>
      <c r="U49" s="149" t="str">
        <f t="shared" ca="1" si="14"/>
        <v/>
      </c>
    </row>
    <row r="50" spans="1:21">
      <c r="A50" s="149">
        <v>48</v>
      </c>
      <c r="B50" s="150">
        <f t="shared" si="7"/>
        <v>48</v>
      </c>
      <c r="C50" s="151" t="e">
        <f>IF('Data Collection2'!$V$6='Pareto Math2'!Z$3,'Pareto Math2'!B50,IF(HLOOKUP(X$15,'Data Collection2'!I$2:J50,A51,FALSE)="","",HLOOKUP(X$15,'Data Collection2'!I$2:J50,A51,FALSE)))</f>
        <v>#REF!</v>
      </c>
      <c r="D50" s="149" t="e">
        <f>HLOOKUP(V$15,'Data Collection2'!I$2:J50,A51,FALSE)</f>
        <v>#REF!</v>
      </c>
      <c r="E50" s="152" t="e">
        <f>IF(C50="","",HLOOKUP(W$15,'Data Collection2'!I$2:J50,A51,FALSE))</f>
        <v>#REF!</v>
      </c>
      <c r="F50" s="152">
        <f>(COUNTIF(D$3:D50,D50))</f>
        <v>48</v>
      </c>
      <c r="G50" s="152">
        <f t="shared" si="11"/>
        <v>999</v>
      </c>
      <c r="H50" s="152" t="e">
        <f t="shared" si="12"/>
        <v>#REF!</v>
      </c>
      <c r="I50" s="153" t="str">
        <f t="shared" si="2"/>
        <v/>
      </c>
      <c r="J50" s="153" t="e">
        <f t="shared" si="21"/>
        <v>#REF!</v>
      </c>
      <c r="K50" s="153" t="e">
        <f t="shared" si="21"/>
        <v>#REF!</v>
      </c>
      <c r="L50" s="153" t="e">
        <f t="shared" si="21"/>
        <v>#REF!</v>
      </c>
      <c r="M50" s="153" t="e">
        <f t="shared" si="20"/>
        <v>#REF!</v>
      </c>
      <c r="N50" s="153" t="e">
        <f t="shared" si="20"/>
        <v>#REF!</v>
      </c>
      <c r="O50" s="153" t="e">
        <f t="shared" si="20"/>
        <v>#REF!</v>
      </c>
      <c r="P50" s="153" t="e">
        <f t="shared" si="20"/>
        <v>#REF!</v>
      </c>
      <c r="Q50" s="153" t="e">
        <f t="shared" si="20"/>
        <v>#REF!</v>
      </c>
      <c r="R50" s="153" t="e">
        <f t="shared" si="20"/>
        <v>#REF!</v>
      </c>
      <c r="S50" s="153" t="e">
        <f t="shared" si="8"/>
        <v>#REF!</v>
      </c>
      <c r="T50" s="152" t="str">
        <f t="shared" ca="1" si="13"/>
        <v/>
      </c>
      <c r="U50" s="149" t="str">
        <f t="shared" ca="1" si="14"/>
        <v/>
      </c>
    </row>
    <row r="51" spans="1:21">
      <c r="A51" s="149">
        <v>49</v>
      </c>
      <c r="B51" s="150">
        <f t="shared" si="7"/>
        <v>49</v>
      </c>
      <c r="C51" s="151" t="e">
        <f>IF('Data Collection2'!$V$6='Pareto Math2'!Z$3,'Pareto Math2'!B51,IF(HLOOKUP(X$15,'Data Collection2'!I$2:J51,A52,FALSE)="","",HLOOKUP(X$15,'Data Collection2'!I$2:J51,A52,FALSE)))</f>
        <v>#REF!</v>
      </c>
      <c r="D51" s="149" t="e">
        <f>HLOOKUP(V$15,'Data Collection2'!I$2:J51,A52,FALSE)</f>
        <v>#REF!</v>
      </c>
      <c r="E51" s="152" t="e">
        <f>IF(C51="","",HLOOKUP(W$15,'Data Collection2'!I$2:J51,A52,FALSE))</f>
        <v>#REF!</v>
      </c>
      <c r="F51" s="152">
        <f>(COUNTIF(D$3:D51,D51))</f>
        <v>49</v>
      </c>
      <c r="G51" s="152">
        <f t="shared" si="11"/>
        <v>999</v>
      </c>
      <c r="H51" s="152" t="e">
        <f t="shared" si="12"/>
        <v>#REF!</v>
      </c>
      <c r="I51" s="153" t="str">
        <f t="shared" si="2"/>
        <v/>
      </c>
      <c r="J51" s="153" t="e">
        <f t="shared" si="21"/>
        <v>#REF!</v>
      </c>
      <c r="K51" s="153" t="e">
        <f t="shared" si="21"/>
        <v>#REF!</v>
      </c>
      <c r="L51" s="153" t="e">
        <f t="shared" si="21"/>
        <v>#REF!</v>
      </c>
      <c r="M51" s="153" t="e">
        <f t="shared" si="20"/>
        <v>#REF!</v>
      </c>
      <c r="N51" s="153" t="e">
        <f t="shared" si="20"/>
        <v>#REF!</v>
      </c>
      <c r="O51" s="153" t="e">
        <f t="shared" si="20"/>
        <v>#REF!</v>
      </c>
      <c r="P51" s="153" t="e">
        <f t="shared" si="20"/>
        <v>#REF!</v>
      </c>
      <c r="Q51" s="153" t="e">
        <f t="shared" si="20"/>
        <v>#REF!</v>
      </c>
      <c r="R51" s="153" t="e">
        <f t="shared" si="20"/>
        <v>#REF!</v>
      </c>
      <c r="S51" s="153" t="e">
        <f t="shared" si="8"/>
        <v>#REF!</v>
      </c>
      <c r="T51" s="152" t="str">
        <f t="shared" ca="1" si="13"/>
        <v/>
      </c>
      <c r="U51" s="149" t="str">
        <f t="shared" ca="1" si="14"/>
        <v/>
      </c>
    </row>
    <row r="52" spans="1:21">
      <c r="A52" s="149">
        <v>50</v>
      </c>
      <c r="B52" s="150">
        <f t="shared" si="7"/>
        <v>50</v>
      </c>
      <c r="C52" s="151" t="e">
        <f>IF('Data Collection2'!$V$6='Pareto Math2'!Z$3,'Pareto Math2'!B52,IF(HLOOKUP(X$15,'Data Collection2'!I$2:J52,A53,FALSE)="","",HLOOKUP(X$15,'Data Collection2'!I$2:J52,A53,FALSE)))</f>
        <v>#REF!</v>
      </c>
      <c r="D52" s="149" t="e">
        <f>HLOOKUP(V$15,'Data Collection2'!I$2:J52,A53,FALSE)</f>
        <v>#REF!</v>
      </c>
      <c r="E52" s="152" t="e">
        <f>IF(C52="","",HLOOKUP(W$15,'Data Collection2'!I$2:J52,A53,FALSE))</f>
        <v>#REF!</v>
      </c>
      <c r="F52" s="152">
        <f>(COUNTIF(D$3:D52,D52))</f>
        <v>50</v>
      </c>
      <c r="G52" s="152">
        <f t="shared" si="11"/>
        <v>999</v>
      </c>
      <c r="H52" s="152" t="e">
        <f t="shared" si="12"/>
        <v>#REF!</v>
      </c>
      <c r="I52" s="153" t="str">
        <f t="shared" si="2"/>
        <v/>
      </c>
      <c r="J52" s="153" t="e">
        <f t="shared" si="21"/>
        <v>#REF!</v>
      </c>
      <c r="K52" s="153" t="e">
        <f t="shared" si="21"/>
        <v>#REF!</v>
      </c>
      <c r="L52" s="153" t="e">
        <f t="shared" si="21"/>
        <v>#REF!</v>
      </c>
      <c r="M52" s="153" t="e">
        <f t="shared" si="20"/>
        <v>#REF!</v>
      </c>
      <c r="N52" s="153" t="e">
        <f t="shared" si="20"/>
        <v>#REF!</v>
      </c>
      <c r="O52" s="153" t="e">
        <f t="shared" si="20"/>
        <v>#REF!</v>
      </c>
      <c r="P52" s="153" t="e">
        <f t="shared" si="20"/>
        <v>#REF!</v>
      </c>
      <c r="Q52" s="153" t="e">
        <f t="shared" si="20"/>
        <v>#REF!</v>
      </c>
      <c r="R52" s="153" t="e">
        <f t="shared" si="20"/>
        <v>#REF!</v>
      </c>
      <c r="S52" s="153" t="e">
        <f t="shared" si="8"/>
        <v>#REF!</v>
      </c>
      <c r="T52" s="152" t="str">
        <f t="shared" ca="1" si="13"/>
        <v/>
      </c>
      <c r="U52" s="149" t="str">
        <f t="shared" ca="1" si="14"/>
        <v/>
      </c>
    </row>
    <row r="53" spans="1:21">
      <c r="A53" s="149">
        <v>51</v>
      </c>
      <c r="B53" s="150">
        <f t="shared" si="7"/>
        <v>51</v>
      </c>
      <c r="C53" s="151" t="e">
        <f>IF('Data Collection2'!$V$6='Pareto Math2'!Z$3,'Pareto Math2'!B53,IF(HLOOKUP(X$15,'Data Collection2'!I$2:J53,A54,FALSE)="","",HLOOKUP(X$15,'Data Collection2'!I$2:J53,A54,FALSE)))</f>
        <v>#REF!</v>
      </c>
      <c r="D53" s="149" t="e">
        <f>HLOOKUP(V$15,'Data Collection2'!I$2:J53,A54,FALSE)</f>
        <v>#REF!</v>
      </c>
      <c r="E53" s="152" t="e">
        <f>IF(C53="","",HLOOKUP(W$15,'Data Collection2'!I$2:J53,A54,FALSE))</f>
        <v>#REF!</v>
      </c>
      <c r="F53" s="152">
        <f>(COUNTIF(D$3:D53,D53))</f>
        <v>51</v>
      </c>
      <c r="G53" s="152">
        <f t="shared" si="11"/>
        <v>999</v>
      </c>
      <c r="H53" s="152" t="e">
        <f t="shared" si="12"/>
        <v>#REF!</v>
      </c>
      <c r="I53" s="153" t="str">
        <f t="shared" si="2"/>
        <v/>
      </c>
      <c r="J53" s="153" t="e">
        <f t="shared" si="21"/>
        <v>#REF!</v>
      </c>
      <c r="K53" s="153" t="e">
        <f t="shared" si="21"/>
        <v>#REF!</v>
      </c>
      <c r="L53" s="153" t="e">
        <f t="shared" si="21"/>
        <v>#REF!</v>
      </c>
      <c r="M53" s="153" t="e">
        <f t="shared" si="20"/>
        <v>#REF!</v>
      </c>
      <c r="N53" s="153" t="e">
        <f t="shared" si="20"/>
        <v>#REF!</v>
      </c>
      <c r="O53" s="153" t="e">
        <f t="shared" si="20"/>
        <v>#REF!</v>
      </c>
      <c r="P53" s="153" t="e">
        <f t="shared" si="20"/>
        <v>#REF!</v>
      </c>
      <c r="Q53" s="153" t="e">
        <f t="shared" si="20"/>
        <v>#REF!</v>
      </c>
      <c r="R53" s="153" t="e">
        <f t="shared" si="20"/>
        <v>#REF!</v>
      </c>
      <c r="S53" s="153" t="e">
        <f t="shared" si="8"/>
        <v>#REF!</v>
      </c>
      <c r="T53" s="152" t="str">
        <f t="shared" ca="1" si="13"/>
        <v/>
      </c>
      <c r="U53" s="149" t="str">
        <f t="shared" ca="1" si="14"/>
        <v/>
      </c>
    </row>
    <row r="54" spans="1:21">
      <c r="A54" s="149">
        <v>52</v>
      </c>
      <c r="B54" s="150">
        <f t="shared" si="7"/>
        <v>52</v>
      </c>
      <c r="C54" s="151" t="e">
        <f>IF('Data Collection2'!$V$6='Pareto Math2'!Z$3,'Pareto Math2'!B54,IF(HLOOKUP(X$15,'Data Collection2'!I$2:J54,A55,FALSE)="","",HLOOKUP(X$15,'Data Collection2'!I$2:J54,A55,FALSE)))</f>
        <v>#REF!</v>
      </c>
      <c r="D54" s="149" t="e">
        <f>HLOOKUP(V$15,'Data Collection2'!I$2:J54,A55,FALSE)</f>
        <v>#REF!</v>
      </c>
      <c r="E54" s="152" t="e">
        <f>IF(C54="","",HLOOKUP(W$15,'Data Collection2'!I$2:J54,A55,FALSE))</f>
        <v>#REF!</v>
      </c>
      <c r="F54" s="152">
        <f>(COUNTIF(D$3:D54,D54))</f>
        <v>52</v>
      </c>
      <c r="G54" s="152">
        <f t="shared" si="11"/>
        <v>999</v>
      </c>
      <c r="H54" s="152" t="e">
        <f t="shared" si="12"/>
        <v>#REF!</v>
      </c>
      <c r="I54" s="153" t="str">
        <f t="shared" si="2"/>
        <v/>
      </c>
      <c r="J54" s="153" t="e">
        <f t="shared" si="21"/>
        <v>#REF!</v>
      </c>
      <c r="K54" s="153" t="e">
        <f t="shared" si="21"/>
        <v>#REF!</v>
      </c>
      <c r="L54" s="153" t="e">
        <f t="shared" si="21"/>
        <v>#REF!</v>
      </c>
      <c r="M54" s="153" t="e">
        <f t="shared" si="20"/>
        <v>#REF!</v>
      </c>
      <c r="N54" s="153" t="e">
        <f t="shared" si="20"/>
        <v>#REF!</v>
      </c>
      <c r="O54" s="153" t="e">
        <f t="shared" si="20"/>
        <v>#REF!</v>
      </c>
      <c r="P54" s="153" t="e">
        <f t="shared" si="20"/>
        <v>#REF!</v>
      </c>
      <c r="Q54" s="153" t="e">
        <f t="shared" si="20"/>
        <v>#REF!</v>
      </c>
      <c r="R54" s="153" t="e">
        <f t="shared" si="20"/>
        <v>#REF!</v>
      </c>
      <c r="S54" s="153" t="e">
        <f t="shared" si="8"/>
        <v>#REF!</v>
      </c>
      <c r="T54" s="152" t="str">
        <f t="shared" ca="1" si="13"/>
        <v/>
      </c>
      <c r="U54" s="149" t="str">
        <f t="shared" ca="1" si="14"/>
        <v/>
      </c>
    </row>
    <row r="55" spans="1:21">
      <c r="A55" s="149">
        <v>53</v>
      </c>
      <c r="B55" s="150">
        <f t="shared" si="7"/>
        <v>53</v>
      </c>
      <c r="C55" s="151" t="e">
        <f>IF('Data Collection2'!$V$6='Pareto Math2'!Z$3,'Pareto Math2'!B55,IF(HLOOKUP(X$15,'Data Collection2'!I$2:J55,A56,FALSE)="","",HLOOKUP(X$15,'Data Collection2'!I$2:J55,A56,FALSE)))</f>
        <v>#REF!</v>
      </c>
      <c r="D55" s="149" t="e">
        <f>HLOOKUP(V$15,'Data Collection2'!I$2:J55,A56,FALSE)</f>
        <v>#REF!</v>
      </c>
      <c r="E55" s="152" t="e">
        <f>IF(C55="","",HLOOKUP(W$15,'Data Collection2'!I$2:J55,A56,FALSE))</f>
        <v>#REF!</v>
      </c>
      <c r="F55" s="152">
        <f>(COUNTIF(D$3:D55,D55))</f>
        <v>53</v>
      </c>
      <c r="G55" s="152">
        <f t="shared" si="11"/>
        <v>999</v>
      </c>
      <c r="H55" s="152" t="e">
        <f t="shared" si="12"/>
        <v>#REF!</v>
      </c>
      <c r="I55" s="153" t="str">
        <f t="shared" si="2"/>
        <v/>
      </c>
      <c r="J55" s="153" t="e">
        <f t="shared" si="21"/>
        <v>#REF!</v>
      </c>
      <c r="K55" s="153" t="e">
        <f t="shared" si="21"/>
        <v>#REF!</v>
      </c>
      <c r="L55" s="153" t="e">
        <f t="shared" si="21"/>
        <v>#REF!</v>
      </c>
      <c r="M55" s="153" t="e">
        <f t="shared" si="20"/>
        <v>#REF!</v>
      </c>
      <c r="N55" s="153" t="e">
        <f t="shared" si="20"/>
        <v>#REF!</v>
      </c>
      <c r="O55" s="153" t="e">
        <f t="shared" si="20"/>
        <v>#REF!</v>
      </c>
      <c r="P55" s="153" t="e">
        <f t="shared" si="20"/>
        <v>#REF!</v>
      </c>
      <c r="Q55" s="153" t="e">
        <f t="shared" si="20"/>
        <v>#REF!</v>
      </c>
      <c r="R55" s="153" t="e">
        <f t="shared" si="20"/>
        <v>#REF!</v>
      </c>
      <c r="S55" s="153" t="e">
        <f t="shared" si="8"/>
        <v>#REF!</v>
      </c>
      <c r="T55" s="152" t="str">
        <f t="shared" ca="1" si="13"/>
        <v/>
      </c>
      <c r="U55" s="149" t="str">
        <f t="shared" ca="1" si="14"/>
        <v/>
      </c>
    </row>
    <row r="56" spans="1:21">
      <c r="A56" s="149">
        <v>54</v>
      </c>
      <c r="B56" s="150">
        <f t="shared" si="7"/>
        <v>54</v>
      </c>
      <c r="C56" s="151" t="e">
        <f>IF('Data Collection2'!$V$6='Pareto Math2'!Z$3,'Pareto Math2'!B56,IF(HLOOKUP(X$15,'Data Collection2'!I$2:J56,A57,FALSE)="","",HLOOKUP(X$15,'Data Collection2'!I$2:J56,A57,FALSE)))</f>
        <v>#REF!</v>
      </c>
      <c r="D56" s="149" t="e">
        <f>HLOOKUP(V$15,'Data Collection2'!I$2:J56,A57,FALSE)</f>
        <v>#REF!</v>
      </c>
      <c r="E56" s="152" t="e">
        <f>IF(C56="","",HLOOKUP(W$15,'Data Collection2'!I$2:J56,A57,FALSE))</f>
        <v>#REF!</v>
      </c>
      <c r="F56" s="152">
        <f>(COUNTIF(D$3:D56,D56))</f>
        <v>54</v>
      </c>
      <c r="G56" s="152">
        <f t="shared" si="11"/>
        <v>999</v>
      </c>
      <c r="H56" s="152" t="e">
        <f t="shared" si="12"/>
        <v>#REF!</v>
      </c>
      <c r="I56" s="153" t="str">
        <f t="shared" si="2"/>
        <v/>
      </c>
      <c r="J56" s="153" t="e">
        <f t="shared" si="21"/>
        <v>#REF!</v>
      </c>
      <c r="K56" s="153" t="e">
        <f t="shared" si="21"/>
        <v>#REF!</v>
      </c>
      <c r="L56" s="153" t="e">
        <f t="shared" si="21"/>
        <v>#REF!</v>
      </c>
      <c r="M56" s="153" t="e">
        <f t="shared" si="20"/>
        <v>#REF!</v>
      </c>
      <c r="N56" s="153" t="e">
        <f t="shared" si="20"/>
        <v>#REF!</v>
      </c>
      <c r="O56" s="153" t="e">
        <f t="shared" si="20"/>
        <v>#REF!</v>
      </c>
      <c r="P56" s="153" t="e">
        <f t="shared" si="20"/>
        <v>#REF!</v>
      </c>
      <c r="Q56" s="153" t="e">
        <f t="shared" si="20"/>
        <v>#REF!</v>
      </c>
      <c r="R56" s="153" t="e">
        <f t="shared" si="20"/>
        <v>#REF!</v>
      </c>
      <c r="S56" s="153" t="e">
        <f t="shared" si="8"/>
        <v>#REF!</v>
      </c>
      <c r="T56" s="152" t="str">
        <f t="shared" ca="1" si="13"/>
        <v/>
      </c>
      <c r="U56" s="149" t="str">
        <f t="shared" ca="1" si="14"/>
        <v/>
      </c>
    </row>
    <row r="57" spans="1:21">
      <c r="A57" s="149">
        <v>55</v>
      </c>
      <c r="B57" s="150">
        <f t="shared" si="7"/>
        <v>55</v>
      </c>
      <c r="C57" s="151" t="e">
        <f>IF('Data Collection2'!$V$6='Pareto Math2'!Z$3,'Pareto Math2'!B57,IF(HLOOKUP(X$15,'Data Collection2'!I$2:J57,A58,FALSE)="","",HLOOKUP(X$15,'Data Collection2'!I$2:J57,A58,FALSE)))</f>
        <v>#REF!</v>
      </c>
      <c r="D57" s="149" t="e">
        <f>HLOOKUP(V$15,'Data Collection2'!I$2:J57,A58,FALSE)</f>
        <v>#REF!</v>
      </c>
      <c r="E57" s="152" t="e">
        <f>IF(C57="","",HLOOKUP(W$15,'Data Collection2'!I$2:J57,A58,FALSE))</f>
        <v>#REF!</v>
      </c>
      <c r="F57" s="152">
        <f>(COUNTIF(D$3:D57,D57))</f>
        <v>55</v>
      </c>
      <c r="G57" s="152">
        <f t="shared" si="11"/>
        <v>999</v>
      </c>
      <c r="H57" s="152" t="e">
        <f t="shared" si="12"/>
        <v>#REF!</v>
      </c>
      <c r="I57" s="153" t="str">
        <f t="shared" si="2"/>
        <v/>
      </c>
      <c r="J57" s="153" t="e">
        <f t="shared" si="21"/>
        <v>#REF!</v>
      </c>
      <c r="K57" s="153" t="e">
        <f t="shared" si="21"/>
        <v>#REF!</v>
      </c>
      <c r="L57" s="153" t="e">
        <f t="shared" si="21"/>
        <v>#REF!</v>
      </c>
      <c r="M57" s="153" t="e">
        <f t="shared" si="20"/>
        <v>#REF!</v>
      </c>
      <c r="N57" s="153" t="e">
        <f t="shared" si="20"/>
        <v>#REF!</v>
      </c>
      <c r="O57" s="153" t="e">
        <f t="shared" si="20"/>
        <v>#REF!</v>
      </c>
      <c r="P57" s="153" t="e">
        <f t="shared" si="20"/>
        <v>#REF!</v>
      </c>
      <c r="Q57" s="153" t="e">
        <f t="shared" si="20"/>
        <v>#REF!</v>
      </c>
      <c r="R57" s="153" t="e">
        <f t="shared" si="20"/>
        <v>#REF!</v>
      </c>
      <c r="S57" s="153" t="e">
        <f t="shared" si="8"/>
        <v>#REF!</v>
      </c>
      <c r="T57" s="152" t="str">
        <f t="shared" ca="1" si="13"/>
        <v/>
      </c>
      <c r="U57" s="149" t="str">
        <f t="shared" ca="1" si="14"/>
        <v/>
      </c>
    </row>
    <row r="58" spans="1:21">
      <c r="A58" s="149">
        <v>56</v>
      </c>
      <c r="B58" s="150">
        <f t="shared" si="7"/>
        <v>56</v>
      </c>
      <c r="C58" s="151" t="e">
        <f>IF('Data Collection2'!$V$6='Pareto Math2'!Z$3,'Pareto Math2'!B58,IF(HLOOKUP(X$15,'Data Collection2'!I$2:J58,A59,FALSE)="","",HLOOKUP(X$15,'Data Collection2'!I$2:J58,A59,FALSE)))</f>
        <v>#REF!</v>
      </c>
      <c r="D58" s="149" t="e">
        <f>HLOOKUP(V$15,'Data Collection2'!I$2:J58,A59,FALSE)</f>
        <v>#REF!</v>
      </c>
      <c r="E58" s="152" t="e">
        <f>IF(C58="","",HLOOKUP(W$15,'Data Collection2'!I$2:J58,A59,FALSE))</f>
        <v>#REF!</v>
      </c>
      <c r="F58" s="152">
        <f>(COUNTIF(D$3:D58,D58))</f>
        <v>56</v>
      </c>
      <c r="G58" s="152">
        <f t="shared" si="11"/>
        <v>999</v>
      </c>
      <c r="H58" s="152" t="e">
        <f t="shared" si="12"/>
        <v>#REF!</v>
      </c>
      <c r="I58" s="153" t="str">
        <f t="shared" si="2"/>
        <v/>
      </c>
      <c r="J58" s="153" t="e">
        <f t="shared" si="21"/>
        <v>#REF!</v>
      </c>
      <c r="K58" s="153" t="e">
        <f t="shared" si="21"/>
        <v>#REF!</v>
      </c>
      <c r="L58" s="153" t="e">
        <f t="shared" si="21"/>
        <v>#REF!</v>
      </c>
      <c r="M58" s="153" t="e">
        <f t="shared" si="20"/>
        <v>#REF!</v>
      </c>
      <c r="N58" s="153" t="e">
        <f t="shared" si="20"/>
        <v>#REF!</v>
      </c>
      <c r="O58" s="153" t="e">
        <f t="shared" si="20"/>
        <v>#REF!</v>
      </c>
      <c r="P58" s="153" t="e">
        <f t="shared" si="20"/>
        <v>#REF!</v>
      </c>
      <c r="Q58" s="153" t="e">
        <f t="shared" si="20"/>
        <v>#REF!</v>
      </c>
      <c r="R58" s="153" t="e">
        <f t="shared" si="20"/>
        <v>#REF!</v>
      </c>
      <c r="S58" s="153" t="e">
        <f t="shared" si="8"/>
        <v>#REF!</v>
      </c>
      <c r="T58" s="152" t="str">
        <f t="shared" ca="1" si="13"/>
        <v/>
      </c>
      <c r="U58" s="149" t="str">
        <f t="shared" ca="1" si="14"/>
        <v/>
      </c>
    </row>
    <row r="59" spans="1:21">
      <c r="A59" s="149">
        <v>57</v>
      </c>
      <c r="B59" s="150">
        <f t="shared" si="7"/>
        <v>57</v>
      </c>
      <c r="C59" s="151" t="e">
        <f>IF('Data Collection2'!$V$6='Pareto Math2'!Z$3,'Pareto Math2'!B59,IF(HLOOKUP(X$15,'Data Collection2'!I$2:J59,A60,FALSE)="","",HLOOKUP(X$15,'Data Collection2'!I$2:J59,A60,FALSE)))</f>
        <v>#REF!</v>
      </c>
      <c r="D59" s="149" t="e">
        <f>HLOOKUP(V$15,'Data Collection2'!I$2:J59,A60,FALSE)</f>
        <v>#REF!</v>
      </c>
      <c r="E59" s="152" t="e">
        <f>IF(C59="","",HLOOKUP(W$15,'Data Collection2'!I$2:J59,A60,FALSE))</f>
        <v>#REF!</v>
      </c>
      <c r="F59" s="152">
        <f>(COUNTIF(D$3:D59,D59))</f>
        <v>57</v>
      </c>
      <c r="G59" s="152">
        <f t="shared" si="11"/>
        <v>999</v>
      </c>
      <c r="H59" s="152" t="e">
        <f t="shared" si="12"/>
        <v>#REF!</v>
      </c>
      <c r="I59" s="153" t="str">
        <f t="shared" si="2"/>
        <v/>
      </c>
      <c r="J59" s="153" t="e">
        <f t="shared" si="21"/>
        <v>#REF!</v>
      </c>
      <c r="K59" s="153" t="e">
        <f t="shared" si="21"/>
        <v>#REF!</v>
      </c>
      <c r="L59" s="153" t="e">
        <f t="shared" si="21"/>
        <v>#REF!</v>
      </c>
      <c r="M59" s="153" t="e">
        <f t="shared" si="20"/>
        <v>#REF!</v>
      </c>
      <c r="N59" s="153" t="e">
        <f t="shared" si="20"/>
        <v>#REF!</v>
      </c>
      <c r="O59" s="153" t="e">
        <f t="shared" si="20"/>
        <v>#REF!</v>
      </c>
      <c r="P59" s="153" t="e">
        <f t="shared" si="20"/>
        <v>#REF!</v>
      </c>
      <c r="Q59" s="153" t="e">
        <f t="shared" si="20"/>
        <v>#REF!</v>
      </c>
      <c r="R59" s="153" t="e">
        <f t="shared" si="20"/>
        <v>#REF!</v>
      </c>
      <c r="S59" s="153" t="e">
        <f t="shared" si="8"/>
        <v>#REF!</v>
      </c>
      <c r="T59" s="152" t="str">
        <f t="shared" ca="1" si="13"/>
        <v/>
      </c>
      <c r="U59" s="149" t="str">
        <f t="shared" ca="1" si="14"/>
        <v/>
      </c>
    </row>
    <row r="60" spans="1:21">
      <c r="A60" s="149">
        <v>58</v>
      </c>
      <c r="B60" s="150">
        <f t="shared" si="7"/>
        <v>58</v>
      </c>
      <c r="C60" s="151" t="e">
        <f>IF('Data Collection2'!$V$6='Pareto Math2'!Z$3,'Pareto Math2'!B60,IF(HLOOKUP(X$15,'Data Collection2'!I$2:J60,A61,FALSE)="","",HLOOKUP(X$15,'Data Collection2'!I$2:J60,A61,FALSE)))</f>
        <v>#REF!</v>
      </c>
      <c r="D60" s="149" t="e">
        <f>HLOOKUP(V$15,'Data Collection2'!I$2:J60,A61,FALSE)</f>
        <v>#REF!</v>
      </c>
      <c r="E60" s="152" t="e">
        <f>IF(C60="","",HLOOKUP(W$15,'Data Collection2'!I$2:J60,A61,FALSE))</f>
        <v>#REF!</v>
      </c>
      <c r="F60" s="152">
        <f>(COUNTIF(D$3:D60,D60))</f>
        <v>58</v>
      </c>
      <c r="G60" s="152">
        <f t="shared" si="11"/>
        <v>999</v>
      </c>
      <c r="H60" s="152" t="e">
        <f t="shared" si="12"/>
        <v>#REF!</v>
      </c>
      <c r="I60" s="153" t="str">
        <f t="shared" si="2"/>
        <v/>
      </c>
      <c r="J60" s="153" t="e">
        <f t="shared" si="21"/>
        <v>#REF!</v>
      </c>
      <c r="K60" s="153" t="e">
        <f t="shared" si="21"/>
        <v>#REF!</v>
      </c>
      <c r="L60" s="153" t="e">
        <f t="shared" si="21"/>
        <v>#REF!</v>
      </c>
      <c r="M60" s="153" t="e">
        <f t="shared" si="20"/>
        <v>#REF!</v>
      </c>
      <c r="N60" s="153" t="e">
        <f t="shared" si="20"/>
        <v>#REF!</v>
      </c>
      <c r="O60" s="153" t="e">
        <f t="shared" si="20"/>
        <v>#REF!</v>
      </c>
      <c r="P60" s="153" t="e">
        <f t="shared" si="20"/>
        <v>#REF!</v>
      </c>
      <c r="Q60" s="153" t="e">
        <f t="shared" si="20"/>
        <v>#REF!</v>
      </c>
      <c r="R60" s="153" t="e">
        <f t="shared" si="20"/>
        <v>#REF!</v>
      </c>
      <c r="S60" s="153" t="e">
        <f t="shared" si="8"/>
        <v>#REF!</v>
      </c>
      <c r="T60" s="152" t="str">
        <f t="shared" ca="1" si="13"/>
        <v/>
      </c>
      <c r="U60" s="149" t="str">
        <f t="shared" ca="1" si="14"/>
        <v/>
      </c>
    </row>
    <row r="61" spans="1:21">
      <c r="A61" s="149">
        <v>59</v>
      </c>
      <c r="B61" s="150">
        <f t="shared" si="7"/>
        <v>59</v>
      </c>
      <c r="C61" s="151" t="e">
        <f>IF('Data Collection2'!$V$6='Pareto Math2'!Z$3,'Pareto Math2'!B61,IF(HLOOKUP(X$15,'Data Collection2'!I$2:J61,A62,FALSE)="","",HLOOKUP(X$15,'Data Collection2'!I$2:J61,A62,FALSE)))</f>
        <v>#REF!</v>
      </c>
      <c r="D61" s="149" t="e">
        <f>HLOOKUP(V$15,'Data Collection2'!I$2:J61,A62,FALSE)</f>
        <v>#REF!</v>
      </c>
      <c r="E61" s="152" t="e">
        <f>IF(C61="","",HLOOKUP(W$15,'Data Collection2'!I$2:J61,A62,FALSE))</f>
        <v>#REF!</v>
      </c>
      <c r="F61" s="152">
        <f>(COUNTIF(D$3:D61,D61))</f>
        <v>59</v>
      </c>
      <c r="G61" s="152">
        <f t="shared" si="11"/>
        <v>999</v>
      </c>
      <c r="H61" s="152" t="e">
        <f t="shared" si="12"/>
        <v>#REF!</v>
      </c>
      <c r="I61" s="153" t="str">
        <f t="shared" si="2"/>
        <v/>
      </c>
      <c r="J61" s="153" t="e">
        <f t="shared" si="21"/>
        <v>#REF!</v>
      </c>
      <c r="K61" s="153" t="e">
        <f t="shared" si="21"/>
        <v>#REF!</v>
      </c>
      <c r="L61" s="153" t="e">
        <f t="shared" si="21"/>
        <v>#REF!</v>
      </c>
      <c r="M61" s="153" t="e">
        <f t="shared" si="20"/>
        <v>#REF!</v>
      </c>
      <c r="N61" s="153" t="e">
        <f t="shared" si="20"/>
        <v>#REF!</v>
      </c>
      <c r="O61" s="153" t="e">
        <f t="shared" si="20"/>
        <v>#REF!</v>
      </c>
      <c r="P61" s="153" t="e">
        <f t="shared" si="20"/>
        <v>#REF!</v>
      </c>
      <c r="Q61" s="153" t="e">
        <f t="shared" si="20"/>
        <v>#REF!</v>
      </c>
      <c r="R61" s="153" t="e">
        <f t="shared" si="20"/>
        <v>#REF!</v>
      </c>
      <c r="S61" s="153" t="e">
        <f t="shared" si="8"/>
        <v>#REF!</v>
      </c>
      <c r="T61" s="152" t="str">
        <f t="shared" ca="1" si="13"/>
        <v/>
      </c>
      <c r="U61" s="149" t="str">
        <f t="shared" ca="1" si="14"/>
        <v/>
      </c>
    </row>
    <row r="62" spans="1:21">
      <c r="A62" s="149">
        <v>60</v>
      </c>
      <c r="B62" s="150">
        <f t="shared" si="7"/>
        <v>60</v>
      </c>
      <c r="C62" s="151" t="e">
        <f>IF('Data Collection2'!$V$6='Pareto Math2'!Z$3,'Pareto Math2'!B62,IF(HLOOKUP(X$15,'Data Collection2'!I$2:J62,A63,FALSE)="","",HLOOKUP(X$15,'Data Collection2'!I$2:J62,A63,FALSE)))</f>
        <v>#REF!</v>
      </c>
      <c r="D62" s="149" t="e">
        <f>HLOOKUP(V$15,'Data Collection2'!I$2:J62,A63,FALSE)</f>
        <v>#REF!</v>
      </c>
      <c r="E62" s="152" t="e">
        <f>IF(C62="","",HLOOKUP(W$15,'Data Collection2'!I$2:J62,A63,FALSE))</f>
        <v>#REF!</v>
      </c>
      <c r="F62" s="152">
        <f>(COUNTIF(D$3:D62,D62))</f>
        <v>60</v>
      </c>
      <c r="G62" s="152">
        <f t="shared" si="11"/>
        <v>999</v>
      </c>
      <c r="H62" s="152" t="e">
        <f t="shared" si="12"/>
        <v>#REF!</v>
      </c>
      <c r="I62" s="153" t="str">
        <f t="shared" si="2"/>
        <v/>
      </c>
      <c r="J62" s="153" t="e">
        <f t="shared" si="21"/>
        <v>#REF!</v>
      </c>
      <c r="K62" s="153" t="e">
        <f t="shared" si="21"/>
        <v>#REF!</v>
      </c>
      <c r="L62" s="153" t="e">
        <f t="shared" si="21"/>
        <v>#REF!</v>
      </c>
      <c r="M62" s="153" t="e">
        <f t="shared" si="20"/>
        <v>#REF!</v>
      </c>
      <c r="N62" s="153" t="e">
        <f t="shared" si="20"/>
        <v>#REF!</v>
      </c>
      <c r="O62" s="153" t="e">
        <f t="shared" si="20"/>
        <v>#REF!</v>
      </c>
      <c r="P62" s="153" t="e">
        <f t="shared" si="20"/>
        <v>#REF!</v>
      </c>
      <c r="Q62" s="153" t="e">
        <f t="shared" si="20"/>
        <v>#REF!</v>
      </c>
      <c r="R62" s="153" t="e">
        <f t="shared" si="20"/>
        <v>#REF!</v>
      </c>
      <c r="S62" s="153" t="e">
        <f t="shared" si="8"/>
        <v>#REF!</v>
      </c>
      <c r="T62" s="152" t="str">
        <f t="shared" ca="1" si="13"/>
        <v/>
      </c>
      <c r="U62" s="149" t="str">
        <f t="shared" ca="1" si="14"/>
        <v/>
      </c>
    </row>
    <row r="63" spans="1:21">
      <c r="A63" s="149">
        <v>61</v>
      </c>
      <c r="B63" s="150">
        <f t="shared" si="7"/>
        <v>61</v>
      </c>
      <c r="C63" s="151" t="e">
        <f>IF('Data Collection2'!$V$6='Pareto Math2'!Z$3,'Pareto Math2'!B63,IF(HLOOKUP(X$15,'Data Collection2'!I$2:J63,A64,FALSE)="","",HLOOKUP(X$15,'Data Collection2'!I$2:J63,A64,FALSE)))</f>
        <v>#REF!</v>
      </c>
      <c r="D63" s="149" t="e">
        <f>HLOOKUP(V$15,'Data Collection2'!I$2:J63,A64,FALSE)</f>
        <v>#REF!</v>
      </c>
      <c r="E63" s="152" t="e">
        <f>IF(C63="","",HLOOKUP(W$15,'Data Collection2'!I$2:J63,A64,FALSE))</f>
        <v>#REF!</v>
      </c>
      <c r="F63" s="152">
        <f>(COUNTIF(D$3:D63,D63))</f>
        <v>61</v>
      </c>
      <c r="G63" s="152">
        <f t="shared" si="11"/>
        <v>999</v>
      </c>
      <c r="H63" s="152" t="e">
        <f t="shared" si="12"/>
        <v>#REF!</v>
      </c>
      <c r="I63" s="153" t="str">
        <f t="shared" si="2"/>
        <v/>
      </c>
      <c r="J63" s="153" t="e">
        <f t="shared" si="21"/>
        <v>#REF!</v>
      </c>
      <c r="K63" s="153" t="e">
        <f t="shared" si="21"/>
        <v>#REF!</v>
      </c>
      <c r="L63" s="153" t="e">
        <f t="shared" si="21"/>
        <v>#REF!</v>
      </c>
      <c r="M63" s="153" t="e">
        <f t="shared" si="20"/>
        <v>#REF!</v>
      </c>
      <c r="N63" s="153" t="e">
        <f t="shared" si="20"/>
        <v>#REF!</v>
      </c>
      <c r="O63" s="153" t="e">
        <f t="shared" si="20"/>
        <v>#REF!</v>
      </c>
      <c r="P63" s="153" t="e">
        <f t="shared" si="20"/>
        <v>#REF!</v>
      </c>
      <c r="Q63" s="153" t="e">
        <f t="shared" si="20"/>
        <v>#REF!</v>
      </c>
      <c r="R63" s="153" t="e">
        <f t="shared" si="20"/>
        <v>#REF!</v>
      </c>
      <c r="S63" s="153" t="e">
        <f t="shared" si="8"/>
        <v>#REF!</v>
      </c>
      <c r="T63" s="152" t="str">
        <f t="shared" ca="1" si="13"/>
        <v/>
      </c>
      <c r="U63" s="149" t="str">
        <f t="shared" ca="1" si="14"/>
        <v/>
      </c>
    </row>
    <row r="64" spans="1:21">
      <c r="A64" s="149">
        <v>62</v>
      </c>
      <c r="B64" s="150">
        <f t="shared" si="7"/>
        <v>62</v>
      </c>
      <c r="C64" s="151" t="e">
        <f>IF('Data Collection2'!$V$6='Pareto Math2'!Z$3,'Pareto Math2'!B64,IF(HLOOKUP(X$15,'Data Collection2'!I$2:J64,A65,FALSE)="","",HLOOKUP(X$15,'Data Collection2'!I$2:J64,A65,FALSE)))</f>
        <v>#REF!</v>
      </c>
      <c r="D64" s="149" t="e">
        <f>HLOOKUP(V$15,'Data Collection2'!I$2:J64,A65,FALSE)</f>
        <v>#REF!</v>
      </c>
      <c r="E64" s="152" t="e">
        <f>IF(C64="","",HLOOKUP(W$15,'Data Collection2'!I$2:J64,A65,FALSE))</f>
        <v>#REF!</v>
      </c>
      <c r="F64" s="152">
        <f>(COUNTIF(D$3:D64,D64))</f>
        <v>62</v>
      </c>
      <c r="G64" s="152">
        <f t="shared" si="11"/>
        <v>999</v>
      </c>
      <c r="H64" s="152" t="e">
        <f t="shared" si="12"/>
        <v>#REF!</v>
      </c>
      <c r="I64" s="153" t="str">
        <f t="shared" si="2"/>
        <v/>
      </c>
      <c r="J64" s="153" t="e">
        <f t="shared" si="21"/>
        <v>#REF!</v>
      </c>
      <c r="K64" s="153" t="e">
        <f t="shared" si="21"/>
        <v>#REF!</v>
      </c>
      <c r="L64" s="153" t="e">
        <f t="shared" si="21"/>
        <v>#REF!</v>
      </c>
      <c r="M64" s="153" t="e">
        <f t="shared" si="20"/>
        <v>#REF!</v>
      </c>
      <c r="N64" s="153" t="e">
        <f t="shared" si="20"/>
        <v>#REF!</v>
      </c>
      <c r="O64" s="153" t="e">
        <f t="shared" si="20"/>
        <v>#REF!</v>
      </c>
      <c r="P64" s="153" t="e">
        <f t="shared" si="20"/>
        <v>#REF!</v>
      </c>
      <c r="Q64" s="153" t="e">
        <f t="shared" si="20"/>
        <v>#REF!</v>
      </c>
      <c r="R64" s="153" t="e">
        <f t="shared" si="20"/>
        <v>#REF!</v>
      </c>
      <c r="S64" s="153" t="e">
        <f t="shared" si="8"/>
        <v>#REF!</v>
      </c>
      <c r="T64" s="152" t="str">
        <f t="shared" ca="1" si="13"/>
        <v/>
      </c>
      <c r="U64" s="149" t="str">
        <f t="shared" ca="1" si="14"/>
        <v/>
      </c>
    </row>
    <row r="65" spans="1:21">
      <c r="A65" s="149">
        <v>63</v>
      </c>
      <c r="B65" s="150">
        <f t="shared" si="7"/>
        <v>63</v>
      </c>
      <c r="C65" s="151" t="e">
        <f>IF('Data Collection2'!$V$6='Pareto Math2'!Z$3,'Pareto Math2'!B65,IF(HLOOKUP(X$15,'Data Collection2'!I$2:J65,A66,FALSE)="","",HLOOKUP(X$15,'Data Collection2'!I$2:J65,A66,FALSE)))</f>
        <v>#REF!</v>
      </c>
      <c r="D65" s="149" t="e">
        <f>HLOOKUP(V$15,'Data Collection2'!I$2:J65,A66,FALSE)</f>
        <v>#REF!</v>
      </c>
      <c r="E65" s="152" t="e">
        <f>IF(C65="","",HLOOKUP(W$15,'Data Collection2'!I$2:J65,A66,FALSE))</f>
        <v>#REF!</v>
      </c>
      <c r="F65" s="152">
        <f>(COUNTIF(D$3:D65,D65))</f>
        <v>63</v>
      </c>
      <c r="G65" s="152">
        <f t="shared" si="11"/>
        <v>999</v>
      </c>
      <c r="H65" s="152" t="e">
        <f t="shared" si="12"/>
        <v>#REF!</v>
      </c>
      <c r="I65" s="153" t="str">
        <f t="shared" si="2"/>
        <v/>
      </c>
      <c r="J65" s="153" t="e">
        <f t="shared" si="21"/>
        <v>#REF!</v>
      </c>
      <c r="K65" s="153" t="e">
        <f t="shared" si="21"/>
        <v>#REF!</v>
      </c>
      <c r="L65" s="153" t="e">
        <f t="shared" si="21"/>
        <v>#REF!</v>
      </c>
      <c r="M65" s="153" t="e">
        <f t="shared" si="20"/>
        <v>#REF!</v>
      </c>
      <c r="N65" s="153" t="e">
        <f t="shared" si="20"/>
        <v>#REF!</v>
      </c>
      <c r="O65" s="153" t="e">
        <f t="shared" si="20"/>
        <v>#REF!</v>
      </c>
      <c r="P65" s="153" t="e">
        <f t="shared" si="20"/>
        <v>#REF!</v>
      </c>
      <c r="Q65" s="153" t="e">
        <f t="shared" si="20"/>
        <v>#REF!</v>
      </c>
      <c r="R65" s="153" t="e">
        <f t="shared" si="20"/>
        <v>#REF!</v>
      </c>
      <c r="S65" s="153" t="e">
        <f t="shared" si="8"/>
        <v>#REF!</v>
      </c>
      <c r="T65" s="152" t="str">
        <f t="shared" ca="1" si="13"/>
        <v/>
      </c>
      <c r="U65" s="149" t="str">
        <f t="shared" ca="1" si="14"/>
        <v/>
      </c>
    </row>
    <row r="66" spans="1:21">
      <c r="A66" s="149">
        <v>64</v>
      </c>
      <c r="B66" s="150">
        <f t="shared" si="7"/>
        <v>64</v>
      </c>
      <c r="C66" s="151" t="e">
        <f>IF('Data Collection2'!$V$6='Pareto Math2'!Z$3,'Pareto Math2'!B66,IF(HLOOKUP(X$15,'Data Collection2'!I$2:J66,A67,FALSE)="","",HLOOKUP(X$15,'Data Collection2'!I$2:J66,A67,FALSE)))</f>
        <v>#REF!</v>
      </c>
      <c r="D66" s="149" t="e">
        <f>HLOOKUP(V$15,'Data Collection2'!I$2:J66,A67,FALSE)</f>
        <v>#REF!</v>
      </c>
      <c r="E66" s="152" t="e">
        <f>IF(C66="","",HLOOKUP(W$15,'Data Collection2'!I$2:J66,A67,FALSE))</f>
        <v>#REF!</v>
      </c>
      <c r="F66" s="152">
        <f>(COUNTIF(D$3:D66,D66))</f>
        <v>64</v>
      </c>
      <c r="G66" s="152">
        <f t="shared" si="11"/>
        <v>999</v>
      </c>
      <c r="H66" s="152" t="e">
        <f t="shared" si="12"/>
        <v>#REF!</v>
      </c>
      <c r="I66" s="153" t="str">
        <f t="shared" si="2"/>
        <v/>
      </c>
      <c r="J66" s="153" t="e">
        <f t="shared" si="21"/>
        <v>#REF!</v>
      </c>
      <c r="K66" s="153" t="e">
        <f t="shared" si="21"/>
        <v>#REF!</v>
      </c>
      <c r="L66" s="153" t="e">
        <f t="shared" si="21"/>
        <v>#REF!</v>
      </c>
      <c r="M66" s="153" t="e">
        <f t="shared" si="20"/>
        <v>#REF!</v>
      </c>
      <c r="N66" s="153" t="e">
        <f t="shared" si="20"/>
        <v>#REF!</v>
      </c>
      <c r="O66" s="153" t="e">
        <f t="shared" si="20"/>
        <v>#REF!</v>
      </c>
      <c r="P66" s="153" t="e">
        <f t="shared" si="20"/>
        <v>#REF!</v>
      </c>
      <c r="Q66" s="153" t="e">
        <f t="shared" si="20"/>
        <v>#REF!</v>
      </c>
      <c r="R66" s="153" t="e">
        <f t="shared" si="20"/>
        <v>#REF!</v>
      </c>
      <c r="S66" s="153" t="e">
        <f t="shared" si="8"/>
        <v>#REF!</v>
      </c>
      <c r="T66" s="152" t="str">
        <f t="shared" ca="1" si="13"/>
        <v/>
      </c>
      <c r="U66" s="149" t="str">
        <f t="shared" ca="1" si="14"/>
        <v/>
      </c>
    </row>
    <row r="67" spans="1:21">
      <c r="A67" s="149">
        <v>65</v>
      </c>
      <c r="B67" s="150">
        <f t="shared" si="7"/>
        <v>65</v>
      </c>
      <c r="C67" s="151" t="e">
        <f>IF('Data Collection2'!$V$6='Pareto Math2'!Z$3,'Pareto Math2'!B67,IF(HLOOKUP(X$15,'Data Collection2'!I$2:J67,A68,FALSE)="","",HLOOKUP(X$15,'Data Collection2'!I$2:J67,A68,FALSE)))</f>
        <v>#REF!</v>
      </c>
      <c r="D67" s="149" t="e">
        <f>HLOOKUP(V$15,'Data Collection2'!I$2:J67,A68,FALSE)</f>
        <v>#REF!</v>
      </c>
      <c r="E67" s="152" t="e">
        <f>IF(C67="","",HLOOKUP(W$15,'Data Collection2'!I$2:J67,A68,FALSE))</f>
        <v>#REF!</v>
      </c>
      <c r="F67" s="152">
        <f>(COUNTIF(D$3:D67,D67))</f>
        <v>65</v>
      </c>
      <c r="G67" s="152">
        <f t="shared" si="11"/>
        <v>999</v>
      </c>
      <c r="H67" s="152" t="e">
        <f t="shared" si="12"/>
        <v>#REF!</v>
      </c>
      <c r="I67" s="153" t="str">
        <f t="shared" ref="I67:I130" si="22">IF(F67=G67,IF(ISNA(H67),G67,H67),"")</f>
        <v/>
      </c>
      <c r="J67" s="153" t="e">
        <f t="shared" si="21"/>
        <v>#REF!</v>
      </c>
      <c r="K67" s="153" t="e">
        <f t="shared" si="21"/>
        <v>#REF!</v>
      </c>
      <c r="L67" s="153" t="e">
        <f t="shared" si="21"/>
        <v>#REF!</v>
      </c>
      <c r="M67" s="153" t="e">
        <f t="shared" si="20"/>
        <v>#REF!</v>
      </c>
      <c r="N67" s="153" t="e">
        <f t="shared" si="20"/>
        <v>#REF!</v>
      </c>
      <c r="O67" s="153" t="e">
        <f t="shared" si="20"/>
        <v>#REF!</v>
      </c>
      <c r="P67" s="153" t="e">
        <f t="shared" si="20"/>
        <v>#REF!</v>
      </c>
      <c r="Q67" s="153" t="e">
        <f t="shared" si="20"/>
        <v>#REF!</v>
      </c>
      <c r="R67" s="153" t="e">
        <f t="shared" si="20"/>
        <v>#REF!</v>
      </c>
      <c r="S67" s="153" t="e">
        <f t="shared" si="8"/>
        <v>#REF!</v>
      </c>
      <c r="T67" s="152" t="str">
        <f t="shared" ca="1" si="13"/>
        <v/>
      </c>
      <c r="U67" s="149" t="str">
        <f t="shared" ref="U67:U130" ca="1" si="23">IF(T67="","",D67)</f>
        <v/>
      </c>
    </row>
    <row r="68" spans="1:21">
      <c r="A68" s="149">
        <v>66</v>
      </c>
      <c r="B68" s="150">
        <f t="shared" ref="B68:B131" si="24">IF(A68&gt;999-COUNTIF(D:D,0),"",A68)</f>
        <v>66</v>
      </c>
      <c r="C68" s="151" t="e">
        <f>IF('Data Collection2'!$V$6='Pareto Math2'!Z$3,'Pareto Math2'!B68,IF(HLOOKUP(X$15,'Data Collection2'!I$2:J68,A69,FALSE)="","",HLOOKUP(X$15,'Data Collection2'!I$2:J68,A69,FALSE)))</f>
        <v>#REF!</v>
      </c>
      <c r="D68" s="149" t="e">
        <f>HLOOKUP(V$15,'Data Collection2'!I$2:J68,A69,FALSE)</f>
        <v>#REF!</v>
      </c>
      <c r="E68" s="152" t="e">
        <f>IF(C68="","",HLOOKUP(W$15,'Data Collection2'!I$2:J68,A69,FALSE))</f>
        <v>#REF!</v>
      </c>
      <c r="F68" s="152">
        <f>(COUNTIF(D$3:D68,D68))</f>
        <v>66</v>
      </c>
      <c r="G68" s="152">
        <f t="shared" si="11"/>
        <v>999</v>
      </c>
      <c r="H68" s="152" t="e">
        <f t="shared" si="12"/>
        <v>#REF!</v>
      </c>
      <c r="I68" s="153" t="str">
        <f t="shared" si="22"/>
        <v/>
      </c>
      <c r="J68" s="153" t="e">
        <f t="shared" si="21"/>
        <v>#REF!</v>
      </c>
      <c r="K68" s="153" t="e">
        <f t="shared" si="21"/>
        <v>#REF!</v>
      </c>
      <c r="L68" s="153" t="e">
        <f t="shared" si="21"/>
        <v>#REF!</v>
      </c>
      <c r="M68" s="153" t="e">
        <f t="shared" si="20"/>
        <v>#REF!</v>
      </c>
      <c r="N68" s="153" t="e">
        <f t="shared" si="20"/>
        <v>#REF!</v>
      </c>
      <c r="O68" s="153" t="e">
        <f t="shared" si="20"/>
        <v>#REF!</v>
      </c>
      <c r="P68" s="153" t="e">
        <f t="shared" si="20"/>
        <v>#REF!</v>
      </c>
      <c r="Q68" s="153" t="e">
        <f t="shared" si="20"/>
        <v>#REF!</v>
      </c>
      <c r="R68" s="153" t="e">
        <f t="shared" si="20"/>
        <v>#REF!</v>
      </c>
      <c r="S68" s="153" t="e">
        <f t="shared" ref="S68:S131" si="25">IF(SUM(J68:R68)=0,$E68,"")</f>
        <v>#REF!</v>
      </c>
      <c r="T68" s="152" t="str">
        <f t="shared" ref="T68:T131" ca="1" si="26">IF(F68=G68,IF(ISNA(H68),G68+(RAND()*0.01),H68+(RAND()*0.0000000001)),"")</f>
        <v/>
      </c>
      <c r="U68" s="149" t="str">
        <f t="shared" ca="1" si="23"/>
        <v/>
      </c>
    </row>
    <row r="69" spans="1:21">
      <c r="A69" s="149">
        <v>67</v>
      </c>
      <c r="B69" s="150">
        <f t="shared" si="24"/>
        <v>67</v>
      </c>
      <c r="C69" s="151" t="e">
        <f>IF('Data Collection2'!$V$6='Pareto Math2'!Z$3,'Pareto Math2'!B69,IF(HLOOKUP(X$15,'Data Collection2'!I$2:J69,A70,FALSE)="","",HLOOKUP(X$15,'Data Collection2'!I$2:J69,A70,FALSE)))</f>
        <v>#REF!</v>
      </c>
      <c r="D69" s="149" t="e">
        <f>HLOOKUP(V$15,'Data Collection2'!I$2:J69,A70,FALSE)</f>
        <v>#REF!</v>
      </c>
      <c r="E69" s="152" t="e">
        <f>IF(C69="","",HLOOKUP(W$15,'Data Collection2'!I$2:J69,A70,FALSE))</f>
        <v>#REF!</v>
      </c>
      <c r="F69" s="152">
        <f>(COUNTIF(D$3:D69,D69))</f>
        <v>67</v>
      </c>
      <c r="G69" s="152">
        <f t="shared" si="11"/>
        <v>999</v>
      </c>
      <c r="H69" s="152" t="e">
        <f t="shared" si="12"/>
        <v>#REF!</v>
      </c>
      <c r="I69" s="153" t="str">
        <f t="shared" si="22"/>
        <v/>
      </c>
      <c r="J69" s="153" t="e">
        <f t="shared" si="21"/>
        <v>#REF!</v>
      </c>
      <c r="K69" s="153" t="e">
        <f t="shared" si="21"/>
        <v>#REF!</v>
      </c>
      <c r="L69" s="153" t="e">
        <f t="shared" si="21"/>
        <v>#REF!</v>
      </c>
      <c r="M69" s="153" t="e">
        <f t="shared" si="20"/>
        <v>#REF!</v>
      </c>
      <c r="N69" s="153" t="e">
        <f t="shared" si="20"/>
        <v>#REF!</v>
      </c>
      <c r="O69" s="153" t="e">
        <f t="shared" si="20"/>
        <v>#REF!</v>
      </c>
      <c r="P69" s="153" t="e">
        <f t="shared" si="20"/>
        <v>#REF!</v>
      </c>
      <c r="Q69" s="153" t="e">
        <f t="shared" si="20"/>
        <v>#REF!</v>
      </c>
      <c r="R69" s="153" t="e">
        <f t="shared" si="20"/>
        <v>#REF!</v>
      </c>
      <c r="S69" s="153" t="e">
        <f t="shared" si="25"/>
        <v>#REF!</v>
      </c>
      <c r="T69" s="152" t="str">
        <f t="shared" ca="1" si="26"/>
        <v/>
      </c>
      <c r="U69" s="149" t="str">
        <f t="shared" ca="1" si="23"/>
        <v/>
      </c>
    </row>
    <row r="70" spans="1:21">
      <c r="A70" s="149">
        <v>68</v>
      </c>
      <c r="B70" s="150">
        <f t="shared" si="24"/>
        <v>68</v>
      </c>
      <c r="C70" s="151" t="e">
        <f>IF('Data Collection2'!$V$6='Pareto Math2'!Z$3,'Pareto Math2'!B70,IF(HLOOKUP(X$15,'Data Collection2'!I$2:J70,A71,FALSE)="","",HLOOKUP(X$15,'Data Collection2'!I$2:J70,A71,FALSE)))</f>
        <v>#REF!</v>
      </c>
      <c r="D70" s="149" t="e">
        <f>HLOOKUP(V$15,'Data Collection2'!I$2:J70,A71,FALSE)</f>
        <v>#REF!</v>
      </c>
      <c r="E70" s="152" t="e">
        <f>IF(C70="","",HLOOKUP(W$15,'Data Collection2'!I$2:J70,A71,FALSE))</f>
        <v>#REF!</v>
      </c>
      <c r="F70" s="152">
        <f>(COUNTIF(D$3:D70,D70))</f>
        <v>68</v>
      </c>
      <c r="G70" s="152">
        <f t="shared" si="11"/>
        <v>999</v>
      </c>
      <c r="H70" s="152" t="e">
        <f t="shared" si="12"/>
        <v>#REF!</v>
      </c>
      <c r="I70" s="153" t="str">
        <f t="shared" si="22"/>
        <v/>
      </c>
      <c r="J70" s="153" t="e">
        <f t="shared" si="21"/>
        <v>#REF!</v>
      </c>
      <c r="K70" s="153" t="e">
        <f t="shared" si="21"/>
        <v>#REF!</v>
      </c>
      <c r="L70" s="153" t="e">
        <f t="shared" si="21"/>
        <v>#REF!</v>
      </c>
      <c r="M70" s="153" t="e">
        <f t="shared" si="20"/>
        <v>#REF!</v>
      </c>
      <c r="N70" s="153" t="e">
        <f t="shared" si="20"/>
        <v>#REF!</v>
      </c>
      <c r="O70" s="153" t="e">
        <f t="shared" si="20"/>
        <v>#REF!</v>
      </c>
      <c r="P70" s="153" t="e">
        <f t="shared" si="20"/>
        <v>#REF!</v>
      </c>
      <c r="Q70" s="153" t="e">
        <f t="shared" si="20"/>
        <v>#REF!</v>
      </c>
      <c r="R70" s="153" t="e">
        <f t="shared" si="20"/>
        <v>#REF!</v>
      </c>
      <c r="S70" s="153" t="e">
        <f t="shared" si="25"/>
        <v>#REF!</v>
      </c>
      <c r="T70" s="152" t="str">
        <f t="shared" ca="1" si="26"/>
        <v/>
      </c>
      <c r="U70" s="149" t="str">
        <f t="shared" ca="1" si="23"/>
        <v/>
      </c>
    </row>
    <row r="71" spans="1:21">
      <c r="A71" s="149">
        <v>69</v>
      </c>
      <c r="B71" s="150">
        <f t="shared" si="24"/>
        <v>69</v>
      </c>
      <c r="C71" s="151" t="e">
        <f>IF('Data Collection2'!$V$6='Pareto Math2'!Z$3,'Pareto Math2'!B71,IF(HLOOKUP(X$15,'Data Collection2'!I$2:J71,A72,FALSE)="","",HLOOKUP(X$15,'Data Collection2'!I$2:J71,A72,FALSE)))</f>
        <v>#REF!</v>
      </c>
      <c r="D71" s="149" t="e">
        <f>HLOOKUP(V$15,'Data Collection2'!I$2:J71,A72,FALSE)</f>
        <v>#REF!</v>
      </c>
      <c r="E71" s="152" t="e">
        <f>IF(C71="","",HLOOKUP(W$15,'Data Collection2'!I$2:J71,A72,FALSE))</f>
        <v>#REF!</v>
      </c>
      <c r="F71" s="152">
        <f>(COUNTIF(D$3:D71,D71))</f>
        <v>69</v>
      </c>
      <c r="G71" s="152">
        <f t="shared" si="11"/>
        <v>999</v>
      </c>
      <c r="H71" s="152" t="e">
        <f t="shared" si="12"/>
        <v>#REF!</v>
      </c>
      <c r="I71" s="153" t="str">
        <f t="shared" si="22"/>
        <v/>
      </c>
      <c r="J71" s="153" t="e">
        <f t="shared" si="21"/>
        <v>#REF!</v>
      </c>
      <c r="K71" s="153" t="e">
        <f t="shared" si="21"/>
        <v>#REF!</v>
      </c>
      <c r="L71" s="153" t="e">
        <f t="shared" si="21"/>
        <v>#REF!</v>
      </c>
      <c r="M71" s="153" t="e">
        <f t="shared" si="20"/>
        <v>#REF!</v>
      </c>
      <c r="N71" s="153" t="e">
        <f t="shared" si="20"/>
        <v>#REF!</v>
      </c>
      <c r="O71" s="153" t="e">
        <f t="shared" si="20"/>
        <v>#REF!</v>
      </c>
      <c r="P71" s="153" t="e">
        <f t="shared" si="20"/>
        <v>#REF!</v>
      </c>
      <c r="Q71" s="153" t="e">
        <f t="shared" si="20"/>
        <v>#REF!</v>
      </c>
      <c r="R71" s="153" t="e">
        <f t="shared" si="20"/>
        <v>#REF!</v>
      </c>
      <c r="S71" s="153" t="e">
        <f t="shared" si="25"/>
        <v>#REF!</v>
      </c>
      <c r="T71" s="152" t="str">
        <f t="shared" ca="1" si="26"/>
        <v/>
      </c>
      <c r="U71" s="149" t="str">
        <f t="shared" ca="1" si="23"/>
        <v/>
      </c>
    </row>
    <row r="72" spans="1:21">
      <c r="A72" s="149">
        <v>70</v>
      </c>
      <c r="B72" s="150">
        <f t="shared" si="24"/>
        <v>70</v>
      </c>
      <c r="C72" s="151" t="e">
        <f>IF('Data Collection2'!$V$6='Pareto Math2'!Z$3,'Pareto Math2'!B72,IF(HLOOKUP(X$15,'Data Collection2'!I$2:J72,A73,FALSE)="","",HLOOKUP(X$15,'Data Collection2'!I$2:J72,A73,FALSE)))</f>
        <v>#REF!</v>
      </c>
      <c r="D72" s="149" t="e">
        <f>HLOOKUP(V$15,'Data Collection2'!I$2:J72,A73,FALSE)</f>
        <v>#REF!</v>
      </c>
      <c r="E72" s="152" t="e">
        <f>IF(C72="","",HLOOKUP(W$15,'Data Collection2'!I$2:J72,A73,FALSE))</f>
        <v>#REF!</v>
      </c>
      <c r="F72" s="152">
        <f>(COUNTIF(D$3:D72,D72))</f>
        <v>70</v>
      </c>
      <c r="G72" s="152">
        <f t="shared" si="11"/>
        <v>999</v>
      </c>
      <c r="H72" s="152" t="e">
        <f t="shared" si="12"/>
        <v>#REF!</v>
      </c>
      <c r="I72" s="153" t="str">
        <f t="shared" si="22"/>
        <v/>
      </c>
      <c r="J72" s="153" t="e">
        <f t="shared" si="21"/>
        <v>#REF!</v>
      </c>
      <c r="K72" s="153" t="e">
        <f t="shared" si="21"/>
        <v>#REF!</v>
      </c>
      <c r="L72" s="153" t="e">
        <f t="shared" si="21"/>
        <v>#REF!</v>
      </c>
      <c r="M72" s="153" t="e">
        <f t="shared" si="20"/>
        <v>#REF!</v>
      </c>
      <c r="N72" s="153" t="e">
        <f t="shared" si="20"/>
        <v>#REF!</v>
      </c>
      <c r="O72" s="153" t="e">
        <f t="shared" si="20"/>
        <v>#REF!</v>
      </c>
      <c r="P72" s="153" t="e">
        <f t="shared" si="20"/>
        <v>#REF!</v>
      </c>
      <c r="Q72" s="153" t="e">
        <f t="shared" si="20"/>
        <v>#REF!</v>
      </c>
      <c r="R72" s="153" t="e">
        <f t="shared" si="20"/>
        <v>#REF!</v>
      </c>
      <c r="S72" s="153" t="e">
        <f t="shared" si="25"/>
        <v>#REF!</v>
      </c>
      <c r="T72" s="152" t="str">
        <f t="shared" ca="1" si="26"/>
        <v/>
      </c>
      <c r="U72" s="149" t="str">
        <f t="shared" ca="1" si="23"/>
        <v/>
      </c>
    </row>
    <row r="73" spans="1:21">
      <c r="A73" s="149">
        <v>71</v>
      </c>
      <c r="B73" s="150">
        <f t="shared" si="24"/>
        <v>71</v>
      </c>
      <c r="C73" s="151" t="e">
        <f>IF('Data Collection2'!$V$6='Pareto Math2'!Z$3,'Pareto Math2'!B73,IF(HLOOKUP(X$15,'Data Collection2'!I$2:J73,A74,FALSE)="","",HLOOKUP(X$15,'Data Collection2'!I$2:J73,A74,FALSE)))</f>
        <v>#REF!</v>
      </c>
      <c r="D73" s="149" t="e">
        <f>HLOOKUP(V$15,'Data Collection2'!I$2:J73,A74,FALSE)</f>
        <v>#REF!</v>
      </c>
      <c r="E73" s="152" t="e">
        <f>IF(C73="","",HLOOKUP(W$15,'Data Collection2'!I$2:J73,A74,FALSE))</f>
        <v>#REF!</v>
      </c>
      <c r="F73" s="152">
        <f>(COUNTIF(D$3:D73,D73))</f>
        <v>71</v>
      </c>
      <c r="G73" s="152">
        <f t="shared" ref="G73:G136" si="27">(COUNTIF(D$3:D$1002,D73))</f>
        <v>999</v>
      </c>
      <c r="H73" s="152" t="e">
        <f t="shared" ref="H73:H136" si="28">(SUMIF(D$3:D$1002,D73,E$3:E$1002))</f>
        <v>#REF!</v>
      </c>
      <c r="I73" s="153" t="str">
        <f t="shared" si="22"/>
        <v/>
      </c>
      <c r="J73" s="153" t="e">
        <f t="shared" si="21"/>
        <v>#REF!</v>
      </c>
      <c r="K73" s="153" t="e">
        <f t="shared" si="21"/>
        <v>#REF!</v>
      </c>
      <c r="L73" s="153" t="e">
        <f t="shared" si="21"/>
        <v>#REF!</v>
      </c>
      <c r="M73" s="153" t="e">
        <f t="shared" si="20"/>
        <v>#REF!</v>
      </c>
      <c r="N73" s="153" t="e">
        <f t="shared" si="20"/>
        <v>#REF!</v>
      </c>
      <c r="O73" s="153" t="e">
        <f t="shared" si="20"/>
        <v>#REF!</v>
      </c>
      <c r="P73" s="153" t="e">
        <f t="shared" si="20"/>
        <v>#REF!</v>
      </c>
      <c r="Q73" s="153" t="e">
        <f t="shared" si="20"/>
        <v>#REF!</v>
      </c>
      <c r="R73" s="153" t="e">
        <f t="shared" si="20"/>
        <v>#REF!</v>
      </c>
      <c r="S73" s="153" t="e">
        <f t="shared" si="25"/>
        <v>#REF!</v>
      </c>
      <c r="T73" s="152" t="str">
        <f t="shared" ca="1" si="26"/>
        <v/>
      </c>
      <c r="U73" s="149" t="str">
        <f t="shared" ca="1" si="23"/>
        <v/>
      </c>
    </row>
    <row r="74" spans="1:21">
      <c r="A74" s="149">
        <v>72</v>
      </c>
      <c r="B74" s="150">
        <f t="shared" si="24"/>
        <v>72</v>
      </c>
      <c r="C74" s="151" t="e">
        <f>IF('Data Collection2'!$V$6='Pareto Math2'!Z$3,'Pareto Math2'!B74,IF(HLOOKUP(X$15,'Data Collection2'!I$2:J74,A75,FALSE)="","",HLOOKUP(X$15,'Data Collection2'!I$2:J74,A75,FALSE)))</f>
        <v>#REF!</v>
      </c>
      <c r="D74" s="149" t="e">
        <f>HLOOKUP(V$15,'Data Collection2'!I$2:J74,A75,FALSE)</f>
        <v>#REF!</v>
      </c>
      <c r="E74" s="152" t="e">
        <f>IF(C74="","",HLOOKUP(W$15,'Data Collection2'!I$2:J74,A75,FALSE))</f>
        <v>#REF!</v>
      </c>
      <c r="F74" s="152">
        <f>(COUNTIF(D$3:D74,D74))</f>
        <v>72</v>
      </c>
      <c r="G74" s="152">
        <f t="shared" si="27"/>
        <v>999</v>
      </c>
      <c r="H74" s="152" t="e">
        <f t="shared" si="28"/>
        <v>#REF!</v>
      </c>
      <c r="I74" s="153" t="str">
        <f t="shared" si="22"/>
        <v/>
      </c>
      <c r="J74" s="153" t="e">
        <f t="shared" si="21"/>
        <v>#REF!</v>
      </c>
      <c r="K74" s="153" t="e">
        <f t="shared" si="21"/>
        <v>#REF!</v>
      </c>
      <c r="L74" s="153" t="e">
        <f t="shared" si="21"/>
        <v>#REF!</v>
      </c>
      <c r="M74" s="153" t="e">
        <f t="shared" si="20"/>
        <v>#REF!</v>
      </c>
      <c r="N74" s="153" t="e">
        <f t="shared" si="20"/>
        <v>#REF!</v>
      </c>
      <c r="O74" s="153" t="e">
        <f t="shared" si="20"/>
        <v>#REF!</v>
      </c>
      <c r="P74" s="153" t="e">
        <f t="shared" si="20"/>
        <v>#REF!</v>
      </c>
      <c r="Q74" s="153" t="e">
        <f t="shared" si="20"/>
        <v>#REF!</v>
      </c>
      <c r="R74" s="153" t="e">
        <f t="shared" si="20"/>
        <v>#REF!</v>
      </c>
      <c r="S74" s="153" t="e">
        <f t="shared" si="25"/>
        <v>#REF!</v>
      </c>
      <c r="T74" s="152" t="str">
        <f t="shared" ca="1" si="26"/>
        <v/>
      </c>
      <c r="U74" s="149" t="str">
        <f t="shared" ca="1" si="23"/>
        <v/>
      </c>
    </row>
    <row r="75" spans="1:21">
      <c r="A75" s="149">
        <v>73</v>
      </c>
      <c r="B75" s="150">
        <f t="shared" si="24"/>
        <v>73</v>
      </c>
      <c r="C75" s="151" t="e">
        <f>IF('Data Collection2'!$V$6='Pareto Math2'!Z$3,'Pareto Math2'!B75,IF(HLOOKUP(X$15,'Data Collection2'!I$2:J75,A76,FALSE)="","",HLOOKUP(X$15,'Data Collection2'!I$2:J75,A76,FALSE)))</f>
        <v>#REF!</v>
      </c>
      <c r="D75" s="149" t="e">
        <f>HLOOKUP(V$15,'Data Collection2'!I$2:J75,A76,FALSE)</f>
        <v>#REF!</v>
      </c>
      <c r="E75" s="152" t="e">
        <f>IF(C75="","",HLOOKUP(W$15,'Data Collection2'!I$2:J75,A76,FALSE))</f>
        <v>#REF!</v>
      </c>
      <c r="F75" s="152">
        <f>(COUNTIF(D$3:D75,D75))</f>
        <v>73</v>
      </c>
      <c r="G75" s="152">
        <f t="shared" si="27"/>
        <v>999</v>
      </c>
      <c r="H75" s="152" t="e">
        <f t="shared" si="28"/>
        <v>#REF!</v>
      </c>
      <c r="I75" s="153" t="str">
        <f t="shared" si="22"/>
        <v/>
      </c>
      <c r="J75" s="153" t="e">
        <f t="shared" si="21"/>
        <v>#REF!</v>
      </c>
      <c r="K75" s="153" t="e">
        <f t="shared" si="21"/>
        <v>#REF!</v>
      </c>
      <c r="L75" s="153" t="e">
        <f t="shared" si="21"/>
        <v>#REF!</v>
      </c>
      <c r="M75" s="153" t="e">
        <f t="shared" si="20"/>
        <v>#REF!</v>
      </c>
      <c r="N75" s="153" t="e">
        <f t="shared" si="20"/>
        <v>#REF!</v>
      </c>
      <c r="O75" s="153" t="e">
        <f t="shared" si="20"/>
        <v>#REF!</v>
      </c>
      <c r="P75" s="153" t="e">
        <f t="shared" si="20"/>
        <v>#REF!</v>
      </c>
      <c r="Q75" s="153" t="e">
        <f t="shared" si="20"/>
        <v>#REF!</v>
      </c>
      <c r="R75" s="153" t="e">
        <f t="shared" si="20"/>
        <v>#REF!</v>
      </c>
      <c r="S75" s="153" t="e">
        <f t="shared" si="25"/>
        <v>#REF!</v>
      </c>
      <c r="T75" s="152" t="str">
        <f t="shared" ca="1" si="26"/>
        <v/>
      </c>
      <c r="U75" s="149" t="str">
        <f t="shared" ca="1" si="23"/>
        <v/>
      </c>
    </row>
    <row r="76" spans="1:21">
      <c r="A76" s="149">
        <v>74</v>
      </c>
      <c r="B76" s="150">
        <f t="shared" si="24"/>
        <v>74</v>
      </c>
      <c r="C76" s="151" t="e">
        <f>IF('Data Collection2'!$V$6='Pareto Math2'!Z$3,'Pareto Math2'!B76,IF(HLOOKUP(X$15,'Data Collection2'!I$2:J76,A77,FALSE)="","",HLOOKUP(X$15,'Data Collection2'!I$2:J76,A77,FALSE)))</f>
        <v>#REF!</v>
      </c>
      <c r="D76" s="149" t="e">
        <f>HLOOKUP(V$15,'Data Collection2'!I$2:J76,A77,FALSE)</f>
        <v>#REF!</v>
      </c>
      <c r="E76" s="152" t="e">
        <f>IF(C76="","",HLOOKUP(W$15,'Data Collection2'!I$2:J76,A77,FALSE))</f>
        <v>#REF!</v>
      </c>
      <c r="F76" s="152">
        <f>(COUNTIF(D$3:D76,D76))</f>
        <v>74</v>
      </c>
      <c r="G76" s="152">
        <f t="shared" si="27"/>
        <v>999</v>
      </c>
      <c r="H76" s="152" t="e">
        <f t="shared" si="28"/>
        <v>#REF!</v>
      </c>
      <c r="I76" s="153" t="str">
        <f t="shared" si="22"/>
        <v/>
      </c>
      <c r="J76" s="153" t="e">
        <f t="shared" si="21"/>
        <v>#REF!</v>
      </c>
      <c r="K76" s="153" t="e">
        <f t="shared" si="21"/>
        <v>#REF!</v>
      </c>
      <c r="L76" s="153" t="e">
        <f t="shared" si="21"/>
        <v>#REF!</v>
      </c>
      <c r="M76" s="153" t="e">
        <f t="shared" si="20"/>
        <v>#REF!</v>
      </c>
      <c r="N76" s="153" t="e">
        <f t="shared" si="20"/>
        <v>#REF!</v>
      </c>
      <c r="O76" s="153" t="e">
        <f t="shared" si="20"/>
        <v>#REF!</v>
      </c>
      <c r="P76" s="153" t="e">
        <f t="shared" si="20"/>
        <v>#REF!</v>
      </c>
      <c r="Q76" s="153" t="e">
        <f t="shared" si="20"/>
        <v>#REF!</v>
      </c>
      <c r="R76" s="153" t="e">
        <f t="shared" si="20"/>
        <v>#REF!</v>
      </c>
      <c r="S76" s="153" t="e">
        <f t="shared" si="25"/>
        <v>#REF!</v>
      </c>
      <c r="T76" s="152" t="str">
        <f t="shared" ca="1" si="26"/>
        <v/>
      </c>
      <c r="U76" s="149" t="str">
        <f t="shared" ca="1" si="23"/>
        <v/>
      </c>
    </row>
    <row r="77" spans="1:21">
      <c r="A77" s="149">
        <v>75</v>
      </c>
      <c r="B77" s="150">
        <f t="shared" si="24"/>
        <v>75</v>
      </c>
      <c r="C77" s="151" t="e">
        <f>IF('Data Collection2'!$V$6='Pareto Math2'!Z$3,'Pareto Math2'!B77,IF(HLOOKUP(X$15,'Data Collection2'!I$2:J77,A78,FALSE)="","",HLOOKUP(X$15,'Data Collection2'!I$2:J77,A78,FALSE)))</f>
        <v>#REF!</v>
      </c>
      <c r="D77" s="149" t="e">
        <f>HLOOKUP(V$15,'Data Collection2'!I$2:J77,A78,FALSE)</f>
        <v>#REF!</v>
      </c>
      <c r="E77" s="152" t="e">
        <f>IF(C77="","",HLOOKUP(W$15,'Data Collection2'!I$2:J77,A78,FALSE))</f>
        <v>#REF!</v>
      </c>
      <c r="F77" s="152">
        <f>(COUNTIF(D$3:D77,D77))</f>
        <v>75</v>
      </c>
      <c r="G77" s="152">
        <f t="shared" si="27"/>
        <v>999</v>
      </c>
      <c r="H77" s="152" t="e">
        <f t="shared" si="28"/>
        <v>#REF!</v>
      </c>
      <c r="I77" s="153" t="str">
        <f t="shared" si="22"/>
        <v/>
      </c>
      <c r="J77" s="153" t="e">
        <f t="shared" si="21"/>
        <v>#REF!</v>
      </c>
      <c r="K77" s="153" t="e">
        <f t="shared" si="21"/>
        <v>#REF!</v>
      </c>
      <c r="L77" s="153" t="e">
        <f t="shared" si="21"/>
        <v>#REF!</v>
      </c>
      <c r="M77" s="153" t="e">
        <f t="shared" si="20"/>
        <v>#REF!</v>
      </c>
      <c r="N77" s="153" t="e">
        <f t="shared" si="20"/>
        <v>#REF!</v>
      </c>
      <c r="O77" s="153" t="e">
        <f t="shared" si="20"/>
        <v>#REF!</v>
      </c>
      <c r="P77" s="153" t="e">
        <f t="shared" si="20"/>
        <v>#REF!</v>
      </c>
      <c r="Q77" s="153" t="e">
        <f t="shared" si="20"/>
        <v>#REF!</v>
      </c>
      <c r="R77" s="153" t="e">
        <f t="shared" si="20"/>
        <v>#REF!</v>
      </c>
      <c r="S77" s="153" t="e">
        <f t="shared" si="25"/>
        <v>#REF!</v>
      </c>
      <c r="T77" s="152" t="str">
        <f t="shared" ca="1" si="26"/>
        <v/>
      </c>
      <c r="U77" s="149" t="str">
        <f t="shared" ca="1" si="23"/>
        <v/>
      </c>
    </row>
    <row r="78" spans="1:21">
      <c r="A78" s="149">
        <v>76</v>
      </c>
      <c r="B78" s="150">
        <f t="shared" si="24"/>
        <v>76</v>
      </c>
      <c r="C78" s="151" t="e">
        <f>IF('Data Collection2'!$V$6='Pareto Math2'!Z$3,'Pareto Math2'!B78,IF(HLOOKUP(X$15,'Data Collection2'!I$2:J78,A79,FALSE)="","",HLOOKUP(X$15,'Data Collection2'!I$2:J78,A79,FALSE)))</f>
        <v>#REF!</v>
      </c>
      <c r="D78" s="149" t="e">
        <f>HLOOKUP(V$15,'Data Collection2'!I$2:J78,A79,FALSE)</f>
        <v>#REF!</v>
      </c>
      <c r="E78" s="152" t="e">
        <f>IF(C78="","",HLOOKUP(W$15,'Data Collection2'!I$2:J78,A79,FALSE))</f>
        <v>#REF!</v>
      </c>
      <c r="F78" s="152">
        <f>(COUNTIF(D$3:D78,D78))</f>
        <v>76</v>
      </c>
      <c r="G78" s="152">
        <f t="shared" si="27"/>
        <v>999</v>
      </c>
      <c r="H78" s="152" t="e">
        <f t="shared" si="28"/>
        <v>#REF!</v>
      </c>
      <c r="I78" s="153" t="str">
        <f t="shared" si="22"/>
        <v/>
      </c>
      <c r="J78" s="153" t="e">
        <f t="shared" si="21"/>
        <v>#REF!</v>
      </c>
      <c r="K78" s="153" t="e">
        <f t="shared" si="21"/>
        <v>#REF!</v>
      </c>
      <c r="L78" s="153" t="e">
        <f t="shared" si="21"/>
        <v>#REF!</v>
      </c>
      <c r="M78" s="153" t="e">
        <f t="shared" si="20"/>
        <v>#REF!</v>
      </c>
      <c r="N78" s="153" t="e">
        <f t="shared" si="20"/>
        <v>#REF!</v>
      </c>
      <c r="O78" s="153" t="e">
        <f t="shared" si="20"/>
        <v>#REF!</v>
      </c>
      <c r="P78" s="153" t="e">
        <f t="shared" si="20"/>
        <v>#REF!</v>
      </c>
      <c r="Q78" s="153" t="e">
        <f t="shared" si="20"/>
        <v>#REF!</v>
      </c>
      <c r="R78" s="153" t="e">
        <f t="shared" si="20"/>
        <v>#REF!</v>
      </c>
      <c r="S78" s="153" t="e">
        <f t="shared" si="25"/>
        <v>#REF!</v>
      </c>
      <c r="T78" s="152" t="str">
        <f t="shared" ca="1" si="26"/>
        <v/>
      </c>
      <c r="U78" s="149" t="str">
        <f t="shared" ca="1" si="23"/>
        <v/>
      </c>
    </row>
    <row r="79" spans="1:21">
      <c r="A79" s="149">
        <v>77</v>
      </c>
      <c r="B79" s="150">
        <f t="shared" si="24"/>
        <v>77</v>
      </c>
      <c r="C79" s="151" t="e">
        <f>IF('Data Collection2'!$V$6='Pareto Math2'!Z$3,'Pareto Math2'!B79,IF(HLOOKUP(X$15,'Data Collection2'!I$2:J79,A80,FALSE)="","",HLOOKUP(X$15,'Data Collection2'!I$2:J79,A80,FALSE)))</f>
        <v>#REF!</v>
      </c>
      <c r="D79" s="149" t="e">
        <f>HLOOKUP(V$15,'Data Collection2'!I$2:J79,A80,FALSE)</f>
        <v>#REF!</v>
      </c>
      <c r="E79" s="152" t="e">
        <f>IF(C79="","",HLOOKUP(W$15,'Data Collection2'!I$2:J79,A80,FALSE))</f>
        <v>#REF!</v>
      </c>
      <c r="F79" s="152">
        <f>(COUNTIF(D$3:D79,D79))</f>
        <v>77</v>
      </c>
      <c r="G79" s="152">
        <f t="shared" si="27"/>
        <v>999</v>
      </c>
      <c r="H79" s="152" t="e">
        <f t="shared" si="28"/>
        <v>#REF!</v>
      </c>
      <c r="I79" s="153" t="str">
        <f t="shared" si="22"/>
        <v/>
      </c>
      <c r="J79" s="153" t="e">
        <f t="shared" si="21"/>
        <v>#REF!</v>
      </c>
      <c r="K79" s="153" t="e">
        <f t="shared" si="21"/>
        <v>#REF!</v>
      </c>
      <c r="L79" s="153" t="e">
        <f t="shared" si="21"/>
        <v>#REF!</v>
      </c>
      <c r="M79" s="153" t="e">
        <f t="shared" si="20"/>
        <v>#REF!</v>
      </c>
      <c r="N79" s="153" t="e">
        <f t="shared" si="20"/>
        <v>#REF!</v>
      </c>
      <c r="O79" s="153" t="e">
        <f t="shared" si="20"/>
        <v>#REF!</v>
      </c>
      <c r="P79" s="153" t="e">
        <f t="shared" si="20"/>
        <v>#REF!</v>
      </c>
      <c r="Q79" s="153" t="e">
        <f t="shared" si="20"/>
        <v>#REF!</v>
      </c>
      <c r="R79" s="153" t="e">
        <f t="shared" si="20"/>
        <v>#REF!</v>
      </c>
      <c r="S79" s="153" t="e">
        <f t="shared" si="25"/>
        <v>#REF!</v>
      </c>
      <c r="T79" s="152" t="str">
        <f t="shared" ca="1" si="26"/>
        <v/>
      </c>
      <c r="U79" s="149" t="str">
        <f t="shared" ca="1" si="23"/>
        <v/>
      </c>
    </row>
    <row r="80" spans="1:21">
      <c r="A80" s="149">
        <v>78</v>
      </c>
      <c r="B80" s="150">
        <f t="shared" si="24"/>
        <v>78</v>
      </c>
      <c r="C80" s="151" t="e">
        <f>IF('Data Collection2'!$V$6='Pareto Math2'!Z$3,'Pareto Math2'!B80,IF(HLOOKUP(X$15,'Data Collection2'!I$2:J80,A81,FALSE)="","",HLOOKUP(X$15,'Data Collection2'!I$2:J80,A81,FALSE)))</f>
        <v>#REF!</v>
      </c>
      <c r="D80" s="149" t="e">
        <f>HLOOKUP(V$15,'Data Collection2'!I$2:J80,A81,FALSE)</f>
        <v>#REF!</v>
      </c>
      <c r="E80" s="152" t="e">
        <f>IF(C80="","",HLOOKUP(W$15,'Data Collection2'!I$2:J80,A81,FALSE))</f>
        <v>#REF!</v>
      </c>
      <c r="F80" s="152">
        <f>(COUNTIF(D$3:D80,D80))</f>
        <v>78</v>
      </c>
      <c r="G80" s="152">
        <f t="shared" si="27"/>
        <v>999</v>
      </c>
      <c r="H80" s="152" t="e">
        <f t="shared" si="28"/>
        <v>#REF!</v>
      </c>
      <c r="I80" s="153" t="str">
        <f t="shared" si="22"/>
        <v/>
      </c>
      <c r="J80" s="153" t="e">
        <f t="shared" si="21"/>
        <v>#REF!</v>
      </c>
      <c r="K80" s="153" t="e">
        <f t="shared" si="21"/>
        <v>#REF!</v>
      </c>
      <c r="L80" s="153" t="e">
        <f t="shared" si="21"/>
        <v>#REF!</v>
      </c>
      <c r="M80" s="153" t="e">
        <f t="shared" si="20"/>
        <v>#REF!</v>
      </c>
      <c r="N80" s="153" t="e">
        <f t="shared" si="20"/>
        <v>#REF!</v>
      </c>
      <c r="O80" s="153" t="e">
        <f t="shared" si="20"/>
        <v>#REF!</v>
      </c>
      <c r="P80" s="153" t="e">
        <f t="shared" si="20"/>
        <v>#REF!</v>
      </c>
      <c r="Q80" s="153" t="e">
        <f t="shared" si="20"/>
        <v>#REF!</v>
      </c>
      <c r="R80" s="153" t="e">
        <f t="shared" si="20"/>
        <v>#REF!</v>
      </c>
      <c r="S80" s="153" t="e">
        <f t="shared" si="25"/>
        <v>#REF!</v>
      </c>
      <c r="T80" s="152" t="str">
        <f t="shared" ca="1" si="26"/>
        <v/>
      </c>
      <c r="U80" s="149" t="str">
        <f t="shared" ca="1" si="23"/>
        <v/>
      </c>
    </row>
    <row r="81" spans="1:21">
      <c r="A81" s="149">
        <v>79</v>
      </c>
      <c r="B81" s="150">
        <f t="shared" si="24"/>
        <v>79</v>
      </c>
      <c r="C81" s="151" t="e">
        <f>IF('Data Collection2'!$V$6='Pareto Math2'!Z$3,'Pareto Math2'!B81,IF(HLOOKUP(X$15,'Data Collection2'!I$2:J81,A82,FALSE)="","",HLOOKUP(X$15,'Data Collection2'!I$2:J81,A82,FALSE)))</f>
        <v>#REF!</v>
      </c>
      <c r="D81" s="149" t="e">
        <f>HLOOKUP(V$15,'Data Collection2'!I$2:J81,A82,FALSE)</f>
        <v>#REF!</v>
      </c>
      <c r="E81" s="152" t="e">
        <f>IF(C81="","",HLOOKUP(W$15,'Data Collection2'!I$2:J81,A82,FALSE))</f>
        <v>#REF!</v>
      </c>
      <c r="F81" s="152">
        <f>(COUNTIF(D$3:D81,D81))</f>
        <v>79</v>
      </c>
      <c r="G81" s="152">
        <f t="shared" si="27"/>
        <v>999</v>
      </c>
      <c r="H81" s="152" t="e">
        <f t="shared" si="28"/>
        <v>#REF!</v>
      </c>
      <c r="I81" s="153" t="str">
        <f t="shared" si="22"/>
        <v/>
      </c>
      <c r="J81" s="153" t="e">
        <f t="shared" si="21"/>
        <v>#REF!</v>
      </c>
      <c r="K81" s="153" t="e">
        <f t="shared" si="21"/>
        <v>#REF!</v>
      </c>
      <c r="L81" s="153" t="e">
        <f t="shared" si="21"/>
        <v>#REF!</v>
      </c>
      <c r="M81" s="153" t="e">
        <f t="shared" si="20"/>
        <v>#REF!</v>
      </c>
      <c r="N81" s="153" t="e">
        <f t="shared" si="20"/>
        <v>#REF!</v>
      </c>
      <c r="O81" s="153" t="e">
        <f t="shared" si="20"/>
        <v>#REF!</v>
      </c>
      <c r="P81" s="153" t="e">
        <f t="shared" si="20"/>
        <v>#REF!</v>
      </c>
      <c r="Q81" s="153" t="e">
        <f t="shared" si="20"/>
        <v>#REF!</v>
      </c>
      <c r="R81" s="153" t="e">
        <f t="shared" si="20"/>
        <v>#REF!</v>
      </c>
      <c r="S81" s="153" t="e">
        <f t="shared" si="25"/>
        <v>#REF!</v>
      </c>
      <c r="T81" s="152" t="str">
        <f t="shared" ca="1" si="26"/>
        <v/>
      </c>
      <c r="U81" s="149" t="str">
        <f t="shared" ca="1" si="23"/>
        <v/>
      </c>
    </row>
    <row r="82" spans="1:21">
      <c r="A82" s="149">
        <v>80</v>
      </c>
      <c r="B82" s="150">
        <f t="shared" si="24"/>
        <v>80</v>
      </c>
      <c r="C82" s="151" t="e">
        <f>IF('Data Collection2'!$V$6='Pareto Math2'!Z$3,'Pareto Math2'!B82,IF(HLOOKUP(X$15,'Data Collection2'!I$2:J82,A83,FALSE)="","",HLOOKUP(X$15,'Data Collection2'!I$2:J82,A83,FALSE)))</f>
        <v>#REF!</v>
      </c>
      <c r="D82" s="149" t="e">
        <f>HLOOKUP(V$15,'Data Collection2'!I$2:J82,A83,FALSE)</f>
        <v>#REF!</v>
      </c>
      <c r="E82" s="152" t="e">
        <f>IF(C82="","",HLOOKUP(W$15,'Data Collection2'!I$2:J82,A83,FALSE))</f>
        <v>#REF!</v>
      </c>
      <c r="F82" s="152">
        <f>(COUNTIF(D$3:D82,D82))</f>
        <v>80</v>
      </c>
      <c r="G82" s="152">
        <f t="shared" si="27"/>
        <v>999</v>
      </c>
      <c r="H82" s="152" t="e">
        <f t="shared" si="28"/>
        <v>#REF!</v>
      </c>
      <c r="I82" s="153" t="str">
        <f t="shared" si="22"/>
        <v/>
      </c>
      <c r="J82" s="153" t="e">
        <f t="shared" si="21"/>
        <v>#REF!</v>
      </c>
      <c r="K82" s="153" t="e">
        <f t="shared" si="21"/>
        <v>#REF!</v>
      </c>
      <c r="L82" s="153" t="e">
        <f t="shared" si="21"/>
        <v>#REF!</v>
      </c>
      <c r="M82" s="153" t="e">
        <f t="shared" si="20"/>
        <v>#REF!</v>
      </c>
      <c r="N82" s="153" t="e">
        <f t="shared" si="20"/>
        <v>#REF!</v>
      </c>
      <c r="O82" s="153" t="e">
        <f t="shared" si="20"/>
        <v>#REF!</v>
      </c>
      <c r="P82" s="153" t="e">
        <f t="shared" si="20"/>
        <v>#REF!</v>
      </c>
      <c r="Q82" s="153" t="e">
        <f t="shared" si="20"/>
        <v>#REF!</v>
      </c>
      <c r="R82" s="153" t="e">
        <f t="shared" si="20"/>
        <v>#REF!</v>
      </c>
      <c r="S82" s="153" t="e">
        <f t="shared" si="25"/>
        <v>#REF!</v>
      </c>
      <c r="T82" s="152" t="str">
        <f t="shared" ca="1" si="26"/>
        <v/>
      </c>
      <c r="U82" s="149" t="str">
        <f t="shared" ca="1" si="23"/>
        <v/>
      </c>
    </row>
    <row r="83" spans="1:21">
      <c r="A83" s="149">
        <v>81</v>
      </c>
      <c r="B83" s="150">
        <f t="shared" si="24"/>
        <v>81</v>
      </c>
      <c r="C83" s="151" t="e">
        <f>IF('Data Collection2'!$V$6='Pareto Math2'!Z$3,'Pareto Math2'!B83,IF(HLOOKUP(X$15,'Data Collection2'!I$2:J83,A84,FALSE)="","",HLOOKUP(X$15,'Data Collection2'!I$2:J83,A84,FALSE)))</f>
        <v>#REF!</v>
      </c>
      <c r="D83" s="149" t="e">
        <f>HLOOKUP(V$15,'Data Collection2'!I$2:J83,A84,FALSE)</f>
        <v>#REF!</v>
      </c>
      <c r="E83" s="152" t="e">
        <f>IF(C83="","",HLOOKUP(W$15,'Data Collection2'!I$2:J83,A84,FALSE))</f>
        <v>#REF!</v>
      </c>
      <c r="F83" s="152">
        <f>(COUNTIF(D$3:D83,D83))</f>
        <v>81</v>
      </c>
      <c r="G83" s="152">
        <f t="shared" si="27"/>
        <v>999</v>
      </c>
      <c r="H83" s="152" t="e">
        <f t="shared" si="28"/>
        <v>#REF!</v>
      </c>
      <c r="I83" s="153" t="str">
        <f t="shared" si="22"/>
        <v/>
      </c>
      <c r="J83" s="153" t="e">
        <f t="shared" si="21"/>
        <v>#REF!</v>
      </c>
      <c r="K83" s="153" t="e">
        <f t="shared" si="21"/>
        <v>#REF!</v>
      </c>
      <c r="L83" s="153" t="e">
        <f t="shared" si="21"/>
        <v>#REF!</v>
      </c>
      <c r="M83" s="153" t="e">
        <f t="shared" si="20"/>
        <v>#REF!</v>
      </c>
      <c r="N83" s="153" t="e">
        <f t="shared" si="20"/>
        <v>#REF!</v>
      </c>
      <c r="O83" s="153" t="e">
        <f t="shared" si="20"/>
        <v>#REF!</v>
      </c>
      <c r="P83" s="153" t="e">
        <f t="shared" si="20"/>
        <v>#REF!</v>
      </c>
      <c r="Q83" s="153" t="e">
        <f t="shared" si="20"/>
        <v>#REF!</v>
      </c>
      <c r="R83" s="153" t="e">
        <f t="shared" si="20"/>
        <v>#REF!</v>
      </c>
      <c r="S83" s="153" t="e">
        <f t="shared" si="25"/>
        <v>#REF!</v>
      </c>
      <c r="T83" s="152" t="str">
        <f t="shared" ca="1" si="26"/>
        <v/>
      </c>
      <c r="U83" s="149" t="str">
        <f t="shared" ca="1" si="23"/>
        <v/>
      </c>
    </row>
    <row r="84" spans="1:21">
      <c r="A84" s="149">
        <v>82</v>
      </c>
      <c r="B84" s="150">
        <f t="shared" si="24"/>
        <v>82</v>
      </c>
      <c r="C84" s="151" t="e">
        <f>IF('Data Collection2'!$V$6='Pareto Math2'!Z$3,'Pareto Math2'!B84,IF(HLOOKUP(X$15,'Data Collection2'!I$2:J84,A85,FALSE)="","",HLOOKUP(X$15,'Data Collection2'!I$2:J84,A85,FALSE)))</f>
        <v>#REF!</v>
      </c>
      <c r="D84" s="149" t="e">
        <f>HLOOKUP(V$15,'Data Collection2'!I$2:J84,A85,FALSE)</f>
        <v>#REF!</v>
      </c>
      <c r="E84" s="152" t="e">
        <f>IF(C84="","",HLOOKUP(W$15,'Data Collection2'!I$2:J84,A85,FALSE))</f>
        <v>#REF!</v>
      </c>
      <c r="F84" s="152">
        <f>(COUNTIF(D$3:D84,D84))</f>
        <v>82</v>
      </c>
      <c r="G84" s="152">
        <f t="shared" si="27"/>
        <v>999</v>
      </c>
      <c r="H84" s="152" t="e">
        <f t="shared" si="28"/>
        <v>#REF!</v>
      </c>
      <c r="I84" s="153" t="str">
        <f t="shared" si="22"/>
        <v/>
      </c>
      <c r="J84" s="153" t="e">
        <f t="shared" si="21"/>
        <v>#REF!</v>
      </c>
      <c r="K84" s="153" t="e">
        <f t="shared" si="21"/>
        <v>#REF!</v>
      </c>
      <c r="L84" s="153" t="e">
        <f t="shared" si="21"/>
        <v>#REF!</v>
      </c>
      <c r="M84" s="153" t="e">
        <f t="shared" si="20"/>
        <v>#REF!</v>
      </c>
      <c r="N84" s="153" t="e">
        <f t="shared" si="20"/>
        <v>#REF!</v>
      </c>
      <c r="O84" s="153" t="e">
        <f t="shared" si="20"/>
        <v>#REF!</v>
      </c>
      <c r="P84" s="153" t="e">
        <f t="shared" si="20"/>
        <v>#REF!</v>
      </c>
      <c r="Q84" s="153" t="e">
        <f t="shared" si="20"/>
        <v>#REF!</v>
      </c>
      <c r="R84" s="153" t="e">
        <f t="shared" si="20"/>
        <v>#REF!</v>
      </c>
      <c r="S84" s="153" t="e">
        <f t="shared" si="25"/>
        <v>#REF!</v>
      </c>
      <c r="T84" s="152" t="str">
        <f t="shared" ca="1" si="26"/>
        <v/>
      </c>
      <c r="U84" s="149" t="str">
        <f t="shared" ca="1" si="23"/>
        <v/>
      </c>
    </row>
    <row r="85" spans="1:21">
      <c r="A85" s="149">
        <v>83</v>
      </c>
      <c r="B85" s="150">
        <f t="shared" si="24"/>
        <v>83</v>
      </c>
      <c r="C85" s="151" t="e">
        <f>IF('Data Collection2'!$V$6='Pareto Math2'!Z$3,'Pareto Math2'!B85,IF(HLOOKUP(X$15,'Data Collection2'!I$2:J85,A86,FALSE)="","",HLOOKUP(X$15,'Data Collection2'!I$2:J85,A86,FALSE)))</f>
        <v>#REF!</v>
      </c>
      <c r="D85" s="149" t="e">
        <f>HLOOKUP(V$15,'Data Collection2'!I$2:J85,A86,FALSE)</f>
        <v>#REF!</v>
      </c>
      <c r="E85" s="152" t="e">
        <f>IF(C85="","",HLOOKUP(W$15,'Data Collection2'!I$2:J85,A86,FALSE))</f>
        <v>#REF!</v>
      </c>
      <c r="F85" s="152">
        <f>(COUNTIF(D$3:D85,D85))</f>
        <v>83</v>
      </c>
      <c r="G85" s="152">
        <f t="shared" si="27"/>
        <v>999</v>
      </c>
      <c r="H85" s="152" t="e">
        <f t="shared" si="28"/>
        <v>#REF!</v>
      </c>
      <c r="I85" s="153" t="str">
        <f t="shared" si="22"/>
        <v/>
      </c>
      <c r="J85" s="153" t="e">
        <f t="shared" si="21"/>
        <v>#REF!</v>
      </c>
      <c r="K85" s="153" t="e">
        <f t="shared" si="21"/>
        <v>#REF!</v>
      </c>
      <c r="L85" s="153" t="e">
        <f t="shared" si="21"/>
        <v>#REF!</v>
      </c>
      <c r="M85" s="153" t="e">
        <f t="shared" si="20"/>
        <v>#REF!</v>
      </c>
      <c r="N85" s="153" t="e">
        <f t="shared" si="20"/>
        <v>#REF!</v>
      </c>
      <c r="O85" s="153" t="e">
        <f t="shared" si="20"/>
        <v>#REF!</v>
      </c>
      <c r="P85" s="153" t="e">
        <f t="shared" si="20"/>
        <v>#REF!</v>
      </c>
      <c r="Q85" s="153" t="e">
        <f t="shared" si="20"/>
        <v>#REF!</v>
      </c>
      <c r="R85" s="153" t="e">
        <f t="shared" si="20"/>
        <v>#REF!</v>
      </c>
      <c r="S85" s="153" t="e">
        <f t="shared" si="25"/>
        <v>#REF!</v>
      </c>
      <c r="T85" s="152" t="str">
        <f t="shared" ca="1" si="26"/>
        <v/>
      </c>
      <c r="U85" s="149" t="str">
        <f t="shared" ca="1" si="23"/>
        <v/>
      </c>
    </row>
    <row r="86" spans="1:21">
      <c r="A86" s="149">
        <v>84</v>
      </c>
      <c r="B86" s="150">
        <f t="shared" si="24"/>
        <v>84</v>
      </c>
      <c r="C86" s="151" t="e">
        <f>IF('Data Collection2'!$V$6='Pareto Math2'!Z$3,'Pareto Math2'!B86,IF(HLOOKUP(X$15,'Data Collection2'!I$2:J86,A87,FALSE)="","",HLOOKUP(X$15,'Data Collection2'!I$2:J86,A87,FALSE)))</f>
        <v>#REF!</v>
      </c>
      <c r="D86" s="149" t="e">
        <f>HLOOKUP(V$15,'Data Collection2'!I$2:J86,A87,FALSE)</f>
        <v>#REF!</v>
      </c>
      <c r="E86" s="152" t="e">
        <f>IF(C86="","",HLOOKUP(W$15,'Data Collection2'!I$2:J86,A87,FALSE))</f>
        <v>#REF!</v>
      </c>
      <c r="F86" s="152">
        <f>(COUNTIF(D$3:D86,D86))</f>
        <v>84</v>
      </c>
      <c r="G86" s="152">
        <f t="shared" si="27"/>
        <v>999</v>
      </c>
      <c r="H86" s="152" t="e">
        <f t="shared" si="28"/>
        <v>#REF!</v>
      </c>
      <c r="I86" s="153" t="str">
        <f t="shared" si="22"/>
        <v/>
      </c>
      <c r="J86" s="153" t="e">
        <f t="shared" si="21"/>
        <v>#REF!</v>
      </c>
      <c r="K86" s="153" t="e">
        <f t="shared" si="21"/>
        <v>#REF!</v>
      </c>
      <c r="L86" s="153" t="e">
        <f t="shared" si="21"/>
        <v>#REF!</v>
      </c>
      <c r="M86" s="153" t="e">
        <f t="shared" si="20"/>
        <v>#REF!</v>
      </c>
      <c r="N86" s="153" t="e">
        <f t="shared" si="20"/>
        <v>#REF!</v>
      </c>
      <c r="O86" s="153" t="e">
        <f t="shared" si="20"/>
        <v>#REF!</v>
      </c>
      <c r="P86" s="153" t="e">
        <f t="shared" si="20"/>
        <v>#REF!</v>
      </c>
      <c r="Q86" s="153" t="e">
        <f t="shared" si="20"/>
        <v>#REF!</v>
      </c>
      <c r="R86" s="153" t="e">
        <f t="shared" si="20"/>
        <v>#REF!</v>
      </c>
      <c r="S86" s="153" t="e">
        <f t="shared" si="25"/>
        <v>#REF!</v>
      </c>
      <c r="T86" s="152" t="str">
        <f t="shared" ca="1" si="26"/>
        <v/>
      </c>
      <c r="U86" s="149" t="str">
        <f t="shared" ca="1" si="23"/>
        <v/>
      </c>
    </row>
    <row r="87" spans="1:21">
      <c r="A87" s="149">
        <v>85</v>
      </c>
      <c r="B87" s="150">
        <f t="shared" si="24"/>
        <v>85</v>
      </c>
      <c r="C87" s="151" t="e">
        <f>IF('Data Collection2'!$V$6='Pareto Math2'!Z$3,'Pareto Math2'!B87,IF(HLOOKUP(X$15,'Data Collection2'!I$2:J87,A88,FALSE)="","",HLOOKUP(X$15,'Data Collection2'!I$2:J87,A88,FALSE)))</f>
        <v>#REF!</v>
      </c>
      <c r="D87" s="149" t="e">
        <f>HLOOKUP(V$15,'Data Collection2'!I$2:J87,A88,FALSE)</f>
        <v>#REF!</v>
      </c>
      <c r="E87" s="152" t="e">
        <f>IF(C87="","",HLOOKUP(W$15,'Data Collection2'!I$2:J87,A88,FALSE))</f>
        <v>#REF!</v>
      </c>
      <c r="F87" s="152">
        <f>(COUNTIF(D$3:D87,D87))</f>
        <v>85</v>
      </c>
      <c r="G87" s="152">
        <f t="shared" si="27"/>
        <v>999</v>
      </c>
      <c r="H87" s="152" t="e">
        <f t="shared" si="28"/>
        <v>#REF!</v>
      </c>
      <c r="I87" s="153" t="str">
        <f t="shared" si="22"/>
        <v/>
      </c>
      <c r="J87" s="153" t="e">
        <f t="shared" si="21"/>
        <v>#REF!</v>
      </c>
      <c r="K87" s="153" t="e">
        <f t="shared" si="21"/>
        <v>#REF!</v>
      </c>
      <c r="L87" s="153" t="e">
        <f t="shared" si="21"/>
        <v>#REF!</v>
      </c>
      <c r="M87" s="153" t="e">
        <f t="shared" si="20"/>
        <v>#REF!</v>
      </c>
      <c r="N87" s="153" t="e">
        <f t="shared" si="20"/>
        <v>#REF!</v>
      </c>
      <c r="O87" s="153" t="e">
        <f t="shared" si="20"/>
        <v>#REF!</v>
      </c>
      <c r="P87" s="153" t="e">
        <f t="shared" si="20"/>
        <v>#REF!</v>
      </c>
      <c r="Q87" s="153" t="e">
        <f t="shared" si="20"/>
        <v>#REF!</v>
      </c>
      <c r="R87" s="153" t="e">
        <f t="shared" si="20"/>
        <v>#REF!</v>
      </c>
      <c r="S87" s="153" t="e">
        <f t="shared" si="25"/>
        <v>#REF!</v>
      </c>
      <c r="T87" s="152" t="str">
        <f t="shared" ca="1" si="26"/>
        <v/>
      </c>
      <c r="U87" s="149" t="str">
        <f t="shared" ca="1" si="23"/>
        <v/>
      </c>
    </row>
    <row r="88" spans="1:21">
      <c r="A88" s="149">
        <v>86</v>
      </c>
      <c r="B88" s="150">
        <f t="shared" si="24"/>
        <v>86</v>
      </c>
      <c r="C88" s="151" t="e">
        <f>IF('Data Collection2'!$V$6='Pareto Math2'!Z$3,'Pareto Math2'!B88,IF(HLOOKUP(X$15,'Data Collection2'!I$2:J88,A89,FALSE)="","",HLOOKUP(X$15,'Data Collection2'!I$2:J88,A89,FALSE)))</f>
        <v>#REF!</v>
      </c>
      <c r="D88" s="149" t="e">
        <f>HLOOKUP(V$15,'Data Collection2'!I$2:J88,A89,FALSE)</f>
        <v>#REF!</v>
      </c>
      <c r="E88" s="152" t="e">
        <f>IF(C88="","",HLOOKUP(W$15,'Data Collection2'!I$2:J88,A89,FALSE))</f>
        <v>#REF!</v>
      </c>
      <c r="F88" s="152">
        <f>(COUNTIF(D$3:D88,D88))</f>
        <v>86</v>
      </c>
      <c r="G88" s="152">
        <f t="shared" si="27"/>
        <v>999</v>
      </c>
      <c r="H88" s="152" t="e">
        <f t="shared" si="28"/>
        <v>#REF!</v>
      </c>
      <c r="I88" s="153" t="str">
        <f t="shared" si="22"/>
        <v/>
      </c>
      <c r="J88" s="153" t="e">
        <f t="shared" si="21"/>
        <v>#REF!</v>
      </c>
      <c r="K88" s="153" t="e">
        <f t="shared" si="21"/>
        <v>#REF!</v>
      </c>
      <c r="L88" s="153" t="e">
        <f t="shared" si="21"/>
        <v>#REF!</v>
      </c>
      <c r="M88" s="153" t="e">
        <f t="shared" si="20"/>
        <v>#REF!</v>
      </c>
      <c r="N88" s="153" t="e">
        <f t="shared" si="20"/>
        <v>#REF!</v>
      </c>
      <c r="O88" s="153" t="e">
        <f t="shared" si="20"/>
        <v>#REF!</v>
      </c>
      <c r="P88" s="153" t="e">
        <f t="shared" si="20"/>
        <v>#REF!</v>
      </c>
      <c r="Q88" s="153" t="e">
        <f t="shared" si="20"/>
        <v>#REF!</v>
      </c>
      <c r="R88" s="153" t="e">
        <f t="shared" si="20"/>
        <v>#REF!</v>
      </c>
      <c r="S88" s="153" t="e">
        <f t="shared" si="25"/>
        <v>#REF!</v>
      </c>
      <c r="T88" s="152" t="str">
        <f t="shared" ca="1" si="26"/>
        <v/>
      </c>
      <c r="U88" s="149" t="str">
        <f t="shared" ca="1" si="23"/>
        <v/>
      </c>
    </row>
    <row r="89" spans="1:21">
      <c r="A89" s="149">
        <v>87</v>
      </c>
      <c r="B89" s="150">
        <f t="shared" si="24"/>
        <v>87</v>
      </c>
      <c r="C89" s="151" t="e">
        <f>IF('Data Collection2'!$V$6='Pareto Math2'!Z$3,'Pareto Math2'!B89,IF(HLOOKUP(X$15,'Data Collection2'!I$2:J89,A90,FALSE)="","",HLOOKUP(X$15,'Data Collection2'!I$2:J89,A90,FALSE)))</f>
        <v>#REF!</v>
      </c>
      <c r="D89" s="149" t="e">
        <f>HLOOKUP(V$15,'Data Collection2'!I$2:J89,A90,FALSE)</f>
        <v>#REF!</v>
      </c>
      <c r="E89" s="152" t="e">
        <f>IF(C89="","",HLOOKUP(W$15,'Data Collection2'!I$2:J89,A90,FALSE))</f>
        <v>#REF!</v>
      </c>
      <c r="F89" s="152">
        <f>(COUNTIF(D$3:D89,D89))</f>
        <v>87</v>
      </c>
      <c r="G89" s="152">
        <f t="shared" si="27"/>
        <v>999</v>
      </c>
      <c r="H89" s="152" t="e">
        <f t="shared" si="28"/>
        <v>#REF!</v>
      </c>
      <c r="I89" s="153" t="str">
        <f t="shared" si="22"/>
        <v/>
      </c>
      <c r="J89" s="153" t="e">
        <f t="shared" si="21"/>
        <v>#REF!</v>
      </c>
      <c r="K89" s="153" t="e">
        <f t="shared" si="21"/>
        <v>#REF!</v>
      </c>
      <c r="L89" s="153" t="e">
        <f t="shared" si="21"/>
        <v>#REF!</v>
      </c>
      <c r="M89" s="153" t="e">
        <f t="shared" si="20"/>
        <v>#REF!</v>
      </c>
      <c r="N89" s="153" t="e">
        <f t="shared" si="20"/>
        <v>#REF!</v>
      </c>
      <c r="O89" s="153" t="e">
        <f t="shared" si="20"/>
        <v>#REF!</v>
      </c>
      <c r="P89" s="153" t="e">
        <f t="shared" ref="P89:R152" si="29">IF(ISERROR(AD$43),"",IF($D89&lt;&gt;AD$43,"",$E89))</f>
        <v>#REF!</v>
      </c>
      <c r="Q89" s="153" t="e">
        <f t="shared" si="29"/>
        <v>#REF!</v>
      </c>
      <c r="R89" s="153" t="e">
        <f t="shared" si="29"/>
        <v>#REF!</v>
      </c>
      <c r="S89" s="153" t="e">
        <f t="shared" si="25"/>
        <v>#REF!</v>
      </c>
      <c r="T89" s="152" t="str">
        <f t="shared" ca="1" si="26"/>
        <v/>
      </c>
      <c r="U89" s="149" t="str">
        <f t="shared" ca="1" si="23"/>
        <v/>
      </c>
    </row>
    <row r="90" spans="1:21">
      <c r="A90" s="149">
        <v>88</v>
      </c>
      <c r="B90" s="150">
        <f t="shared" si="24"/>
        <v>88</v>
      </c>
      <c r="C90" s="151" t="e">
        <f>IF('Data Collection2'!$V$6='Pareto Math2'!Z$3,'Pareto Math2'!B90,IF(HLOOKUP(X$15,'Data Collection2'!I$2:J90,A91,FALSE)="","",HLOOKUP(X$15,'Data Collection2'!I$2:J90,A91,FALSE)))</f>
        <v>#REF!</v>
      </c>
      <c r="D90" s="149" t="e">
        <f>HLOOKUP(V$15,'Data Collection2'!I$2:J90,A91,FALSE)</f>
        <v>#REF!</v>
      </c>
      <c r="E90" s="152" t="e">
        <f>IF(C90="","",HLOOKUP(W$15,'Data Collection2'!I$2:J90,A91,FALSE))</f>
        <v>#REF!</v>
      </c>
      <c r="F90" s="152">
        <f>(COUNTIF(D$3:D90,D90))</f>
        <v>88</v>
      </c>
      <c r="G90" s="152">
        <f t="shared" si="27"/>
        <v>999</v>
      </c>
      <c r="H90" s="152" t="e">
        <f t="shared" si="28"/>
        <v>#REF!</v>
      </c>
      <c r="I90" s="153" t="str">
        <f t="shared" si="22"/>
        <v/>
      </c>
      <c r="J90" s="153" t="e">
        <f t="shared" si="21"/>
        <v>#REF!</v>
      </c>
      <c r="K90" s="153" t="e">
        <f t="shared" si="21"/>
        <v>#REF!</v>
      </c>
      <c r="L90" s="153" t="e">
        <f t="shared" si="21"/>
        <v>#REF!</v>
      </c>
      <c r="M90" s="153" t="e">
        <f t="shared" si="21"/>
        <v>#REF!</v>
      </c>
      <c r="N90" s="153" t="e">
        <f t="shared" si="21"/>
        <v>#REF!</v>
      </c>
      <c r="O90" s="153" t="e">
        <f t="shared" si="21"/>
        <v>#REF!</v>
      </c>
      <c r="P90" s="153" t="e">
        <f t="shared" si="29"/>
        <v>#REF!</v>
      </c>
      <c r="Q90" s="153" t="e">
        <f t="shared" si="29"/>
        <v>#REF!</v>
      </c>
      <c r="R90" s="153" t="e">
        <f t="shared" si="29"/>
        <v>#REF!</v>
      </c>
      <c r="S90" s="153" t="e">
        <f t="shared" si="25"/>
        <v>#REF!</v>
      </c>
      <c r="T90" s="152" t="str">
        <f t="shared" ca="1" si="26"/>
        <v/>
      </c>
      <c r="U90" s="149" t="str">
        <f t="shared" ca="1" si="23"/>
        <v/>
      </c>
    </row>
    <row r="91" spans="1:21">
      <c r="A91" s="149">
        <v>89</v>
      </c>
      <c r="B91" s="150">
        <f t="shared" si="24"/>
        <v>89</v>
      </c>
      <c r="C91" s="151" t="e">
        <f>IF('Data Collection2'!$V$6='Pareto Math2'!Z$3,'Pareto Math2'!B91,IF(HLOOKUP(X$15,'Data Collection2'!I$2:J91,A92,FALSE)="","",HLOOKUP(X$15,'Data Collection2'!I$2:J91,A92,FALSE)))</f>
        <v>#REF!</v>
      </c>
      <c r="D91" s="149" t="e">
        <f>HLOOKUP(V$15,'Data Collection2'!I$2:J91,A92,FALSE)</f>
        <v>#REF!</v>
      </c>
      <c r="E91" s="152" t="e">
        <f>IF(C91="","",HLOOKUP(W$15,'Data Collection2'!I$2:J91,A92,FALSE))</f>
        <v>#REF!</v>
      </c>
      <c r="F91" s="152">
        <f>(COUNTIF(D$3:D91,D91))</f>
        <v>89</v>
      </c>
      <c r="G91" s="152">
        <f t="shared" si="27"/>
        <v>999</v>
      </c>
      <c r="H91" s="152" t="e">
        <f t="shared" si="28"/>
        <v>#REF!</v>
      </c>
      <c r="I91" s="153" t="str">
        <f t="shared" si="22"/>
        <v/>
      </c>
      <c r="J91" s="153" t="e">
        <f t="shared" si="21"/>
        <v>#REF!</v>
      </c>
      <c r="K91" s="153" t="e">
        <f t="shared" si="21"/>
        <v>#REF!</v>
      </c>
      <c r="L91" s="153" t="e">
        <f t="shared" si="21"/>
        <v>#REF!</v>
      </c>
      <c r="M91" s="153" t="e">
        <f t="shared" si="21"/>
        <v>#REF!</v>
      </c>
      <c r="N91" s="153" t="e">
        <f t="shared" si="21"/>
        <v>#REF!</v>
      </c>
      <c r="O91" s="153" t="e">
        <f t="shared" si="21"/>
        <v>#REF!</v>
      </c>
      <c r="P91" s="153" t="e">
        <f t="shared" si="29"/>
        <v>#REF!</v>
      </c>
      <c r="Q91" s="153" t="e">
        <f t="shared" si="29"/>
        <v>#REF!</v>
      </c>
      <c r="R91" s="153" t="e">
        <f t="shared" si="29"/>
        <v>#REF!</v>
      </c>
      <c r="S91" s="153" t="e">
        <f t="shared" si="25"/>
        <v>#REF!</v>
      </c>
      <c r="T91" s="152" t="str">
        <f t="shared" ca="1" si="26"/>
        <v/>
      </c>
      <c r="U91" s="149" t="str">
        <f t="shared" ca="1" si="23"/>
        <v/>
      </c>
    </row>
    <row r="92" spans="1:21">
      <c r="A92" s="149">
        <v>90</v>
      </c>
      <c r="B92" s="150">
        <f t="shared" si="24"/>
        <v>90</v>
      </c>
      <c r="C92" s="151" t="e">
        <f>IF('Data Collection2'!$V$6='Pareto Math2'!Z$3,'Pareto Math2'!B92,IF(HLOOKUP(X$15,'Data Collection2'!I$2:J92,A93,FALSE)="","",HLOOKUP(X$15,'Data Collection2'!I$2:J92,A93,FALSE)))</f>
        <v>#REF!</v>
      </c>
      <c r="D92" s="149" t="e">
        <f>HLOOKUP(V$15,'Data Collection2'!I$2:J92,A93,FALSE)</f>
        <v>#REF!</v>
      </c>
      <c r="E92" s="152" t="e">
        <f>IF(C92="","",HLOOKUP(W$15,'Data Collection2'!I$2:J92,A93,FALSE))</f>
        <v>#REF!</v>
      </c>
      <c r="F92" s="152">
        <f>(COUNTIF(D$3:D92,D92))</f>
        <v>90</v>
      </c>
      <c r="G92" s="152">
        <f t="shared" si="27"/>
        <v>999</v>
      </c>
      <c r="H92" s="152" t="e">
        <f t="shared" si="28"/>
        <v>#REF!</v>
      </c>
      <c r="I92" s="153" t="str">
        <f t="shared" si="22"/>
        <v/>
      </c>
      <c r="J92" s="153" t="e">
        <f t="shared" si="21"/>
        <v>#REF!</v>
      </c>
      <c r="K92" s="153" t="e">
        <f t="shared" si="21"/>
        <v>#REF!</v>
      </c>
      <c r="L92" s="153" t="e">
        <f t="shared" si="21"/>
        <v>#REF!</v>
      </c>
      <c r="M92" s="153" t="e">
        <f t="shared" si="21"/>
        <v>#REF!</v>
      </c>
      <c r="N92" s="153" t="e">
        <f t="shared" si="21"/>
        <v>#REF!</v>
      </c>
      <c r="O92" s="153" t="e">
        <f t="shared" si="21"/>
        <v>#REF!</v>
      </c>
      <c r="P92" s="153" t="e">
        <f t="shared" si="29"/>
        <v>#REF!</v>
      </c>
      <c r="Q92" s="153" t="e">
        <f t="shared" si="29"/>
        <v>#REF!</v>
      </c>
      <c r="R92" s="153" t="e">
        <f t="shared" si="29"/>
        <v>#REF!</v>
      </c>
      <c r="S92" s="153" t="e">
        <f t="shared" si="25"/>
        <v>#REF!</v>
      </c>
      <c r="T92" s="152" t="str">
        <f t="shared" ca="1" si="26"/>
        <v/>
      </c>
      <c r="U92" s="149" t="str">
        <f t="shared" ca="1" si="23"/>
        <v/>
      </c>
    </row>
    <row r="93" spans="1:21">
      <c r="A93" s="149">
        <v>91</v>
      </c>
      <c r="B93" s="150">
        <f t="shared" si="24"/>
        <v>91</v>
      </c>
      <c r="C93" s="151" t="e">
        <f>IF('Data Collection2'!$V$6='Pareto Math2'!Z$3,'Pareto Math2'!B93,IF(HLOOKUP(X$15,'Data Collection2'!I$2:J93,A94,FALSE)="","",HLOOKUP(X$15,'Data Collection2'!I$2:J93,A94,FALSE)))</f>
        <v>#REF!</v>
      </c>
      <c r="D93" s="149" t="e">
        <f>HLOOKUP(V$15,'Data Collection2'!I$2:J93,A94,FALSE)</f>
        <v>#REF!</v>
      </c>
      <c r="E93" s="152" t="e">
        <f>IF(C93="","",HLOOKUP(W$15,'Data Collection2'!I$2:J93,A94,FALSE))</f>
        <v>#REF!</v>
      </c>
      <c r="F93" s="152">
        <f>(COUNTIF(D$3:D93,D93))</f>
        <v>91</v>
      </c>
      <c r="G93" s="152">
        <f t="shared" si="27"/>
        <v>999</v>
      </c>
      <c r="H93" s="152" t="e">
        <f t="shared" si="28"/>
        <v>#REF!</v>
      </c>
      <c r="I93" s="153" t="str">
        <f t="shared" si="22"/>
        <v/>
      </c>
      <c r="J93" s="153" t="e">
        <f t="shared" si="21"/>
        <v>#REF!</v>
      </c>
      <c r="K93" s="153" t="e">
        <f t="shared" si="21"/>
        <v>#REF!</v>
      </c>
      <c r="L93" s="153" t="e">
        <f t="shared" si="21"/>
        <v>#REF!</v>
      </c>
      <c r="M93" s="153" t="e">
        <f t="shared" si="21"/>
        <v>#REF!</v>
      </c>
      <c r="N93" s="153" t="e">
        <f t="shared" si="21"/>
        <v>#REF!</v>
      </c>
      <c r="O93" s="153" t="e">
        <f t="shared" si="21"/>
        <v>#REF!</v>
      </c>
      <c r="P93" s="153" t="e">
        <f t="shared" si="29"/>
        <v>#REF!</v>
      </c>
      <c r="Q93" s="153" t="e">
        <f t="shared" si="29"/>
        <v>#REF!</v>
      </c>
      <c r="R93" s="153" t="e">
        <f t="shared" si="29"/>
        <v>#REF!</v>
      </c>
      <c r="S93" s="153" t="e">
        <f t="shared" si="25"/>
        <v>#REF!</v>
      </c>
      <c r="T93" s="152" t="str">
        <f t="shared" ca="1" si="26"/>
        <v/>
      </c>
      <c r="U93" s="149" t="str">
        <f t="shared" ca="1" si="23"/>
        <v/>
      </c>
    </row>
    <row r="94" spans="1:21">
      <c r="A94" s="149">
        <v>92</v>
      </c>
      <c r="B94" s="150">
        <f t="shared" si="24"/>
        <v>92</v>
      </c>
      <c r="C94" s="151" t="e">
        <f>IF('Data Collection2'!$V$6='Pareto Math2'!Z$3,'Pareto Math2'!B94,IF(HLOOKUP(X$15,'Data Collection2'!I$2:J94,A95,FALSE)="","",HLOOKUP(X$15,'Data Collection2'!I$2:J94,A95,FALSE)))</f>
        <v>#REF!</v>
      </c>
      <c r="D94" s="149" t="e">
        <f>HLOOKUP(V$15,'Data Collection2'!I$2:J94,A95,FALSE)</f>
        <v>#REF!</v>
      </c>
      <c r="E94" s="152" t="e">
        <f>IF(C94="","",HLOOKUP(W$15,'Data Collection2'!I$2:J94,A95,FALSE))</f>
        <v>#REF!</v>
      </c>
      <c r="F94" s="152">
        <f>(COUNTIF(D$3:D94,D94))</f>
        <v>92</v>
      </c>
      <c r="G94" s="152">
        <f t="shared" si="27"/>
        <v>999</v>
      </c>
      <c r="H94" s="152" t="e">
        <f t="shared" si="28"/>
        <v>#REF!</v>
      </c>
      <c r="I94" s="153" t="str">
        <f t="shared" si="22"/>
        <v/>
      </c>
      <c r="J94" s="153" t="e">
        <f t="shared" si="21"/>
        <v>#REF!</v>
      </c>
      <c r="K94" s="153" t="e">
        <f t="shared" si="21"/>
        <v>#REF!</v>
      </c>
      <c r="L94" s="153" t="e">
        <f t="shared" si="21"/>
        <v>#REF!</v>
      </c>
      <c r="M94" s="153" t="e">
        <f t="shared" si="21"/>
        <v>#REF!</v>
      </c>
      <c r="N94" s="153" t="e">
        <f t="shared" si="21"/>
        <v>#REF!</v>
      </c>
      <c r="O94" s="153" t="e">
        <f t="shared" si="21"/>
        <v>#REF!</v>
      </c>
      <c r="P94" s="153" t="e">
        <f t="shared" si="29"/>
        <v>#REF!</v>
      </c>
      <c r="Q94" s="153" t="e">
        <f t="shared" si="29"/>
        <v>#REF!</v>
      </c>
      <c r="R94" s="153" t="e">
        <f t="shared" si="29"/>
        <v>#REF!</v>
      </c>
      <c r="S94" s="153" t="e">
        <f t="shared" si="25"/>
        <v>#REF!</v>
      </c>
      <c r="T94" s="152" t="str">
        <f t="shared" ca="1" si="26"/>
        <v/>
      </c>
      <c r="U94" s="149" t="str">
        <f t="shared" ca="1" si="23"/>
        <v/>
      </c>
    </row>
    <row r="95" spans="1:21">
      <c r="A95" s="149">
        <v>93</v>
      </c>
      <c r="B95" s="150">
        <f t="shared" si="24"/>
        <v>93</v>
      </c>
      <c r="C95" s="151" t="e">
        <f>IF('Data Collection2'!$V$6='Pareto Math2'!Z$3,'Pareto Math2'!B95,IF(HLOOKUP(X$15,'Data Collection2'!I$2:J95,A96,FALSE)="","",HLOOKUP(X$15,'Data Collection2'!I$2:J95,A96,FALSE)))</f>
        <v>#REF!</v>
      </c>
      <c r="D95" s="149" t="e">
        <f>HLOOKUP(V$15,'Data Collection2'!I$2:J95,A96,FALSE)</f>
        <v>#REF!</v>
      </c>
      <c r="E95" s="152" t="e">
        <f>IF(C95="","",HLOOKUP(W$15,'Data Collection2'!I$2:J95,A96,FALSE))</f>
        <v>#REF!</v>
      </c>
      <c r="F95" s="152">
        <f>(COUNTIF(D$3:D95,D95))</f>
        <v>93</v>
      </c>
      <c r="G95" s="152">
        <f t="shared" si="27"/>
        <v>999</v>
      </c>
      <c r="H95" s="152" t="e">
        <f t="shared" si="28"/>
        <v>#REF!</v>
      </c>
      <c r="I95" s="153" t="str">
        <f t="shared" si="22"/>
        <v/>
      </c>
      <c r="J95" s="153" t="e">
        <f t="shared" si="21"/>
        <v>#REF!</v>
      </c>
      <c r="K95" s="153" t="e">
        <f t="shared" si="21"/>
        <v>#REF!</v>
      </c>
      <c r="L95" s="153" t="e">
        <f t="shared" si="21"/>
        <v>#REF!</v>
      </c>
      <c r="M95" s="153" t="e">
        <f t="shared" si="21"/>
        <v>#REF!</v>
      </c>
      <c r="N95" s="153" t="e">
        <f t="shared" si="21"/>
        <v>#REF!</v>
      </c>
      <c r="O95" s="153" t="e">
        <f t="shared" si="21"/>
        <v>#REF!</v>
      </c>
      <c r="P95" s="153" t="e">
        <f t="shared" si="29"/>
        <v>#REF!</v>
      </c>
      <c r="Q95" s="153" t="e">
        <f t="shared" si="29"/>
        <v>#REF!</v>
      </c>
      <c r="R95" s="153" t="e">
        <f t="shared" si="29"/>
        <v>#REF!</v>
      </c>
      <c r="S95" s="153" t="e">
        <f t="shared" si="25"/>
        <v>#REF!</v>
      </c>
      <c r="T95" s="152" t="str">
        <f t="shared" ca="1" si="26"/>
        <v/>
      </c>
      <c r="U95" s="149" t="str">
        <f t="shared" ca="1" si="23"/>
        <v/>
      </c>
    </row>
    <row r="96" spans="1:21">
      <c r="A96" s="149">
        <v>94</v>
      </c>
      <c r="B96" s="150">
        <f t="shared" si="24"/>
        <v>94</v>
      </c>
      <c r="C96" s="151" t="e">
        <f>IF('Data Collection2'!$V$6='Pareto Math2'!Z$3,'Pareto Math2'!B96,IF(HLOOKUP(X$15,'Data Collection2'!I$2:J96,A97,FALSE)="","",HLOOKUP(X$15,'Data Collection2'!I$2:J96,A97,FALSE)))</f>
        <v>#REF!</v>
      </c>
      <c r="D96" s="149" t="e">
        <f>HLOOKUP(V$15,'Data Collection2'!I$2:J96,A97,FALSE)</f>
        <v>#REF!</v>
      </c>
      <c r="E96" s="152" t="e">
        <f>IF(C96="","",HLOOKUP(W$15,'Data Collection2'!I$2:J96,A97,FALSE))</f>
        <v>#REF!</v>
      </c>
      <c r="F96" s="152">
        <f>(COUNTIF(D$3:D96,D96))</f>
        <v>94</v>
      </c>
      <c r="G96" s="152">
        <f t="shared" si="27"/>
        <v>999</v>
      </c>
      <c r="H96" s="152" t="e">
        <f t="shared" si="28"/>
        <v>#REF!</v>
      </c>
      <c r="I96" s="153" t="str">
        <f t="shared" si="22"/>
        <v/>
      </c>
      <c r="J96" s="153" t="e">
        <f t="shared" si="21"/>
        <v>#REF!</v>
      </c>
      <c r="K96" s="153" t="e">
        <f t="shared" si="21"/>
        <v>#REF!</v>
      </c>
      <c r="L96" s="153" t="e">
        <f t="shared" si="21"/>
        <v>#REF!</v>
      </c>
      <c r="M96" s="153" t="e">
        <f t="shared" si="21"/>
        <v>#REF!</v>
      </c>
      <c r="N96" s="153" t="e">
        <f t="shared" si="21"/>
        <v>#REF!</v>
      </c>
      <c r="O96" s="153" t="e">
        <f t="shared" si="21"/>
        <v>#REF!</v>
      </c>
      <c r="P96" s="153" t="e">
        <f t="shared" si="29"/>
        <v>#REF!</v>
      </c>
      <c r="Q96" s="153" t="e">
        <f t="shared" si="29"/>
        <v>#REF!</v>
      </c>
      <c r="R96" s="153" t="e">
        <f t="shared" si="29"/>
        <v>#REF!</v>
      </c>
      <c r="S96" s="153" t="e">
        <f t="shared" si="25"/>
        <v>#REF!</v>
      </c>
      <c r="T96" s="152" t="str">
        <f t="shared" ca="1" si="26"/>
        <v/>
      </c>
      <c r="U96" s="149" t="str">
        <f t="shared" ca="1" si="23"/>
        <v/>
      </c>
    </row>
    <row r="97" spans="1:21">
      <c r="A97" s="149">
        <v>95</v>
      </c>
      <c r="B97" s="150">
        <f t="shared" si="24"/>
        <v>95</v>
      </c>
      <c r="C97" s="151" t="e">
        <f>IF('Data Collection2'!$V$6='Pareto Math2'!Z$3,'Pareto Math2'!B97,IF(HLOOKUP(X$15,'Data Collection2'!I$2:J97,A98,FALSE)="","",HLOOKUP(X$15,'Data Collection2'!I$2:J97,A98,FALSE)))</f>
        <v>#REF!</v>
      </c>
      <c r="D97" s="149" t="e">
        <f>HLOOKUP(V$15,'Data Collection2'!I$2:J97,A98,FALSE)</f>
        <v>#REF!</v>
      </c>
      <c r="E97" s="152" t="e">
        <f>IF(C97="","",HLOOKUP(W$15,'Data Collection2'!I$2:J97,A98,FALSE))</f>
        <v>#REF!</v>
      </c>
      <c r="F97" s="152">
        <f>(COUNTIF(D$3:D97,D97))</f>
        <v>95</v>
      </c>
      <c r="G97" s="152">
        <f t="shared" si="27"/>
        <v>999</v>
      </c>
      <c r="H97" s="152" t="e">
        <f t="shared" si="28"/>
        <v>#REF!</v>
      </c>
      <c r="I97" s="153" t="str">
        <f t="shared" si="22"/>
        <v/>
      </c>
      <c r="J97" s="153" t="e">
        <f t="shared" si="21"/>
        <v>#REF!</v>
      </c>
      <c r="K97" s="153" t="e">
        <f t="shared" si="21"/>
        <v>#REF!</v>
      </c>
      <c r="L97" s="153" t="e">
        <f t="shared" si="21"/>
        <v>#REF!</v>
      </c>
      <c r="M97" s="153" t="e">
        <f t="shared" si="21"/>
        <v>#REF!</v>
      </c>
      <c r="N97" s="153" t="e">
        <f t="shared" si="21"/>
        <v>#REF!</v>
      </c>
      <c r="O97" s="153" t="e">
        <f t="shared" si="21"/>
        <v>#REF!</v>
      </c>
      <c r="P97" s="153" t="e">
        <f t="shared" si="29"/>
        <v>#REF!</v>
      </c>
      <c r="Q97" s="153" t="e">
        <f t="shared" si="29"/>
        <v>#REF!</v>
      </c>
      <c r="R97" s="153" t="e">
        <f t="shared" si="29"/>
        <v>#REF!</v>
      </c>
      <c r="S97" s="153" t="e">
        <f t="shared" si="25"/>
        <v>#REF!</v>
      </c>
      <c r="T97" s="152" t="str">
        <f t="shared" ca="1" si="26"/>
        <v/>
      </c>
      <c r="U97" s="149" t="str">
        <f t="shared" ca="1" si="23"/>
        <v/>
      </c>
    </row>
    <row r="98" spans="1:21">
      <c r="A98" s="149">
        <v>96</v>
      </c>
      <c r="B98" s="150">
        <f t="shared" si="24"/>
        <v>96</v>
      </c>
      <c r="C98" s="151" t="e">
        <f>IF('Data Collection2'!$V$6='Pareto Math2'!Z$3,'Pareto Math2'!B98,IF(HLOOKUP(X$15,'Data Collection2'!I$2:J98,A99,FALSE)="","",HLOOKUP(X$15,'Data Collection2'!I$2:J98,A99,FALSE)))</f>
        <v>#REF!</v>
      </c>
      <c r="D98" s="149" t="e">
        <f>HLOOKUP(V$15,'Data Collection2'!I$2:J98,A99,FALSE)</f>
        <v>#REF!</v>
      </c>
      <c r="E98" s="152" t="e">
        <f>IF(C98="","",HLOOKUP(W$15,'Data Collection2'!I$2:J98,A99,FALSE))</f>
        <v>#REF!</v>
      </c>
      <c r="F98" s="152">
        <f>(COUNTIF(D$3:D98,D98))</f>
        <v>96</v>
      </c>
      <c r="G98" s="152">
        <f t="shared" si="27"/>
        <v>999</v>
      </c>
      <c r="H98" s="152" t="e">
        <f t="shared" si="28"/>
        <v>#REF!</v>
      </c>
      <c r="I98" s="153" t="str">
        <f t="shared" si="22"/>
        <v/>
      </c>
      <c r="J98" s="153" t="e">
        <f t="shared" si="21"/>
        <v>#REF!</v>
      </c>
      <c r="K98" s="153" t="e">
        <f t="shared" si="21"/>
        <v>#REF!</v>
      </c>
      <c r="L98" s="153" t="e">
        <f t="shared" si="21"/>
        <v>#REF!</v>
      </c>
      <c r="M98" s="153" t="e">
        <f t="shared" si="21"/>
        <v>#REF!</v>
      </c>
      <c r="N98" s="153" t="e">
        <f t="shared" si="21"/>
        <v>#REF!</v>
      </c>
      <c r="O98" s="153" t="e">
        <f t="shared" si="21"/>
        <v>#REF!</v>
      </c>
      <c r="P98" s="153" t="e">
        <f t="shared" si="29"/>
        <v>#REF!</v>
      </c>
      <c r="Q98" s="153" t="e">
        <f t="shared" si="29"/>
        <v>#REF!</v>
      </c>
      <c r="R98" s="153" t="e">
        <f t="shared" si="29"/>
        <v>#REF!</v>
      </c>
      <c r="S98" s="153" t="e">
        <f t="shared" si="25"/>
        <v>#REF!</v>
      </c>
      <c r="T98" s="152" t="str">
        <f t="shared" ca="1" si="26"/>
        <v/>
      </c>
      <c r="U98" s="149" t="str">
        <f t="shared" ca="1" si="23"/>
        <v/>
      </c>
    </row>
    <row r="99" spans="1:21">
      <c r="A99" s="149">
        <v>97</v>
      </c>
      <c r="B99" s="150">
        <f t="shared" si="24"/>
        <v>97</v>
      </c>
      <c r="C99" s="151" t="e">
        <f>IF('Data Collection2'!$V$6='Pareto Math2'!Z$3,'Pareto Math2'!B99,IF(HLOOKUP(X$15,'Data Collection2'!I$2:J99,A100,FALSE)="","",HLOOKUP(X$15,'Data Collection2'!I$2:J99,A100,FALSE)))</f>
        <v>#REF!</v>
      </c>
      <c r="D99" s="149" t="e">
        <f>HLOOKUP(V$15,'Data Collection2'!I$2:J99,A100,FALSE)</f>
        <v>#REF!</v>
      </c>
      <c r="E99" s="152" t="e">
        <f>IF(C99="","",HLOOKUP(W$15,'Data Collection2'!I$2:J99,A100,FALSE))</f>
        <v>#REF!</v>
      </c>
      <c r="F99" s="152">
        <f>(COUNTIF(D$3:D99,D99))</f>
        <v>97</v>
      </c>
      <c r="G99" s="152">
        <f t="shared" si="27"/>
        <v>999</v>
      </c>
      <c r="H99" s="152" t="e">
        <f t="shared" si="28"/>
        <v>#REF!</v>
      </c>
      <c r="I99" s="153" t="str">
        <f t="shared" si="22"/>
        <v/>
      </c>
      <c r="J99" s="153" t="e">
        <f t="shared" si="21"/>
        <v>#REF!</v>
      </c>
      <c r="K99" s="153" t="e">
        <f t="shared" si="21"/>
        <v>#REF!</v>
      </c>
      <c r="L99" s="153" t="e">
        <f t="shared" si="21"/>
        <v>#REF!</v>
      </c>
      <c r="M99" s="153" t="e">
        <f t="shared" si="21"/>
        <v>#REF!</v>
      </c>
      <c r="N99" s="153" t="e">
        <f t="shared" si="21"/>
        <v>#REF!</v>
      </c>
      <c r="O99" s="153" t="e">
        <f t="shared" si="21"/>
        <v>#REF!</v>
      </c>
      <c r="P99" s="153" t="e">
        <f t="shared" si="29"/>
        <v>#REF!</v>
      </c>
      <c r="Q99" s="153" t="e">
        <f t="shared" si="29"/>
        <v>#REF!</v>
      </c>
      <c r="R99" s="153" t="e">
        <f t="shared" si="29"/>
        <v>#REF!</v>
      </c>
      <c r="S99" s="153" t="e">
        <f t="shared" si="25"/>
        <v>#REF!</v>
      </c>
      <c r="T99" s="152" t="str">
        <f t="shared" ca="1" si="26"/>
        <v/>
      </c>
      <c r="U99" s="149" t="str">
        <f t="shared" ca="1" si="23"/>
        <v/>
      </c>
    </row>
    <row r="100" spans="1:21">
      <c r="A100" s="149">
        <v>98</v>
      </c>
      <c r="B100" s="150">
        <f t="shared" si="24"/>
        <v>98</v>
      </c>
      <c r="C100" s="151" t="e">
        <f>IF('Data Collection2'!$V$6='Pareto Math2'!Z$3,'Pareto Math2'!B100,IF(HLOOKUP(X$15,'Data Collection2'!I$2:J100,A101,FALSE)="","",HLOOKUP(X$15,'Data Collection2'!I$2:J100,A101,FALSE)))</f>
        <v>#REF!</v>
      </c>
      <c r="D100" s="149" t="e">
        <f>HLOOKUP(V$15,'Data Collection2'!I$2:J100,A101,FALSE)</f>
        <v>#REF!</v>
      </c>
      <c r="E100" s="152" t="e">
        <f>IF(C100="","",HLOOKUP(W$15,'Data Collection2'!I$2:J100,A101,FALSE))</f>
        <v>#REF!</v>
      </c>
      <c r="F100" s="152">
        <f>(COUNTIF(D$3:D100,D100))</f>
        <v>98</v>
      </c>
      <c r="G100" s="152">
        <f t="shared" si="27"/>
        <v>999</v>
      </c>
      <c r="H100" s="152" t="e">
        <f t="shared" si="28"/>
        <v>#REF!</v>
      </c>
      <c r="I100" s="153" t="str">
        <f t="shared" si="22"/>
        <v/>
      </c>
      <c r="J100" s="153" t="e">
        <f t="shared" si="21"/>
        <v>#REF!</v>
      </c>
      <c r="K100" s="153" t="e">
        <f t="shared" si="21"/>
        <v>#REF!</v>
      </c>
      <c r="L100" s="153" t="e">
        <f t="shared" si="21"/>
        <v>#REF!</v>
      </c>
      <c r="M100" s="153" t="e">
        <f t="shared" si="21"/>
        <v>#REF!</v>
      </c>
      <c r="N100" s="153" t="e">
        <f t="shared" si="21"/>
        <v>#REF!</v>
      </c>
      <c r="O100" s="153" t="e">
        <f t="shared" si="21"/>
        <v>#REF!</v>
      </c>
      <c r="P100" s="153" t="e">
        <f t="shared" si="29"/>
        <v>#REF!</v>
      </c>
      <c r="Q100" s="153" t="e">
        <f t="shared" si="29"/>
        <v>#REF!</v>
      </c>
      <c r="R100" s="153" t="e">
        <f t="shared" si="29"/>
        <v>#REF!</v>
      </c>
      <c r="S100" s="153" t="e">
        <f t="shared" si="25"/>
        <v>#REF!</v>
      </c>
      <c r="T100" s="152" t="str">
        <f t="shared" ca="1" si="26"/>
        <v/>
      </c>
      <c r="U100" s="149" t="str">
        <f t="shared" ca="1" si="23"/>
        <v/>
      </c>
    </row>
    <row r="101" spans="1:21">
      <c r="A101" s="149">
        <v>99</v>
      </c>
      <c r="B101" s="150">
        <f t="shared" si="24"/>
        <v>99</v>
      </c>
      <c r="C101" s="151" t="e">
        <f>IF('Data Collection2'!$V$6='Pareto Math2'!Z$3,'Pareto Math2'!B101,IF(HLOOKUP(X$15,'Data Collection2'!I$2:J101,A102,FALSE)="","",HLOOKUP(X$15,'Data Collection2'!I$2:J101,A102,FALSE)))</f>
        <v>#REF!</v>
      </c>
      <c r="D101" s="149" t="e">
        <f>HLOOKUP(V$15,'Data Collection2'!I$2:J101,A102,FALSE)</f>
        <v>#REF!</v>
      </c>
      <c r="E101" s="152" t="e">
        <f>IF(C101="","",HLOOKUP(W$15,'Data Collection2'!I$2:J101,A102,FALSE))</f>
        <v>#REF!</v>
      </c>
      <c r="F101" s="152">
        <f>(COUNTIF(D$3:D101,D101))</f>
        <v>99</v>
      </c>
      <c r="G101" s="152">
        <f t="shared" si="27"/>
        <v>999</v>
      </c>
      <c r="H101" s="152" t="e">
        <f t="shared" si="28"/>
        <v>#REF!</v>
      </c>
      <c r="I101" s="153" t="str">
        <f t="shared" si="22"/>
        <v/>
      </c>
      <c r="J101" s="153" t="e">
        <f t="shared" si="21"/>
        <v>#REF!</v>
      </c>
      <c r="K101" s="153" t="e">
        <f t="shared" si="21"/>
        <v>#REF!</v>
      </c>
      <c r="L101" s="153" t="e">
        <f t="shared" si="21"/>
        <v>#REF!</v>
      </c>
      <c r="M101" s="153" t="e">
        <f t="shared" si="21"/>
        <v>#REF!</v>
      </c>
      <c r="N101" s="153" t="e">
        <f t="shared" si="21"/>
        <v>#REF!</v>
      </c>
      <c r="O101" s="153" t="e">
        <f t="shared" si="21"/>
        <v>#REF!</v>
      </c>
      <c r="P101" s="153" t="e">
        <f t="shared" si="29"/>
        <v>#REF!</v>
      </c>
      <c r="Q101" s="153" t="e">
        <f t="shared" si="29"/>
        <v>#REF!</v>
      </c>
      <c r="R101" s="153" t="e">
        <f t="shared" si="29"/>
        <v>#REF!</v>
      </c>
      <c r="S101" s="153" t="e">
        <f t="shared" si="25"/>
        <v>#REF!</v>
      </c>
      <c r="T101" s="152" t="str">
        <f t="shared" ca="1" si="26"/>
        <v/>
      </c>
      <c r="U101" s="149" t="str">
        <f t="shared" ca="1" si="23"/>
        <v/>
      </c>
    </row>
    <row r="102" spans="1:21">
      <c r="A102" s="149">
        <v>100</v>
      </c>
      <c r="B102" s="150">
        <f t="shared" si="24"/>
        <v>100</v>
      </c>
      <c r="C102" s="151" t="e">
        <f>IF('Data Collection2'!$V$6='Pareto Math2'!Z$3,'Pareto Math2'!B102,IF(HLOOKUP(X$15,'Data Collection2'!I$2:J102,A103,FALSE)="","",HLOOKUP(X$15,'Data Collection2'!I$2:J102,A103,FALSE)))</f>
        <v>#REF!</v>
      </c>
      <c r="D102" s="149" t="e">
        <f>HLOOKUP(V$15,'Data Collection2'!I$2:J102,A103,FALSE)</f>
        <v>#REF!</v>
      </c>
      <c r="E102" s="152" t="e">
        <f>IF(C102="","",HLOOKUP(W$15,'Data Collection2'!I$2:J102,A103,FALSE))</f>
        <v>#REF!</v>
      </c>
      <c r="F102" s="152">
        <f>(COUNTIF(D$3:D102,D102))</f>
        <v>100</v>
      </c>
      <c r="G102" s="152">
        <f t="shared" si="27"/>
        <v>999</v>
      </c>
      <c r="H102" s="152" t="e">
        <f t="shared" si="28"/>
        <v>#REF!</v>
      </c>
      <c r="I102" s="153" t="str">
        <f t="shared" si="22"/>
        <v/>
      </c>
      <c r="J102" s="153" t="e">
        <f t="shared" si="21"/>
        <v>#REF!</v>
      </c>
      <c r="K102" s="153" t="e">
        <f t="shared" si="21"/>
        <v>#REF!</v>
      </c>
      <c r="L102" s="153" t="e">
        <f t="shared" si="21"/>
        <v>#REF!</v>
      </c>
      <c r="M102" s="153" t="e">
        <f t="shared" si="21"/>
        <v>#REF!</v>
      </c>
      <c r="N102" s="153" t="e">
        <f t="shared" si="21"/>
        <v>#REF!</v>
      </c>
      <c r="O102" s="153" t="e">
        <f t="shared" si="21"/>
        <v>#REF!</v>
      </c>
      <c r="P102" s="153" t="e">
        <f t="shared" si="29"/>
        <v>#REF!</v>
      </c>
      <c r="Q102" s="153" t="e">
        <f t="shared" si="29"/>
        <v>#REF!</v>
      </c>
      <c r="R102" s="153" t="e">
        <f t="shared" si="29"/>
        <v>#REF!</v>
      </c>
      <c r="S102" s="153" t="e">
        <f t="shared" si="25"/>
        <v>#REF!</v>
      </c>
      <c r="T102" s="152" t="str">
        <f t="shared" ca="1" si="26"/>
        <v/>
      </c>
      <c r="U102" s="149" t="str">
        <f t="shared" ca="1" si="23"/>
        <v/>
      </c>
    </row>
    <row r="103" spans="1:21">
      <c r="A103" s="149">
        <v>101</v>
      </c>
      <c r="B103" s="150">
        <f t="shared" si="24"/>
        <v>101</v>
      </c>
      <c r="C103" s="151" t="e">
        <f>IF('Data Collection2'!$V$6='Pareto Math2'!Z$3,'Pareto Math2'!B103,IF(HLOOKUP(X$15,'Data Collection2'!I$2:J103,A104,FALSE)="","",HLOOKUP(X$15,'Data Collection2'!I$2:J103,A104,FALSE)))</f>
        <v>#REF!</v>
      </c>
      <c r="D103" s="149" t="e">
        <f>HLOOKUP(V$15,'Data Collection2'!I$2:J103,A104,FALSE)</f>
        <v>#REF!</v>
      </c>
      <c r="E103" s="152" t="e">
        <f>IF(C103="","",HLOOKUP(W$15,'Data Collection2'!I$2:J103,A104,FALSE))</f>
        <v>#REF!</v>
      </c>
      <c r="F103" s="152">
        <f>(COUNTIF(D$3:D103,D103))</f>
        <v>101</v>
      </c>
      <c r="G103" s="152">
        <f t="shared" si="27"/>
        <v>999</v>
      </c>
      <c r="H103" s="152" t="e">
        <f t="shared" si="28"/>
        <v>#REF!</v>
      </c>
      <c r="I103" s="153" t="str">
        <f t="shared" si="22"/>
        <v/>
      </c>
      <c r="J103" s="153" t="e">
        <f t="shared" si="21"/>
        <v>#REF!</v>
      </c>
      <c r="K103" s="153" t="e">
        <f t="shared" si="21"/>
        <v>#REF!</v>
      </c>
      <c r="L103" s="153" t="e">
        <f t="shared" si="21"/>
        <v>#REF!</v>
      </c>
      <c r="M103" s="153" t="e">
        <f t="shared" si="21"/>
        <v>#REF!</v>
      </c>
      <c r="N103" s="153" t="e">
        <f t="shared" si="21"/>
        <v>#REF!</v>
      </c>
      <c r="O103" s="153" t="e">
        <f t="shared" si="21"/>
        <v>#REF!</v>
      </c>
      <c r="P103" s="153" t="e">
        <f t="shared" si="29"/>
        <v>#REF!</v>
      </c>
      <c r="Q103" s="153" t="e">
        <f t="shared" si="29"/>
        <v>#REF!</v>
      </c>
      <c r="R103" s="153" t="e">
        <f t="shared" si="29"/>
        <v>#REF!</v>
      </c>
      <c r="S103" s="153" t="e">
        <f t="shared" si="25"/>
        <v>#REF!</v>
      </c>
      <c r="T103" s="152" t="str">
        <f t="shared" ca="1" si="26"/>
        <v/>
      </c>
      <c r="U103" s="149" t="str">
        <f t="shared" ca="1" si="23"/>
        <v/>
      </c>
    </row>
    <row r="104" spans="1:21">
      <c r="A104" s="149">
        <v>102</v>
      </c>
      <c r="B104" s="150">
        <f t="shared" si="24"/>
        <v>102</v>
      </c>
      <c r="C104" s="151" t="e">
        <f>IF('Data Collection2'!$V$6='Pareto Math2'!Z$3,'Pareto Math2'!B104,IF(HLOOKUP(X$15,'Data Collection2'!I$2:J104,A105,FALSE)="","",HLOOKUP(X$15,'Data Collection2'!I$2:J104,A105,FALSE)))</f>
        <v>#REF!</v>
      </c>
      <c r="D104" s="149" t="e">
        <f>HLOOKUP(V$15,'Data Collection2'!I$2:J104,A105,FALSE)</f>
        <v>#REF!</v>
      </c>
      <c r="E104" s="152" t="e">
        <f>IF(C104="","",HLOOKUP(W$15,'Data Collection2'!I$2:J104,A105,FALSE))</f>
        <v>#REF!</v>
      </c>
      <c r="F104" s="152">
        <f>(COUNTIF(D$3:D104,D104))</f>
        <v>102</v>
      </c>
      <c r="G104" s="152">
        <f t="shared" si="27"/>
        <v>999</v>
      </c>
      <c r="H104" s="152" t="e">
        <f t="shared" si="28"/>
        <v>#REF!</v>
      </c>
      <c r="I104" s="153" t="str">
        <f t="shared" si="22"/>
        <v/>
      </c>
      <c r="J104" s="153" t="e">
        <f t="shared" si="21"/>
        <v>#REF!</v>
      </c>
      <c r="K104" s="153" t="e">
        <f t="shared" si="21"/>
        <v>#REF!</v>
      </c>
      <c r="L104" s="153" t="e">
        <f t="shared" si="21"/>
        <v>#REF!</v>
      </c>
      <c r="M104" s="153" t="e">
        <f t="shared" si="21"/>
        <v>#REF!</v>
      </c>
      <c r="N104" s="153" t="e">
        <f t="shared" si="21"/>
        <v>#REF!</v>
      </c>
      <c r="O104" s="153" t="e">
        <f t="shared" si="21"/>
        <v>#REF!</v>
      </c>
      <c r="P104" s="153" t="e">
        <f t="shared" si="29"/>
        <v>#REF!</v>
      </c>
      <c r="Q104" s="153" t="e">
        <f t="shared" si="29"/>
        <v>#REF!</v>
      </c>
      <c r="R104" s="153" t="e">
        <f t="shared" si="29"/>
        <v>#REF!</v>
      </c>
      <c r="S104" s="153" t="e">
        <f t="shared" si="25"/>
        <v>#REF!</v>
      </c>
      <c r="T104" s="152" t="str">
        <f t="shared" ca="1" si="26"/>
        <v/>
      </c>
      <c r="U104" s="149" t="str">
        <f t="shared" ca="1" si="23"/>
        <v/>
      </c>
    </row>
    <row r="105" spans="1:21">
      <c r="A105" s="149">
        <v>103</v>
      </c>
      <c r="B105" s="150">
        <f t="shared" si="24"/>
        <v>103</v>
      </c>
      <c r="C105" s="151" t="e">
        <f>IF('Data Collection2'!$V$6='Pareto Math2'!Z$3,'Pareto Math2'!B105,IF(HLOOKUP(X$15,'Data Collection2'!I$2:J105,A106,FALSE)="","",HLOOKUP(X$15,'Data Collection2'!I$2:J105,A106,FALSE)))</f>
        <v>#REF!</v>
      </c>
      <c r="D105" s="149" t="e">
        <f>HLOOKUP(V$15,'Data Collection2'!I$2:J105,A106,FALSE)</f>
        <v>#REF!</v>
      </c>
      <c r="E105" s="152" t="e">
        <f>IF(C105="","",HLOOKUP(W$15,'Data Collection2'!I$2:J105,A106,FALSE))</f>
        <v>#REF!</v>
      </c>
      <c r="F105" s="152">
        <f>(COUNTIF(D$3:D105,D105))</f>
        <v>103</v>
      </c>
      <c r="G105" s="152">
        <f t="shared" si="27"/>
        <v>999</v>
      </c>
      <c r="H105" s="152" t="e">
        <f t="shared" si="28"/>
        <v>#REF!</v>
      </c>
      <c r="I105" s="153" t="str">
        <f t="shared" si="22"/>
        <v/>
      </c>
      <c r="J105" s="153" t="e">
        <f t="shared" si="21"/>
        <v>#REF!</v>
      </c>
      <c r="K105" s="153" t="e">
        <f t="shared" si="21"/>
        <v>#REF!</v>
      </c>
      <c r="L105" s="153" t="e">
        <f t="shared" si="21"/>
        <v>#REF!</v>
      </c>
      <c r="M105" s="153" t="e">
        <f t="shared" si="21"/>
        <v>#REF!</v>
      </c>
      <c r="N105" s="153" t="e">
        <f t="shared" si="21"/>
        <v>#REF!</v>
      </c>
      <c r="O105" s="153" t="e">
        <f t="shared" si="21"/>
        <v>#REF!</v>
      </c>
      <c r="P105" s="153" t="e">
        <f t="shared" si="29"/>
        <v>#REF!</v>
      </c>
      <c r="Q105" s="153" t="e">
        <f t="shared" si="29"/>
        <v>#REF!</v>
      </c>
      <c r="R105" s="153" t="e">
        <f t="shared" si="29"/>
        <v>#REF!</v>
      </c>
      <c r="S105" s="153" t="e">
        <f t="shared" si="25"/>
        <v>#REF!</v>
      </c>
      <c r="T105" s="152" t="str">
        <f t="shared" ca="1" si="26"/>
        <v/>
      </c>
      <c r="U105" s="149" t="str">
        <f t="shared" ca="1" si="23"/>
        <v/>
      </c>
    </row>
    <row r="106" spans="1:21">
      <c r="A106" s="149">
        <v>104</v>
      </c>
      <c r="B106" s="150">
        <f t="shared" si="24"/>
        <v>104</v>
      </c>
      <c r="C106" s="151" t="e">
        <f>IF('Data Collection2'!$V$6='Pareto Math2'!Z$3,'Pareto Math2'!B106,IF(HLOOKUP(X$15,'Data Collection2'!I$2:J106,A107,FALSE)="","",HLOOKUP(X$15,'Data Collection2'!I$2:J106,A107,FALSE)))</f>
        <v>#REF!</v>
      </c>
      <c r="D106" s="149" t="e">
        <f>HLOOKUP(V$15,'Data Collection2'!I$2:J106,A107,FALSE)</f>
        <v>#REF!</v>
      </c>
      <c r="E106" s="152" t="e">
        <f>IF(C106="","",HLOOKUP(W$15,'Data Collection2'!I$2:J106,A107,FALSE))</f>
        <v>#REF!</v>
      </c>
      <c r="F106" s="152">
        <f>(COUNTIF(D$3:D106,D106))</f>
        <v>104</v>
      </c>
      <c r="G106" s="152">
        <f t="shared" si="27"/>
        <v>999</v>
      </c>
      <c r="H106" s="152" t="e">
        <f t="shared" si="28"/>
        <v>#REF!</v>
      </c>
      <c r="I106" s="153" t="str">
        <f t="shared" si="22"/>
        <v/>
      </c>
      <c r="J106" s="153" t="e">
        <f t="shared" si="21"/>
        <v>#REF!</v>
      </c>
      <c r="K106" s="153" t="e">
        <f t="shared" si="21"/>
        <v>#REF!</v>
      </c>
      <c r="L106" s="153" t="e">
        <f t="shared" si="21"/>
        <v>#REF!</v>
      </c>
      <c r="M106" s="153" t="e">
        <f t="shared" si="21"/>
        <v>#REF!</v>
      </c>
      <c r="N106" s="153" t="e">
        <f t="shared" si="21"/>
        <v>#REF!</v>
      </c>
      <c r="O106" s="153" t="e">
        <f t="shared" si="21"/>
        <v>#REF!</v>
      </c>
      <c r="P106" s="153" t="e">
        <f t="shared" si="29"/>
        <v>#REF!</v>
      </c>
      <c r="Q106" s="153" t="e">
        <f t="shared" si="29"/>
        <v>#REF!</v>
      </c>
      <c r="R106" s="153" t="e">
        <f t="shared" si="29"/>
        <v>#REF!</v>
      </c>
      <c r="S106" s="153" t="e">
        <f t="shared" si="25"/>
        <v>#REF!</v>
      </c>
      <c r="T106" s="152" t="str">
        <f t="shared" ca="1" si="26"/>
        <v/>
      </c>
      <c r="U106" s="149" t="str">
        <f t="shared" ca="1" si="23"/>
        <v/>
      </c>
    </row>
    <row r="107" spans="1:21">
      <c r="A107" s="149">
        <v>105</v>
      </c>
      <c r="B107" s="150">
        <f t="shared" si="24"/>
        <v>105</v>
      </c>
      <c r="C107" s="151" t="e">
        <f>IF('Data Collection2'!$V$6='Pareto Math2'!Z$3,'Pareto Math2'!B107,IF(HLOOKUP(X$15,'Data Collection2'!I$2:J107,A108,FALSE)="","",HLOOKUP(X$15,'Data Collection2'!I$2:J107,A108,FALSE)))</f>
        <v>#REF!</v>
      </c>
      <c r="D107" s="149" t="e">
        <f>HLOOKUP(V$15,'Data Collection2'!I$2:J107,A108,FALSE)</f>
        <v>#REF!</v>
      </c>
      <c r="E107" s="152" t="e">
        <f>IF(C107="","",HLOOKUP(W$15,'Data Collection2'!I$2:J107,A108,FALSE))</f>
        <v>#REF!</v>
      </c>
      <c r="F107" s="152">
        <f>(COUNTIF(D$3:D107,D107))</f>
        <v>105</v>
      </c>
      <c r="G107" s="152">
        <f t="shared" si="27"/>
        <v>999</v>
      </c>
      <c r="H107" s="152" t="e">
        <f t="shared" si="28"/>
        <v>#REF!</v>
      </c>
      <c r="I107" s="153" t="str">
        <f t="shared" si="22"/>
        <v/>
      </c>
      <c r="J107" s="153" t="e">
        <f t="shared" si="21"/>
        <v>#REF!</v>
      </c>
      <c r="K107" s="153" t="e">
        <f t="shared" si="21"/>
        <v>#REF!</v>
      </c>
      <c r="L107" s="153" t="e">
        <f t="shared" si="21"/>
        <v>#REF!</v>
      </c>
      <c r="M107" s="153" t="e">
        <f t="shared" si="21"/>
        <v>#REF!</v>
      </c>
      <c r="N107" s="153" t="e">
        <f t="shared" si="21"/>
        <v>#REF!</v>
      </c>
      <c r="O107" s="153" t="e">
        <f t="shared" si="21"/>
        <v>#REF!</v>
      </c>
      <c r="P107" s="153" t="e">
        <f t="shared" si="29"/>
        <v>#REF!</v>
      </c>
      <c r="Q107" s="153" t="e">
        <f t="shared" si="29"/>
        <v>#REF!</v>
      </c>
      <c r="R107" s="153" t="e">
        <f t="shared" si="29"/>
        <v>#REF!</v>
      </c>
      <c r="S107" s="153" t="e">
        <f t="shared" si="25"/>
        <v>#REF!</v>
      </c>
      <c r="T107" s="152" t="str">
        <f t="shared" ca="1" si="26"/>
        <v/>
      </c>
      <c r="U107" s="149" t="str">
        <f t="shared" ca="1" si="23"/>
        <v/>
      </c>
    </row>
    <row r="108" spans="1:21">
      <c r="A108" s="149">
        <v>106</v>
      </c>
      <c r="B108" s="150">
        <f t="shared" si="24"/>
        <v>106</v>
      </c>
      <c r="C108" s="151" t="e">
        <f>IF('Data Collection2'!$V$6='Pareto Math2'!Z$3,'Pareto Math2'!B108,IF(HLOOKUP(X$15,'Data Collection2'!I$2:J108,A109,FALSE)="","",HLOOKUP(X$15,'Data Collection2'!I$2:J108,A109,FALSE)))</f>
        <v>#REF!</v>
      </c>
      <c r="D108" s="149" t="e">
        <f>HLOOKUP(V$15,'Data Collection2'!I$2:J108,A109,FALSE)</f>
        <v>#REF!</v>
      </c>
      <c r="E108" s="152" t="e">
        <f>IF(C108="","",HLOOKUP(W$15,'Data Collection2'!I$2:J108,A109,FALSE))</f>
        <v>#REF!</v>
      </c>
      <c r="F108" s="152">
        <f>(COUNTIF(D$3:D108,D108))</f>
        <v>106</v>
      </c>
      <c r="G108" s="152">
        <f t="shared" si="27"/>
        <v>999</v>
      </c>
      <c r="H108" s="152" t="e">
        <f t="shared" si="28"/>
        <v>#REF!</v>
      </c>
      <c r="I108" s="153" t="str">
        <f t="shared" si="22"/>
        <v/>
      </c>
      <c r="J108" s="153" t="e">
        <f t="shared" si="21"/>
        <v>#REF!</v>
      </c>
      <c r="K108" s="153" t="e">
        <f t="shared" si="21"/>
        <v>#REF!</v>
      </c>
      <c r="L108" s="153" t="e">
        <f t="shared" si="21"/>
        <v>#REF!</v>
      </c>
      <c r="M108" s="153" t="e">
        <f t="shared" si="21"/>
        <v>#REF!</v>
      </c>
      <c r="N108" s="153" t="e">
        <f t="shared" si="21"/>
        <v>#REF!</v>
      </c>
      <c r="O108" s="153" t="e">
        <f t="shared" si="21"/>
        <v>#REF!</v>
      </c>
      <c r="P108" s="153" t="e">
        <f t="shared" si="29"/>
        <v>#REF!</v>
      </c>
      <c r="Q108" s="153" t="e">
        <f t="shared" si="29"/>
        <v>#REF!</v>
      </c>
      <c r="R108" s="153" t="e">
        <f t="shared" si="29"/>
        <v>#REF!</v>
      </c>
      <c r="S108" s="153" t="e">
        <f t="shared" si="25"/>
        <v>#REF!</v>
      </c>
      <c r="T108" s="152" t="str">
        <f t="shared" ca="1" si="26"/>
        <v/>
      </c>
      <c r="U108" s="149" t="str">
        <f t="shared" ca="1" si="23"/>
        <v/>
      </c>
    </row>
    <row r="109" spans="1:21">
      <c r="A109" s="149">
        <v>107</v>
      </c>
      <c r="B109" s="150">
        <f t="shared" si="24"/>
        <v>107</v>
      </c>
      <c r="C109" s="151" t="e">
        <f>IF('Data Collection2'!$V$6='Pareto Math2'!Z$3,'Pareto Math2'!B109,IF(HLOOKUP(X$15,'Data Collection2'!I$2:J109,A110,FALSE)="","",HLOOKUP(X$15,'Data Collection2'!I$2:J109,A110,FALSE)))</f>
        <v>#REF!</v>
      </c>
      <c r="D109" s="149" t="e">
        <f>HLOOKUP(V$15,'Data Collection2'!I$2:J109,A110,FALSE)</f>
        <v>#REF!</v>
      </c>
      <c r="E109" s="152" t="e">
        <f>IF(C109="","",HLOOKUP(W$15,'Data Collection2'!I$2:J109,A110,FALSE))</f>
        <v>#REF!</v>
      </c>
      <c r="F109" s="152">
        <f>(COUNTIF(D$3:D109,D109))</f>
        <v>107</v>
      </c>
      <c r="G109" s="152">
        <f t="shared" si="27"/>
        <v>999</v>
      </c>
      <c r="H109" s="152" t="e">
        <f t="shared" si="28"/>
        <v>#REF!</v>
      </c>
      <c r="I109" s="153" t="str">
        <f t="shared" si="22"/>
        <v/>
      </c>
      <c r="J109" s="153" t="e">
        <f t="shared" si="21"/>
        <v>#REF!</v>
      </c>
      <c r="K109" s="153" t="e">
        <f t="shared" si="21"/>
        <v>#REF!</v>
      </c>
      <c r="L109" s="153" t="e">
        <f t="shared" si="21"/>
        <v>#REF!</v>
      </c>
      <c r="M109" s="153" t="e">
        <f t="shared" si="21"/>
        <v>#REF!</v>
      </c>
      <c r="N109" s="153" t="e">
        <f t="shared" si="21"/>
        <v>#REF!</v>
      </c>
      <c r="O109" s="153" t="e">
        <f t="shared" si="21"/>
        <v>#REF!</v>
      </c>
      <c r="P109" s="153" t="e">
        <f t="shared" si="29"/>
        <v>#REF!</v>
      </c>
      <c r="Q109" s="153" t="e">
        <f t="shared" si="29"/>
        <v>#REF!</v>
      </c>
      <c r="R109" s="153" t="e">
        <f t="shared" si="29"/>
        <v>#REF!</v>
      </c>
      <c r="S109" s="153" t="e">
        <f t="shared" si="25"/>
        <v>#REF!</v>
      </c>
      <c r="T109" s="152" t="str">
        <f t="shared" ca="1" si="26"/>
        <v/>
      </c>
      <c r="U109" s="149" t="str">
        <f t="shared" ca="1" si="23"/>
        <v/>
      </c>
    </row>
    <row r="110" spans="1:21">
      <c r="A110" s="149">
        <v>108</v>
      </c>
      <c r="B110" s="150">
        <f t="shared" si="24"/>
        <v>108</v>
      </c>
      <c r="C110" s="151" t="e">
        <f>IF('Data Collection2'!$V$6='Pareto Math2'!Z$3,'Pareto Math2'!B110,IF(HLOOKUP(X$15,'Data Collection2'!I$2:J110,A111,FALSE)="","",HLOOKUP(X$15,'Data Collection2'!I$2:J110,A111,FALSE)))</f>
        <v>#REF!</v>
      </c>
      <c r="D110" s="149" t="e">
        <f>HLOOKUP(V$15,'Data Collection2'!I$2:J110,A111,FALSE)</f>
        <v>#REF!</v>
      </c>
      <c r="E110" s="152" t="e">
        <f>IF(C110="","",HLOOKUP(W$15,'Data Collection2'!I$2:J110,A111,FALSE))</f>
        <v>#REF!</v>
      </c>
      <c r="F110" s="152">
        <f>(COUNTIF(D$3:D110,D110))</f>
        <v>108</v>
      </c>
      <c r="G110" s="152">
        <f t="shared" si="27"/>
        <v>999</v>
      </c>
      <c r="H110" s="152" t="e">
        <f t="shared" si="28"/>
        <v>#REF!</v>
      </c>
      <c r="I110" s="153" t="str">
        <f t="shared" si="22"/>
        <v/>
      </c>
      <c r="J110" s="153" t="e">
        <f t="shared" si="21"/>
        <v>#REF!</v>
      </c>
      <c r="K110" s="153" t="e">
        <f t="shared" si="21"/>
        <v>#REF!</v>
      </c>
      <c r="L110" s="153" t="e">
        <f t="shared" si="21"/>
        <v>#REF!</v>
      </c>
      <c r="M110" s="153" t="e">
        <f t="shared" si="21"/>
        <v>#REF!</v>
      </c>
      <c r="N110" s="153" t="e">
        <f t="shared" si="21"/>
        <v>#REF!</v>
      </c>
      <c r="O110" s="153" t="e">
        <f t="shared" si="21"/>
        <v>#REF!</v>
      </c>
      <c r="P110" s="153" t="e">
        <f t="shared" si="29"/>
        <v>#REF!</v>
      </c>
      <c r="Q110" s="153" t="e">
        <f t="shared" si="29"/>
        <v>#REF!</v>
      </c>
      <c r="R110" s="153" t="e">
        <f t="shared" si="29"/>
        <v>#REF!</v>
      </c>
      <c r="S110" s="153" t="e">
        <f t="shared" si="25"/>
        <v>#REF!</v>
      </c>
      <c r="T110" s="152" t="str">
        <f t="shared" ca="1" si="26"/>
        <v/>
      </c>
      <c r="U110" s="149" t="str">
        <f t="shared" ca="1" si="23"/>
        <v/>
      </c>
    </row>
    <row r="111" spans="1:21">
      <c r="A111" s="149">
        <v>109</v>
      </c>
      <c r="B111" s="150">
        <f t="shared" si="24"/>
        <v>109</v>
      </c>
      <c r="C111" s="151" t="e">
        <f>IF('Data Collection2'!$V$6='Pareto Math2'!Z$3,'Pareto Math2'!B111,IF(HLOOKUP(X$15,'Data Collection2'!I$2:J111,A112,FALSE)="","",HLOOKUP(X$15,'Data Collection2'!I$2:J111,A112,FALSE)))</f>
        <v>#REF!</v>
      </c>
      <c r="D111" s="149" t="e">
        <f>HLOOKUP(V$15,'Data Collection2'!I$2:J111,A112,FALSE)</f>
        <v>#REF!</v>
      </c>
      <c r="E111" s="152" t="e">
        <f>IF(C111="","",HLOOKUP(W$15,'Data Collection2'!I$2:J111,A112,FALSE))</f>
        <v>#REF!</v>
      </c>
      <c r="F111" s="152">
        <f>(COUNTIF(D$3:D111,D111))</f>
        <v>109</v>
      </c>
      <c r="G111" s="152">
        <f t="shared" si="27"/>
        <v>999</v>
      </c>
      <c r="H111" s="152" t="e">
        <f t="shared" si="28"/>
        <v>#REF!</v>
      </c>
      <c r="I111" s="153" t="str">
        <f t="shared" si="22"/>
        <v/>
      </c>
      <c r="J111" s="153" t="e">
        <f t="shared" si="21"/>
        <v>#REF!</v>
      </c>
      <c r="K111" s="153" t="e">
        <f t="shared" si="21"/>
        <v>#REF!</v>
      </c>
      <c r="L111" s="153" t="e">
        <f t="shared" si="21"/>
        <v>#REF!</v>
      </c>
      <c r="M111" s="153" t="e">
        <f t="shared" ref="M111:R174" si="30">IF(ISERROR(AA$43),"",IF($D111&lt;&gt;AA$43,"",$E111))</f>
        <v>#REF!</v>
      </c>
      <c r="N111" s="153" t="e">
        <f t="shared" si="30"/>
        <v>#REF!</v>
      </c>
      <c r="O111" s="153" t="e">
        <f t="shared" si="30"/>
        <v>#REF!</v>
      </c>
      <c r="P111" s="153" t="e">
        <f t="shared" si="29"/>
        <v>#REF!</v>
      </c>
      <c r="Q111" s="153" t="e">
        <f t="shared" si="29"/>
        <v>#REF!</v>
      </c>
      <c r="R111" s="153" t="e">
        <f t="shared" si="29"/>
        <v>#REF!</v>
      </c>
      <c r="S111" s="153" t="e">
        <f t="shared" si="25"/>
        <v>#REF!</v>
      </c>
      <c r="T111" s="152" t="str">
        <f t="shared" ca="1" si="26"/>
        <v/>
      </c>
      <c r="U111" s="149" t="str">
        <f t="shared" ca="1" si="23"/>
        <v/>
      </c>
    </row>
    <row r="112" spans="1:21">
      <c r="A112" s="149">
        <v>110</v>
      </c>
      <c r="B112" s="150">
        <f t="shared" si="24"/>
        <v>110</v>
      </c>
      <c r="C112" s="151" t="e">
        <f>IF('Data Collection2'!$V$6='Pareto Math2'!Z$3,'Pareto Math2'!B112,IF(HLOOKUP(X$15,'Data Collection2'!I$2:J112,A113,FALSE)="","",HLOOKUP(X$15,'Data Collection2'!I$2:J112,A113,FALSE)))</f>
        <v>#REF!</v>
      </c>
      <c r="D112" s="149" t="e">
        <f>HLOOKUP(V$15,'Data Collection2'!I$2:J112,A113,FALSE)</f>
        <v>#REF!</v>
      </c>
      <c r="E112" s="152" t="e">
        <f>IF(C112="","",HLOOKUP(W$15,'Data Collection2'!I$2:J112,A113,FALSE))</f>
        <v>#REF!</v>
      </c>
      <c r="F112" s="152">
        <f>(COUNTIF(D$3:D112,D112))</f>
        <v>110</v>
      </c>
      <c r="G112" s="152">
        <f t="shared" si="27"/>
        <v>999</v>
      </c>
      <c r="H112" s="152" t="e">
        <f t="shared" si="28"/>
        <v>#REF!</v>
      </c>
      <c r="I112" s="153" t="str">
        <f t="shared" si="22"/>
        <v/>
      </c>
      <c r="J112" s="153" t="e">
        <f t="shared" ref="J112:O175" si="31">IF(ISERROR(X$43),"",IF($D112&lt;&gt;X$43,"",$E112))</f>
        <v>#REF!</v>
      </c>
      <c r="K112" s="153" t="e">
        <f t="shared" si="31"/>
        <v>#REF!</v>
      </c>
      <c r="L112" s="153" t="e">
        <f t="shared" si="31"/>
        <v>#REF!</v>
      </c>
      <c r="M112" s="153" t="e">
        <f t="shared" si="30"/>
        <v>#REF!</v>
      </c>
      <c r="N112" s="153" t="e">
        <f t="shared" si="30"/>
        <v>#REF!</v>
      </c>
      <c r="O112" s="153" t="e">
        <f t="shared" si="30"/>
        <v>#REF!</v>
      </c>
      <c r="P112" s="153" t="e">
        <f t="shared" si="29"/>
        <v>#REF!</v>
      </c>
      <c r="Q112" s="153" t="e">
        <f t="shared" si="29"/>
        <v>#REF!</v>
      </c>
      <c r="R112" s="153" t="e">
        <f t="shared" si="29"/>
        <v>#REF!</v>
      </c>
      <c r="S112" s="153" t="e">
        <f t="shared" si="25"/>
        <v>#REF!</v>
      </c>
      <c r="T112" s="152" t="str">
        <f t="shared" ca="1" si="26"/>
        <v/>
      </c>
      <c r="U112" s="149" t="str">
        <f t="shared" ca="1" si="23"/>
        <v/>
      </c>
    </row>
    <row r="113" spans="1:21">
      <c r="A113" s="149">
        <v>111</v>
      </c>
      <c r="B113" s="150">
        <f t="shared" si="24"/>
        <v>111</v>
      </c>
      <c r="C113" s="151" t="e">
        <f>IF('Data Collection2'!$V$6='Pareto Math2'!Z$3,'Pareto Math2'!B113,IF(HLOOKUP(X$15,'Data Collection2'!I$2:J113,A114,FALSE)="","",HLOOKUP(X$15,'Data Collection2'!I$2:J113,A114,FALSE)))</f>
        <v>#REF!</v>
      </c>
      <c r="D113" s="149" t="e">
        <f>HLOOKUP(V$15,'Data Collection2'!I$2:J113,A114,FALSE)</f>
        <v>#REF!</v>
      </c>
      <c r="E113" s="152" t="e">
        <f>IF(C113="","",HLOOKUP(W$15,'Data Collection2'!I$2:J113,A114,FALSE))</f>
        <v>#REF!</v>
      </c>
      <c r="F113" s="152">
        <f>(COUNTIF(D$3:D113,D113))</f>
        <v>111</v>
      </c>
      <c r="G113" s="152">
        <f t="shared" si="27"/>
        <v>999</v>
      </c>
      <c r="H113" s="152" t="e">
        <f t="shared" si="28"/>
        <v>#REF!</v>
      </c>
      <c r="I113" s="153" t="str">
        <f t="shared" si="22"/>
        <v/>
      </c>
      <c r="J113" s="153" t="e">
        <f t="shared" si="31"/>
        <v>#REF!</v>
      </c>
      <c r="K113" s="153" t="e">
        <f t="shared" si="31"/>
        <v>#REF!</v>
      </c>
      <c r="L113" s="153" t="e">
        <f t="shared" si="31"/>
        <v>#REF!</v>
      </c>
      <c r="M113" s="153" t="e">
        <f t="shared" si="30"/>
        <v>#REF!</v>
      </c>
      <c r="N113" s="153" t="e">
        <f t="shared" si="30"/>
        <v>#REF!</v>
      </c>
      <c r="O113" s="153" t="e">
        <f t="shared" si="30"/>
        <v>#REF!</v>
      </c>
      <c r="P113" s="153" t="e">
        <f t="shared" si="29"/>
        <v>#REF!</v>
      </c>
      <c r="Q113" s="153" t="e">
        <f t="shared" si="29"/>
        <v>#REF!</v>
      </c>
      <c r="R113" s="153" t="e">
        <f t="shared" si="29"/>
        <v>#REF!</v>
      </c>
      <c r="S113" s="153" t="e">
        <f t="shared" si="25"/>
        <v>#REF!</v>
      </c>
      <c r="T113" s="152" t="str">
        <f t="shared" ca="1" si="26"/>
        <v/>
      </c>
      <c r="U113" s="149" t="str">
        <f t="shared" ca="1" si="23"/>
        <v/>
      </c>
    </row>
    <row r="114" spans="1:21">
      <c r="A114" s="149">
        <v>112</v>
      </c>
      <c r="B114" s="150">
        <f t="shared" si="24"/>
        <v>112</v>
      </c>
      <c r="C114" s="151" t="e">
        <f>IF('Data Collection2'!$V$6='Pareto Math2'!Z$3,'Pareto Math2'!B114,IF(HLOOKUP(X$15,'Data Collection2'!I$2:J114,A115,FALSE)="","",HLOOKUP(X$15,'Data Collection2'!I$2:J114,A115,FALSE)))</f>
        <v>#REF!</v>
      </c>
      <c r="D114" s="149" t="e">
        <f>HLOOKUP(V$15,'Data Collection2'!I$2:J114,A115,FALSE)</f>
        <v>#REF!</v>
      </c>
      <c r="E114" s="152" t="e">
        <f>IF(C114="","",HLOOKUP(W$15,'Data Collection2'!I$2:J114,A115,FALSE))</f>
        <v>#REF!</v>
      </c>
      <c r="F114" s="152">
        <f>(COUNTIF(D$3:D114,D114))</f>
        <v>112</v>
      </c>
      <c r="G114" s="152">
        <f t="shared" si="27"/>
        <v>999</v>
      </c>
      <c r="H114" s="152" t="e">
        <f t="shared" si="28"/>
        <v>#REF!</v>
      </c>
      <c r="I114" s="153" t="str">
        <f t="shared" si="22"/>
        <v/>
      </c>
      <c r="J114" s="153" t="e">
        <f t="shared" si="31"/>
        <v>#REF!</v>
      </c>
      <c r="K114" s="153" t="e">
        <f t="shared" si="31"/>
        <v>#REF!</v>
      </c>
      <c r="L114" s="153" t="e">
        <f t="shared" si="31"/>
        <v>#REF!</v>
      </c>
      <c r="M114" s="153" t="e">
        <f t="shared" si="30"/>
        <v>#REF!</v>
      </c>
      <c r="N114" s="153" t="e">
        <f t="shared" si="30"/>
        <v>#REF!</v>
      </c>
      <c r="O114" s="153" t="e">
        <f t="shared" si="30"/>
        <v>#REF!</v>
      </c>
      <c r="P114" s="153" t="e">
        <f t="shared" si="29"/>
        <v>#REF!</v>
      </c>
      <c r="Q114" s="153" t="e">
        <f t="shared" si="29"/>
        <v>#REF!</v>
      </c>
      <c r="R114" s="153" t="e">
        <f t="shared" si="29"/>
        <v>#REF!</v>
      </c>
      <c r="S114" s="153" t="e">
        <f t="shared" si="25"/>
        <v>#REF!</v>
      </c>
      <c r="T114" s="152" t="str">
        <f t="shared" ca="1" si="26"/>
        <v/>
      </c>
      <c r="U114" s="149" t="str">
        <f t="shared" ca="1" si="23"/>
        <v/>
      </c>
    </row>
    <row r="115" spans="1:21">
      <c r="A115" s="149">
        <v>113</v>
      </c>
      <c r="B115" s="150">
        <f t="shared" si="24"/>
        <v>113</v>
      </c>
      <c r="C115" s="151" t="e">
        <f>IF('Data Collection2'!$V$6='Pareto Math2'!Z$3,'Pareto Math2'!B115,IF(HLOOKUP(X$15,'Data Collection2'!I$2:J115,A116,FALSE)="","",HLOOKUP(X$15,'Data Collection2'!I$2:J115,A116,FALSE)))</f>
        <v>#REF!</v>
      </c>
      <c r="D115" s="149" t="e">
        <f>HLOOKUP(V$15,'Data Collection2'!I$2:J115,A116,FALSE)</f>
        <v>#REF!</v>
      </c>
      <c r="E115" s="152" t="e">
        <f>IF(C115="","",HLOOKUP(W$15,'Data Collection2'!I$2:J115,A116,FALSE))</f>
        <v>#REF!</v>
      </c>
      <c r="F115" s="152">
        <f>(COUNTIF(D$3:D115,D115))</f>
        <v>113</v>
      </c>
      <c r="G115" s="152">
        <f t="shared" si="27"/>
        <v>999</v>
      </c>
      <c r="H115" s="152" t="e">
        <f t="shared" si="28"/>
        <v>#REF!</v>
      </c>
      <c r="I115" s="153" t="str">
        <f t="shared" si="22"/>
        <v/>
      </c>
      <c r="J115" s="153" t="e">
        <f t="shared" si="31"/>
        <v>#REF!</v>
      </c>
      <c r="K115" s="153" t="e">
        <f t="shared" si="31"/>
        <v>#REF!</v>
      </c>
      <c r="L115" s="153" t="e">
        <f t="shared" si="31"/>
        <v>#REF!</v>
      </c>
      <c r="M115" s="153" t="e">
        <f t="shared" si="30"/>
        <v>#REF!</v>
      </c>
      <c r="N115" s="153" t="e">
        <f t="shared" si="30"/>
        <v>#REF!</v>
      </c>
      <c r="O115" s="153" t="e">
        <f t="shared" si="30"/>
        <v>#REF!</v>
      </c>
      <c r="P115" s="153" t="e">
        <f t="shared" si="29"/>
        <v>#REF!</v>
      </c>
      <c r="Q115" s="153" t="e">
        <f t="shared" si="29"/>
        <v>#REF!</v>
      </c>
      <c r="R115" s="153" t="e">
        <f t="shared" si="29"/>
        <v>#REF!</v>
      </c>
      <c r="S115" s="153" t="e">
        <f t="shared" si="25"/>
        <v>#REF!</v>
      </c>
      <c r="T115" s="152" t="str">
        <f t="shared" ca="1" si="26"/>
        <v/>
      </c>
      <c r="U115" s="149" t="str">
        <f t="shared" ca="1" si="23"/>
        <v/>
      </c>
    </row>
    <row r="116" spans="1:21">
      <c r="A116" s="149">
        <v>114</v>
      </c>
      <c r="B116" s="150">
        <f t="shared" si="24"/>
        <v>114</v>
      </c>
      <c r="C116" s="151" t="e">
        <f>IF('Data Collection2'!$V$6='Pareto Math2'!Z$3,'Pareto Math2'!B116,IF(HLOOKUP(X$15,'Data Collection2'!I$2:J116,A117,FALSE)="","",HLOOKUP(X$15,'Data Collection2'!I$2:J116,A117,FALSE)))</f>
        <v>#REF!</v>
      </c>
      <c r="D116" s="149" t="e">
        <f>HLOOKUP(V$15,'Data Collection2'!I$2:J116,A117,FALSE)</f>
        <v>#REF!</v>
      </c>
      <c r="E116" s="152" t="e">
        <f>IF(C116="","",HLOOKUP(W$15,'Data Collection2'!I$2:J116,A117,FALSE))</f>
        <v>#REF!</v>
      </c>
      <c r="F116" s="152">
        <f>(COUNTIF(D$3:D116,D116))</f>
        <v>114</v>
      </c>
      <c r="G116" s="152">
        <f t="shared" si="27"/>
        <v>999</v>
      </c>
      <c r="H116" s="152" t="e">
        <f t="shared" si="28"/>
        <v>#REF!</v>
      </c>
      <c r="I116" s="153" t="str">
        <f t="shared" si="22"/>
        <v/>
      </c>
      <c r="J116" s="153" t="e">
        <f t="shared" si="31"/>
        <v>#REF!</v>
      </c>
      <c r="K116" s="153" t="e">
        <f t="shared" si="31"/>
        <v>#REF!</v>
      </c>
      <c r="L116" s="153" t="e">
        <f t="shared" si="31"/>
        <v>#REF!</v>
      </c>
      <c r="M116" s="153" t="e">
        <f t="shared" si="30"/>
        <v>#REF!</v>
      </c>
      <c r="N116" s="153" t="e">
        <f t="shared" si="30"/>
        <v>#REF!</v>
      </c>
      <c r="O116" s="153" t="e">
        <f t="shared" si="30"/>
        <v>#REF!</v>
      </c>
      <c r="P116" s="153" t="e">
        <f t="shared" si="29"/>
        <v>#REF!</v>
      </c>
      <c r="Q116" s="153" t="e">
        <f t="shared" si="29"/>
        <v>#REF!</v>
      </c>
      <c r="R116" s="153" t="e">
        <f t="shared" si="29"/>
        <v>#REF!</v>
      </c>
      <c r="S116" s="153" t="e">
        <f t="shared" si="25"/>
        <v>#REF!</v>
      </c>
      <c r="T116" s="152" t="str">
        <f t="shared" ca="1" si="26"/>
        <v/>
      </c>
      <c r="U116" s="149" t="str">
        <f t="shared" ca="1" si="23"/>
        <v/>
      </c>
    </row>
    <row r="117" spans="1:21">
      <c r="A117" s="149">
        <v>115</v>
      </c>
      <c r="B117" s="150">
        <f t="shared" si="24"/>
        <v>115</v>
      </c>
      <c r="C117" s="151" t="e">
        <f>IF('Data Collection2'!$V$6='Pareto Math2'!Z$3,'Pareto Math2'!B117,IF(HLOOKUP(X$15,'Data Collection2'!I$2:J117,A118,FALSE)="","",HLOOKUP(X$15,'Data Collection2'!I$2:J117,A118,FALSE)))</f>
        <v>#REF!</v>
      </c>
      <c r="D117" s="149" t="e">
        <f>HLOOKUP(V$15,'Data Collection2'!I$2:J117,A118,FALSE)</f>
        <v>#REF!</v>
      </c>
      <c r="E117" s="152" t="e">
        <f>IF(C117="","",HLOOKUP(W$15,'Data Collection2'!I$2:J117,A118,FALSE))</f>
        <v>#REF!</v>
      </c>
      <c r="F117" s="152">
        <f>(COUNTIF(D$3:D117,D117))</f>
        <v>115</v>
      </c>
      <c r="G117" s="152">
        <f t="shared" si="27"/>
        <v>999</v>
      </c>
      <c r="H117" s="152" t="e">
        <f t="shared" si="28"/>
        <v>#REF!</v>
      </c>
      <c r="I117" s="153" t="str">
        <f t="shared" si="22"/>
        <v/>
      </c>
      <c r="J117" s="153" t="e">
        <f t="shared" si="31"/>
        <v>#REF!</v>
      </c>
      <c r="K117" s="153" t="e">
        <f t="shared" si="31"/>
        <v>#REF!</v>
      </c>
      <c r="L117" s="153" t="e">
        <f t="shared" si="31"/>
        <v>#REF!</v>
      </c>
      <c r="M117" s="153" t="e">
        <f t="shared" si="30"/>
        <v>#REF!</v>
      </c>
      <c r="N117" s="153" t="e">
        <f t="shared" si="30"/>
        <v>#REF!</v>
      </c>
      <c r="O117" s="153" t="e">
        <f t="shared" si="30"/>
        <v>#REF!</v>
      </c>
      <c r="P117" s="153" t="e">
        <f t="shared" si="29"/>
        <v>#REF!</v>
      </c>
      <c r="Q117" s="153" t="e">
        <f t="shared" si="29"/>
        <v>#REF!</v>
      </c>
      <c r="R117" s="153" t="e">
        <f t="shared" si="29"/>
        <v>#REF!</v>
      </c>
      <c r="S117" s="153" t="e">
        <f t="shared" si="25"/>
        <v>#REF!</v>
      </c>
      <c r="T117" s="152" t="str">
        <f t="shared" ca="1" si="26"/>
        <v/>
      </c>
      <c r="U117" s="149" t="str">
        <f t="shared" ca="1" si="23"/>
        <v/>
      </c>
    </row>
    <row r="118" spans="1:21">
      <c r="A118" s="149">
        <v>116</v>
      </c>
      <c r="B118" s="150">
        <f t="shared" si="24"/>
        <v>116</v>
      </c>
      <c r="C118" s="151" t="e">
        <f>IF('Data Collection2'!$V$6='Pareto Math2'!Z$3,'Pareto Math2'!B118,IF(HLOOKUP(X$15,'Data Collection2'!I$2:J118,A119,FALSE)="","",HLOOKUP(X$15,'Data Collection2'!I$2:J118,A119,FALSE)))</f>
        <v>#REF!</v>
      </c>
      <c r="D118" s="149" t="e">
        <f>HLOOKUP(V$15,'Data Collection2'!I$2:J118,A119,FALSE)</f>
        <v>#REF!</v>
      </c>
      <c r="E118" s="152" t="e">
        <f>IF(C118="","",HLOOKUP(W$15,'Data Collection2'!I$2:J118,A119,FALSE))</f>
        <v>#REF!</v>
      </c>
      <c r="F118" s="152">
        <f>(COUNTIF(D$3:D118,D118))</f>
        <v>116</v>
      </c>
      <c r="G118" s="152">
        <f t="shared" si="27"/>
        <v>999</v>
      </c>
      <c r="H118" s="152" t="e">
        <f t="shared" si="28"/>
        <v>#REF!</v>
      </c>
      <c r="I118" s="153" t="str">
        <f t="shared" si="22"/>
        <v/>
      </c>
      <c r="J118" s="153" t="e">
        <f t="shared" si="31"/>
        <v>#REF!</v>
      </c>
      <c r="K118" s="153" t="e">
        <f t="shared" si="31"/>
        <v>#REF!</v>
      </c>
      <c r="L118" s="153" t="e">
        <f t="shared" si="31"/>
        <v>#REF!</v>
      </c>
      <c r="M118" s="153" t="e">
        <f t="shared" si="30"/>
        <v>#REF!</v>
      </c>
      <c r="N118" s="153" t="e">
        <f t="shared" si="30"/>
        <v>#REF!</v>
      </c>
      <c r="O118" s="153" t="e">
        <f t="shared" si="30"/>
        <v>#REF!</v>
      </c>
      <c r="P118" s="153" t="e">
        <f t="shared" si="29"/>
        <v>#REF!</v>
      </c>
      <c r="Q118" s="153" t="e">
        <f t="shared" si="29"/>
        <v>#REF!</v>
      </c>
      <c r="R118" s="153" t="e">
        <f t="shared" si="29"/>
        <v>#REF!</v>
      </c>
      <c r="S118" s="153" t="e">
        <f t="shared" si="25"/>
        <v>#REF!</v>
      </c>
      <c r="T118" s="152" t="str">
        <f t="shared" ca="1" si="26"/>
        <v/>
      </c>
      <c r="U118" s="149" t="str">
        <f t="shared" ca="1" si="23"/>
        <v/>
      </c>
    </row>
    <row r="119" spans="1:21">
      <c r="A119" s="149">
        <v>117</v>
      </c>
      <c r="B119" s="150">
        <f t="shared" si="24"/>
        <v>117</v>
      </c>
      <c r="C119" s="151" t="e">
        <f>IF('Data Collection2'!$V$6='Pareto Math2'!Z$3,'Pareto Math2'!B119,IF(HLOOKUP(X$15,'Data Collection2'!I$2:J119,A120,FALSE)="","",HLOOKUP(X$15,'Data Collection2'!I$2:J119,A120,FALSE)))</f>
        <v>#REF!</v>
      </c>
      <c r="D119" s="149" t="e">
        <f>HLOOKUP(V$15,'Data Collection2'!I$2:J119,A120,FALSE)</f>
        <v>#REF!</v>
      </c>
      <c r="E119" s="152" t="e">
        <f>IF(C119="","",HLOOKUP(W$15,'Data Collection2'!I$2:J119,A120,FALSE))</f>
        <v>#REF!</v>
      </c>
      <c r="F119" s="152">
        <f>(COUNTIF(D$3:D119,D119))</f>
        <v>117</v>
      </c>
      <c r="G119" s="152">
        <f t="shared" si="27"/>
        <v>999</v>
      </c>
      <c r="H119" s="152" t="e">
        <f t="shared" si="28"/>
        <v>#REF!</v>
      </c>
      <c r="I119" s="153" t="str">
        <f t="shared" si="22"/>
        <v/>
      </c>
      <c r="J119" s="153" t="e">
        <f t="shared" si="31"/>
        <v>#REF!</v>
      </c>
      <c r="K119" s="153" t="e">
        <f t="shared" si="31"/>
        <v>#REF!</v>
      </c>
      <c r="L119" s="153" t="e">
        <f t="shared" si="31"/>
        <v>#REF!</v>
      </c>
      <c r="M119" s="153" t="e">
        <f t="shared" si="30"/>
        <v>#REF!</v>
      </c>
      <c r="N119" s="153" t="e">
        <f t="shared" si="30"/>
        <v>#REF!</v>
      </c>
      <c r="O119" s="153" t="e">
        <f t="shared" si="30"/>
        <v>#REF!</v>
      </c>
      <c r="P119" s="153" t="e">
        <f t="shared" si="29"/>
        <v>#REF!</v>
      </c>
      <c r="Q119" s="153" t="e">
        <f t="shared" si="29"/>
        <v>#REF!</v>
      </c>
      <c r="R119" s="153" t="e">
        <f t="shared" si="29"/>
        <v>#REF!</v>
      </c>
      <c r="S119" s="153" t="e">
        <f t="shared" si="25"/>
        <v>#REF!</v>
      </c>
      <c r="T119" s="152" t="str">
        <f t="shared" ca="1" si="26"/>
        <v/>
      </c>
      <c r="U119" s="149" t="str">
        <f t="shared" ca="1" si="23"/>
        <v/>
      </c>
    </row>
    <row r="120" spans="1:21">
      <c r="A120" s="149">
        <v>118</v>
      </c>
      <c r="B120" s="150">
        <f t="shared" si="24"/>
        <v>118</v>
      </c>
      <c r="C120" s="151" t="e">
        <f>IF('Data Collection2'!$V$6='Pareto Math2'!Z$3,'Pareto Math2'!B120,IF(HLOOKUP(X$15,'Data Collection2'!I$2:J120,A121,FALSE)="","",HLOOKUP(X$15,'Data Collection2'!I$2:J120,A121,FALSE)))</f>
        <v>#REF!</v>
      </c>
      <c r="D120" s="149" t="e">
        <f>HLOOKUP(V$15,'Data Collection2'!I$2:J120,A121,FALSE)</f>
        <v>#REF!</v>
      </c>
      <c r="E120" s="152" t="e">
        <f>IF(C120="","",HLOOKUP(W$15,'Data Collection2'!I$2:J120,A121,FALSE))</f>
        <v>#REF!</v>
      </c>
      <c r="F120" s="152">
        <f>(COUNTIF(D$3:D120,D120))</f>
        <v>118</v>
      </c>
      <c r="G120" s="152">
        <f t="shared" si="27"/>
        <v>999</v>
      </c>
      <c r="H120" s="152" t="e">
        <f t="shared" si="28"/>
        <v>#REF!</v>
      </c>
      <c r="I120" s="153" t="str">
        <f t="shared" si="22"/>
        <v/>
      </c>
      <c r="J120" s="153" t="e">
        <f t="shared" si="31"/>
        <v>#REF!</v>
      </c>
      <c r="K120" s="153" t="e">
        <f t="shared" si="31"/>
        <v>#REF!</v>
      </c>
      <c r="L120" s="153" t="e">
        <f t="shared" si="31"/>
        <v>#REF!</v>
      </c>
      <c r="M120" s="153" t="e">
        <f t="shared" si="30"/>
        <v>#REF!</v>
      </c>
      <c r="N120" s="153" t="e">
        <f t="shared" si="30"/>
        <v>#REF!</v>
      </c>
      <c r="O120" s="153" t="e">
        <f t="shared" si="30"/>
        <v>#REF!</v>
      </c>
      <c r="P120" s="153" t="e">
        <f t="shared" si="29"/>
        <v>#REF!</v>
      </c>
      <c r="Q120" s="153" t="e">
        <f t="shared" si="29"/>
        <v>#REF!</v>
      </c>
      <c r="R120" s="153" t="e">
        <f t="shared" si="29"/>
        <v>#REF!</v>
      </c>
      <c r="S120" s="153" t="e">
        <f t="shared" si="25"/>
        <v>#REF!</v>
      </c>
      <c r="T120" s="152" t="str">
        <f t="shared" ca="1" si="26"/>
        <v/>
      </c>
      <c r="U120" s="149" t="str">
        <f t="shared" ca="1" si="23"/>
        <v/>
      </c>
    </row>
    <row r="121" spans="1:21">
      <c r="A121" s="149">
        <v>119</v>
      </c>
      <c r="B121" s="150">
        <f t="shared" si="24"/>
        <v>119</v>
      </c>
      <c r="C121" s="151" t="e">
        <f>IF('Data Collection2'!$V$6='Pareto Math2'!Z$3,'Pareto Math2'!B121,IF(HLOOKUP(X$15,'Data Collection2'!I$2:J121,A122,FALSE)="","",HLOOKUP(X$15,'Data Collection2'!I$2:J121,A122,FALSE)))</f>
        <v>#REF!</v>
      </c>
      <c r="D121" s="149" t="e">
        <f>HLOOKUP(V$15,'Data Collection2'!I$2:J121,A122,FALSE)</f>
        <v>#REF!</v>
      </c>
      <c r="E121" s="152" t="e">
        <f>IF(C121="","",HLOOKUP(W$15,'Data Collection2'!I$2:J121,A122,FALSE))</f>
        <v>#REF!</v>
      </c>
      <c r="F121" s="152">
        <f>(COUNTIF(D$3:D121,D121))</f>
        <v>119</v>
      </c>
      <c r="G121" s="152">
        <f t="shared" si="27"/>
        <v>999</v>
      </c>
      <c r="H121" s="152" t="e">
        <f t="shared" si="28"/>
        <v>#REF!</v>
      </c>
      <c r="I121" s="153" t="str">
        <f t="shared" si="22"/>
        <v/>
      </c>
      <c r="J121" s="153" t="e">
        <f t="shared" si="31"/>
        <v>#REF!</v>
      </c>
      <c r="K121" s="153" t="e">
        <f t="shared" si="31"/>
        <v>#REF!</v>
      </c>
      <c r="L121" s="153" t="e">
        <f t="shared" si="31"/>
        <v>#REF!</v>
      </c>
      <c r="M121" s="153" t="e">
        <f t="shared" si="30"/>
        <v>#REF!</v>
      </c>
      <c r="N121" s="153" t="e">
        <f t="shared" si="30"/>
        <v>#REF!</v>
      </c>
      <c r="O121" s="153" t="e">
        <f t="shared" si="30"/>
        <v>#REF!</v>
      </c>
      <c r="P121" s="153" t="e">
        <f t="shared" si="29"/>
        <v>#REF!</v>
      </c>
      <c r="Q121" s="153" t="e">
        <f t="shared" si="29"/>
        <v>#REF!</v>
      </c>
      <c r="R121" s="153" t="e">
        <f t="shared" si="29"/>
        <v>#REF!</v>
      </c>
      <c r="S121" s="153" t="e">
        <f t="shared" si="25"/>
        <v>#REF!</v>
      </c>
      <c r="T121" s="152" t="str">
        <f t="shared" ca="1" si="26"/>
        <v/>
      </c>
      <c r="U121" s="149" t="str">
        <f t="shared" ca="1" si="23"/>
        <v/>
      </c>
    </row>
    <row r="122" spans="1:21">
      <c r="A122" s="149">
        <v>120</v>
      </c>
      <c r="B122" s="150">
        <f t="shared" si="24"/>
        <v>120</v>
      </c>
      <c r="C122" s="151" t="e">
        <f>IF('Data Collection2'!$V$6='Pareto Math2'!Z$3,'Pareto Math2'!B122,IF(HLOOKUP(X$15,'Data Collection2'!I$2:J122,A123,FALSE)="","",HLOOKUP(X$15,'Data Collection2'!I$2:J122,A123,FALSE)))</f>
        <v>#REF!</v>
      </c>
      <c r="D122" s="149" t="e">
        <f>HLOOKUP(V$15,'Data Collection2'!I$2:J122,A123,FALSE)</f>
        <v>#REF!</v>
      </c>
      <c r="E122" s="152" t="e">
        <f>IF(C122="","",HLOOKUP(W$15,'Data Collection2'!I$2:J122,A123,FALSE))</f>
        <v>#REF!</v>
      </c>
      <c r="F122" s="152">
        <f>(COUNTIF(D$3:D122,D122))</f>
        <v>120</v>
      </c>
      <c r="G122" s="152">
        <f t="shared" si="27"/>
        <v>999</v>
      </c>
      <c r="H122" s="152" t="e">
        <f t="shared" si="28"/>
        <v>#REF!</v>
      </c>
      <c r="I122" s="153" t="str">
        <f t="shared" si="22"/>
        <v/>
      </c>
      <c r="J122" s="153" t="e">
        <f t="shared" si="31"/>
        <v>#REF!</v>
      </c>
      <c r="K122" s="153" t="e">
        <f t="shared" si="31"/>
        <v>#REF!</v>
      </c>
      <c r="L122" s="153" t="e">
        <f t="shared" si="31"/>
        <v>#REF!</v>
      </c>
      <c r="M122" s="153" t="e">
        <f t="shared" si="30"/>
        <v>#REF!</v>
      </c>
      <c r="N122" s="153" t="e">
        <f t="shared" si="30"/>
        <v>#REF!</v>
      </c>
      <c r="O122" s="153" t="e">
        <f t="shared" si="30"/>
        <v>#REF!</v>
      </c>
      <c r="P122" s="153" t="e">
        <f t="shared" si="29"/>
        <v>#REF!</v>
      </c>
      <c r="Q122" s="153" t="e">
        <f t="shared" si="29"/>
        <v>#REF!</v>
      </c>
      <c r="R122" s="153" t="e">
        <f t="shared" si="29"/>
        <v>#REF!</v>
      </c>
      <c r="S122" s="153" t="e">
        <f t="shared" si="25"/>
        <v>#REF!</v>
      </c>
      <c r="T122" s="152" t="str">
        <f t="shared" ca="1" si="26"/>
        <v/>
      </c>
      <c r="U122" s="149" t="str">
        <f t="shared" ca="1" si="23"/>
        <v/>
      </c>
    </row>
    <row r="123" spans="1:21">
      <c r="A123" s="149">
        <v>121</v>
      </c>
      <c r="B123" s="150">
        <f t="shared" si="24"/>
        <v>121</v>
      </c>
      <c r="C123" s="151" t="e">
        <f>IF('Data Collection2'!$V$6='Pareto Math2'!Z$3,'Pareto Math2'!B123,IF(HLOOKUP(X$15,'Data Collection2'!I$2:J123,A124,FALSE)="","",HLOOKUP(X$15,'Data Collection2'!I$2:J123,A124,FALSE)))</f>
        <v>#REF!</v>
      </c>
      <c r="D123" s="149" t="e">
        <f>HLOOKUP(V$15,'Data Collection2'!I$2:J123,A124,FALSE)</f>
        <v>#REF!</v>
      </c>
      <c r="E123" s="152" t="e">
        <f>IF(C123="","",HLOOKUP(W$15,'Data Collection2'!I$2:J123,A124,FALSE))</f>
        <v>#REF!</v>
      </c>
      <c r="F123" s="152">
        <f>(COUNTIF(D$3:D123,D123))</f>
        <v>121</v>
      </c>
      <c r="G123" s="152">
        <f t="shared" si="27"/>
        <v>999</v>
      </c>
      <c r="H123" s="152" t="e">
        <f t="shared" si="28"/>
        <v>#REF!</v>
      </c>
      <c r="I123" s="153" t="str">
        <f t="shared" si="22"/>
        <v/>
      </c>
      <c r="J123" s="153" t="e">
        <f t="shared" si="31"/>
        <v>#REF!</v>
      </c>
      <c r="K123" s="153" t="e">
        <f t="shared" si="31"/>
        <v>#REF!</v>
      </c>
      <c r="L123" s="153" t="e">
        <f t="shared" si="31"/>
        <v>#REF!</v>
      </c>
      <c r="M123" s="153" t="e">
        <f t="shared" si="30"/>
        <v>#REF!</v>
      </c>
      <c r="N123" s="153" t="e">
        <f t="shared" si="30"/>
        <v>#REF!</v>
      </c>
      <c r="O123" s="153" t="e">
        <f t="shared" si="30"/>
        <v>#REF!</v>
      </c>
      <c r="P123" s="153" t="e">
        <f t="shared" si="29"/>
        <v>#REF!</v>
      </c>
      <c r="Q123" s="153" t="e">
        <f t="shared" si="29"/>
        <v>#REF!</v>
      </c>
      <c r="R123" s="153" t="e">
        <f t="shared" si="29"/>
        <v>#REF!</v>
      </c>
      <c r="S123" s="153" t="e">
        <f t="shared" si="25"/>
        <v>#REF!</v>
      </c>
      <c r="T123" s="152" t="str">
        <f t="shared" ca="1" si="26"/>
        <v/>
      </c>
      <c r="U123" s="149" t="str">
        <f t="shared" ca="1" si="23"/>
        <v/>
      </c>
    </row>
    <row r="124" spans="1:21">
      <c r="A124" s="149">
        <v>122</v>
      </c>
      <c r="B124" s="150">
        <f t="shared" si="24"/>
        <v>122</v>
      </c>
      <c r="C124" s="151" t="e">
        <f>IF('Data Collection2'!$V$6='Pareto Math2'!Z$3,'Pareto Math2'!B124,IF(HLOOKUP(X$15,'Data Collection2'!I$2:J124,A125,FALSE)="","",HLOOKUP(X$15,'Data Collection2'!I$2:J124,A125,FALSE)))</f>
        <v>#REF!</v>
      </c>
      <c r="D124" s="149" t="e">
        <f>HLOOKUP(V$15,'Data Collection2'!I$2:J124,A125,FALSE)</f>
        <v>#REF!</v>
      </c>
      <c r="E124" s="152" t="e">
        <f>IF(C124="","",HLOOKUP(W$15,'Data Collection2'!I$2:J124,A125,FALSE))</f>
        <v>#REF!</v>
      </c>
      <c r="F124" s="152">
        <f>(COUNTIF(D$3:D124,D124))</f>
        <v>122</v>
      </c>
      <c r="G124" s="152">
        <f t="shared" si="27"/>
        <v>999</v>
      </c>
      <c r="H124" s="152" t="e">
        <f t="shared" si="28"/>
        <v>#REF!</v>
      </c>
      <c r="I124" s="153" t="str">
        <f t="shared" si="22"/>
        <v/>
      </c>
      <c r="J124" s="153" t="e">
        <f t="shared" si="31"/>
        <v>#REF!</v>
      </c>
      <c r="K124" s="153" t="e">
        <f t="shared" si="31"/>
        <v>#REF!</v>
      </c>
      <c r="L124" s="153" t="e">
        <f t="shared" si="31"/>
        <v>#REF!</v>
      </c>
      <c r="M124" s="153" t="e">
        <f t="shared" si="30"/>
        <v>#REF!</v>
      </c>
      <c r="N124" s="153" t="e">
        <f t="shared" si="30"/>
        <v>#REF!</v>
      </c>
      <c r="O124" s="153" t="e">
        <f t="shared" si="30"/>
        <v>#REF!</v>
      </c>
      <c r="P124" s="153" t="e">
        <f t="shared" si="29"/>
        <v>#REF!</v>
      </c>
      <c r="Q124" s="153" t="e">
        <f t="shared" si="29"/>
        <v>#REF!</v>
      </c>
      <c r="R124" s="153" t="e">
        <f t="shared" si="29"/>
        <v>#REF!</v>
      </c>
      <c r="S124" s="153" t="e">
        <f t="shared" si="25"/>
        <v>#REF!</v>
      </c>
      <c r="T124" s="152" t="str">
        <f t="shared" ca="1" si="26"/>
        <v/>
      </c>
      <c r="U124" s="149" t="str">
        <f t="shared" ca="1" si="23"/>
        <v/>
      </c>
    </row>
    <row r="125" spans="1:21">
      <c r="A125" s="149">
        <v>123</v>
      </c>
      <c r="B125" s="150">
        <f t="shared" si="24"/>
        <v>123</v>
      </c>
      <c r="C125" s="151" t="e">
        <f>IF('Data Collection2'!$V$6='Pareto Math2'!Z$3,'Pareto Math2'!B125,IF(HLOOKUP(X$15,'Data Collection2'!I$2:J125,A126,FALSE)="","",HLOOKUP(X$15,'Data Collection2'!I$2:J125,A126,FALSE)))</f>
        <v>#REF!</v>
      </c>
      <c r="D125" s="149" t="e">
        <f>HLOOKUP(V$15,'Data Collection2'!I$2:J125,A126,FALSE)</f>
        <v>#REF!</v>
      </c>
      <c r="E125" s="152" t="e">
        <f>IF(C125="","",HLOOKUP(W$15,'Data Collection2'!I$2:J125,A126,FALSE))</f>
        <v>#REF!</v>
      </c>
      <c r="F125" s="152">
        <f>(COUNTIF(D$3:D125,D125))</f>
        <v>123</v>
      </c>
      <c r="G125" s="152">
        <f t="shared" si="27"/>
        <v>999</v>
      </c>
      <c r="H125" s="152" t="e">
        <f t="shared" si="28"/>
        <v>#REF!</v>
      </c>
      <c r="I125" s="153" t="str">
        <f t="shared" si="22"/>
        <v/>
      </c>
      <c r="J125" s="153" t="e">
        <f t="shared" si="31"/>
        <v>#REF!</v>
      </c>
      <c r="K125" s="153" t="e">
        <f t="shared" si="31"/>
        <v>#REF!</v>
      </c>
      <c r="L125" s="153" t="e">
        <f t="shared" si="31"/>
        <v>#REF!</v>
      </c>
      <c r="M125" s="153" t="e">
        <f t="shared" si="30"/>
        <v>#REF!</v>
      </c>
      <c r="N125" s="153" t="e">
        <f t="shared" si="30"/>
        <v>#REF!</v>
      </c>
      <c r="O125" s="153" t="e">
        <f t="shared" si="30"/>
        <v>#REF!</v>
      </c>
      <c r="P125" s="153" t="e">
        <f t="shared" si="29"/>
        <v>#REF!</v>
      </c>
      <c r="Q125" s="153" t="e">
        <f t="shared" si="29"/>
        <v>#REF!</v>
      </c>
      <c r="R125" s="153" t="e">
        <f t="shared" si="29"/>
        <v>#REF!</v>
      </c>
      <c r="S125" s="153" t="e">
        <f t="shared" si="25"/>
        <v>#REF!</v>
      </c>
      <c r="T125" s="152" t="str">
        <f t="shared" ca="1" si="26"/>
        <v/>
      </c>
      <c r="U125" s="149" t="str">
        <f t="shared" ca="1" si="23"/>
        <v/>
      </c>
    </row>
    <row r="126" spans="1:21">
      <c r="A126" s="149">
        <v>124</v>
      </c>
      <c r="B126" s="150">
        <f t="shared" si="24"/>
        <v>124</v>
      </c>
      <c r="C126" s="151" t="e">
        <f>IF('Data Collection2'!$V$6='Pareto Math2'!Z$3,'Pareto Math2'!B126,IF(HLOOKUP(X$15,'Data Collection2'!I$2:J126,A127,FALSE)="","",HLOOKUP(X$15,'Data Collection2'!I$2:J126,A127,FALSE)))</f>
        <v>#REF!</v>
      </c>
      <c r="D126" s="149" t="e">
        <f>HLOOKUP(V$15,'Data Collection2'!I$2:J126,A127,FALSE)</f>
        <v>#REF!</v>
      </c>
      <c r="E126" s="152" t="e">
        <f>IF(C126="","",HLOOKUP(W$15,'Data Collection2'!I$2:J126,A127,FALSE))</f>
        <v>#REF!</v>
      </c>
      <c r="F126" s="152">
        <f>(COUNTIF(D$3:D126,D126))</f>
        <v>124</v>
      </c>
      <c r="G126" s="152">
        <f t="shared" si="27"/>
        <v>999</v>
      </c>
      <c r="H126" s="152" t="e">
        <f t="shared" si="28"/>
        <v>#REF!</v>
      </c>
      <c r="I126" s="153" t="str">
        <f t="shared" si="22"/>
        <v/>
      </c>
      <c r="J126" s="153" t="e">
        <f t="shared" si="31"/>
        <v>#REF!</v>
      </c>
      <c r="K126" s="153" t="e">
        <f t="shared" si="31"/>
        <v>#REF!</v>
      </c>
      <c r="L126" s="153" t="e">
        <f t="shared" si="31"/>
        <v>#REF!</v>
      </c>
      <c r="M126" s="153" t="e">
        <f t="shared" si="30"/>
        <v>#REF!</v>
      </c>
      <c r="N126" s="153" t="e">
        <f t="shared" si="30"/>
        <v>#REF!</v>
      </c>
      <c r="O126" s="153" t="e">
        <f t="shared" si="30"/>
        <v>#REF!</v>
      </c>
      <c r="P126" s="153" t="e">
        <f t="shared" si="29"/>
        <v>#REF!</v>
      </c>
      <c r="Q126" s="153" t="e">
        <f t="shared" si="29"/>
        <v>#REF!</v>
      </c>
      <c r="R126" s="153" t="e">
        <f t="shared" si="29"/>
        <v>#REF!</v>
      </c>
      <c r="S126" s="153" t="e">
        <f t="shared" si="25"/>
        <v>#REF!</v>
      </c>
      <c r="T126" s="152" t="str">
        <f t="shared" ca="1" si="26"/>
        <v/>
      </c>
      <c r="U126" s="149" t="str">
        <f t="shared" ca="1" si="23"/>
        <v/>
      </c>
    </row>
    <row r="127" spans="1:21">
      <c r="A127" s="149">
        <v>125</v>
      </c>
      <c r="B127" s="150">
        <f t="shared" si="24"/>
        <v>125</v>
      </c>
      <c r="C127" s="151" t="e">
        <f>IF('Data Collection2'!$V$6='Pareto Math2'!Z$3,'Pareto Math2'!B127,IF(HLOOKUP(X$15,'Data Collection2'!I$2:J127,A128,FALSE)="","",HLOOKUP(X$15,'Data Collection2'!I$2:J127,A128,FALSE)))</f>
        <v>#REF!</v>
      </c>
      <c r="D127" s="149" t="e">
        <f>HLOOKUP(V$15,'Data Collection2'!I$2:J127,A128,FALSE)</f>
        <v>#REF!</v>
      </c>
      <c r="E127" s="152" t="e">
        <f>IF(C127="","",HLOOKUP(W$15,'Data Collection2'!I$2:J127,A128,FALSE))</f>
        <v>#REF!</v>
      </c>
      <c r="F127" s="152">
        <f>(COUNTIF(D$3:D127,D127))</f>
        <v>125</v>
      </c>
      <c r="G127" s="152">
        <f t="shared" si="27"/>
        <v>999</v>
      </c>
      <c r="H127" s="152" t="e">
        <f t="shared" si="28"/>
        <v>#REF!</v>
      </c>
      <c r="I127" s="153" t="str">
        <f t="shared" si="22"/>
        <v/>
      </c>
      <c r="J127" s="153" t="e">
        <f t="shared" si="31"/>
        <v>#REF!</v>
      </c>
      <c r="K127" s="153" t="e">
        <f t="shared" si="31"/>
        <v>#REF!</v>
      </c>
      <c r="L127" s="153" t="e">
        <f t="shared" si="31"/>
        <v>#REF!</v>
      </c>
      <c r="M127" s="153" t="e">
        <f t="shared" si="30"/>
        <v>#REF!</v>
      </c>
      <c r="N127" s="153" t="e">
        <f t="shared" si="30"/>
        <v>#REF!</v>
      </c>
      <c r="O127" s="153" t="e">
        <f t="shared" si="30"/>
        <v>#REF!</v>
      </c>
      <c r="P127" s="153" t="e">
        <f t="shared" si="29"/>
        <v>#REF!</v>
      </c>
      <c r="Q127" s="153" t="e">
        <f t="shared" si="29"/>
        <v>#REF!</v>
      </c>
      <c r="R127" s="153" t="e">
        <f t="shared" si="29"/>
        <v>#REF!</v>
      </c>
      <c r="S127" s="153" t="e">
        <f t="shared" si="25"/>
        <v>#REF!</v>
      </c>
      <c r="T127" s="152" t="str">
        <f t="shared" ca="1" si="26"/>
        <v/>
      </c>
      <c r="U127" s="149" t="str">
        <f t="shared" ca="1" si="23"/>
        <v/>
      </c>
    </row>
    <row r="128" spans="1:21">
      <c r="A128" s="149">
        <v>126</v>
      </c>
      <c r="B128" s="150">
        <f t="shared" si="24"/>
        <v>126</v>
      </c>
      <c r="C128" s="151" t="e">
        <f>IF('Data Collection2'!$V$6='Pareto Math2'!Z$3,'Pareto Math2'!B128,IF(HLOOKUP(X$15,'Data Collection2'!I$2:J128,A129,FALSE)="","",HLOOKUP(X$15,'Data Collection2'!I$2:J128,A129,FALSE)))</f>
        <v>#REF!</v>
      </c>
      <c r="D128" s="149" t="e">
        <f>HLOOKUP(V$15,'Data Collection2'!I$2:J128,A129,FALSE)</f>
        <v>#REF!</v>
      </c>
      <c r="E128" s="152" t="e">
        <f>IF(C128="","",HLOOKUP(W$15,'Data Collection2'!I$2:J128,A129,FALSE))</f>
        <v>#REF!</v>
      </c>
      <c r="F128" s="152">
        <f>(COUNTIF(D$3:D128,D128))</f>
        <v>126</v>
      </c>
      <c r="G128" s="152">
        <f t="shared" si="27"/>
        <v>999</v>
      </c>
      <c r="H128" s="152" t="e">
        <f t="shared" si="28"/>
        <v>#REF!</v>
      </c>
      <c r="I128" s="153" t="str">
        <f t="shared" si="22"/>
        <v/>
      </c>
      <c r="J128" s="153" t="e">
        <f t="shared" si="31"/>
        <v>#REF!</v>
      </c>
      <c r="K128" s="153" t="e">
        <f t="shared" si="31"/>
        <v>#REF!</v>
      </c>
      <c r="L128" s="153" t="e">
        <f t="shared" si="31"/>
        <v>#REF!</v>
      </c>
      <c r="M128" s="153" t="e">
        <f t="shared" si="30"/>
        <v>#REF!</v>
      </c>
      <c r="N128" s="153" t="e">
        <f t="shared" si="30"/>
        <v>#REF!</v>
      </c>
      <c r="O128" s="153" t="e">
        <f t="shared" si="30"/>
        <v>#REF!</v>
      </c>
      <c r="P128" s="153" t="e">
        <f t="shared" si="29"/>
        <v>#REF!</v>
      </c>
      <c r="Q128" s="153" t="e">
        <f t="shared" si="29"/>
        <v>#REF!</v>
      </c>
      <c r="R128" s="153" t="e">
        <f t="shared" si="29"/>
        <v>#REF!</v>
      </c>
      <c r="S128" s="153" t="e">
        <f t="shared" si="25"/>
        <v>#REF!</v>
      </c>
      <c r="T128" s="152" t="str">
        <f t="shared" ca="1" si="26"/>
        <v/>
      </c>
      <c r="U128" s="149" t="str">
        <f t="shared" ca="1" si="23"/>
        <v/>
      </c>
    </row>
    <row r="129" spans="1:21">
      <c r="A129" s="149">
        <v>127</v>
      </c>
      <c r="B129" s="150">
        <f t="shared" si="24"/>
        <v>127</v>
      </c>
      <c r="C129" s="151" t="e">
        <f>IF('Data Collection2'!$V$6='Pareto Math2'!Z$3,'Pareto Math2'!B129,IF(HLOOKUP(X$15,'Data Collection2'!I$2:J129,A130,FALSE)="","",HLOOKUP(X$15,'Data Collection2'!I$2:J129,A130,FALSE)))</f>
        <v>#REF!</v>
      </c>
      <c r="D129" s="149" t="e">
        <f>HLOOKUP(V$15,'Data Collection2'!I$2:J129,A130,FALSE)</f>
        <v>#REF!</v>
      </c>
      <c r="E129" s="152" t="e">
        <f>IF(C129="","",HLOOKUP(W$15,'Data Collection2'!I$2:J129,A130,FALSE))</f>
        <v>#REF!</v>
      </c>
      <c r="F129" s="152">
        <f>(COUNTIF(D$3:D129,D129))</f>
        <v>127</v>
      </c>
      <c r="G129" s="152">
        <f t="shared" si="27"/>
        <v>999</v>
      </c>
      <c r="H129" s="152" t="e">
        <f t="shared" si="28"/>
        <v>#REF!</v>
      </c>
      <c r="I129" s="153" t="str">
        <f t="shared" si="22"/>
        <v/>
      </c>
      <c r="J129" s="153" t="e">
        <f t="shared" si="31"/>
        <v>#REF!</v>
      </c>
      <c r="K129" s="153" t="e">
        <f t="shared" si="31"/>
        <v>#REF!</v>
      </c>
      <c r="L129" s="153" t="e">
        <f t="shared" si="31"/>
        <v>#REF!</v>
      </c>
      <c r="M129" s="153" t="e">
        <f t="shared" si="30"/>
        <v>#REF!</v>
      </c>
      <c r="N129" s="153" t="e">
        <f t="shared" si="30"/>
        <v>#REF!</v>
      </c>
      <c r="O129" s="153" t="e">
        <f t="shared" si="30"/>
        <v>#REF!</v>
      </c>
      <c r="P129" s="153" t="e">
        <f t="shared" si="29"/>
        <v>#REF!</v>
      </c>
      <c r="Q129" s="153" t="e">
        <f t="shared" si="29"/>
        <v>#REF!</v>
      </c>
      <c r="R129" s="153" t="e">
        <f t="shared" si="29"/>
        <v>#REF!</v>
      </c>
      <c r="S129" s="153" t="e">
        <f t="shared" si="25"/>
        <v>#REF!</v>
      </c>
      <c r="T129" s="152" t="str">
        <f t="shared" ca="1" si="26"/>
        <v/>
      </c>
      <c r="U129" s="149" t="str">
        <f t="shared" ca="1" si="23"/>
        <v/>
      </c>
    </row>
    <row r="130" spans="1:21">
      <c r="A130" s="149">
        <v>128</v>
      </c>
      <c r="B130" s="150">
        <f t="shared" si="24"/>
        <v>128</v>
      </c>
      <c r="C130" s="151" t="e">
        <f>IF('Data Collection2'!$V$6='Pareto Math2'!Z$3,'Pareto Math2'!B130,IF(HLOOKUP(X$15,'Data Collection2'!I$2:J130,A131,FALSE)="","",HLOOKUP(X$15,'Data Collection2'!I$2:J130,A131,FALSE)))</f>
        <v>#REF!</v>
      </c>
      <c r="D130" s="149" t="e">
        <f>HLOOKUP(V$15,'Data Collection2'!I$2:J130,A131,FALSE)</f>
        <v>#REF!</v>
      </c>
      <c r="E130" s="152" t="e">
        <f>IF(C130="","",HLOOKUP(W$15,'Data Collection2'!I$2:J130,A131,FALSE))</f>
        <v>#REF!</v>
      </c>
      <c r="F130" s="152">
        <f>(COUNTIF(D$3:D130,D130))</f>
        <v>128</v>
      </c>
      <c r="G130" s="152">
        <f t="shared" si="27"/>
        <v>999</v>
      </c>
      <c r="H130" s="152" t="e">
        <f t="shared" si="28"/>
        <v>#REF!</v>
      </c>
      <c r="I130" s="153" t="str">
        <f t="shared" si="22"/>
        <v/>
      </c>
      <c r="J130" s="153" t="e">
        <f t="shared" si="31"/>
        <v>#REF!</v>
      </c>
      <c r="K130" s="153" t="e">
        <f t="shared" si="31"/>
        <v>#REF!</v>
      </c>
      <c r="L130" s="153" t="e">
        <f t="shared" si="31"/>
        <v>#REF!</v>
      </c>
      <c r="M130" s="153" t="e">
        <f t="shared" si="30"/>
        <v>#REF!</v>
      </c>
      <c r="N130" s="153" t="e">
        <f t="shared" si="30"/>
        <v>#REF!</v>
      </c>
      <c r="O130" s="153" t="e">
        <f t="shared" si="30"/>
        <v>#REF!</v>
      </c>
      <c r="P130" s="153" t="e">
        <f t="shared" si="29"/>
        <v>#REF!</v>
      </c>
      <c r="Q130" s="153" t="e">
        <f t="shared" si="29"/>
        <v>#REF!</v>
      </c>
      <c r="R130" s="153" t="e">
        <f t="shared" si="29"/>
        <v>#REF!</v>
      </c>
      <c r="S130" s="153" t="e">
        <f t="shared" si="25"/>
        <v>#REF!</v>
      </c>
      <c r="T130" s="152" t="str">
        <f t="shared" ca="1" si="26"/>
        <v/>
      </c>
      <c r="U130" s="149" t="str">
        <f t="shared" ca="1" si="23"/>
        <v/>
      </c>
    </row>
    <row r="131" spans="1:21">
      <c r="A131" s="149">
        <v>129</v>
      </c>
      <c r="B131" s="150">
        <f t="shared" si="24"/>
        <v>129</v>
      </c>
      <c r="C131" s="151" t="e">
        <f>IF('Data Collection2'!$V$6='Pareto Math2'!Z$3,'Pareto Math2'!B131,IF(HLOOKUP(X$15,'Data Collection2'!I$2:J131,A132,FALSE)="","",HLOOKUP(X$15,'Data Collection2'!I$2:J131,A132,FALSE)))</f>
        <v>#REF!</v>
      </c>
      <c r="D131" s="149" t="e">
        <f>HLOOKUP(V$15,'Data Collection2'!I$2:J131,A132,FALSE)</f>
        <v>#REF!</v>
      </c>
      <c r="E131" s="152" t="e">
        <f>IF(C131="","",HLOOKUP(W$15,'Data Collection2'!I$2:J131,A132,FALSE))</f>
        <v>#REF!</v>
      </c>
      <c r="F131" s="152">
        <f>(COUNTIF(D$3:D131,D131))</f>
        <v>129</v>
      </c>
      <c r="G131" s="152">
        <f t="shared" si="27"/>
        <v>999</v>
      </c>
      <c r="H131" s="152" t="e">
        <f t="shared" si="28"/>
        <v>#REF!</v>
      </c>
      <c r="I131" s="153" t="str">
        <f t="shared" ref="I131:I194" si="32">IF(F131=G131,IF(ISNA(H131),G131,H131),"")</f>
        <v/>
      </c>
      <c r="J131" s="153" t="e">
        <f t="shared" si="31"/>
        <v>#REF!</v>
      </c>
      <c r="K131" s="153" t="e">
        <f t="shared" si="31"/>
        <v>#REF!</v>
      </c>
      <c r="L131" s="153" t="e">
        <f t="shared" si="31"/>
        <v>#REF!</v>
      </c>
      <c r="M131" s="153" t="e">
        <f t="shared" si="30"/>
        <v>#REF!</v>
      </c>
      <c r="N131" s="153" t="e">
        <f t="shared" si="30"/>
        <v>#REF!</v>
      </c>
      <c r="O131" s="153" t="e">
        <f t="shared" si="30"/>
        <v>#REF!</v>
      </c>
      <c r="P131" s="153" t="e">
        <f t="shared" si="29"/>
        <v>#REF!</v>
      </c>
      <c r="Q131" s="153" t="e">
        <f t="shared" si="29"/>
        <v>#REF!</v>
      </c>
      <c r="R131" s="153" t="e">
        <f t="shared" si="29"/>
        <v>#REF!</v>
      </c>
      <c r="S131" s="153" t="e">
        <f t="shared" si="25"/>
        <v>#REF!</v>
      </c>
      <c r="T131" s="152" t="str">
        <f t="shared" ca="1" si="26"/>
        <v/>
      </c>
      <c r="U131" s="149" t="str">
        <f t="shared" ref="U131:U194" ca="1" si="33">IF(T131="","",D131)</f>
        <v/>
      </c>
    </row>
    <row r="132" spans="1:21">
      <c r="A132" s="149">
        <v>130</v>
      </c>
      <c r="B132" s="150">
        <f t="shared" ref="B132:B195" si="34">IF(A132&gt;999-COUNTIF(D:D,0),"",A132)</f>
        <v>130</v>
      </c>
      <c r="C132" s="151" t="e">
        <f>IF('Data Collection2'!$V$6='Pareto Math2'!Z$3,'Pareto Math2'!B132,IF(HLOOKUP(X$15,'Data Collection2'!I$2:J132,A133,FALSE)="","",HLOOKUP(X$15,'Data Collection2'!I$2:J132,A133,FALSE)))</f>
        <v>#REF!</v>
      </c>
      <c r="D132" s="149" t="e">
        <f>HLOOKUP(V$15,'Data Collection2'!I$2:J132,A133,FALSE)</f>
        <v>#REF!</v>
      </c>
      <c r="E132" s="152" t="e">
        <f>IF(C132="","",HLOOKUP(W$15,'Data Collection2'!I$2:J132,A133,FALSE))</f>
        <v>#REF!</v>
      </c>
      <c r="F132" s="152">
        <f>(COUNTIF(D$3:D132,D132))</f>
        <v>130</v>
      </c>
      <c r="G132" s="152">
        <f t="shared" si="27"/>
        <v>999</v>
      </c>
      <c r="H132" s="152" t="e">
        <f t="shared" si="28"/>
        <v>#REF!</v>
      </c>
      <c r="I132" s="153" t="str">
        <f t="shared" si="32"/>
        <v/>
      </c>
      <c r="J132" s="153" t="e">
        <f t="shared" si="31"/>
        <v>#REF!</v>
      </c>
      <c r="K132" s="153" t="e">
        <f t="shared" si="31"/>
        <v>#REF!</v>
      </c>
      <c r="L132" s="153" t="e">
        <f t="shared" si="31"/>
        <v>#REF!</v>
      </c>
      <c r="M132" s="153" t="e">
        <f t="shared" si="30"/>
        <v>#REF!</v>
      </c>
      <c r="N132" s="153" t="e">
        <f t="shared" si="30"/>
        <v>#REF!</v>
      </c>
      <c r="O132" s="153" t="e">
        <f t="shared" si="30"/>
        <v>#REF!</v>
      </c>
      <c r="P132" s="153" t="e">
        <f t="shared" si="29"/>
        <v>#REF!</v>
      </c>
      <c r="Q132" s="153" t="e">
        <f t="shared" si="29"/>
        <v>#REF!</v>
      </c>
      <c r="R132" s="153" t="e">
        <f t="shared" si="29"/>
        <v>#REF!</v>
      </c>
      <c r="S132" s="153" t="e">
        <f t="shared" ref="S132:S195" si="35">IF(SUM(J132:R132)=0,$E132,"")</f>
        <v>#REF!</v>
      </c>
      <c r="T132" s="152" t="str">
        <f t="shared" ref="T132:T195" ca="1" si="36">IF(F132=G132,IF(ISNA(H132),G132+(RAND()*0.01),H132+(RAND()*0.0000000001)),"")</f>
        <v/>
      </c>
      <c r="U132" s="149" t="str">
        <f t="shared" ca="1" si="33"/>
        <v/>
      </c>
    </row>
    <row r="133" spans="1:21">
      <c r="A133" s="149">
        <v>131</v>
      </c>
      <c r="B133" s="150">
        <f t="shared" si="34"/>
        <v>131</v>
      </c>
      <c r="C133" s="151" t="e">
        <f>IF('Data Collection2'!$V$6='Pareto Math2'!Z$3,'Pareto Math2'!B133,IF(HLOOKUP(X$15,'Data Collection2'!I$2:J133,A134,FALSE)="","",HLOOKUP(X$15,'Data Collection2'!I$2:J133,A134,FALSE)))</f>
        <v>#REF!</v>
      </c>
      <c r="D133" s="149" t="e">
        <f>HLOOKUP(V$15,'Data Collection2'!I$2:J133,A134,FALSE)</f>
        <v>#REF!</v>
      </c>
      <c r="E133" s="152" t="e">
        <f>IF(C133="","",HLOOKUP(W$15,'Data Collection2'!I$2:J133,A134,FALSE))</f>
        <v>#REF!</v>
      </c>
      <c r="F133" s="152">
        <f>(COUNTIF(D$3:D133,D133))</f>
        <v>131</v>
      </c>
      <c r="G133" s="152">
        <f t="shared" si="27"/>
        <v>999</v>
      </c>
      <c r="H133" s="152" t="e">
        <f t="shared" si="28"/>
        <v>#REF!</v>
      </c>
      <c r="I133" s="153" t="str">
        <f t="shared" si="32"/>
        <v/>
      </c>
      <c r="J133" s="153" t="e">
        <f t="shared" si="31"/>
        <v>#REF!</v>
      </c>
      <c r="K133" s="153" t="e">
        <f t="shared" si="31"/>
        <v>#REF!</v>
      </c>
      <c r="L133" s="153" t="e">
        <f t="shared" si="31"/>
        <v>#REF!</v>
      </c>
      <c r="M133" s="153" t="e">
        <f t="shared" si="30"/>
        <v>#REF!</v>
      </c>
      <c r="N133" s="153" t="e">
        <f t="shared" si="30"/>
        <v>#REF!</v>
      </c>
      <c r="O133" s="153" t="e">
        <f t="shared" si="30"/>
        <v>#REF!</v>
      </c>
      <c r="P133" s="153" t="e">
        <f t="shared" si="29"/>
        <v>#REF!</v>
      </c>
      <c r="Q133" s="153" t="e">
        <f t="shared" si="29"/>
        <v>#REF!</v>
      </c>
      <c r="R133" s="153" t="e">
        <f t="shared" si="29"/>
        <v>#REF!</v>
      </c>
      <c r="S133" s="153" t="e">
        <f t="shared" si="35"/>
        <v>#REF!</v>
      </c>
      <c r="T133" s="152" t="str">
        <f t="shared" ca="1" si="36"/>
        <v/>
      </c>
      <c r="U133" s="149" t="str">
        <f t="shared" ca="1" si="33"/>
        <v/>
      </c>
    </row>
    <row r="134" spans="1:21">
      <c r="A134" s="149">
        <v>132</v>
      </c>
      <c r="B134" s="150">
        <f t="shared" si="34"/>
        <v>132</v>
      </c>
      <c r="C134" s="151" t="e">
        <f>IF('Data Collection2'!$V$6='Pareto Math2'!Z$3,'Pareto Math2'!B134,IF(HLOOKUP(X$15,'Data Collection2'!I$2:J134,A135,FALSE)="","",HLOOKUP(X$15,'Data Collection2'!I$2:J134,A135,FALSE)))</f>
        <v>#REF!</v>
      </c>
      <c r="D134" s="149" t="e">
        <f>HLOOKUP(V$15,'Data Collection2'!I$2:J134,A135,FALSE)</f>
        <v>#REF!</v>
      </c>
      <c r="E134" s="152" t="e">
        <f>IF(C134="","",HLOOKUP(W$15,'Data Collection2'!I$2:J134,A135,FALSE))</f>
        <v>#REF!</v>
      </c>
      <c r="F134" s="152">
        <f>(COUNTIF(D$3:D134,D134))</f>
        <v>132</v>
      </c>
      <c r="G134" s="152">
        <f t="shared" si="27"/>
        <v>999</v>
      </c>
      <c r="H134" s="152" t="e">
        <f t="shared" si="28"/>
        <v>#REF!</v>
      </c>
      <c r="I134" s="153" t="str">
        <f t="shared" si="32"/>
        <v/>
      </c>
      <c r="J134" s="153" t="e">
        <f t="shared" si="31"/>
        <v>#REF!</v>
      </c>
      <c r="K134" s="153" t="e">
        <f t="shared" si="31"/>
        <v>#REF!</v>
      </c>
      <c r="L134" s="153" t="e">
        <f t="shared" si="31"/>
        <v>#REF!</v>
      </c>
      <c r="M134" s="153" t="e">
        <f t="shared" si="30"/>
        <v>#REF!</v>
      </c>
      <c r="N134" s="153" t="e">
        <f t="shared" si="30"/>
        <v>#REF!</v>
      </c>
      <c r="O134" s="153" t="e">
        <f t="shared" si="30"/>
        <v>#REF!</v>
      </c>
      <c r="P134" s="153" t="e">
        <f t="shared" si="29"/>
        <v>#REF!</v>
      </c>
      <c r="Q134" s="153" t="e">
        <f t="shared" si="29"/>
        <v>#REF!</v>
      </c>
      <c r="R134" s="153" t="e">
        <f t="shared" si="29"/>
        <v>#REF!</v>
      </c>
      <c r="S134" s="153" t="e">
        <f t="shared" si="35"/>
        <v>#REF!</v>
      </c>
      <c r="T134" s="152" t="str">
        <f t="shared" ca="1" si="36"/>
        <v/>
      </c>
      <c r="U134" s="149" t="str">
        <f t="shared" ca="1" si="33"/>
        <v/>
      </c>
    </row>
    <row r="135" spans="1:21">
      <c r="A135" s="149">
        <v>133</v>
      </c>
      <c r="B135" s="150">
        <f t="shared" si="34"/>
        <v>133</v>
      </c>
      <c r="C135" s="151" t="e">
        <f>IF('Data Collection2'!$V$6='Pareto Math2'!Z$3,'Pareto Math2'!B135,IF(HLOOKUP(X$15,'Data Collection2'!I$2:J135,A136,FALSE)="","",HLOOKUP(X$15,'Data Collection2'!I$2:J135,A136,FALSE)))</f>
        <v>#REF!</v>
      </c>
      <c r="D135" s="149" t="e">
        <f>HLOOKUP(V$15,'Data Collection2'!I$2:J135,A136,FALSE)</f>
        <v>#REF!</v>
      </c>
      <c r="E135" s="152" t="e">
        <f>IF(C135="","",HLOOKUP(W$15,'Data Collection2'!I$2:J135,A136,FALSE))</f>
        <v>#REF!</v>
      </c>
      <c r="F135" s="152">
        <f>(COUNTIF(D$3:D135,D135))</f>
        <v>133</v>
      </c>
      <c r="G135" s="152">
        <f t="shared" si="27"/>
        <v>999</v>
      </c>
      <c r="H135" s="152" t="e">
        <f t="shared" si="28"/>
        <v>#REF!</v>
      </c>
      <c r="I135" s="153" t="str">
        <f t="shared" si="32"/>
        <v/>
      </c>
      <c r="J135" s="153" t="e">
        <f t="shared" si="31"/>
        <v>#REF!</v>
      </c>
      <c r="K135" s="153" t="e">
        <f t="shared" si="31"/>
        <v>#REF!</v>
      </c>
      <c r="L135" s="153" t="e">
        <f t="shared" si="31"/>
        <v>#REF!</v>
      </c>
      <c r="M135" s="153" t="e">
        <f t="shared" si="30"/>
        <v>#REF!</v>
      </c>
      <c r="N135" s="153" t="e">
        <f t="shared" si="30"/>
        <v>#REF!</v>
      </c>
      <c r="O135" s="153" t="e">
        <f t="shared" si="30"/>
        <v>#REF!</v>
      </c>
      <c r="P135" s="153" t="e">
        <f t="shared" si="29"/>
        <v>#REF!</v>
      </c>
      <c r="Q135" s="153" t="e">
        <f t="shared" si="29"/>
        <v>#REF!</v>
      </c>
      <c r="R135" s="153" t="e">
        <f t="shared" si="29"/>
        <v>#REF!</v>
      </c>
      <c r="S135" s="153" t="e">
        <f t="shared" si="35"/>
        <v>#REF!</v>
      </c>
      <c r="T135" s="152" t="str">
        <f t="shared" ca="1" si="36"/>
        <v/>
      </c>
      <c r="U135" s="149" t="str">
        <f t="shared" ca="1" si="33"/>
        <v/>
      </c>
    </row>
    <row r="136" spans="1:21">
      <c r="A136" s="149">
        <v>134</v>
      </c>
      <c r="B136" s="150">
        <f t="shared" si="34"/>
        <v>134</v>
      </c>
      <c r="C136" s="151" t="e">
        <f>IF('Data Collection2'!$V$6='Pareto Math2'!Z$3,'Pareto Math2'!B136,IF(HLOOKUP(X$15,'Data Collection2'!I$2:J136,A137,FALSE)="","",HLOOKUP(X$15,'Data Collection2'!I$2:J136,A137,FALSE)))</f>
        <v>#REF!</v>
      </c>
      <c r="D136" s="149" t="e">
        <f>HLOOKUP(V$15,'Data Collection2'!I$2:J136,A137,FALSE)</f>
        <v>#REF!</v>
      </c>
      <c r="E136" s="152" t="e">
        <f>IF(C136="","",HLOOKUP(W$15,'Data Collection2'!I$2:J136,A137,FALSE))</f>
        <v>#REF!</v>
      </c>
      <c r="F136" s="152">
        <f>(COUNTIF(D$3:D136,D136))</f>
        <v>134</v>
      </c>
      <c r="G136" s="152">
        <f t="shared" si="27"/>
        <v>999</v>
      </c>
      <c r="H136" s="152" t="e">
        <f t="shared" si="28"/>
        <v>#REF!</v>
      </c>
      <c r="I136" s="153" t="str">
        <f t="shared" si="32"/>
        <v/>
      </c>
      <c r="J136" s="153" t="e">
        <f t="shared" si="31"/>
        <v>#REF!</v>
      </c>
      <c r="K136" s="153" t="e">
        <f t="shared" si="31"/>
        <v>#REF!</v>
      </c>
      <c r="L136" s="153" t="e">
        <f t="shared" si="31"/>
        <v>#REF!</v>
      </c>
      <c r="M136" s="153" t="e">
        <f t="shared" si="30"/>
        <v>#REF!</v>
      </c>
      <c r="N136" s="153" t="e">
        <f t="shared" si="30"/>
        <v>#REF!</v>
      </c>
      <c r="O136" s="153" t="e">
        <f t="shared" si="30"/>
        <v>#REF!</v>
      </c>
      <c r="P136" s="153" t="e">
        <f t="shared" si="29"/>
        <v>#REF!</v>
      </c>
      <c r="Q136" s="153" t="e">
        <f t="shared" si="29"/>
        <v>#REF!</v>
      </c>
      <c r="R136" s="153" t="e">
        <f t="shared" si="29"/>
        <v>#REF!</v>
      </c>
      <c r="S136" s="153" t="e">
        <f t="shared" si="35"/>
        <v>#REF!</v>
      </c>
      <c r="T136" s="152" t="str">
        <f t="shared" ca="1" si="36"/>
        <v/>
      </c>
      <c r="U136" s="149" t="str">
        <f t="shared" ca="1" si="33"/>
        <v/>
      </c>
    </row>
    <row r="137" spans="1:21">
      <c r="A137" s="149">
        <v>135</v>
      </c>
      <c r="B137" s="150">
        <f t="shared" si="34"/>
        <v>135</v>
      </c>
      <c r="C137" s="151" t="e">
        <f>IF('Data Collection2'!$V$6='Pareto Math2'!Z$3,'Pareto Math2'!B137,IF(HLOOKUP(X$15,'Data Collection2'!I$2:J137,A138,FALSE)="","",HLOOKUP(X$15,'Data Collection2'!I$2:J137,A138,FALSE)))</f>
        <v>#REF!</v>
      </c>
      <c r="D137" s="149" t="e">
        <f>HLOOKUP(V$15,'Data Collection2'!I$2:J137,A138,FALSE)</f>
        <v>#REF!</v>
      </c>
      <c r="E137" s="152" t="e">
        <f>IF(C137="","",HLOOKUP(W$15,'Data Collection2'!I$2:J137,A138,FALSE))</f>
        <v>#REF!</v>
      </c>
      <c r="F137" s="152">
        <f>(COUNTIF(D$3:D137,D137))</f>
        <v>135</v>
      </c>
      <c r="G137" s="152">
        <f t="shared" ref="G137:G200" si="37">(COUNTIF(D$3:D$1002,D137))</f>
        <v>999</v>
      </c>
      <c r="H137" s="152" t="e">
        <f t="shared" ref="H137:H200" si="38">(SUMIF(D$3:D$1002,D137,E$3:E$1002))</f>
        <v>#REF!</v>
      </c>
      <c r="I137" s="153" t="str">
        <f t="shared" si="32"/>
        <v/>
      </c>
      <c r="J137" s="153" t="e">
        <f t="shared" si="31"/>
        <v>#REF!</v>
      </c>
      <c r="K137" s="153" t="e">
        <f t="shared" si="31"/>
        <v>#REF!</v>
      </c>
      <c r="L137" s="153" t="e">
        <f t="shared" si="31"/>
        <v>#REF!</v>
      </c>
      <c r="M137" s="153" t="e">
        <f t="shared" si="30"/>
        <v>#REF!</v>
      </c>
      <c r="N137" s="153" t="e">
        <f t="shared" si="30"/>
        <v>#REF!</v>
      </c>
      <c r="O137" s="153" t="e">
        <f t="shared" si="30"/>
        <v>#REF!</v>
      </c>
      <c r="P137" s="153" t="e">
        <f t="shared" si="29"/>
        <v>#REF!</v>
      </c>
      <c r="Q137" s="153" t="e">
        <f t="shared" si="29"/>
        <v>#REF!</v>
      </c>
      <c r="R137" s="153" t="e">
        <f t="shared" si="29"/>
        <v>#REF!</v>
      </c>
      <c r="S137" s="153" t="e">
        <f t="shared" si="35"/>
        <v>#REF!</v>
      </c>
      <c r="T137" s="152" t="str">
        <f t="shared" ca="1" si="36"/>
        <v/>
      </c>
      <c r="U137" s="149" t="str">
        <f t="shared" ca="1" si="33"/>
        <v/>
      </c>
    </row>
    <row r="138" spans="1:21">
      <c r="A138" s="149">
        <v>136</v>
      </c>
      <c r="B138" s="150">
        <f t="shared" si="34"/>
        <v>136</v>
      </c>
      <c r="C138" s="151" t="e">
        <f>IF('Data Collection2'!$V$6='Pareto Math2'!Z$3,'Pareto Math2'!B138,IF(HLOOKUP(X$15,'Data Collection2'!I$2:J138,A139,FALSE)="","",HLOOKUP(X$15,'Data Collection2'!I$2:J138,A139,FALSE)))</f>
        <v>#REF!</v>
      </c>
      <c r="D138" s="149" t="e">
        <f>HLOOKUP(V$15,'Data Collection2'!I$2:J138,A139,FALSE)</f>
        <v>#REF!</v>
      </c>
      <c r="E138" s="152" t="e">
        <f>IF(C138="","",HLOOKUP(W$15,'Data Collection2'!I$2:J138,A139,FALSE))</f>
        <v>#REF!</v>
      </c>
      <c r="F138" s="152">
        <f>(COUNTIF(D$3:D138,D138))</f>
        <v>136</v>
      </c>
      <c r="G138" s="152">
        <f t="shared" si="37"/>
        <v>999</v>
      </c>
      <c r="H138" s="152" t="e">
        <f t="shared" si="38"/>
        <v>#REF!</v>
      </c>
      <c r="I138" s="153" t="str">
        <f t="shared" si="32"/>
        <v/>
      </c>
      <c r="J138" s="153" t="e">
        <f t="shared" si="31"/>
        <v>#REF!</v>
      </c>
      <c r="K138" s="153" t="e">
        <f t="shared" si="31"/>
        <v>#REF!</v>
      </c>
      <c r="L138" s="153" t="e">
        <f t="shared" si="31"/>
        <v>#REF!</v>
      </c>
      <c r="M138" s="153" t="e">
        <f t="shared" si="30"/>
        <v>#REF!</v>
      </c>
      <c r="N138" s="153" t="e">
        <f t="shared" si="30"/>
        <v>#REF!</v>
      </c>
      <c r="O138" s="153" t="e">
        <f t="shared" si="30"/>
        <v>#REF!</v>
      </c>
      <c r="P138" s="153" t="e">
        <f t="shared" si="29"/>
        <v>#REF!</v>
      </c>
      <c r="Q138" s="153" t="e">
        <f t="shared" si="29"/>
        <v>#REF!</v>
      </c>
      <c r="R138" s="153" t="e">
        <f t="shared" si="29"/>
        <v>#REF!</v>
      </c>
      <c r="S138" s="153" t="e">
        <f t="shared" si="35"/>
        <v>#REF!</v>
      </c>
      <c r="T138" s="152" t="str">
        <f t="shared" ca="1" si="36"/>
        <v/>
      </c>
      <c r="U138" s="149" t="str">
        <f t="shared" ca="1" si="33"/>
        <v/>
      </c>
    </row>
    <row r="139" spans="1:21">
      <c r="A139" s="149">
        <v>137</v>
      </c>
      <c r="B139" s="150">
        <f t="shared" si="34"/>
        <v>137</v>
      </c>
      <c r="C139" s="151" t="e">
        <f>IF('Data Collection2'!$V$6='Pareto Math2'!Z$3,'Pareto Math2'!B139,IF(HLOOKUP(X$15,'Data Collection2'!I$2:J139,A140,FALSE)="","",HLOOKUP(X$15,'Data Collection2'!I$2:J139,A140,FALSE)))</f>
        <v>#REF!</v>
      </c>
      <c r="D139" s="149" t="e">
        <f>HLOOKUP(V$15,'Data Collection2'!I$2:J139,A140,FALSE)</f>
        <v>#REF!</v>
      </c>
      <c r="E139" s="152" t="e">
        <f>IF(C139="","",HLOOKUP(W$15,'Data Collection2'!I$2:J139,A140,FALSE))</f>
        <v>#REF!</v>
      </c>
      <c r="F139" s="152">
        <f>(COUNTIF(D$3:D139,D139))</f>
        <v>137</v>
      </c>
      <c r="G139" s="152">
        <f t="shared" si="37"/>
        <v>999</v>
      </c>
      <c r="H139" s="152" t="e">
        <f t="shared" si="38"/>
        <v>#REF!</v>
      </c>
      <c r="I139" s="153" t="str">
        <f t="shared" si="32"/>
        <v/>
      </c>
      <c r="J139" s="153" t="e">
        <f t="shared" si="31"/>
        <v>#REF!</v>
      </c>
      <c r="K139" s="153" t="e">
        <f t="shared" si="31"/>
        <v>#REF!</v>
      </c>
      <c r="L139" s="153" t="e">
        <f t="shared" si="31"/>
        <v>#REF!</v>
      </c>
      <c r="M139" s="153" t="e">
        <f t="shared" si="30"/>
        <v>#REF!</v>
      </c>
      <c r="N139" s="153" t="e">
        <f t="shared" si="30"/>
        <v>#REF!</v>
      </c>
      <c r="O139" s="153" t="e">
        <f t="shared" si="30"/>
        <v>#REF!</v>
      </c>
      <c r="P139" s="153" t="e">
        <f t="shared" si="29"/>
        <v>#REF!</v>
      </c>
      <c r="Q139" s="153" t="e">
        <f t="shared" si="29"/>
        <v>#REF!</v>
      </c>
      <c r="R139" s="153" t="e">
        <f t="shared" si="29"/>
        <v>#REF!</v>
      </c>
      <c r="S139" s="153" t="e">
        <f t="shared" si="35"/>
        <v>#REF!</v>
      </c>
      <c r="T139" s="152" t="str">
        <f t="shared" ca="1" si="36"/>
        <v/>
      </c>
      <c r="U139" s="149" t="str">
        <f t="shared" ca="1" si="33"/>
        <v/>
      </c>
    </row>
    <row r="140" spans="1:21">
      <c r="A140" s="149">
        <v>138</v>
      </c>
      <c r="B140" s="150">
        <f t="shared" si="34"/>
        <v>138</v>
      </c>
      <c r="C140" s="151" t="e">
        <f>IF('Data Collection2'!$V$6='Pareto Math2'!Z$3,'Pareto Math2'!B140,IF(HLOOKUP(X$15,'Data Collection2'!I$2:J140,A141,FALSE)="","",HLOOKUP(X$15,'Data Collection2'!I$2:J140,A141,FALSE)))</f>
        <v>#REF!</v>
      </c>
      <c r="D140" s="149" t="e">
        <f>HLOOKUP(V$15,'Data Collection2'!I$2:J140,A141,FALSE)</f>
        <v>#REF!</v>
      </c>
      <c r="E140" s="152" t="e">
        <f>IF(C140="","",HLOOKUP(W$15,'Data Collection2'!I$2:J140,A141,FALSE))</f>
        <v>#REF!</v>
      </c>
      <c r="F140" s="152">
        <f>(COUNTIF(D$3:D140,D140))</f>
        <v>138</v>
      </c>
      <c r="G140" s="152">
        <f t="shared" si="37"/>
        <v>999</v>
      </c>
      <c r="H140" s="152" t="e">
        <f t="shared" si="38"/>
        <v>#REF!</v>
      </c>
      <c r="I140" s="153" t="str">
        <f t="shared" si="32"/>
        <v/>
      </c>
      <c r="J140" s="153" t="e">
        <f t="shared" si="31"/>
        <v>#REF!</v>
      </c>
      <c r="K140" s="153" t="e">
        <f t="shared" si="31"/>
        <v>#REF!</v>
      </c>
      <c r="L140" s="153" t="e">
        <f t="shared" si="31"/>
        <v>#REF!</v>
      </c>
      <c r="M140" s="153" t="e">
        <f t="shared" si="30"/>
        <v>#REF!</v>
      </c>
      <c r="N140" s="153" t="e">
        <f t="shared" si="30"/>
        <v>#REF!</v>
      </c>
      <c r="O140" s="153" t="e">
        <f t="shared" si="30"/>
        <v>#REF!</v>
      </c>
      <c r="P140" s="153" t="e">
        <f t="shared" si="29"/>
        <v>#REF!</v>
      </c>
      <c r="Q140" s="153" t="e">
        <f t="shared" si="29"/>
        <v>#REF!</v>
      </c>
      <c r="R140" s="153" t="e">
        <f t="shared" si="29"/>
        <v>#REF!</v>
      </c>
      <c r="S140" s="153" t="e">
        <f t="shared" si="35"/>
        <v>#REF!</v>
      </c>
      <c r="T140" s="152" t="str">
        <f t="shared" ca="1" si="36"/>
        <v/>
      </c>
      <c r="U140" s="149" t="str">
        <f t="shared" ca="1" si="33"/>
        <v/>
      </c>
    </row>
    <row r="141" spans="1:21">
      <c r="A141" s="149">
        <v>139</v>
      </c>
      <c r="B141" s="150">
        <f t="shared" si="34"/>
        <v>139</v>
      </c>
      <c r="C141" s="151" t="e">
        <f>IF('Data Collection2'!$V$6='Pareto Math2'!Z$3,'Pareto Math2'!B141,IF(HLOOKUP(X$15,'Data Collection2'!I$2:J141,A142,FALSE)="","",HLOOKUP(X$15,'Data Collection2'!I$2:J141,A142,FALSE)))</f>
        <v>#REF!</v>
      </c>
      <c r="D141" s="149" t="e">
        <f>HLOOKUP(V$15,'Data Collection2'!I$2:J141,A142,FALSE)</f>
        <v>#REF!</v>
      </c>
      <c r="E141" s="152" t="e">
        <f>IF(C141="","",HLOOKUP(W$15,'Data Collection2'!I$2:J141,A142,FALSE))</f>
        <v>#REF!</v>
      </c>
      <c r="F141" s="152">
        <f>(COUNTIF(D$3:D141,D141))</f>
        <v>139</v>
      </c>
      <c r="G141" s="152">
        <f t="shared" si="37"/>
        <v>999</v>
      </c>
      <c r="H141" s="152" t="e">
        <f t="shared" si="38"/>
        <v>#REF!</v>
      </c>
      <c r="I141" s="153" t="str">
        <f t="shared" si="32"/>
        <v/>
      </c>
      <c r="J141" s="153" t="e">
        <f t="shared" si="31"/>
        <v>#REF!</v>
      </c>
      <c r="K141" s="153" t="e">
        <f t="shared" si="31"/>
        <v>#REF!</v>
      </c>
      <c r="L141" s="153" t="e">
        <f t="shared" si="31"/>
        <v>#REF!</v>
      </c>
      <c r="M141" s="153" t="e">
        <f t="shared" si="30"/>
        <v>#REF!</v>
      </c>
      <c r="N141" s="153" t="e">
        <f t="shared" si="30"/>
        <v>#REF!</v>
      </c>
      <c r="O141" s="153" t="e">
        <f t="shared" si="30"/>
        <v>#REF!</v>
      </c>
      <c r="P141" s="153" t="e">
        <f t="shared" si="29"/>
        <v>#REF!</v>
      </c>
      <c r="Q141" s="153" t="e">
        <f t="shared" si="29"/>
        <v>#REF!</v>
      </c>
      <c r="R141" s="153" t="e">
        <f t="shared" si="29"/>
        <v>#REF!</v>
      </c>
      <c r="S141" s="153" t="e">
        <f t="shared" si="35"/>
        <v>#REF!</v>
      </c>
      <c r="T141" s="152" t="str">
        <f t="shared" ca="1" si="36"/>
        <v/>
      </c>
      <c r="U141" s="149" t="str">
        <f t="shared" ca="1" si="33"/>
        <v/>
      </c>
    </row>
    <row r="142" spans="1:21">
      <c r="A142" s="149">
        <v>140</v>
      </c>
      <c r="B142" s="150">
        <f t="shared" si="34"/>
        <v>140</v>
      </c>
      <c r="C142" s="151" t="e">
        <f>IF('Data Collection2'!$V$6='Pareto Math2'!Z$3,'Pareto Math2'!B142,IF(HLOOKUP(X$15,'Data Collection2'!I$2:J142,A143,FALSE)="","",HLOOKUP(X$15,'Data Collection2'!I$2:J142,A143,FALSE)))</f>
        <v>#REF!</v>
      </c>
      <c r="D142" s="149" t="e">
        <f>HLOOKUP(V$15,'Data Collection2'!I$2:J142,A143,FALSE)</f>
        <v>#REF!</v>
      </c>
      <c r="E142" s="152" t="e">
        <f>IF(C142="","",HLOOKUP(W$15,'Data Collection2'!I$2:J142,A143,FALSE))</f>
        <v>#REF!</v>
      </c>
      <c r="F142" s="152">
        <f>(COUNTIF(D$3:D142,D142))</f>
        <v>140</v>
      </c>
      <c r="G142" s="152">
        <f t="shared" si="37"/>
        <v>999</v>
      </c>
      <c r="H142" s="152" t="e">
        <f t="shared" si="38"/>
        <v>#REF!</v>
      </c>
      <c r="I142" s="153" t="str">
        <f t="shared" si="32"/>
        <v/>
      </c>
      <c r="J142" s="153" t="e">
        <f t="shared" si="31"/>
        <v>#REF!</v>
      </c>
      <c r="K142" s="153" t="e">
        <f t="shared" si="31"/>
        <v>#REF!</v>
      </c>
      <c r="L142" s="153" t="e">
        <f t="shared" si="31"/>
        <v>#REF!</v>
      </c>
      <c r="M142" s="153" t="e">
        <f t="shared" si="30"/>
        <v>#REF!</v>
      </c>
      <c r="N142" s="153" t="e">
        <f t="shared" si="30"/>
        <v>#REF!</v>
      </c>
      <c r="O142" s="153" t="e">
        <f t="shared" si="30"/>
        <v>#REF!</v>
      </c>
      <c r="P142" s="153" t="e">
        <f t="shared" si="29"/>
        <v>#REF!</v>
      </c>
      <c r="Q142" s="153" t="e">
        <f t="shared" si="29"/>
        <v>#REF!</v>
      </c>
      <c r="R142" s="153" t="e">
        <f t="shared" si="29"/>
        <v>#REF!</v>
      </c>
      <c r="S142" s="153" t="e">
        <f t="shared" si="35"/>
        <v>#REF!</v>
      </c>
      <c r="T142" s="152" t="str">
        <f t="shared" ca="1" si="36"/>
        <v/>
      </c>
      <c r="U142" s="149" t="str">
        <f t="shared" ca="1" si="33"/>
        <v/>
      </c>
    </row>
    <row r="143" spans="1:21">
      <c r="A143" s="149">
        <v>141</v>
      </c>
      <c r="B143" s="150">
        <f t="shared" si="34"/>
        <v>141</v>
      </c>
      <c r="C143" s="151" t="e">
        <f>IF('Data Collection2'!$V$6='Pareto Math2'!Z$3,'Pareto Math2'!B143,IF(HLOOKUP(X$15,'Data Collection2'!I$2:J143,A144,FALSE)="","",HLOOKUP(X$15,'Data Collection2'!I$2:J143,A144,FALSE)))</f>
        <v>#REF!</v>
      </c>
      <c r="D143" s="149" t="e">
        <f>HLOOKUP(V$15,'Data Collection2'!I$2:J143,A144,FALSE)</f>
        <v>#REF!</v>
      </c>
      <c r="E143" s="152" t="e">
        <f>IF(C143="","",HLOOKUP(W$15,'Data Collection2'!I$2:J143,A144,FALSE))</f>
        <v>#REF!</v>
      </c>
      <c r="F143" s="152">
        <f>(COUNTIF(D$3:D143,D143))</f>
        <v>141</v>
      </c>
      <c r="G143" s="152">
        <f t="shared" si="37"/>
        <v>999</v>
      </c>
      <c r="H143" s="152" t="e">
        <f t="shared" si="38"/>
        <v>#REF!</v>
      </c>
      <c r="I143" s="153" t="str">
        <f t="shared" si="32"/>
        <v/>
      </c>
      <c r="J143" s="153" t="e">
        <f t="shared" si="31"/>
        <v>#REF!</v>
      </c>
      <c r="K143" s="153" t="e">
        <f t="shared" si="31"/>
        <v>#REF!</v>
      </c>
      <c r="L143" s="153" t="e">
        <f t="shared" si="31"/>
        <v>#REF!</v>
      </c>
      <c r="M143" s="153" t="e">
        <f t="shared" si="30"/>
        <v>#REF!</v>
      </c>
      <c r="N143" s="153" t="e">
        <f t="shared" si="30"/>
        <v>#REF!</v>
      </c>
      <c r="O143" s="153" t="e">
        <f t="shared" si="30"/>
        <v>#REF!</v>
      </c>
      <c r="P143" s="153" t="e">
        <f t="shared" si="29"/>
        <v>#REF!</v>
      </c>
      <c r="Q143" s="153" t="e">
        <f t="shared" si="29"/>
        <v>#REF!</v>
      </c>
      <c r="R143" s="153" t="e">
        <f t="shared" si="29"/>
        <v>#REF!</v>
      </c>
      <c r="S143" s="153" t="e">
        <f t="shared" si="35"/>
        <v>#REF!</v>
      </c>
      <c r="T143" s="152" t="str">
        <f t="shared" ca="1" si="36"/>
        <v/>
      </c>
      <c r="U143" s="149" t="str">
        <f t="shared" ca="1" si="33"/>
        <v/>
      </c>
    </row>
    <row r="144" spans="1:21">
      <c r="A144" s="149">
        <v>142</v>
      </c>
      <c r="B144" s="150">
        <f t="shared" si="34"/>
        <v>142</v>
      </c>
      <c r="C144" s="151" t="e">
        <f>IF('Data Collection2'!$V$6='Pareto Math2'!Z$3,'Pareto Math2'!B144,IF(HLOOKUP(X$15,'Data Collection2'!I$2:J144,A145,FALSE)="","",HLOOKUP(X$15,'Data Collection2'!I$2:J144,A145,FALSE)))</f>
        <v>#REF!</v>
      </c>
      <c r="D144" s="149" t="e">
        <f>HLOOKUP(V$15,'Data Collection2'!I$2:J144,A145,FALSE)</f>
        <v>#REF!</v>
      </c>
      <c r="E144" s="152" t="e">
        <f>IF(C144="","",HLOOKUP(W$15,'Data Collection2'!I$2:J144,A145,FALSE))</f>
        <v>#REF!</v>
      </c>
      <c r="F144" s="152">
        <f>(COUNTIF(D$3:D144,D144))</f>
        <v>142</v>
      </c>
      <c r="G144" s="152">
        <f t="shared" si="37"/>
        <v>999</v>
      </c>
      <c r="H144" s="152" t="e">
        <f t="shared" si="38"/>
        <v>#REF!</v>
      </c>
      <c r="I144" s="153" t="str">
        <f t="shared" si="32"/>
        <v/>
      </c>
      <c r="J144" s="153" t="e">
        <f t="shared" si="31"/>
        <v>#REF!</v>
      </c>
      <c r="K144" s="153" t="e">
        <f t="shared" si="31"/>
        <v>#REF!</v>
      </c>
      <c r="L144" s="153" t="e">
        <f t="shared" si="31"/>
        <v>#REF!</v>
      </c>
      <c r="M144" s="153" t="e">
        <f t="shared" si="30"/>
        <v>#REF!</v>
      </c>
      <c r="N144" s="153" t="e">
        <f t="shared" si="30"/>
        <v>#REF!</v>
      </c>
      <c r="O144" s="153" t="e">
        <f t="shared" si="30"/>
        <v>#REF!</v>
      </c>
      <c r="P144" s="153" t="e">
        <f t="shared" si="29"/>
        <v>#REF!</v>
      </c>
      <c r="Q144" s="153" t="e">
        <f t="shared" si="29"/>
        <v>#REF!</v>
      </c>
      <c r="R144" s="153" t="e">
        <f t="shared" si="29"/>
        <v>#REF!</v>
      </c>
      <c r="S144" s="153" t="e">
        <f t="shared" si="35"/>
        <v>#REF!</v>
      </c>
      <c r="T144" s="152" t="str">
        <f t="shared" ca="1" si="36"/>
        <v/>
      </c>
      <c r="U144" s="149" t="str">
        <f t="shared" ca="1" si="33"/>
        <v/>
      </c>
    </row>
    <row r="145" spans="1:21">
      <c r="A145" s="149">
        <v>143</v>
      </c>
      <c r="B145" s="150">
        <f t="shared" si="34"/>
        <v>143</v>
      </c>
      <c r="C145" s="151" t="e">
        <f>IF('Data Collection2'!$V$6='Pareto Math2'!Z$3,'Pareto Math2'!B145,IF(HLOOKUP(X$15,'Data Collection2'!I$2:J145,A146,FALSE)="","",HLOOKUP(X$15,'Data Collection2'!I$2:J145,A146,FALSE)))</f>
        <v>#REF!</v>
      </c>
      <c r="D145" s="149" t="e">
        <f>HLOOKUP(V$15,'Data Collection2'!I$2:J145,A146,FALSE)</f>
        <v>#REF!</v>
      </c>
      <c r="E145" s="152" t="e">
        <f>IF(C145="","",HLOOKUP(W$15,'Data Collection2'!I$2:J145,A146,FALSE))</f>
        <v>#REF!</v>
      </c>
      <c r="F145" s="152">
        <f>(COUNTIF(D$3:D145,D145))</f>
        <v>143</v>
      </c>
      <c r="G145" s="152">
        <f t="shared" si="37"/>
        <v>999</v>
      </c>
      <c r="H145" s="152" t="e">
        <f t="shared" si="38"/>
        <v>#REF!</v>
      </c>
      <c r="I145" s="153" t="str">
        <f t="shared" si="32"/>
        <v/>
      </c>
      <c r="J145" s="153" t="e">
        <f t="shared" si="31"/>
        <v>#REF!</v>
      </c>
      <c r="K145" s="153" t="e">
        <f t="shared" si="31"/>
        <v>#REF!</v>
      </c>
      <c r="L145" s="153" t="e">
        <f t="shared" si="31"/>
        <v>#REF!</v>
      </c>
      <c r="M145" s="153" t="e">
        <f t="shared" si="30"/>
        <v>#REF!</v>
      </c>
      <c r="N145" s="153" t="e">
        <f t="shared" si="30"/>
        <v>#REF!</v>
      </c>
      <c r="O145" s="153" t="e">
        <f t="shared" si="30"/>
        <v>#REF!</v>
      </c>
      <c r="P145" s="153" t="e">
        <f t="shared" si="29"/>
        <v>#REF!</v>
      </c>
      <c r="Q145" s="153" t="e">
        <f t="shared" si="29"/>
        <v>#REF!</v>
      </c>
      <c r="R145" s="153" t="e">
        <f t="shared" si="29"/>
        <v>#REF!</v>
      </c>
      <c r="S145" s="153" t="e">
        <f t="shared" si="35"/>
        <v>#REF!</v>
      </c>
      <c r="T145" s="152" t="str">
        <f t="shared" ca="1" si="36"/>
        <v/>
      </c>
      <c r="U145" s="149" t="str">
        <f t="shared" ca="1" si="33"/>
        <v/>
      </c>
    </row>
    <row r="146" spans="1:21">
      <c r="A146" s="149">
        <v>144</v>
      </c>
      <c r="B146" s="150">
        <f t="shared" si="34"/>
        <v>144</v>
      </c>
      <c r="C146" s="151" t="e">
        <f>IF('Data Collection2'!$V$6='Pareto Math2'!Z$3,'Pareto Math2'!B146,IF(HLOOKUP(X$15,'Data Collection2'!I$2:J146,A147,FALSE)="","",HLOOKUP(X$15,'Data Collection2'!I$2:J146,A147,FALSE)))</f>
        <v>#REF!</v>
      </c>
      <c r="D146" s="149" t="e">
        <f>HLOOKUP(V$15,'Data Collection2'!I$2:J146,A147,FALSE)</f>
        <v>#REF!</v>
      </c>
      <c r="E146" s="152" t="e">
        <f>IF(C146="","",HLOOKUP(W$15,'Data Collection2'!I$2:J146,A147,FALSE))</f>
        <v>#REF!</v>
      </c>
      <c r="F146" s="152">
        <f>(COUNTIF(D$3:D146,D146))</f>
        <v>144</v>
      </c>
      <c r="G146" s="152">
        <f t="shared" si="37"/>
        <v>999</v>
      </c>
      <c r="H146" s="152" t="e">
        <f t="shared" si="38"/>
        <v>#REF!</v>
      </c>
      <c r="I146" s="153" t="str">
        <f t="shared" si="32"/>
        <v/>
      </c>
      <c r="J146" s="153" t="e">
        <f t="shared" si="31"/>
        <v>#REF!</v>
      </c>
      <c r="K146" s="153" t="e">
        <f t="shared" si="31"/>
        <v>#REF!</v>
      </c>
      <c r="L146" s="153" t="e">
        <f t="shared" si="31"/>
        <v>#REF!</v>
      </c>
      <c r="M146" s="153" t="e">
        <f t="shared" si="30"/>
        <v>#REF!</v>
      </c>
      <c r="N146" s="153" t="e">
        <f t="shared" si="30"/>
        <v>#REF!</v>
      </c>
      <c r="O146" s="153" t="e">
        <f t="shared" si="30"/>
        <v>#REF!</v>
      </c>
      <c r="P146" s="153" t="e">
        <f t="shared" si="29"/>
        <v>#REF!</v>
      </c>
      <c r="Q146" s="153" t="e">
        <f t="shared" si="29"/>
        <v>#REF!</v>
      </c>
      <c r="R146" s="153" t="e">
        <f t="shared" si="29"/>
        <v>#REF!</v>
      </c>
      <c r="S146" s="153" t="e">
        <f t="shared" si="35"/>
        <v>#REF!</v>
      </c>
      <c r="T146" s="152" t="str">
        <f t="shared" ca="1" si="36"/>
        <v/>
      </c>
      <c r="U146" s="149" t="str">
        <f t="shared" ca="1" si="33"/>
        <v/>
      </c>
    </row>
    <row r="147" spans="1:21">
      <c r="A147" s="149">
        <v>145</v>
      </c>
      <c r="B147" s="150">
        <f t="shared" si="34"/>
        <v>145</v>
      </c>
      <c r="C147" s="151" t="e">
        <f>IF('Data Collection2'!$V$6='Pareto Math2'!Z$3,'Pareto Math2'!B147,IF(HLOOKUP(X$15,'Data Collection2'!I$2:J147,A148,FALSE)="","",HLOOKUP(X$15,'Data Collection2'!I$2:J147,A148,FALSE)))</f>
        <v>#REF!</v>
      </c>
      <c r="D147" s="149" t="e">
        <f>HLOOKUP(V$15,'Data Collection2'!I$2:J147,A148,FALSE)</f>
        <v>#REF!</v>
      </c>
      <c r="E147" s="152" t="e">
        <f>IF(C147="","",HLOOKUP(W$15,'Data Collection2'!I$2:J147,A148,FALSE))</f>
        <v>#REF!</v>
      </c>
      <c r="F147" s="152">
        <f>(COUNTIF(D$3:D147,D147))</f>
        <v>145</v>
      </c>
      <c r="G147" s="152">
        <f t="shared" si="37"/>
        <v>999</v>
      </c>
      <c r="H147" s="152" t="e">
        <f t="shared" si="38"/>
        <v>#REF!</v>
      </c>
      <c r="I147" s="153" t="str">
        <f t="shared" si="32"/>
        <v/>
      </c>
      <c r="J147" s="153" t="e">
        <f t="shared" si="31"/>
        <v>#REF!</v>
      </c>
      <c r="K147" s="153" t="e">
        <f t="shared" si="31"/>
        <v>#REF!</v>
      </c>
      <c r="L147" s="153" t="e">
        <f t="shared" si="31"/>
        <v>#REF!</v>
      </c>
      <c r="M147" s="153" t="e">
        <f t="shared" si="30"/>
        <v>#REF!</v>
      </c>
      <c r="N147" s="153" t="e">
        <f t="shared" si="30"/>
        <v>#REF!</v>
      </c>
      <c r="O147" s="153" t="e">
        <f t="shared" si="30"/>
        <v>#REF!</v>
      </c>
      <c r="P147" s="153" t="e">
        <f t="shared" si="29"/>
        <v>#REF!</v>
      </c>
      <c r="Q147" s="153" t="e">
        <f t="shared" si="29"/>
        <v>#REF!</v>
      </c>
      <c r="R147" s="153" t="e">
        <f t="shared" si="29"/>
        <v>#REF!</v>
      </c>
      <c r="S147" s="153" t="e">
        <f t="shared" si="35"/>
        <v>#REF!</v>
      </c>
      <c r="T147" s="152" t="str">
        <f t="shared" ca="1" si="36"/>
        <v/>
      </c>
      <c r="U147" s="149" t="str">
        <f t="shared" ca="1" si="33"/>
        <v/>
      </c>
    </row>
    <row r="148" spans="1:21">
      <c r="A148" s="149">
        <v>146</v>
      </c>
      <c r="B148" s="150">
        <f t="shared" si="34"/>
        <v>146</v>
      </c>
      <c r="C148" s="151" t="e">
        <f>IF('Data Collection2'!$V$6='Pareto Math2'!Z$3,'Pareto Math2'!B148,IF(HLOOKUP(X$15,'Data Collection2'!I$2:J148,A149,FALSE)="","",HLOOKUP(X$15,'Data Collection2'!I$2:J148,A149,FALSE)))</f>
        <v>#REF!</v>
      </c>
      <c r="D148" s="149" t="e">
        <f>HLOOKUP(V$15,'Data Collection2'!I$2:J148,A149,FALSE)</f>
        <v>#REF!</v>
      </c>
      <c r="E148" s="152" t="e">
        <f>IF(C148="","",HLOOKUP(W$15,'Data Collection2'!I$2:J148,A149,FALSE))</f>
        <v>#REF!</v>
      </c>
      <c r="F148" s="152">
        <f>(COUNTIF(D$3:D148,D148))</f>
        <v>146</v>
      </c>
      <c r="G148" s="152">
        <f t="shared" si="37"/>
        <v>999</v>
      </c>
      <c r="H148" s="152" t="e">
        <f t="shared" si="38"/>
        <v>#REF!</v>
      </c>
      <c r="I148" s="153" t="str">
        <f t="shared" si="32"/>
        <v/>
      </c>
      <c r="J148" s="153" t="e">
        <f t="shared" si="31"/>
        <v>#REF!</v>
      </c>
      <c r="K148" s="153" t="e">
        <f t="shared" si="31"/>
        <v>#REF!</v>
      </c>
      <c r="L148" s="153" t="e">
        <f t="shared" si="31"/>
        <v>#REF!</v>
      </c>
      <c r="M148" s="153" t="e">
        <f t="shared" si="30"/>
        <v>#REF!</v>
      </c>
      <c r="N148" s="153" t="e">
        <f t="shared" si="30"/>
        <v>#REF!</v>
      </c>
      <c r="O148" s="153" t="e">
        <f t="shared" si="30"/>
        <v>#REF!</v>
      </c>
      <c r="P148" s="153" t="e">
        <f t="shared" si="29"/>
        <v>#REF!</v>
      </c>
      <c r="Q148" s="153" t="e">
        <f t="shared" si="29"/>
        <v>#REF!</v>
      </c>
      <c r="R148" s="153" t="e">
        <f t="shared" si="29"/>
        <v>#REF!</v>
      </c>
      <c r="S148" s="153" t="e">
        <f t="shared" si="35"/>
        <v>#REF!</v>
      </c>
      <c r="T148" s="152" t="str">
        <f t="shared" ca="1" si="36"/>
        <v/>
      </c>
      <c r="U148" s="149" t="str">
        <f t="shared" ca="1" si="33"/>
        <v/>
      </c>
    </row>
    <row r="149" spans="1:21">
      <c r="A149" s="149">
        <v>147</v>
      </c>
      <c r="B149" s="150">
        <f t="shared" si="34"/>
        <v>147</v>
      </c>
      <c r="C149" s="151" t="e">
        <f>IF('Data Collection2'!$V$6='Pareto Math2'!Z$3,'Pareto Math2'!B149,IF(HLOOKUP(X$15,'Data Collection2'!I$2:J149,A150,FALSE)="","",HLOOKUP(X$15,'Data Collection2'!I$2:J149,A150,FALSE)))</f>
        <v>#REF!</v>
      </c>
      <c r="D149" s="149" t="e">
        <f>HLOOKUP(V$15,'Data Collection2'!I$2:J149,A150,FALSE)</f>
        <v>#REF!</v>
      </c>
      <c r="E149" s="152" t="e">
        <f>IF(C149="","",HLOOKUP(W$15,'Data Collection2'!I$2:J149,A150,FALSE))</f>
        <v>#REF!</v>
      </c>
      <c r="F149" s="152">
        <f>(COUNTIF(D$3:D149,D149))</f>
        <v>147</v>
      </c>
      <c r="G149" s="152">
        <f t="shared" si="37"/>
        <v>999</v>
      </c>
      <c r="H149" s="152" t="e">
        <f t="shared" si="38"/>
        <v>#REF!</v>
      </c>
      <c r="I149" s="153" t="str">
        <f t="shared" si="32"/>
        <v/>
      </c>
      <c r="J149" s="153" t="e">
        <f t="shared" si="31"/>
        <v>#REF!</v>
      </c>
      <c r="K149" s="153" t="e">
        <f t="shared" si="31"/>
        <v>#REF!</v>
      </c>
      <c r="L149" s="153" t="e">
        <f t="shared" si="31"/>
        <v>#REF!</v>
      </c>
      <c r="M149" s="153" t="e">
        <f t="shared" si="30"/>
        <v>#REF!</v>
      </c>
      <c r="N149" s="153" t="e">
        <f t="shared" si="30"/>
        <v>#REF!</v>
      </c>
      <c r="O149" s="153" t="e">
        <f t="shared" si="30"/>
        <v>#REF!</v>
      </c>
      <c r="P149" s="153" t="e">
        <f t="shared" si="29"/>
        <v>#REF!</v>
      </c>
      <c r="Q149" s="153" t="e">
        <f t="shared" si="29"/>
        <v>#REF!</v>
      </c>
      <c r="R149" s="153" t="e">
        <f t="shared" si="29"/>
        <v>#REF!</v>
      </c>
      <c r="S149" s="153" t="e">
        <f t="shared" si="35"/>
        <v>#REF!</v>
      </c>
      <c r="T149" s="152" t="str">
        <f t="shared" ca="1" si="36"/>
        <v/>
      </c>
      <c r="U149" s="149" t="str">
        <f t="shared" ca="1" si="33"/>
        <v/>
      </c>
    </row>
    <row r="150" spans="1:21">
      <c r="A150" s="149">
        <v>148</v>
      </c>
      <c r="B150" s="150">
        <f t="shared" si="34"/>
        <v>148</v>
      </c>
      <c r="C150" s="151" t="e">
        <f>IF('Data Collection2'!$V$6='Pareto Math2'!Z$3,'Pareto Math2'!B150,IF(HLOOKUP(X$15,'Data Collection2'!I$2:J150,A151,FALSE)="","",HLOOKUP(X$15,'Data Collection2'!I$2:J150,A151,FALSE)))</f>
        <v>#REF!</v>
      </c>
      <c r="D150" s="149" t="e">
        <f>HLOOKUP(V$15,'Data Collection2'!I$2:J150,A151,FALSE)</f>
        <v>#REF!</v>
      </c>
      <c r="E150" s="152" t="e">
        <f>IF(C150="","",HLOOKUP(W$15,'Data Collection2'!I$2:J150,A151,FALSE))</f>
        <v>#REF!</v>
      </c>
      <c r="F150" s="152">
        <f>(COUNTIF(D$3:D150,D150))</f>
        <v>148</v>
      </c>
      <c r="G150" s="152">
        <f t="shared" si="37"/>
        <v>999</v>
      </c>
      <c r="H150" s="152" t="e">
        <f t="shared" si="38"/>
        <v>#REF!</v>
      </c>
      <c r="I150" s="153" t="str">
        <f t="shared" si="32"/>
        <v/>
      </c>
      <c r="J150" s="153" t="e">
        <f t="shared" si="31"/>
        <v>#REF!</v>
      </c>
      <c r="K150" s="153" t="e">
        <f t="shared" si="31"/>
        <v>#REF!</v>
      </c>
      <c r="L150" s="153" t="e">
        <f t="shared" si="31"/>
        <v>#REF!</v>
      </c>
      <c r="M150" s="153" t="e">
        <f t="shared" si="30"/>
        <v>#REF!</v>
      </c>
      <c r="N150" s="153" t="e">
        <f t="shared" si="30"/>
        <v>#REF!</v>
      </c>
      <c r="O150" s="153" t="e">
        <f t="shared" si="30"/>
        <v>#REF!</v>
      </c>
      <c r="P150" s="153" t="e">
        <f t="shared" si="29"/>
        <v>#REF!</v>
      </c>
      <c r="Q150" s="153" t="e">
        <f t="shared" si="29"/>
        <v>#REF!</v>
      </c>
      <c r="R150" s="153" t="e">
        <f t="shared" si="29"/>
        <v>#REF!</v>
      </c>
      <c r="S150" s="153" t="e">
        <f t="shared" si="35"/>
        <v>#REF!</v>
      </c>
      <c r="T150" s="152" t="str">
        <f t="shared" ca="1" si="36"/>
        <v/>
      </c>
      <c r="U150" s="149" t="str">
        <f t="shared" ca="1" si="33"/>
        <v/>
      </c>
    </row>
    <row r="151" spans="1:21">
      <c r="A151" s="149">
        <v>149</v>
      </c>
      <c r="B151" s="150">
        <f t="shared" si="34"/>
        <v>149</v>
      </c>
      <c r="C151" s="151" t="e">
        <f>IF('Data Collection2'!$V$6='Pareto Math2'!Z$3,'Pareto Math2'!B151,IF(HLOOKUP(X$15,'Data Collection2'!I$2:J151,A152,FALSE)="","",HLOOKUP(X$15,'Data Collection2'!I$2:J151,A152,FALSE)))</f>
        <v>#REF!</v>
      </c>
      <c r="D151" s="149" t="e">
        <f>HLOOKUP(V$15,'Data Collection2'!I$2:J151,A152,FALSE)</f>
        <v>#REF!</v>
      </c>
      <c r="E151" s="152" t="e">
        <f>IF(C151="","",HLOOKUP(W$15,'Data Collection2'!I$2:J151,A152,FALSE))</f>
        <v>#REF!</v>
      </c>
      <c r="F151" s="152">
        <f>(COUNTIF(D$3:D151,D151))</f>
        <v>149</v>
      </c>
      <c r="G151" s="152">
        <f t="shared" si="37"/>
        <v>999</v>
      </c>
      <c r="H151" s="152" t="e">
        <f t="shared" si="38"/>
        <v>#REF!</v>
      </c>
      <c r="I151" s="153" t="str">
        <f t="shared" si="32"/>
        <v/>
      </c>
      <c r="J151" s="153" t="e">
        <f t="shared" si="31"/>
        <v>#REF!</v>
      </c>
      <c r="K151" s="153" t="e">
        <f t="shared" si="31"/>
        <v>#REF!</v>
      </c>
      <c r="L151" s="153" t="e">
        <f t="shared" si="31"/>
        <v>#REF!</v>
      </c>
      <c r="M151" s="153" t="e">
        <f t="shared" si="30"/>
        <v>#REF!</v>
      </c>
      <c r="N151" s="153" t="e">
        <f t="shared" si="30"/>
        <v>#REF!</v>
      </c>
      <c r="O151" s="153" t="e">
        <f t="shared" si="30"/>
        <v>#REF!</v>
      </c>
      <c r="P151" s="153" t="e">
        <f t="shared" si="29"/>
        <v>#REF!</v>
      </c>
      <c r="Q151" s="153" t="e">
        <f t="shared" si="29"/>
        <v>#REF!</v>
      </c>
      <c r="R151" s="153" t="e">
        <f t="shared" si="29"/>
        <v>#REF!</v>
      </c>
      <c r="S151" s="153" t="e">
        <f t="shared" si="35"/>
        <v>#REF!</v>
      </c>
      <c r="T151" s="152" t="str">
        <f t="shared" ca="1" si="36"/>
        <v/>
      </c>
      <c r="U151" s="149" t="str">
        <f t="shared" ca="1" si="33"/>
        <v/>
      </c>
    </row>
    <row r="152" spans="1:21">
      <c r="A152" s="149">
        <v>150</v>
      </c>
      <c r="B152" s="150">
        <f t="shared" si="34"/>
        <v>150</v>
      </c>
      <c r="C152" s="151" t="e">
        <f>IF('Data Collection2'!$V$6='Pareto Math2'!Z$3,'Pareto Math2'!B152,IF(HLOOKUP(X$15,'Data Collection2'!I$2:J152,A153,FALSE)="","",HLOOKUP(X$15,'Data Collection2'!I$2:J152,A153,FALSE)))</f>
        <v>#REF!</v>
      </c>
      <c r="D152" s="149" t="e">
        <f>HLOOKUP(V$15,'Data Collection2'!I$2:J152,A153,FALSE)</f>
        <v>#REF!</v>
      </c>
      <c r="E152" s="152" t="e">
        <f>IF(C152="","",HLOOKUP(W$15,'Data Collection2'!I$2:J152,A153,FALSE))</f>
        <v>#REF!</v>
      </c>
      <c r="F152" s="152">
        <f>(COUNTIF(D$3:D152,D152))</f>
        <v>150</v>
      </c>
      <c r="G152" s="152">
        <f t="shared" si="37"/>
        <v>999</v>
      </c>
      <c r="H152" s="152" t="e">
        <f t="shared" si="38"/>
        <v>#REF!</v>
      </c>
      <c r="I152" s="153" t="str">
        <f t="shared" si="32"/>
        <v/>
      </c>
      <c r="J152" s="153" t="e">
        <f t="shared" si="31"/>
        <v>#REF!</v>
      </c>
      <c r="K152" s="153" t="e">
        <f t="shared" si="31"/>
        <v>#REF!</v>
      </c>
      <c r="L152" s="153" t="e">
        <f t="shared" si="31"/>
        <v>#REF!</v>
      </c>
      <c r="M152" s="153" t="e">
        <f t="shared" si="30"/>
        <v>#REF!</v>
      </c>
      <c r="N152" s="153" t="e">
        <f t="shared" si="30"/>
        <v>#REF!</v>
      </c>
      <c r="O152" s="153" t="e">
        <f t="shared" si="30"/>
        <v>#REF!</v>
      </c>
      <c r="P152" s="153" t="e">
        <f t="shared" si="29"/>
        <v>#REF!</v>
      </c>
      <c r="Q152" s="153" t="e">
        <f t="shared" si="29"/>
        <v>#REF!</v>
      </c>
      <c r="R152" s="153" t="e">
        <f t="shared" si="29"/>
        <v>#REF!</v>
      </c>
      <c r="S152" s="153" t="e">
        <f t="shared" si="35"/>
        <v>#REF!</v>
      </c>
      <c r="T152" s="152" t="str">
        <f t="shared" ca="1" si="36"/>
        <v/>
      </c>
      <c r="U152" s="149" t="str">
        <f t="shared" ca="1" si="33"/>
        <v/>
      </c>
    </row>
    <row r="153" spans="1:21">
      <c r="A153" s="149">
        <v>151</v>
      </c>
      <c r="B153" s="150">
        <f t="shared" si="34"/>
        <v>151</v>
      </c>
      <c r="C153" s="151" t="e">
        <f>IF('Data Collection2'!$V$6='Pareto Math2'!Z$3,'Pareto Math2'!B153,IF(HLOOKUP(X$15,'Data Collection2'!I$2:J153,A154,FALSE)="","",HLOOKUP(X$15,'Data Collection2'!I$2:J153,A154,FALSE)))</f>
        <v>#REF!</v>
      </c>
      <c r="D153" s="149" t="e">
        <f>HLOOKUP(V$15,'Data Collection2'!I$2:J153,A154,FALSE)</f>
        <v>#REF!</v>
      </c>
      <c r="E153" s="152" t="e">
        <f>IF(C153="","",HLOOKUP(W$15,'Data Collection2'!I$2:J153,A154,FALSE))</f>
        <v>#REF!</v>
      </c>
      <c r="F153" s="152">
        <f>(COUNTIF(D$3:D153,D153))</f>
        <v>151</v>
      </c>
      <c r="G153" s="152">
        <f t="shared" si="37"/>
        <v>999</v>
      </c>
      <c r="H153" s="152" t="e">
        <f t="shared" si="38"/>
        <v>#REF!</v>
      </c>
      <c r="I153" s="153" t="str">
        <f t="shared" si="32"/>
        <v/>
      </c>
      <c r="J153" s="153" t="e">
        <f t="shared" si="31"/>
        <v>#REF!</v>
      </c>
      <c r="K153" s="153" t="e">
        <f t="shared" si="31"/>
        <v>#REF!</v>
      </c>
      <c r="L153" s="153" t="e">
        <f t="shared" si="31"/>
        <v>#REF!</v>
      </c>
      <c r="M153" s="153" t="e">
        <f t="shared" si="30"/>
        <v>#REF!</v>
      </c>
      <c r="N153" s="153" t="e">
        <f t="shared" si="30"/>
        <v>#REF!</v>
      </c>
      <c r="O153" s="153" t="e">
        <f t="shared" si="30"/>
        <v>#REF!</v>
      </c>
      <c r="P153" s="153" t="e">
        <f t="shared" si="30"/>
        <v>#REF!</v>
      </c>
      <c r="Q153" s="153" t="e">
        <f t="shared" si="30"/>
        <v>#REF!</v>
      </c>
      <c r="R153" s="153" t="e">
        <f t="shared" si="30"/>
        <v>#REF!</v>
      </c>
      <c r="S153" s="153" t="e">
        <f t="shared" si="35"/>
        <v>#REF!</v>
      </c>
      <c r="T153" s="152" t="str">
        <f t="shared" ca="1" si="36"/>
        <v/>
      </c>
      <c r="U153" s="149" t="str">
        <f t="shared" ca="1" si="33"/>
        <v/>
      </c>
    </row>
    <row r="154" spans="1:21">
      <c r="A154" s="149">
        <v>152</v>
      </c>
      <c r="B154" s="150">
        <f t="shared" si="34"/>
        <v>152</v>
      </c>
      <c r="C154" s="151" t="e">
        <f>IF('Data Collection2'!$V$6='Pareto Math2'!Z$3,'Pareto Math2'!B154,IF(HLOOKUP(X$15,'Data Collection2'!I$2:J154,A155,FALSE)="","",HLOOKUP(X$15,'Data Collection2'!I$2:J154,A155,FALSE)))</f>
        <v>#REF!</v>
      </c>
      <c r="D154" s="149" t="e">
        <f>HLOOKUP(V$15,'Data Collection2'!I$2:J154,A155,FALSE)</f>
        <v>#REF!</v>
      </c>
      <c r="E154" s="152" t="e">
        <f>IF(C154="","",HLOOKUP(W$15,'Data Collection2'!I$2:J154,A155,FALSE))</f>
        <v>#REF!</v>
      </c>
      <c r="F154" s="152">
        <f>(COUNTIF(D$3:D154,D154))</f>
        <v>152</v>
      </c>
      <c r="G154" s="152">
        <f t="shared" si="37"/>
        <v>999</v>
      </c>
      <c r="H154" s="152" t="e">
        <f t="shared" si="38"/>
        <v>#REF!</v>
      </c>
      <c r="I154" s="153" t="str">
        <f t="shared" si="32"/>
        <v/>
      </c>
      <c r="J154" s="153" t="e">
        <f t="shared" si="31"/>
        <v>#REF!</v>
      </c>
      <c r="K154" s="153" t="e">
        <f t="shared" si="31"/>
        <v>#REF!</v>
      </c>
      <c r="L154" s="153" t="e">
        <f t="shared" si="31"/>
        <v>#REF!</v>
      </c>
      <c r="M154" s="153" t="e">
        <f t="shared" si="30"/>
        <v>#REF!</v>
      </c>
      <c r="N154" s="153" t="e">
        <f t="shared" si="30"/>
        <v>#REF!</v>
      </c>
      <c r="O154" s="153" t="e">
        <f t="shared" si="30"/>
        <v>#REF!</v>
      </c>
      <c r="P154" s="153" t="e">
        <f t="shared" si="30"/>
        <v>#REF!</v>
      </c>
      <c r="Q154" s="153" t="e">
        <f t="shared" si="30"/>
        <v>#REF!</v>
      </c>
      <c r="R154" s="153" t="e">
        <f t="shared" si="30"/>
        <v>#REF!</v>
      </c>
      <c r="S154" s="153" t="e">
        <f t="shared" si="35"/>
        <v>#REF!</v>
      </c>
      <c r="T154" s="152" t="str">
        <f t="shared" ca="1" si="36"/>
        <v/>
      </c>
      <c r="U154" s="149" t="str">
        <f t="shared" ca="1" si="33"/>
        <v/>
      </c>
    </row>
    <row r="155" spans="1:21">
      <c r="A155" s="149">
        <v>153</v>
      </c>
      <c r="B155" s="150">
        <f t="shared" si="34"/>
        <v>153</v>
      </c>
      <c r="C155" s="151" t="e">
        <f>IF('Data Collection2'!$V$6='Pareto Math2'!Z$3,'Pareto Math2'!B155,IF(HLOOKUP(X$15,'Data Collection2'!I$2:J155,A156,FALSE)="","",HLOOKUP(X$15,'Data Collection2'!I$2:J155,A156,FALSE)))</f>
        <v>#REF!</v>
      </c>
      <c r="D155" s="149" t="e">
        <f>HLOOKUP(V$15,'Data Collection2'!I$2:J155,A156,FALSE)</f>
        <v>#REF!</v>
      </c>
      <c r="E155" s="152" t="e">
        <f>IF(C155="","",HLOOKUP(W$15,'Data Collection2'!I$2:J155,A156,FALSE))</f>
        <v>#REF!</v>
      </c>
      <c r="F155" s="152">
        <f>(COUNTIF(D$3:D155,D155))</f>
        <v>153</v>
      </c>
      <c r="G155" s="152">
        <f t="shared" si="37"/>
        <v>999</v>
      </c>
      <c r="H155" s="152" t="e">
        <f t="shared" si="38"/>
        <v>#REF!</v>
      </c>
      <c r="I155" s="153" t="str">
        <f t="shared" si="32"/>
        <v/>
      </c>
      <c r="J155" s="153" t="e">
        <f t="shared" si="31"/>
        <v>#REF!</v>
      </c>
      <c r="K155" s="153" t="e">
        <f t="shared" si="31"/>
        <v>#REF!</v>
      </c>
      <c r="L155" s="153" t="e">
        <f t="shared" si="31"/>
        <v>#REF!</v>
      </c>
      <c r="M155" s="153" t="e">
        <f t="shared" si="30"/>
        <v>#REF!</v>
      </c>
      <c r="N155" s="153" t="e">
        <f t="shared" si="30"/>
        <v>#REF!</v>
      </c>
      <c r="O155" s="153" t="e">
        <f t="shared" si="30"/>
        <v>#REF!</v>
      </c>
      <c r="P155" s="153" t="e">
        <f t="shared" si="30"/>
        <v>#REF!</v>
      </c>
      <c r="Q155" s="153" t="e">
        <f t="shared" si="30"/>
        <v>#REF!</v>
      </c>
      <c r="R155" s="153" t="e">
        <f t="shared" si="30"/>
        <v>#REF!</v>
      </c>
      <c r="S155" s="153" t="e">
        <f t="shared" si="35"/>
        <v>#REF!</v>
      </c>
      <c r="T155" s="152" t="str">
        <f t="shared" ca="1" si="36"/>
        <v/>
      </c>
      <c r="U155" s="149" t="str">
        <f t="shared" ca="1" si="33"/>
        <v/>
      </c>
    </row>
    <row r="156" spans="1:21">
      <c r="A156" s="149">
        <v>154</v>
      </c>
      <c r="B156" s="150">
        <f t="shared" si="34"/>
        <v>154</v>
      </c>
      <c r="C156" s="151" t="e">
        <f>IF('Data Collection2'!$V$6='Pareto Math2'!Z$3,'Pareto Math2'!B156,IF(HLOOKUP(X$15,'Data Collection2'!I$2:J156,A157,FALSE)="","",HLOOKUP(X$15,'Data Collection2'!I$2:J156,A157,FALSE)))</f>
        <v>#REF!</v>
      </c>
      <c r="D156" s="149" t="e">
        <f>HLOOKUP(V$15,'Data Collection2'!I$2:J156,A157,FALSE)</f>
        <v>#REF!</v>
      </c>
      <c r="E156" s="152" t="e">
        <f>IF(C156="","",HLOOKUP(W$15,'Data Collection2'!I$2:J156,A157,FALSE))</f>
        <v>#REF!</v>
      </c>
      <c r="F156" s="152">
        <f>(COUNTIF(D$3:D156,D156))</f>
        <v>154</v>
      </c>
      <c r="G156" s="152">
        <f t="shared" si="37"/>
        <v>999</v>
      </c>
      <c r="H156" s="152" t="e">
        <f t="shared" si="38"/>
        <v>#REF!</v>
      </c>
      <c r="I156" s="153" t="str">
        <f t="shared" si="32"/>
        <v/>
      </c>
      <c r="J156" s="153" t="e">
        <f t="shared" si="31"/>
        <v>#REF!</v>
      </c>
      <c r="K156" s="153" t="e">
        <f t="shared" si="31"/>
        <v>#REF!</v>
      </c>
      <c r="L156" s="153" t="e">
        <f t="shared" si="31"/>
        <v>#REF!</v>
      </c>
      <c r="M156" s="153" t="e">
        <f t="shared" si="30"/>
        <v>#REF!</v>
      </c>
      <c r="N156" s="153" t="e">
        <f t="shared" si="30"/>
        <v>#REF!</v>
      </c>
      <c r="O156" s="153" t="e">
        <f t="shared" si="30"/>
        <v>#REF!</v>
      </c>
      <c r="P156" s="153" t="e">
        <f t="shared" si="30"/>
        <v>#REF!</v>
      </c>
      <c r="Q156" s="153" t="e">
        <f t="shared" si="30"/>
        <v>#REF!</v>
      </c>
      <c r="R156" s="153" t="e">
        <f t="shared" si="30"/>
        <v>#REF!</v>
      </c>
      <c r="S156" s="153" t="e">
        <f t="shared" si="35"/>
        <v>#REF!</v>
      </c>
      <c r="T156" s="152" t="str">
        <f t="shared" ca="1" si="36"/>
        <v/>
      </c>
      <c r="U156" s="149" t="str">
        <f t="shared" ca="1" si="33"/>
        <v/>
      </c>
    </row>
    <row r="157" spans="1:21">
      <c r="A157" s="149">
        <v>155</v>
      </c>
      <c r="B157" s="150">
        <f t="shared" si="34"/>
        <v>155</v>
      </c>
      <c r="C157" s="151" t="e">
        <f>IF('Data Collection2'!$V$6='Pareto Math2'!Z$3,'Pareto Math2'!B157,IF(HLOOKUP(X$15,'Data Collection2'!I$2:J157,A158,FALSE)="","",HLOOKUP(X$15,'Data Collection2'!I$2:J157,A158,FALSE)))</f>
        <v>#REF!</v>
      </c>
      <c r="D157" s="149" t="e">
        <f>HLOOKUP(V$15,'Data Collection2'!I$2:J157,A158,FALSE)</f>
        <v>#REF!</v>
      </c>
      <c r="E157" s="152" t="e">
        <f>IF(C157="","",HLOOKUP(W$15,'Data Collection2'!I$2:J157,A158,FALSE))</f>
        <v>#REF!</v>
      </c>
      <c r="F157" s="152">
        <f>(COUNTIF(D$3:D157,D157))</f>
        <v>155</v>
      </c>
      <c r="G157" s="152">
        <f t="shared" si="37"/>
        <v>999</v>
      </c>
      <c r="H157" s="152" t="e">
        <f t="shared" si="38"/>
        <v>#REF!</v>
      </c>
      <c r="I157" s="153" t="str">
        <f t="shared" si="32"/>
        <v/>
      </c>
      <c r="J157" s="153" t="e">
        <f t="shared" si="31"/>
        <v>#REF!</v>
      </c>
      <c r="K157" s="153" t="e">
        <f t="shared" si="31"/>
        <v>#REF!</v>
      </c>
      <c r="L157" s="153" t="e">
        <f t="shared" si="31"/>
        <v>#REF!</v>
      </c>
      <c r="M157" s="153" t="e">
        <f t="shared" si="30"/>
        <v>#REF!</v>
      </c>
      <c r="N157" s="153" t="e">
        <f t="shared" si="30"/>
        <v>#REF!</v>
      </c>
      <c r="O157" s="153" t="e">
        <f t="shared" si="30"/>
        <v>#REF!</v>
      </c>
      <c r="P157" s="153" t="e">
        <f t="shared" si="30"/>
        <v>#REF!</v>
      </c>
      <c r="Q157" s="153" t="e">
        <f t="shared" si="30"/>
        <v>#REF!</v>
      </c>
      <c r="R157" s="153" t="e">
        <f t="shared" si="30"/>
        <v>#REF!</v>
      </c>
      <c r="S157" s="153" t="e">
        <f t="shared" si="35"/>
        <v>#REF!</v>
      </c>
      <c r="T157" s="152" t="str">
        <f t="shared" ca="1" si="36"/>
        <v/>
      </c>
      <c r="U157" s="149" t="str">
        <f t="shared" ca="1" si="33"/>
        <v/>
      </c>
    </row>
    <row r="158" spans="1:21">
      <c r="A158" s="149">
        <v>156</v>
      </c>
      <c r="B158" s="150">
        <f t="shared" si="34"/>
        <v>156</v>
      </c>
      <c r="C158" s="151" t="e">
        <f>IF('Data Collection2'!$V$6='Pareto Math2'!Z$3,'Pareto Math2'!B158,IF(HLOOKUP(X$15,'Data Collection2'!I$2:J158,A159,FALSE)="","",HLOOKUP(X$15,'Data Collection2'!I$2:J158,A159,FALSE)))</f>
        <v>#REF!</v>
      </c>
      <c r="D158" s="149" t="e">
        <f>HLOOKUP(V$15,'Data Collection2'!I$2:J158,A159,FALSE)</f>
        <v>#REF!</v>
      </c>
      <c r="E158" s="152" t="e">
        <f>IF(C158="","",HLOOKUP(W$15,'Data Collection2'!I$2:J158,A159,FALSE))</f>
        <v>#REF!</v>
      </c>
      <c r="F158" s="152">
        <f>(COUNTIF(D$3:D158,D158))</f>
        <v>156</v>
      </c>
      <c r="G158" s="152">
        <f t="shared" si="37"/>
        <v>999</v>
      </c>
      <c r="H158" s="152" t="e">
        <f t="shared" si="38"/>
        <v>#REF!</v>
      </c>
      <c r="I158" s="153" t="str">
        <f t="shared" si="32"/>
        <v/>
      </c>
      <c r="J158" s="153" t="e">
        <f t="shared" si="31"/>
        <v>#REF!</v>
      </c>
      <c r="K158" s="153" t="e">
        <f t="shared" si="31"/>
        <v>#REF!</v>
      </c>
      <c r="L158" s="153" t="e">
        <f t="shared" si="31"/>
        <v>#REF!</v>
      </c>
      <c r="M158" s="153" t="e">
        <f t="shared" si="30"/>
        <v>#REF!</v>
      </c>
      <c r="N158" s="153" t="e">
        <f t="shared" si="30"/>
        <v>#REF!</v>
      </c>
      <c r="O158" s="153" t="e">
        <f t="shared" si="30"/>
        <v>#REF!</v>
      </c>
      <c r="P158" s="153" t="e">
        <f t="shared" si="30"/>
        <v>#REF!</v>
      </c>
      <c r="Q158" s="153" t="e">
        <f t="shared" si="30"/>
        <v>#REF!</v>
      </c>
      <c r="R158" s="153" t="e">
        <f t="shared" si="30"/>
        <v>#REF!</v>
      </c>
      <c r="S158" s="153" t="e">
        <f t="shared" si="35"/>
        <v>#REF!</v>
      </c>
      <c r="T158" s="152" t="str">
        <f t="shared" ca="1" si="36"/>
        <v/>
      </c>
      <c r="U158" s="149" t="str">
        <f t="shared" ca="1" si="33"/>
        <v/>
      </c>
    </row>
    <row r="159" spans="1:21">
      <c r="A159" s="149">
        <v>157</v>
      </c>
      <c r="B159" s="150">
        <f t="shared" si="34"/>
        <v>157</v>
      </c>
      <c r="C159" s="151" t="e">
        <f>IF('Data Collection2'!$V$6='Pareto Math2'!Z$3,'Pareto Math2'!B159,IF(HLOOKUP(X$15,'Data Collection2'!I$2:J159,A160,FALSE)="","",HLOOKUP(X$15,'Data Collection2'!I$2:J159,A160,FALSE)))</f>
        <v>#REF!</v>
      </c>
      <c r="D159" s="149" t="e">
        <f>HLOOKUP(V$15,'Data Collection2'!I$2:J159,A160,FALSE)</f>
        <v>#REF!</v>
      </c>
      <c r="E159" s="152" t="e">
        <f>IF(C159="","",HLOOKUP(W$15,'Data Collection2'!I$2:J159,A160,FALSE))</f>
        <v>#REF!</v>
      </c>
      <c r="F159" s="152">
        <f>(COUNTIF(D$3:D159,D159))</f>
        <v>157</v>
      </c>
      <c r="G159" s="152">
        <f t="shared" si="37"/>
        <v>999</v>
      </c>
      <c r="H159" s="152" t="e">
        <f t="shared" si="38"/>
        <v>#REF!</v>
      </c>
      <c r="I159" s="153" t="str">
        <f t="shared" si="32"/>
        <v/>
      </c>
      <c r="J159" s="153" t="e">
        <f t="shared" si="31"/>
        <v>#REF!</v>
      </c>
      <c r="K159" s="153" t="e">
        <f t="shared" si="31"/>
        <v>#REF!</v>
      </c>
      <c r="L159" s="153" t="e">
        <f t="shared" si="31"/>
        <v>#REF!</v>
      </c>
      <c r="M159" s="153" t="e">
        <f t="shared" si="30"/>
        <v>#REF!</v>
      </c>
      <c r="N159" s="153" t="e">
        <f t="shared" si="30"/>
        <v>#REF!</v>
      </c>
      <c r="O159" s="153" t="e">
        <f t="shared" si="30"/>
        <v>#REF!</v>
      </c>
      <c r="P159" s="153" t="e">
        <f t="shared" si="30"/>
        <v>#REF!</v>
      </c>
      <c r="Q159" s="153" t="e">
        <f t="shared" si="30"/>
        <v>#REF!</v>
      </c>
      <c r="R159" s="153" t="e">
        <f t="shared" si="30"/>
        <v>#REF!</v>
      </c>
      <c r="S159" s="153" t="e">
        <f t="shared" si="35"/>
        <v>#REF!</v>
      </c>
      <c r="T159" s="152" t="str">
        <f t="shared" ca="1" si="36"/>
        <v/>
      </c>
      <c r="U159" s="149" t="str">
        <f t="shared" ca="1" si="33"/>
        <v/>
      </c>
    </row>
    <row r="160" spans="1:21">
      <c r="A160" s="149">
        <v>158</v>
      </c>
      <c r="B160" s="150">
        <f t="shared" si="34"/>
        <v>158</v>
      </c>
      <c r="C160" s="151" t="e">
        <f>IF('Data Collection2'!$V$6='Pareto Math2'!Z$3,'Pareto Math2'!B160,IF(HLOOKUP(X$15,'Data Collection2'!I$2:J160,A161,FALSE)="","",HLOOKUP(X$15,'Data Collection2'!I$2:J160,A161,FALSE)))</f>
        <v>#REF!</v>
      </c>
      <c r="D160" s="149" t="e">
        <f>HLOOKUP(V$15,'Data Collection2'!I$2:J160,A161,FALSE)</f>
        <v>#REF!</v>
      </c>
      <c r="E160" s="152" t="e">
        <f>IF(C160="","",HLOOKUP(W$15,'Data Collection2'!I$2:J160,A161,FALSE))</f>
        <v>#REF!</v>
      </c>
      <c r="F160" s="152">
        <f>(COUNTIF(D$3:D160,D160))</f>
        <v>158</v>
      </c>
      <c r="G160" s="152">
        <f t="shared" si="37"/>
        <v>999</v>
      </c>
      <c r="H160" s="152" t="e">
        <f t="shared" si="38"/>
        <v>#REF!</v>
      </c>
      <c r="I160" s="153" t="str">
        <f t="shared" si="32"/>
        <v/>
      </c>
      <c r="J160" s="153" t="e">
        <f t="shared" si="31"/>
        <v>#REF!</v>
      </c>
      <c r="K160" s="153" t="e">
        <f t="shared" si="31"/>
        <v>#REF!</v>
      </c>
      <c r="L160" s="153" t="e">
        <f t="shared" si="31"/>
        <v>#REF!</v>
      </c>
      <c r="M160" s="153" t="e">
        <f t="shared" si="30"/>
        <v>#REF!</v>
      </c>
      <c r="N160" s="153" t="e">
        <f t="shared" si="30"/>
        <v>#REF!</v>
      </c>
      <c r="O160" s="153" t="e">
        <f t="shared" si="30"/>
        <v>#REF!</v>
      </c>
      <c r="P160" s="153" t="e">
        <f t="shared" si="30"/>
        <v>#REF!</v>
      </c>
      <c r="Q160" s="153" t="e">
        <f t="shared" si="30"/>
        <v>#REF!</v>
      </c>
      <c r="R160" s="153" t="e">
        <f t="shared" si="30"/>
        <v>#REF!</v>
      </c>
      <c r="S160" s="153" t="e">
        <f t="shared" si="35"/>
        <v>#REF!</v>
      </c>
      <c r="T160" s="152" t="str">
        <f t="shared" ca="1" si="36"/>
        <v/>
      </c>
      <c r="U160" s="149" t="str">
        <f t="shared" ca="1" si="33"/>
        <v/>
      </c>
    </row>
    <row r="161" spans="1:21">
      <c r="A161" s="149">
        <v>159</v>
      </c>
      <c r="B161" s="150">
        <f t="shared" si="34"/>
        <v>159</v>
      </c>
      <c r="C161" s="151" t="e">
        <f>IF('Data Collection2'!$V$6='Pareto Math2'!Z$3,'Pareto Math2'!B161,IF(HLOOKUP(X$15,'Data Collection2'!I$2:J161,A162,FALSE)="","",HLOOKUP(X$15,'Data Collection2'!I$2:J161,A162,FALSE)))</f>
        <v>#REF!</v>
      </c>
      <c r="D161" s="149" t="e">
        <f>HLOOKUP(V$15,'Data Collection2'!I$2:J161,A162,FALSE)</f>
        <v>#REF!</v>
      </c>
      <c r="E161" s="152" t="e">
        <f>IF(C161="","",HLOOKUP(W$15,'Data Collection2'!I$2:J161,A162,FALSE))</f>
        <v>#REF!</v>
      </c>
      <c r="F161" s="152">
        <f>(COUNTIF(D$3:D161,D161))</f>
        <v>159</v>
      </c>
      <c r="G161" s="152">
        <f t="shared" si="37"/>
        <v>999</v>
      </c>
      <c r="H161" s="152" t="e">
        <f t="shared" si="38"/>
        <v>#REF!</v>
      </c>
      <c r="I161" s="153" t="str">
        <f t="shared" si="32"/>
        <v/>
      </c>
      <c r="J161" s="153" t="e">
        <f t="shared" si="31"/>
        <v>#REF!</v>
      </c>
      <c r="K161" s="153" t="e">
        <f t="shared" si="31"/>
        <v>#REF!</v>
      </c>
      <c r="L161" s="153" t="e">
        <f t="shared" si="31"/>
        <v>#REF!</v>
      </c>
      <c r="M161" s="153" t="e">
        <f t="shared" si="30"/>
        <v>#REF!</v>
      </c>
      <c r="N161" s="153" t="e">
        <f t="shared" si="30"/>
        <v>#REF!</v>
      </c>
      <c r="O161" s="153" t="e">
        <f t="shared" si="30"/>
        <v>#REF!</v>
      </c>
      <c r="P161" s="153" t="e">
        <f t="shared" si="30"/>
        <v>#REF!</v>
      </c>
      <c r="Q161" s="153" t="e">
        <f t="shared" si="30"/>
        <v>#REF!</v>
      </c>
      <c r="R161" s="153" t="e">
        <f t="shared" si="30"/>
        <v>#REF!</v>
      </c>
      <c r="S161" s="153" t="e">
        <f t="shared" si="35"/>
        <v>#REF!</v>
      </c>
      <c r="T161" s="152" t="str">
        <f t="shared" ca="1" si="36"/>
        <v/>
      </c>
      <c r="U161" s="149" t="str">
        <f t="shared" ca="1" si="33"/>
        <v/>
      </c>
    </row>
    <row r="162" spans="1:21">
      <c r="A162" s="149">
        <v>160</v>
      </c>
      <c r="B162" s="150">
        <f t="shared" si="34"/>
        <v>160</v>
      </c>
      <c r="C162" s="151" t="e">
        <f>IF('Data Collection2'!$V$6='Pareto Math2'!Z$3,'Pareto Math2'!B162,IF(HLOOKUP(X$15,'Data Collection2'!I$2:J162,A163,FALSE)="","",HLOOKUP(X$15,'Data Collection2'!I$2:J162,A163,FALSE)))</f>
        <v>#REF!</v>
      </c>
      <c r="D162" s="149" t="e">
        <f>HLOOKUP(V$15,'Data Collection2'!I$2:J162,A163,FALSE)</f>
        <v>#REF!</v>
      </c>
      <c r="E162" s="152" t="e">
        <f>IF(C162="","",HLOOKUP(W$15,'Data Collection2'!I$2:J162,A163,FALSE))</f>
        <v>#REF!</v>
      </c>
      <c r="F162" s="152">
        <f>(COUNTIF(D$3:D162,D162))</f>
        <v>160</v>
      </c>
      <c r="G162" s="152">
        <f t="shared" si="37"/>
        <v>999</v>
      </c>
      <c r="H162" s="152" t="e">
        <f t="shared" si="38"/>
        <v>#REF!</v>
      </c>
      <c r="I162" s="153" t="str">
        <f t="shared" si="32"/>
        <v/>
      </c>
      <c r="J162" s="153" t="e">
        <f t="shared" si="31"/>
        <v>#REF!</v>
      </c>
      <c r="K162" s="153" t="e">
        <f t="shared" si="31"/>
        <v>#REF!</v>
      </c>
      <c r="L162" s="153" t="e">
        <f t="shared" si="31"/>
        <v>#REF!</v>
      </c>
      <c r="M162" s="153" t="e">
        <f t="shared" si="30"/>
        <v>#REF!</v>
      </c>
      <c r="N162" s="153" t="e">
        <f t="shared" si="30"/>
        <v>#REF!</v>
      </c>
      <c r="O162" s="153" t="e">
        <f t="shared" si="30"/>
        <v>#REF!</v>
      </c>
      <c r="P162" s="153" t="e">
        <f t="shared" si="30"/>
        <v>#REF!</v>
      </c>
      <c r="Q162" s="153" t="e">
        <f t="shared" si="30"/>
        <v>#REF!</v>
      </c>
      <c r="R162" s="153" t="e">
        <f t="shared" si="30"/>
        <v>#REF!</v>
      </c>
      <c r="S162" s="153" t="e">
        <f t="shared" si="35"/>
        <v>#REF!</v>
      </c>
      <c r="T162" s="152" t="str">
        <f t="shared" ca="1" si="36"/>
        <v/>
      </c>
      <c r="U162" s="149" t="str">
        <f t="shared" ca="1" si="33"/>
        <v/>
      </c>
    </row>
    <row r="163" spans="1:21">
      <c r="A163" s="149">
        <v>161</v>
      </c>
      <c r="B163" s="150">
        <f t="shared" si="34"/>
        <v>161</v>
      </c>
      <c r="C163" s="151" t="e">
        <f>IF('Data Collection2'!$V$6='Pareto Math2'!Z$3,'Pareto Math2'!B163,IF(HLOOKUP(X$15,'Data Collection2'!I$2:J163,A164,FALSE)="","",HLOOKUP(X$15,'Data Collection2'!I$2:J163,A164,FALSE)))</f>
        <v>#REF!</v>
      </c>
      <c r="D163" s="149" t="e">
        <f>HLOOKUP(V$15,'Data Collection2'!I$2:J163,A164,FALSE)</f>
        <v>#REF!</v>
      </c>
      <c r="E163" s="152" t="e">
        <f>IF(C163="","",HLOOKUP(W$15,'Data Collection2'!I$2:J163,A164,FALSE))</f>
        <v>#REF!</v>
      </c>
      <c r="F163" s="152">
        <f>(COUNTIF(D$3:D163,D163))</f>
        <v>161</v>
      </c>
      <c r="G163" s="152">
        <f t="shared" si="37"/>
        <v>999</v>
      </c>
      <c r="H163" s="152" t="e">
        <f t="shared" si="38"/>
        <v>#REF!</v>
      </c>
      <c r="I163" s="153" t="str">
        <f t="shared" si="32"/>
        <v/>
      </c>
      <c r="J163" s="153" t="e">
        <f t="shared" si="31"/>
        <v>#REF!</v>
      </c>
      <c r="K163" s="153" t="e">
        <f t="shared" si="31"/>
        <v>#REF!</v>
      </c>
      <c r="L163" s="153" t="e">
        <f t="shared" si="31"/>
        <v>#REF!</v>
      </c>
      <c r="M163" s="153" t="e">
        <f t="shared" si="30"/>
        <v>#REF!</v>
      </c>
      <c r="N163" s="153" t="e">
        <f t="shared" si="30"/>
        <v>#REF!</v>
      </c>
      <c r="O163" s="153" t="e">
        <f t="shared" si="30"/>
        <v>#REF!</v>
      </c>
      <c r="P163" s="153" t="e">
        <f t="shared" si="30"/>
        <v>#REF!</v>
      </c>
      <c r="Q163" s="153" t="e">
        <f t="shared" si="30"/>
        <v>#REF!</v>
      </c>
      <c r="R163" s="153" t="e">
        <f t="shared" si="30"/>
        <v>#REF!</v>
      </c>
      <c r="S163" s="153" t="e">
        <f t="shared" si="35"/>
        <v>#REF!</v>
      </c>
      <c r="T163" s="152" t="str">
        <f t="shared" ca="1" si="36"/>
        <v/>
      </c>
      <c r="U163" s="149" t="str">
        <f t="shared" ca="1" si="33"/>
        <v/>
      </c>
    </row>
    <row r="164" spans="1:21">
      <c r="A164" s="149">
        <v>162</v>
      </c>
      <c r="B164" s="150">
        <f t="shared" si="34"/>
        <v>162</v>
      </c>
      <c r="C164" s="151" t="e">
        <f>IF('Data Collection2'!$V$6='Pareto Math2'!Z$3,'Pareto Math2'!B164,IF(HLOOKUP(X$15,'Data Collection2'!I$2:J164,A165,FALSE)="","",HLOOKUP(X$15,'Data Collection2'!I$2:J164,A165,FALSE)))</f>
        <v>#REF!</v>
      </c>
      <c r="D164" s="149" t="e">
        <f>HLOOKUP(V$15,'Data Collection2'!I$2:J164,A165,FALSE)</f>
        <v>#REF!</v>
      </c>
      <c r="E164" s="152" t="e">
        <f>IF(C164="","",HLOOKUP(W$15,'Data Collection2'!I$2:J164,A165,FALSE))</f>
        <v>#REF!</v>
      </c>
      <c r="F164" s="152">
        <f>(COUNTIF(D$3:D164,D164))</f>
        <v>162</v>
      </c>
      <c r="G164" s="152">
        <f t="shared" si="37"/>
        <v>999</v>
      </c>
      <c r="H164" s="152" t="e">
        <f t="shared" si="38"/>
        <v>#REF!</v>
      </c>
      <c r="I164" s="153" t="str">
        <f t="shared" si="32"/>
        <v/>
      </c>
      <c r="J164" s="153" t="e">
        <f t="shared" si="31"/>
        <v>#REF!</v>
      </c>
      <c r="K164" s="153" t="e">
        <f t="shared" si="31"/>
        <v>#REF!</v>
      </c>
      <c r="L164" s="153" t="e">
        <f t="shared" si="31"/>
        <v>#REF!</v>
      </c>
      <c r="M164" s="153" t="e">
        <f t="shared" si="30"/>
        <v>#REF!</v>
      </c>
      <c r="N164" s="153" t="e">
        <f t="shared" si="30"/>
        <v>#REF!</v>
      </c>
      <c r="O164" s="153" t="e">
        <f t="shared" si="30"/>
        <v>#REF!</v>
      </c>
      <c r="P164" s="153" t="e">
        <f t="shared" si="30"/>
        <v>#REF!</v>
      </c>
      <c r="Q164" s="153" t="e">
        <f t="shared" si="30"/>
        <v>#REF!</v>
      </c>
      <c r="R164" s="153" t="e">
        <f t="shared" si="30"/>
        <v>#REF!</v>
      </c>
      <c r="S164" s="153" t="e">
        <f t="shared" si="35"/>
        <v>#REF!</v>
      </c>
      <c r="T164" s="152" t="str">
        <f t="shared" ca="1" si="36"/>
        <v/>
      </c>
      <c r="U164" s="149" t="str">
        <f t="shared" ca="1" si="33"/>
        <v/>
      </c>
    </row>
    <row r="165" spans="1:21">
      <c r="A165" s="149">
        <v>163</v>
      </c>
      <c r="B165" s="150">
        <f t="shared" si="34"/>
        <v>163</v>
      </c>
      <c r="C165" s="151" t="e">
        <f>IF('Data Collection2'!$V$6='Pareto Math2'!Z$3,'Pareto Math2'!B165,IF(HLOOKUP(X$15,'Data Collection2'!I$2:J165,A166,FALSE)="","",HLOOKUP(X$15,'Data Collection2'!I$2:J165,A166,FALSE)))</f>
        <v>#REF!</v>
      </c>
      <c r="D165" s="149" t="e">
        <f>HLOOKUP(V$15,'Data Collection2'!I$2:J165,A166,FALSE)</f>
        <v>#REF!</v>
      </c>
      <c r="E165" s="152" t="e">
        <f>IF(C165="","",HLOOKUP(W$15,'Data Collection2'!I$2:J165,A166,FALSE))</f>
        <v>#REF!</v>
      </c>
      <c r="F165" s="152">
        <f>(COUNTIF(D$3:D165,D165))</f>
        <v>163</v>
      </c>
      <c r="G165" s="152">
        <f t="shared" si="37"/>
        <v>999</v>
      </c>
      <c r="H165" s="152" t="e">
        <f t="shared" si="38"/>
        <v>#REF!</v>
      </c>
      <c r="I165" s="153" t="str">
        <f t="shared" si="32"/>
        <v/>
      </c>
      <c r="J165" s="153" t="e">
        <f t="shared" si="31"/>
        <v>#REF!</v>
      </c>
      <c r="K165" s="153" t="e">
        <f t="shared" si="31"/>
        <v>#REF!</v>
      </c>
      <c r="L165" s="153" t="e">
        <f t="shared" si="31"/>
        <v>#REF!</v>
      </c>
      <c r="M165" s="153" t="e">
        <f t="shared" si="30"/>
        <v>#REF!</v>
      </c>
      <c r="N165" s="153" t="e">
        <f t="shared" si="30"/>
        <v>#REF!</v>
      </c>
      <c r="O165" s="153" t="e">
        <f t="shared" si="30"/>
        <v>#REF!</v>
      </c>
      <c r="P165" s="153" t="e">
        <f t="shared" si="30"/>
        <v>#REF!</v>
      </c>
      <c r="Q165" s="153" t="e">
        <f t="shared" si="30"/>
        <v>#REF!</v>
      </c>
      <c r="R165" s="153" t="e">
        <f t="shared" si="30"/>
        <v>#REF!</v>
      </c>
      <c r="S165" s="153" t="e">
        <f t="shared" si="35"/>
        <v>#REF!</v>
      </c>
      <c r="T165" s="152" t="str">
        <f t="shared" ca="1" si="36"/>
        <v/>
      </c>
      <c r="U165" s="149" t="str">
        <f t="shared" ca="1" si="33"/>
        <v/>
      </c>
    </row>
    <row r="166" spans="1:21">
      <c r="A166" s="149">
        <v>164</v>
      </c>
      <c r="B166" s="150">
        <f t="shared" si="34"/>
        <v>164</v>
      </c>
      <c r="C166" s="151" t="e">
        <f>IF('Data Collection2'!$V$6='Pareto Math2'!Z$3,'Pareto Math2'!B166,IF(HLOOKUP(X$15,'Data Collection2'!I$2:J166,A167,FALSE)="","",HLOOKUP(X$15,'Data Collection2'!I$2:J166,A167,FALSE)))</f>
        <v>#REF!</v>
      </c>
      <c r="D166" s="149" t="e">
        <f>HLOOKUP(V$15,'Data Collection2'!I$2:J166,A167,FALSE)</f>
        <v>#REF!</v>
      </c>
      <c r="E166" s="152" t="e">
        <f>IF(C166="","",HLOOKUP(W$15,'Data Collection2'!I$2:J166,A167,FALSE))</f>
        <v>#REF!</v>
      </c>
      <c r="F166" s="152">
        <f>(COUNTIF(D$3:D166,D166))</f>
        <v>164</v>
      </c>
      <c r="G166" s="152">
        <f t="shared" si="37"/>
        <v>999</v>
      </c>
      <c r="H166" s="152" t="e">
        <f t="shared" si="38"/>
        <v>#REF!</v>
      </c>
      <c r="I166" s="153" t="str">
        <f t="shared" si="32"/>
        <v/>
      </c>
      <c r="J166" s="153" t="e">
        <f t="shared" si="31"/>
        <v>#REF!</v>
      </c>
      <c r="K166" s="153" t="e">
        <f t="shared" si="31"/>
        <v>#REF!</v>
      </c>
      <c r="L166" s="153" t="e">
        <f t="shared" si="31"/>
        <v>#REF!</v>
      </c>
      <c r="M166" s="153" t="e">
        <f t="shared" si="30"/>
        <v>#REF!</v>
      </c>
      <c r="N166" s="153" t="e">
        <f t="shared" si="30"/>
        <v>#REF!</v>
      </c>
      <c r="O166" s="153" t="e">
        <f t="shared" si="30"/>
        <v>#REF!</v>
      </c>
      <c r="P166" s="153" t="e">
        <f t="shared" si="30"/>
        <v>#REF!</v>
      </c>
      <c r="Q166" s="153" t="e">
        <f t="shared" si="30"/>
        <v>#REF!</v>
      </c>
      <c r="R166" s="153" t="e">
        <f t="shared" si="30"/>
        <v>#REF!</v>
      </c>
      <c r="S166" s="153" t="e">
        <f t="shared" si="35"/>
        <v>#REF!</v>
      </c>
      <c r="T166" s="152" t="str">
        <f t="shared" ca="1" si="36"/>
        <v/>
      </c>
      <c r="U166" s="149" t="str">
        <f t="shared" ca="1" si="33"/>
        <v/>
      </c>
    </row>
    <row r="167" spans="1:21">
      <c r="A167" s="149">
        <v>165</v>
      </c>
      <c r="B167" s="150">
        <f t="shared" si="34"/>
        <v>165</v>
      </c>
      <c r="C167" s="151" t="e">
        <f>IF('Data Collection2'!$V$6='Pareto Math2'!Z$3,'Pareto Math2'!B167,IF(HLOOKUP(X$15,'Data Collection2'!I$2:J167,A168,FALSE)="","",HLOOKUP(X$15,'Data Collection2'!I$2:J167,A168,FALSE)))</f>
        <v>#REF!</v>
      </c>
      <c r="D167" s="149" t="e">
        <f>HLOOKUP(V$15,'Data Collection2'!I$2:J167,A168,FALSE)</f>
        <v>#REF!</v>
      </c>
      <c r="E167" s="152" t="e">
        <f>IF(C167="","",HLOOKUP(W$15,'Data Collection2'!I$2:J167,A168,FALSE))</f>
        <v>#REF!</v>
      </c>
      <c r="F167" s="152">
        <f>(COUNTIF(D$3:D167,D167))</f>
        <v>165</v>
      </c>
      <c r="G167" s="152">
        <f t="shared" si="37"/>
        <v>999</v>
      </c>
      <c r="H167" s="152" t="e">
        <f t="shared" si="38"/>
        <v>#REF!</v>
      </c>
      <c r="I167" s="153" t="str">
        <f t="shared" si="32"/>
        <v/>
      </c>
      <c r="J167" s="153" t="e">
        <f t="shared" si="31"/>
        <v>#REF!</v>
      </c>
      <c r="K167" s="153" t="e">
        <f t="shared" si="31"/>
        <v>#REF!</v>
      </c>
      <c r="L167" s="153" t="e">
        <f t="shared" si="31"/>
        <v>#REF!</v>
      </c>
      <c r="M167" s="153" t="e">
        <f t="shared" si="30"/>
        <v>#REF!</v>
      </c>
      <c r="N167" s="153" t="e">
        <f t="shared" si="30"/>
        <v>#REF!</v>
      </c>
      <c r="O167" s="153" t="e">
        <f t="shared" si="30"/>
        <v>#REF!</v>
      </c>
      <c r="P167" s="153" t="e">
        <f t="shared" si="30"/>
        <v>#REF!</v>
      </c>
      <c r="Q167" s="153" t="e">
        <f t="shared" si="30"/>
        <v>#REF!</v>
      </c>
      <c r="R167" s="153" t="e">
        <f t="shared" si="30"/>
        <v>#REF!</v>
      </c>
      <c r="S167" s="153" t="e">
        <f t="shared" si="35"/>
        <v>#REF!</v>
      </c>
      <c r="T167" s="152" t="str">
        <f t="shared" ca="1" si="36"/>
        <v/>
      </c>
      <c r="U167" s="149" t="str">
        <f t="shared" ca="1" si="33"/>
        <v/>
      </c>
    </row>
    <row r="168" spans="1:21">
      <c r="A168" s="149">
        <v>166</v>
      </c>
      <c r="B168" s="150">
        <f t="shared" si="34"/>
        <v>166</v>
      </c>
      <c r="C168" s="151" t="e">
        <f>IF('Data Collection2'!$V$6='Pareto Math2'!Z$3,'Pareto Math2'!B168,IF(HLOOKUP(X$15,'Data Collection2'!I$2:J168,A169,FALSE)="","",HLOOKUP(X$15,'Data Collection2'!I$2:J168,A169,FALSE)))</f>
        <v>#REF!</v>
      </c>
      <c r="D168" s="149" t="e">
        <f>HLOOKUP(V$15,'Data Collection2'!I$2:J168,A169,FALSE)</f>
        <v>#REF!</v>
      </c>
      <c r="E168" s="152" t="e">
        <f>IF(C168="","",HLOOKUP(W$15,'Data Collection2'!I$2:J168,A169,FALSE))</f>
        <v>#REF!</v>
      </c>
      <c r="F168" s="152">
        <f>(COUNTIF(D$3:D168,D168))</f>
        <v>166</v>
      </c>
      <c r="G168" s="152">
        <f t="shared" si="37"/>
        <v>999</v>
      </c>
      <c r="H168" s="152" t="e">
        <f t="shared" si="38"/>
        <v>#REF!</v>
      </c>
      <c r="I168" s="153" t="str">
        <f t="shared" si="32"/>
        <v/>
      </c>
      <c r="J168" s="153" t="e">
        <f t="shared" si="31"/>
        <v>#REF!</v>
      </c>
      <c r="K168" s="153" t="e">
        <f t="shared" si="31"/>
        <v>#REF!</v>
      </c>
      <c r="L168" s="153" t="e">
        <f t="shared" si="31"/>
        <v>#REF!</v>
      </c>
      <c r="M168" s="153" t="e">
        <f t="shared" si="30"/>
        <v>#REF!</v>
      </c>
      <c r="N168" s="153" t="e">
        <f t="shared" si="30"/>
        <v>#REF!</v>
      </c>
      <c r="O168" s="153" t="e">
        <f t="shared" si="30"/>
        <v>#REF!</v>
      </c>
      <c r="P168" s="153" t="e">
        <f t="shared" si="30"/>
        <v>#REF!</v>
      </c>
      <c r="Q168" s="153" t="e">
        <f t="shared" si="30"/>
        <v>#REF!</v>
      </c>
      <c r="R168" s="153" t="e">
        <f t="shared" si="30"/>
        <v>#REF!</v>
      </c>
      <c r="S168" s="153" t="e">
        <f t="shared" si="35"/>
        <v>#REF!</v>
      </c>
      <c r="T168" s="152" t="str">
        <f t="shared" ca="1" si="36"/>
        <v/>
      </c>
      <c r="U168" s="149" t="str">
        <f t="shared" ca="1" si="33"/>
        <v/>
      </c>
    </row>
    <row r="169" spans="1:21">
      <c r="A169" s="149">
        <v>167</v>
      </c>
      <c r="B169" s="150">
        <f t="shared" si="34"/>
        <v>167</v>
      </c>
      <c r="C169" s="151" t="e">
        <f>IF('Data Collection2'!$V$6='Pareto Math2'!Z$3,'Pareto Math2'!B169,IF(HLOOKUP(X$15,'Data Collection2'!I$2:J169,A170,FALSE)="","",HLOOKUP(X$15,'Data Collection2'!I$2:J169,A170,FALSE)))</f>
        <v>#REF!</v>
      </c>
      <c r="D169" s="149" t="e">
        <f>HLOOKUP(V$15,'Data Collection2'!I$2:J169,A170,FALSE)</f>
        <v>#REF!</v>
      </c>
      <c r="E169" s="152" t="e">
        <f>IF(C169="","",HLOOKUP(W$15,'Data Collection2'!I$2:J169,A170,FALSE))</f>
        <v>#REF!</v>
      </c>
      <c r="F169" s="152">
        <f>(COUNTIF(D$3:D169,D169))</f>
        <v>167</v>
      </c>
      <c r="G169" s="152">
        <f t="shared" si="37"/>
        <v>999</v>
      </c>
      <c r="H169" s="152" t="e">
        <f t="shared" si="38"/>
        <v>#REF!</v>
      </c>
      <c r="I169" s="153" t="str">
        <f t="shared" si="32"/>
        <v/>
      </c>
      <c r="J169" s="153" t="e">
        <f t="shared" si="31"/>
        <v>#REF!</v>
      </c>
      <c r="K169" s="153" t="e">
        <f t="shared" si="31"/>
        <v>#REF!</v>
      </c>
      <c r="L169" s="153" t="e">
        <f t="shared" si="31"/>
        <v>#REF!</v>
      </c>
      <c r="M169" s="153" t="e">
        <f t="shared" si="30"/>
        <v>#REF!</v>
      </c>
      <c r="N169" s="153" t="e">
        <f t="shared" si="30"/>
        <v>#REF!</v>
      </c>
      <c r="O169" s="153" t="e">
        <f t="shared" si="30"/>
        <v>#REF!</v>
      </c>
      <c r="P169" s="153" t="e">
        <f t="shared" si="30"/>
        <v>#REF!</v>
      </c>
      <c r="Q169" s="153" t="e">
        <f t="shared" si="30"/>
        <v>#REF!</v>
      </c>
      <c r="R169" s="153" t="e">
        <f t="shared" si="30"/>
        <v>#REF!</v>
      </c>
      <c r="S169" s="153" t="e">
        <f t="shared" si="35"/>
        <v>#REF!</v>
      </c>
      <c r="T169" s="152" t="str">
        <f t="shared" ca="1" si="36"/>
        <v/>
      </c>
      <c r="U169" s="149" t="str">
        <f t="shared" ca="1" si="33"/>
        <v/>
      </c>
    </row>
    <row r="170" spans="1:21">
      <c r="A170" s="149">
        <v>168</v>
      </c>
      <c r="B170" s="150">
        <f t="shared" si="34"/>
        <v>168</v>
      </c>
      <c r="C170" s="151" t="e">
        <f>IF('Data Collection2'!$V$6='Pareto Math2'!Z$3,'Pareto Math2'!B170,IF(HLOOKUP(X$15,'Data Collection2'!I$2:J170,A171,FALSE)="","",HLOOKUP(X$15,'Data Collection2'!I$2:J170,A171,FALSE)))</f>
        <v>#REF!</v>
      </c>
      <c r="D170" s="149" t="e">
        <f>HLOOKUP(V$15,'Data Collection2'!I$2:J170,A171,FALSE)</f>
        <v>#REF!</v>
      </c>
      <c r="E170" s="152" t="e">
        <f>IF(C170="","",HLOOKUP(W$15,'Data Collection2'!I$2:J170,A171,FALSE))</f>
        <v>#REF!</v>
      </c>
      <c r="F170" s="152">
        <f>(COUNTIF(D$3:D170,D170))</f>
        <v>168</v>
      </c>
      <c r="G170" s="152">
        <f t="shared" si="37"/>
        <v>999</v>
      </c>
      <c r="H170" s="152" t="e">
        <f t="shared" si="38"/>
        <v>#REF!</v>
      </c>
      <c r="I170" s="153" t="str">
        <f t="shared" si="32"/>
        <v/>
      </c>
      <c r="J170" s="153" t="e">
        <f t="shared" si="31"/>
        <v>#REF!</v>
      </c>
      <c r="K170" s="153" t="e">
        <f t="shared" si="31"/>
        <v>#REF!</v>
      </c>
      <c r="L170" s="153" t="e">
        <f t="shared" si="31"/>
        <v>#REF!</v>
      </c>
      <c r="M170" s="153" t="e">
        <f t="shared" si="30"/>
        <v>#REF!</v>
      </c>
      <c r="N170" s="153" t="e">
        <f t="shared" si="30"/>
        <v>#REF!</v>
      </c>
      <c r="O170" s="153" t="e">
        <f t="shared" si="30"/>
        <v>#REF!</v>
      </c>
      <c r="P170" s="153" t="e">
        <f t="shared" si="30"/>
        <v>#REF!</v>
      </c>
      <c r="Q170" s="153" t="e">
        <f t="shared" si="30"/>
        <v>#REF!</v>
      </c>
      <c r="R170" s="153" t="e">
        <f t="shared" si="30"/>
        <v>#REF!</v>
      </c>
      <c r="S170" s="153" t="e">
        <f t="shared" si="35"/>
        <v>#REF!</v>
      </c>
      <c r="T170" s="152" t="str">
        <f t="shared" ca="1" si="36"/>
        <v/>
      </c>
      <c r="U170" s="149" t="str">
        <f t="shared" ca="1" si="33"/>
        <v/>
      </c>
    </row>
    <row r="171" spans="1:21">
      <c r="A171" s="149">
        <v>169</v>
      </c>
      <c r="B171" s="150">
        <f t="shared" si="34"/>
        <v>169</v>
      </c>
      <c r="C171" s="151" t="e">
        <f>IF('Data Collection2'!$V$6='Pareto Math2'!Z$3,'Pareto Math2'!B171,IF(HLOOKUP(X$15,'Data Collection2'!I$2:J171,A172,FALSE)="","",HLOOKUP(X$15,'Data Collection2'!I$2:J171,A172,FALSE)))</f>
        <v>#REF!</v>
      </c>
      <c r="D171" s="149" t="e">
        <f>HLOOKUP(V$15,'Data Collection2'!I$2:J171,A172,FALSE)</f>
        <v>#REF!</v>
      </c>
      <c r="E171" s="152" t="e">
        <f>IF(C171="","",HLOOKUP(W$15,'Data Collection2'!I$2:J171,A172,FALSE))</f>
        <v>#REF!</v>
      </c>
      <c r="F171" s="152">
        <f>(COUNTIF(D$3:D171,D171))</f>
        <v>169</v>
      </c>
      <c r="G171" s="152">
        <f t="shared" si="37"/>
        <v>999</v>
      </c>
      <c r="H171" s="152" t="e">
        <f t="shared" si="38"/>
        <v>#REF!</v>
      </c>
      <c r="I171" s="153" t="str">
        <f t="shared" si="32"/>
        <v/>
      </c>
      <c r="J171" s="153" t="e">
        <f t="shared" si="31"/>
        <v>#REF!</v>
      </c>
      <c r="K171" s="153" t="e">
        <f t="shared" si="31"/>
        <v>#REF!</v>
      </c>
      <c r="L171" s="153" t="e">
        <f t="shared" si="31"/>
        <v>#REF!</v>
      </c>
      <c r="M171" s="153" t="e">
        <f t="shared" si="30"/>
        <v>#REF!</v>
      </c>
      <c r="N171" s="153" t="e">
        <f t="shared" si="30"/>
        <v>#REF!</v>
      </c>
      <c r="O171" s="153" t="e">
        <f t="shared" si="30"/>
        <v>#REF!</v>
      </c>
      <c r="P171" s="153" t="e">
        <f t="shared" si="30"/>
        <v>#REF!</v>
      </c>
      <c r="Q171" s="153" t="e">
        <f t="shared" si="30"/>
        <v>#REF!</v>
      </c>
      <c r="R171" s="153" t="e">
        <f t="shared" si="30"/>
        <v>#REF!</v>
      </c>
      <c r="S171" s="153" t="e">
        <f t="shared" si="35"/>
        <v>#REF!</v>
      </c>
      <c r="T171" s="152" t="str">
        <f t="shared" ca="1" si="36"/>
        <v/>
      </c>
      <c r="U171" s="149" t="str">
        <f t="shared" ca="1" si="33"/>
        <v/>
      </c>
    </row>
    <row r="172" spans="1:21">
      <c r="A172" s="149">
        <v>170</v>
      </c>
      <c r="B172" s="150">
        <f t="shared" si="34"/>
        <v>170</v>
      </c>
      <c r="C172" s="151" t="e">
        <f>IF('Data Collection2'!$V$6='Pareto Math2'!Z$3,'Pareto Math2'!B172,IF(HLOOKUP(X$15,'Data Collection2'!I$2:J172,A173,FALSE)="","",HLOOKUP(X$15,'Data Collection2'!I$2:J172,A173,FALSE)))</f>
        <v>#REF!</v>
      </c>
      <c r="D172" s="149" t="e">
        <f>HLOOKUP(V$15,'Data Collection2'!I$2:J172,A173,FALSE)</f>
        <v>#REF!</v>
      </c>
      <c r="E172" s="152" t="e">
        <f>IF(C172="","",HLOOKUP(W$15,'Data Collection2'!I$2:J172,A173,FALSE))</f>
        <v>#REF!</v>
      </c>
      <c r="F172" s="152">
        <f>(COUNTIF(D$3:D172,D172))</f>
        <v>170</v>
      </c>
      <c r="G172" s="152">
        <f t="shared" si="37"/>
        <v>999</v>
      </c>
      <c r="H172" s="152" t="e">
        <f t="shared" si="38"/>
        <v>#REF!</v>
      </c>
      <c r="I172" s="153" t="str">
        <f t="shared" si="32"/>
        <v/>
      </c>
      <c r="J172" s="153" t="e">
        <f t="shared" si="31"/>
        <v>#REF!</v>
      </c>
      <c r="K172" s="153" t="e">
        <f t="shared" si="31"/>
        <v>#REF!</v>
      </c>
      <c r="L172" s="153" t="e">
        <f t="shared" si="31"/>
        <v>#REF!</v>
      </c>
      <c r="M172" s="153" t="e">
        <f t="shared" si="30"/>
        <v>#REF!</v>
      </c>
      <c r="N172" s="153" t="e">
        <f t="shared" si="30"/>
        <v>#REF!</v>
      </c>
      <c r="O172" s="153" t="e">
        <f t="shared" si="30"/>
        <v>#REF!</v>
      </c>
      <c r="P172" s="153" t="e">
        <f t="shared" si="30"/>
        <v>#REF!</v>
      </c>
      <c r="Q172" s="153" t="e">
        <f t="shared" si="30"/>
        <v>#REF!</v>
      </c>
      <c r="R172" s="153" t="e">
        <f t="shared" si="30"/>
        <v>#REF!</v>
      </c>
      <c r="S172" s="153" t="e">
        <f t="shared" si="35"/>
        <v>#REF!</v>
      </c>
      <c r="T172" s="152" t="str">
        <f t="shared" ca="1" si="36"/>
        <v/>
      </c>
      <c r="U172" s="149" t="str">
        <f t="shared" ca="1" si="33"/>
        <v/>
      </c>
    </row>
    <row r="173" spans="1:21">
      <c r="A173" s="149">
        <v>171</v>
      </c>
      <c r="B173" s="150">
        <f t="shared" si="34"/>
        <v>171</v>
      </c>
      <c r="C173" s="151" t="e">
        <f>IF('Data Collection2'!$V$6='Pareto Math2'!Z$3,'Pareto Math2'!B173,IF(HLOOKUP(X$15,'Data Collection2'!I$2:J173,A174,FALSE)="","",HLOOKUP(X$15,'Data Collection2'!I$2:J173,A174,FALSE)))</f>
        <v>#REF!</v>
      </c>
      <c r="D173" s="149" t="e">
        <f>HLOOKUP(V$15,'Data Collection2'!I$2:J173,A174,FALSE)</f>
        <v>#REF!</v>
      </c>
      <c r="E173" s="152" t="e">
        <f>IF(C173="","",HLOOKUP(W$15,'Data Collection2'!I$2:J173,A174,FALSE))</f>
        <v>#REF!</v>
      </c>
      <c r="F173" s="152">
        <f>(COUNTIF(D$3:D173,D173))</f>
        <v>171</v>
      </c>
      <c r="G173" s="152">
        <f t="shared" si="37"/>
        <v>999</v>
      </c>
      <c r="H173" s="152" t="e">
        <f t="shared" si="38"/>
        <v>#REF!</v>
      </c>
      <c r="I173" s="153" t="str">
        <f t="shared" si="32"/>
        <v/>
      </c>
      <c r="J173" s="153" t="e">
        <f t="shared" si="31"/>
        <v>#REF!</v>
      </c>
      <c r="K173" s="153" t="e">
        <f t="shared" si="31"/>
        <v>#REF!</v>
      </c>
      <c r="L173" s="153" t="e">
        <f t="shared" si="31"/>
        <v>#REF!</v>
      </c>
      <c r="M173" s="153" t="e">
        <f t="shared" si="30"/>
        <v>#REF!</v>
      </c>
      <c r="N173" s="153" t="e">
        <f t="shared" si="30"/>
        <v>#REF!</v>
      </c>
      <c r="O173" s="153" t="e">
        <f t="shared" si="30"/>
        <v>#REF!</v>
      </c>
      <c r="P173" s="153" t="e">
        <f t="shared" si="30"/>
        <v>#REF!</v>
      </c>
      <c r="Q173" s="153" t="e">
        <f t="shared" si="30"/>
        <v>#REF!</v>
      </c>
      <c r="R173" s="153" t="e">
        <f t="shared" si="30"/>
        <v>#REF!</v>
      </c>
      <c r="S173" s="153" t="e">
        <f t="shared" si="35"/>
        <v>#REF!</v>
      </c>
      <c r="T173" s="152" t="str">
        <f t="shared" ca="1" si="36"/>
        <v/>
      </c>
      <c r="U173" s="149" t="str">
        <f t="shared" ca="1" si="33"/>
        <v/>
      </c>
    </row>
    <row r="174" spans="1:21">
      <c r="A174" s="149">
        <v>172</v>
      </c>
      <c r="B174" s="150">
        <f t="shared" si="34"/>
        <v>172</v>
      </c>
      <c r="C174" s="151" t="e">
        <f>IF('Data Collection2'!$V$6='Pareto Math2'!Z$3,'Pareto Math2'!B174,IF(HLOOKUP(X$15,'Data Collection2'!I$2:J174,A175,FALSE)="","",HLOOKUP(X$15,'Data Collection2'!I$2:J174,A175,FALSE)))</f>
        <v>#REF!</v>
      </c>
      <c r="D174" s="149" t="e">
        <f>HLOOKUP(V$15,'Data Collection2'!I$2:J174,A175,FALSE)</f>
        <v>#REF!</v>
      </c>
      <c r="E174" s="152" t="e">
        <f>IF(C174="","",HLOOKUP(W$15,'Data Collection2'!I$2:J174,A175,FALSE))</f>
        <v>#REF!</v>
      </c>
      <c r="F174" s="152">
        <f>(COUNTIF(D$3:D174,D174))</f>
        <v>172</v>
      </c>
      <c r="G174" s="152">
        <f t="shared" si="37"/>
        <v>999</v>
      </c>
      <c r="H174" s="152" t="e">
        <f t="shared" si="38"/>
        <v>#REF!</v>
      </c>
      <c r="I174" s="153" t="str">
        <f t="shared" si="32"/>
        <v/>
      </c>
      <c r="J174" s="153" t="e">
        <f t="shared" si="31"/>
        <v>#REF!</v>
      </c>
      <c r="K174" s="153" t="e">
        <f t="shared" si="31"/>
        <v>#REF!</v>
      </c>
      <c r="L174" s="153" t="e">
        <f t="shared" si="31"/>
        <v>#REF!</v>
      </c>
      <c r="M174" s="153" t="e">
        <f t="shared" si="30"/>
        <v>#REF!</v>
      </c>
      <c r="N174" s="153" t="e">
        <f t="shared" si="30"/>
        <v>#REF!</v>
      </c>
      <c r="O174" s="153" t="e">
        <f t="shared" si="30"/>
        <v>#REF!</v>
      </c>
      <c r="P174" s="153" t="e">
        <f t="shared" ref="P174:R237" si="39">IF(ISERROR(AD$43),"",IF($D174&lt;&gt;AD$43,"",$E174))</f>
        <v>#REF!</v>
      </c>
      <c r="Q174" s="153" t="e">
        <f t="shared" si="39"/>
        <v>#REF!</v>
      </c>
      <c r="R174" s="153" t="e">
        <f t="shared" si="39"/>
        <v>#REF!</v>
      </c>
      <c r="S174" s="153" t="e">
        <f t="shared" si="35"/>
        <v>#REF!</v>
      </c>
      <c r="T174" s="152" t="str">
        <f t="shared" ca="1" si="36"/>
        <v/>
      </c>
      <c r="U174" s="149" t="str">
        <f t="shared" ca="1" si="33"/>
        <v/>
      </c>
    </row>
    <row r="175" spans="1:21">
      <c r="A175" s="149">
        <v>173</v>
      </c>
      <c r="B175" s="150">
        <f t="shared" si="34"/>
        <v>173</v>
      </c>
      <c r="C175" s="151" t="e">
        <f>IF('Data Collection2'!$V$6='Pareto Math2'!Z$3,'Pareto Math2'!B175,IF(HLOOKUP(X$15,'Data Collection2'!I$2:J175,A176,FALSE)="","",HLOOKUP(X$15,'Data Collection2'!I$2:J175,A176,FALSE)))</f>
        <v>#REF!</v>
      </c>
      <c r="D175" s="149" t="e">
        <f>HLOOKUP(V$15,'Data Collection2'!I$2:J175,A176,FALSE)</f>
        <v>#REF!</v>
      </c>
      <c r="E175" s="152" t="e">
        <f>IF(C175="","",HLOOKUP(W$15,'Data Collection2'!I$2:J175,A176,FALSE))</f>
        <v>#REF!</v>
      </c>
      <c r="F175" s="152">
        <f>(COUNTIF(D$3:D175,D175))</f>
        <v>173</v>
      </c>
      <c r="G175" s="152">
        <f t="shared" si="37"/>
        <v>999</v>
      </c>
      <c r="H175" s="152" t="e">
        <f t="shared" si="38"/>
        <v>#REF!</v>
      </c>
      <c r="I175" s="153" t="str">
        <f t="shared" si="32"/>
        <v/>
      </c>
      <c r="J175" s="153" t="e">
        <f t="shared" si="31"/>
        <v>#REF!</v>
      </c>
      <c r="K175" s="153" t="e">
        <f t="shared" si="31"/>
        <v>#REF!</v>
      </c>
      <c r="L175" s="153" t="e">
        <f t="shared" si="31"/>
        <v>#REF!</v>
      </c>
      <c r="M175" s="153" t="e">
        <f t="shared" si="31"/>
        <v>#REF!</v>
      </c>
      <c r="N175" s="153" t="e">
        <f t="shared" si="31"/>
        <v>#REF!</v>
      </c>
      <c r="O175" s="153" t="e">
        <f t="shared" si="31"/>
        <v>#REF!</v>
      </c>
      <c r="P175" s="153" t="e">
        <f t="shared" si="39"/>
        <v>#REF!</v>
      </c>
      <c r="Q175" s="153" t="e">
        <f t="shared" si="39"/>
        <v>#REF!</v>
      </c>
      <c r="R175" s="153" t="e">
        <f t="shared" si="39"/>
        <v>#REF!</v>
      </c>
      <c r="S175" s="153" t="e">
        <f t="shared" si="35"/>
        <v>#REF!</v>
      </c>
      <c r="T175" s="152" t="str">
        <f t="shared" ca="1" si="36"/>
        <v/>
      </c>
      <c r="U175" s="149" t="str">
        <f t="shared" ca="1" si="33"/>
        <v/>
      </c>
    </row>
    <row r="176" spans="1:21">
      <c r="A176" s="149">
        <v>174</v>
      </c>
      <c r="B176" s="150">
        <f t="shared" si="34"/>
        <v>174</v>
      </c>
      <c r="C176" s="151" t="e">
        <f>IF('Data Collection2'!$V$6='Pareto Math2'!Z$3,'Pareto Math2'!B176,IF(HLOOKUP(X$15,'Data Collection2'!I$2:J176,A177,FALSE)="","",HLOOKUP(X$15,'Data Collection2'!I$2:J176,A177,FALSE)))</f>
        <v>#REF!</v>
      </c>
      <c r="D176" s="149" t="e">
        <f>HLOOKUP(V$15,'Data Collection2'!I$2:J176,A177,FALSE)</f>
        <v>#REF!</v>
      </c>
      <c r="E176" s="152" t="e">
        <f>IF(C176="","",HLOOKUP(W$15,'Data Collection2'!I$2:J176,A177,FALSE))</f>
        <v>#REF!</v>
      </c>
      <c r="F176" s="152">
        <f>(COUNTIF(D$3:D176,D176))</f>
        <v>174</v>
      </c>
      <c r="G176" s="152">
        <f t="shared" si="37"/>
        <v>999</v>
      </c>
      <c r="H176" s="152" t="e">
        <f t="shared" si="38"/>
        <v>#REF!</v>
      </c>
      <c r="I176" s="153" t="str">
        <f t="shared" si="32"/>
        <v/>
      </c>
      <c r="J176" s="153" t="e">
        <f t="shared" ref="J176:O218" si="40">IF(ISERROR(X$43),"",IF($D176&lt;&gt;X$43,"",$E176))</f>
        <v>#REF!</v>
      </c>
      <c r="K176" s="153" t="e">
        <f t="shared" si="40"/>
        <v>#REF!</v>
      </c>
      <c r="L176" s="153" t="e">
        <f t="shared" si="40"/>
        <v>#REF!</v>
      </c>
      <c r="M176" s="153" t="e">
        <f t="shared" si="40"/>
        <v>#REF!</v>
      </c>
      <c r="N176" s="153" t="e">
        <f t="shared" si="40"/>
        <v>#REF!</v>
      </c>
      <c r="O176" s="153" t="e">
        <f t="shared" si="40"/>
        <v>#REF!</v>
      </c>
      <c r="P176" s="153" t="e">
        <f t="shared" si="39"/>
        <v>#REF!</v>
      </c>
      <c r="Q176" s="153" t="e">
        <f t="shared" si="39"/>
        <v>#REF!</v>
      </c>
      <c r="R176" s="153" t="e">
        <f t="shared" si="39"/>
        <v>#REF!</v>
      </c>
      <c r="S176" s="153" t="e">
        <f t="shared" si="35"/>
        <v>#REF!</v>
      </c>
      <c r="T176" s="152" t="str">
        <f t="shared" ca="1" si="36"/>
        <v/>
      </c>
      <c r="U176" s="149" t="str">
        <f t="shared" ca="1" si="33"/>
        <v/>
      </c>
    </row>
    <row r="177" spans="1:21">
      <c r="A177" s="149">
        <v>175</v>
      </c>
      <c r="B177" s="150">
        <f t="shared" si="34"/>
        <v>175</v>
      </c>
      <c r="C177" s="151" t="e">
        <f>IF('Data Collection2'!$V$6='Pareto Math2'!Z$3,'Pareto Math2'!B177,IF(HLOOKUP(X$15,'Data Collection2'!I$2:J177,A178,FALSE)="","",HLOOKUP(X$15,'Data Collection2'!I$2:J177,A178,FALSE)))</f>
        <v>#REF!</v>
      </c>
      <c r="D177" s="149" t="e">
        <f>HLOOKUP(V$15,'Data Collection2'!I$2:J177,A178,FALSE)</f>
        <v>#REF!</v>
      </c>
      <c r="E177" s="152" t="e">
        <f>IF(C177="","",HLOOKUP(W$15,'Data Collection2'!I$2:J177,A178,FALSE))</f>
        <v>#REF!</v>
      </c>
      <c r="F177" s="152">
        <f>(COUNTIF(D$3:D177,D177))</f>
        <v>175</v>
      </c>
      <c r="G177" s="152">
        <f t="shared" si="37"/>
        <v>999</v>
      </c>
      <c r="H177" s="152" t="e">
        <f t="shared" si="38"/>
        <v>#REF!</v>
      </c>
      <c r="I177" s="153" t="str">
        <f t="shared" si="32"/>
        <v/>
      </c>
      <c r="J177" s="153" t="e">
        <f t="shared" si="40"/>
        <v>#REF!</v>
      </c>
      <c r="K177" s="153" t="e">
        <f t="shared" si="40"/>
        <v>#REF!</v>
      </c>
      <c r="L177" s="153" t="e">
        <f t="shared" si="40"/>
        <v>#REF!</v>
      </c>
      <c r="M177" s="153" t="e">
        <f t="shared" si="40"/>
        <v>#REF!</v>
      </c>
      <c r="N177" s="153" t="e">
        <f t="shared" si="40"/>
        <v>#REF!</v>
      </c>
      <c r="O177" s="153" t="e">
        <f t="shared" si="40"/>
        <v>#REF!</v>
      </c>
      <c r="P177" s="153" t="e">
        <f t="shared" si="39"/>
        <v>#REF!</v>
      </c>
      <c r="Q177" s="153" t="e">
        <f t="shared" si="39"/>
        <v>#REF!</v>
      </c>
      <c r="R177" s="153" t="e">
        <f t="shared" si="39"/>
        <v>#REF!</v>
      </c>
      <c r="S177" s="153" t="e">
        <f t="shared" si="35"/>
        <v>#REF!</v>
      </c>
      <c r="T177" s="152" t="str">
        <f t="shared" ca="1" si="36"/>
        <v/>
      </c>
      <c r="U177" s="149" t="str">
        <f t="shared" ca="1" si="33"/>
        <v/>
      </c>
    </row>
    <row r="178" spans="1:21">
      <c r="A178" s="149">
        <v>176</v>
      </c>
      <c r="B178" s="150">
        <f t="shared" si="34"/>
        <v>176</v>
      </c>
      <c r="C178" s="151" t="e">
        <f>IF('Data Collection2'!$V$6='Pareto Math2'!Z$3,'Pareto Math2'!B178,IF(HLOOKUP(X$15,'Data Collection2'!I$2:J178,A179,FALSE)="","",HLOOKUP(X$15,'Data Collection2'!I$2:J178,A179,FALSE)))</f>
        <v>#REF!</v>
      </c>
      <c r="D178" s="149" t="e">
        <f>HLOOKUP(V$15,'Data Collection2'!I$2:J178,A179,FALSE)</f>
        <v>#REF!</v>
      </c>
      <c r="E178" s="152" t="e">
        <f>IF(C178="","",HLOOKUP(W$15,'Data Collection2'!I$2:J178,A179,FALSE))</f>
        <v>#REF!</v>
      </c>
      <c r="F178" s="152">
        <f>(COUNTIF(D$3:D178,D178))</f>
        <v>176</v>
      </c>
      <c r="G178" s="152">
        <f t="shared" si="37"/>
        <v>999</v>
      </c>
      <c r="H178" s="152" t="e">
        <f t="shared" si="38"/>
        <v>#REF!</v>
      </c>
      <c r="I178" s="153" t="str">
        <f t="shared" si="32"/>
        <v/>
      </c>
      <c r="J178" s="153" t="e">
        <f t="shared" si="40"/>
        <v>#REF!</v>
      </c>
      <c r="K178" s="153" t="e">
        <f t="shared" si="40"/>
        <v>#REF!</v>
      </c>
      <c r="L178" s="153" t="e">
        <f t="shared" si="40"/>
        <v>#REF!</v>
      </c>
      <c r="M178" s="153" t="e">
        <f t="shared" si="40"/>
        <v>#REF!</v>
      </c>
      <c r="N178" s="153" t="e">
        <f t="shared" si="40"/>
        <v>#REF!</v>
      </c>
      <c r="O178" s="153" t="e">
        <f t="shared" si="40"/>
        <v>#REF!</v>
      </c>
      <c r="P178" s="153" t="e">
        <f t="shared" si="39"/>
        <v>#REF!</v>
      </c>
      <c r="Q178" s="153" t="e">
        <f t="shared" si="39"/>
        <v>#REF!</v>
      </c>
      <c r="R178" s="153" t="e">
        <f t="shared" si="39"/>
        <v>#REF!</v>
      </c>
      <c r="S178" s="153" t="e">
        <f t="shared" si="35"/>
        <v>#REF!</v>
      </c>
      <c r="T178" s="152" t="str">
        <f t="shared" ca="1" si="36"/>
        <v/>
      </c>
      <c r="U178" s="149" t="str">
        <f t="shared" ca="1" si="33"/>
        <v/>
      </c>
    </row>
    <row r="179" spans="1:21">
      <c r="A179" s="149">
        <v>177</v>
      </c>
      <c r="B179" s="150">
        <f t="shared" si="34"/>
        <v>177</v>
      </c>
      <c r="C179" s="151" t="e">
        <f>IF('Data Collection2'!$V$6='Pareto Math2'!Z$3,'Pareto Math2'!B179,IF(HLOOKUP(X$15,'Data Collection2'!I$2:J179,A180,FALSE)="","",HLOOKUP(X$15,'Data Collection2'!I$2:J179,A180,FALSE)))</f>
        <v>#REF!</v>
      </c>
      <c r="D179" s="149" t="e">
        <f>HLOOKUP(V$15,'Data Collection2'!I$2:J179,A180,FALSE)</f>
        <v>#REF!</v>
      </c>
      <c r="E179" s="152" t="e">
        <f>IF(C179="","",HLOOKUP(W$15,'Data Collection2'!I$2:J179,A180,FALSE))</f>
        <v>#REF!</v>
      </c>
      <c r="F179" s="152">
        <f>(COUNTIF(D$3:D179,D179))</f>
        <v>177</v>
      </c>
      <c r="G179" s="152">
        <f t="shared" si="37"/>
        <v>999</v>
      </c>
      <c r="H179" s="152" t="e">
        <f t="shared" si="38"/>
        <v>#REF!</v>
      </c>
      <c r="I179" s="153" t="str">
        <f t="shared" si="32"/>
        <v/>
      </c>
      <c r="J179" s="153" t="e">
        <f t="shared" si="40"/>
        <v>#REF!</v>
      </c>
      <c r="K179" s="153" t="e">
        <f t="shared" si="40"/>
        <v>#REF!</v>
      </c>
      <c r="L179" s="153" t="e">
        <f t="shared" si="40"/>
        <v>#REF!</v>
      </c>
      <c r="M179" s="153" t="e">
        <f t="shared" si="40"/>
        <v>#REF!</v>
      </c>
      <c r="N179" s="153" t="e">
        <f t="shared" si="40"/>
        <v>#REF!</v>
      </c>
      <c r="O179" s="153" t="e">
        <f t="shared" si="40"/>
        <v>#REF!</v>
      </c>
      <c r="P179" s="153" t="e">
        <f t="shared" si="39"/>
        <v>#REF!</v>
      </c>
      <c r="Q179" s="153" t="e">
        <f t="shared" si="39"/>
        <v>#REF!</v>
      </c>
      <c r="R179" s="153" t="e">
        <f t="shared" si="39"/>
        <v>#REF!</v>
      </c>
      <c r="S179" s="153" t="e">
        <f t="shared" si="35"/>
        <v>#REF!</v>
      </c>
      <c r="T179" s="152" t="str">
        <f t="shared" ca="1" si="36"/>
        <v/>
      </c>
      <c r="U179" s="149" t="str">
        <f t="shared" ca="1" si="33"/>
        <v/>
      </c>
    </row>
    <row r="180" spans="1:21">
      <c r="A180" s="149">
        <v>178</v>
      </c>
      <c r="B180" s="150">
        <f t="shared" si="34"/>
        <v>178</v>
      </c>
      <c r="C180" s="151" t="e">
        <f>IF('Data Collection2'!$V$6='Pareto Math2'!Z$3,'Pareto Math2'!B180,IF(HLOOKUP(X$15,'Data Collection2'!I$2:J180,A181,FALSE)="","",HLOOKUP(X$15,'Data Collection2'!I$2:J180,A181,FALSE)))</f>
        <v>#REF!</v>
      </c>
      <c r="D180" s="149" t="e">
        <f>HLOOKUP(V$15,'Data Collection2'!I$2:J180,A181,FALSE)</f>
        <v>#REF!</v>
      </c>
      <c r="E180" s="152" t="e">
        <f>IF(C180="","",HLOOKUP(W$15,'Data Collection2'!I$2:J180,A181,FALSE))</f>
        <v>#REF!</v>
      </c>
      <c r="F180" s="152">
        <f>(COUNTIF(D$3:D180,D180))</f>
        <v>178</v>
      </c>
      <c r="G180" s="152">
        <f t="shared" si="37"/>
        <v>999</v>
      </c>
      <c r="H180" s="152" t="e">
        <f t="shared" si="38"/>
        <v>#REF!</v>
      </c>
      <c r="I180" s="153" t="str">
        <f t="shared" si="32"/>
        <v/>
      </c>
      <c r="J180" s="153" t="e">
        <f t="shared" si="40"/>
        <v>#REF!</v>
      </c>
      <c r="K180" s="153" t="e">
        <f t="shared" si="40"/>
        <v>#REF!</v>
      </c>
      <c r="L180" s="153" t="e">
        <f t="shared" si="40"/>
        <v>#REF!</v>
      </c>
      <c r="M180" s="153" t="e">
        <f t="shared" si="40"/>
        <v>#REF!</v>
      </c>
      <c r="N180" s="153" t="e">
        <f t="shared" si="40"/>
        <v>#REF!</v>
      </c>
      <c r="O180" s="153" t="e">
        <f t="shared" si="40"/>
        <v>#REF!</v>
      </c>
      <c r="P180" s="153" t="e">
        <f t="shared" si="39"/>
        <v>#REF!</v>
      </c>
      <c r="Q180" s="153" t="e">
        <f t="shared" si="39"/>
        <v>#REF!</v>
      </c>
      <c r="R180" s="153" t="e">
        <f t="shared" si="39"/>
        <v>#REF!</v>
      </c>
      <c r="S180" s="153" t="e">
        <f t="shared" si="35"/>
        <v>#REF!</v>
      </c>
      <c r="T180" s="152" t="str">
        <f t="shared" ca="1" si="36"/>
        <v/>
      </c>
      <c r="U180" s="149" t="str">
        <f t="shared" ca="1" si="33"/>
        <v/>
      </c>
    </row>
    <row r="181" spans="1:21">
      <c r="A181" s="149">
        <v>179</v>
      </c>
      <c r="B181" s="150">
        <f t="shared" si="34"/>
        <v>179</v>
      </c>
      <c r="C181" s="151" t="e">
        <f>IF('Data Collection2'!$V$6='Pareto Math2'!Z$3,'Pareto Math2'!B181,IF(HLOOKUP(X$15,'Data Collection2'!I$2:J181,A182,FALSE)="","",HLOOKUP(X$15,'Data Collection2'!I$2:J181,A182,FALSE)))</f>
        <v>#REF!</v>
      </c>
      <c r="D181" s="149" t="e">
        <f>HLOOKUP(V$15,'Data Collection2'!I$2:J181,A182,FALSE)</f>
        <v>#REF!</v>
      </c>
      <c r="E181" s="152" t="e">
        <f>IF(C181="","",HLOOKUP(W$15,'Data Collection2'!I$2:J181,A182,FALSE))</f>
        <v>#REF!</v>
      </c>
      <c r="F181" s="152">
        <f>(COUNTIF(D$3:D181,D181))</f>
        <v>179</v>
      </c>
      <c r="G181" s="152">
        <f t="shared" si="37"/>
        <v>999</v>
      </c>
      <c r="H181" s="152" t="e">
        <f t="shared" si="38"/>
        <v>#REF!</v>
      </c>
      <c r="I181" s="153" t="str">
        <f t="shared" si="32"/>
        <v/>
      </c>
      <c r="J181" s="153" t="e">
        <f t="shared" si="40"/>
        <v>#REF!</v>
      </c>
      <c r="K181" s="153" t="e">
        <f t="shared" si="40"/>
        <v>#REF!</v>
      </c>
      <c r="L181" s="153" t="e">
        <f t="shared" si="40"/>
        <v>#REF!</v>
      </c>
      <c r="M181" s="153" t="e">
        <f t="shared" si="40"/>
        <v>#REF!</v>
      </c>
      <c r="N181" s="153" t="e">
        <f t="shared" si="40"/>
        <v>#REF!</v>
      </c>
      <c r="O181" s="153" t="e">
        <f t="shared" si="40"/>
        <v>#REF!</v>
      </c>
      <c r="P181" s="153" t="e">
        <f t="shared" si="39"/>
        <v>#REF!</v>
      </c>
      <c r="Q181" s="153" t="e">
        <f t="shared" si="39"/>
        <v>#REF!</v>
      </c>
      <c r="R181" s="153" t="e">
        <f t="shared" si="39"/>
        <v>#REF!</v>
      </c>
      <c r="S181" s="153" t="e">
        <f t="shared" si="35"/>
        <v>#REF!</v>
      </c>
      <c r="T181" s="152" t="str">
        <f t="shared" ca="1" si="36"/>
        <v/>
      </c>
      <c r="U181" s="149" t="str">
        <f t="shared" ca="1" si="33"/>
        <v/>
      </c>
    </row>
    <row r="182" spans="1:21">
      <c r="A182" s="149">
        <v>180</v>
      </c>
      <c r="B182" s="150">
        <f t="shared" si="34"/>
        <v>180</v>
      </c>
      <c r="C182" s="151" t="e">
        <f>IF('Data Collection2'!$V$6='Pareto Math2'!Z$3,'Pareto Math2'!B182,IF(HLOOKUP(X$15,'Data Collection2'!I$2:J182,A183,FALSE)="","",HLOOKUP(X$15,'Data Collection2'!I$2:J182,A183,FALSE)))</f>
        <v>#REF!</v>
      </c>
      <c r="D182" s="149" t="e">
        <f>HLOOKUP(V$15,'Data Collection2'!I$2:J182,A183,FALSE)</f>
        <v>#REF!</v>
      </c>
      <c r="E182" s="152" t="e">
        <f>IF(C182="","",HLOOKUP(W$15,'Data Collection2'!I$2:J182,A183,FALSE))</f>
        <v>#REF!</v>
      </c>
      <c r="F182" s="152">
        <f>(COUNTIF(D$3:D182,D182))</f>
        <v>180</v>
      </c>
      <c r="G182" s="152">
        <f t="shared" si="37"/>
        <v>999</v>
      </c>
      <c r="H182" s="152" t="e">
        <f t="shared" si="38"/>
        <v>#REF!</v>
      </c>
      <c r="I182" s="153" t="str">
        <f t="shared" si="32"/>
        <v/>
      </c>
      <c r="J182" s="153" t="e">
        <f t="shared" si="40"/>
        <v>#REF!</v>
      </c>
      <c r="K182" s="153" t="e">
        <f t="shared" si="40"/>
        <v>#REF!</v>
      </c>
      <c r="L182" s="153" t="e">
        <f t="shared" si="40"/>
        <v>#REF!</v>
      </c>
      <c r="M182" s="153" t="e">
        <f t="shared" si="40"/>
        <v>#REF!</v>
      </c>
      <c r="N182" s="153" t="e">
        <f t="shared" si="40"/>
        <v>#REF!</v>
      </c>
      <c r="O182" s="153" t="e">
        <f t="shared" si="40"/>
        <v>#REF!</v>
      </c>
      <c r="P182" s="153" t="e">
        <f t="shared" si="39"/>
        <v>#REF!</v>
      </c>
      <c r="Q182" s="153" t="e">
        <f t="shared" si="39"/>
        <v>#REF!</v>
      </c>
      <c r="R182" s="153" t="e">
        <f t="shared" si="39"/>
        <v>#REF!</v>
      </c>
      <c r="S182" s="153" t="e">
        <f t="shared" si="35"/>
        <v>#REF!</v>
      </c>
      <c r="T182" s="152" t="str">
        <f t="shared" ca="1" si="36"/>
        <v/>
      </c>
      <c r="U182" s="149" t="str">
        <f t="shared" ca="1" si="33"/>
        <v/>
      </c>
    </row>
    <row r="183" spans="1:21">
      <c r="A183" s="149">
        <v>181</v>
      </c>
      <c r="B183" s="150">
        <f t="shared" si="34"/>
        <v>181</v>
      </c>
      <c r="C183" s="151" t="e">
        <f>IF('Data Collection2'!$V$6='Pareto Math2'!Z$3,'Pareto Math2'!B183,IF(HLOOKUP(X$15,'Data Collection2'!I$2:J183,A184,FALSE)="","",HLOOKUP(X$15,'Data Collection2'!I$2:J183,A184,FALSE)))</f>
        <v>#REF!</v>
      </c>
      <c r="D183" s="149" t="e">
        <f>HLOOKUP(V$15,'Data Collection2'!I$2:J183,A184,FALSE)</f>
        <v>#REF!</v>
      </c>
      <c r="E183" s="152" t="e">
        <f>IF(C183="","",HLOOKUP(W$15,'Data Collection2'!I$2:J183,A184,FALSE))</f>
        <v>#REF!</v>
      </c>
      <c r="F183" s="152">
        <f>(COUNTIF(D$3:D183,D183))</f>
        <v>181</v>
      </c>
      <c r="G183" s="152">
        <f t="shared" si="37"/>
        <v>999</v>
      </c>
      <c r="H183" s="152" t="e">
        <f t="shared" si="38"/>
        <v>#REF!</v>
      </c>
      <c r="I183" s="153" t="str">
        <f t="shared" si="32"/>
        <v/>
      </c>
      <c r="J183" s="153" t="e">
        <f t="shared" si="40"/>
        <v>#REF!</v>
      </c>
      <c r="K183" s="153" t="e">
        <f t="shared" si="40"/>
        <v>#REF!</v>
      </c>
      <c r="L183" s="153" t="e">
        <f t="shared" si="40"/>
        <v>#REF!</v>
      </c>
      <c r="M183" s="153" t="e">
        <f t="shared" si="40"/>
        <v>#REF!</v>
      </c>
      <c r="N183" s="153" t="e">
        <f t="shared" si="40"/>
        <v>#REF!</v>
      </c>
      <c r="O183" s="153" t="e">
        <f t="shared" si="40"/>
        <v>#REF!</v>
      </c>
      <c r="P183" s="153" t="e">
        <f t="shared" si="39"/>
        <v>#REF!</v>
      </c>
      <c r="Q183" s="153" t="e">
        <f t="shared" si="39"/>
        <v>#REF!</v>
      </c>
      <c r="R183" s="153" t="e">
        <f t="shared" si="39"/>
        <v>#REF!</v>
      </c>
      <c r="S183" s="153" t="e">
        <f t="shared" si="35"/>
        <v>#REF!</v>
      </c>
      <c r="T183" s="152" t="str">
        <f t="shared" ca="1" si="36"/>
        <v/>
      </c>
      <c r="U183" s="149" t="str">
        <f t="shared" ca="1" si="33"/>
        <v/>
      </c>
    </row>
    <row r="184" spans="1:21">
      <c r="A184" s="149">
        <v>182</v>
      </c>
      <c r="B184" s="150">
        <f t="shared" si="34"/>
        <v>182</v>
      </c>
      <c r="C184" s="151" t="e">
        <f>IF('Data Collection2'!$V$6='Pareto Math2'!Z$3,'Pareto Math2'!B184,IF(HLOOKUP(X$15,'Data Collection2'!I$2:J184,A185,FALSE)="","",HLOOKUP(X$15,'Data Collection2'!I$2:J184,A185,FALSE)))</f>
        <v>#REF!</v>
      </c>
      <c r="D184" s="149" t="e">
        <f>HLOOKUP(V$15,'Data Collection2'!I$2:J184,A185,FALSE)</f>
        <v>#REF!</v>
      </c>
      <c r="E184" s="152" t="e">
        <f>IF(C184="","",HLOOKUP(W$15,'Data Collection2'!I$2:J184,A185,FALSE))</f>
        <v>#REF!</v>
      </c>
      <c r="F184" s="152">
        <f>(COUNTIF(D$3:D184,D184))</f>
        <v>182</v>
      </c>
      <c r="G184" s="152">
        <f t="shared" si="37"/>
        <v>999</v>
      </c>
      <c r="H184" s="152" t="e">
        <f t="shared" si="38"/>
        <v>#REF!</v>
      </c>
      <c r="I184" s="153" t="str">
        <f t="shared" si="32"/>
        <v/>
      </c>
      <c r="J184" s="153" t="e">
        <f t="shared" si="40"/>
        <v>#REF!</v>
      </c>
      <c r="K184" s="153" t="e">
        <f t="shared" si="40"/>
        <v>#REF!</v>
      </c>
      <c r="L184" s="153" t="e">
        <f t="shared" si="40"/>
        <v>#REF!</v>
      </c>
      <c r="M184" s="153" t="e">
        <f t="shared" si="40"/>
        <v>#REF!</v>
      </c>
      <c r="N184" s="153" t="e">
        <f t="shared" si="40"/>
        <v>#REF!</v>
      </c>
      <c r="O184" s="153" t="e">
        <f t="shared" si="40"/>
        <v>#REF!</v>
      </c>
      <c r="P184" s="153" t="e">
        <f t="shared" si="39"/>
        <v>#REF!</v>
      </c>
      <c r="Q184" s="153" t="e">
        <f t="shared" si="39"/>
        <v>#REF!</v>
      </c>
      <c r="R184" s="153" t="e">
        <f t="shared" si="39"/>
        <v>#REF!</v>
      </c>
      <c r="S184" s="153" t="e">
        <f t="shared" si="35"/>
        <v>#REF!</v>
      </c>
      <c r="T184" s="152" t="str">
        <f t="shared" ca="1" si="36"/>
        <v/>
      </c>
      <c r="U184" s="149" t="str">
        <f t="shared" ca="1" si="33"/>
        <v/>
      </c>
    </row>
    <row r="185" spans="1:21">
      <c r="A185" s="149">
        <v>183</v>
      </c>
      <c r="B185" s="150">
        <f t="shared" si="34"/>
        <v>183</v>
      </c>
      <c r="C185" s="151" t="e">
        <f>IF('Data Collection2'!$V$6='Pareto Math2'!Z$3,'Pareto Math2'!B185,IF(HLOOKUP(X$15,'Data Collection2'!I$2:J185,A186,FALSE)="","",HLOOKUP(X$15,'Data Collection2'!I$2:J185,A186,FALSE)))</f>
        <v>#REF!</v>
      </c>
      <c r="D185" s="149" t="e">
        <f>HLOOKUP(V$15,'Data Collection2'!I$2:J185,A186,FALSE)</f>
        <v>#REF!</v>
      </c>
      <c r="E185" s="152" t="e">
        <f>IF(C185="","",HLOOKUP(W$15,'Data Collection2'!I$2:J185,A186,FALSE))</f>
        <v>#REF!</v>
      </c>
      <c r="F185" s="152">
        <f>(COUNTIF(D$3:D185,D185))</f>
        <v>183</v>
      </c>
      <c r="G185" s="152">
        <f t="shared" si="37"/>
        <v>999</v>
      </c>
      <c r="H185" s="152" t="e">
        <f t="shared" si="38"/>
        <v>#REF!</v>
      </c>
      <c r="I185" s="153" t="str">
        <f t="shared" si="32"/>
        <v/>
      </c>
      <c r="J185" s="153" t="e">
        <f t="shared" si="40"/>
        <v>#REF!</v>
      </c>
      <c r="K185" s="153" t="e">
        <f t="shared" si="40"/>
        <v>#REF!</v>
      </c>
      <c r="L185" s="153" t="e">
        <f t="shared" si="40"/>
        <v>#REF!</v>
      </c>
      <c r="M185" s="153" t="e">
        <f t="shared" si="40"/>
        <v>#REF!</v>
      </c>
      <c r="N185" s="153" t="e">
        <f t="shared" si="40"/>
        <v>#REF!</v>
      </c>
      <c r="O185" s="153" t="e">
        <f t="shared" si="40"/>
        <v>#REF!</v>
      </c>
      <c r="P185" s="153" t="e">
        <f t="shared" si="39"/>
        <v>#REF!</v>
      </c>
      <c r="Q185" s="153" t="e">
        <f t="shared" si="39"/>
        <v>#REF!</v>
      </c>
      <c r="R185" s="153" t="e">
        <f t="shared" si="39"/>
        <v>#REF!</v>
      </c>
      <c r="S185" s="153" t="e">
        <f t="shared" si="35"/>
        <v>#REF!</v>
      </c>
      <c r="T185" s="152" t="str">
        <f t="shared" ca="1" si="36"/>
        <v/>
      </c>
      <c r="U185" s="149" t="str">
        <f t="shared" ca="1" si="33"/>
        <v/>
      </c>
    </row>
    <row r="186" spans="1:21">
      <c r="A186" s="149">
        <v>184</v>
      </c>
      <c r="B186" s="150">
        <f t="shared" si="34"/>
        <v>184</v>
      </c>
      <c r="C186" s="151" t="e">
        <f>IF('Data Collection2'!$V$6='Pareto Math2'!Z$3,'Pareto Math2'!B186,IF(HLOOKUP(X$15,'Data Collection2'!I$2:J186,A187,FALSE)="","",HLOOKUP(X$15,'Data Collection2'!I$2:J186,A187,FALSE)))</f>
        <v>#REF!</v>
      </c>
      <c r="D186" s="149" t="e">
        <f>HLOOKUP(V$15,'Data Collection2'!I$2:J186,A187,FALSE)</f>
        <v>#REF!</v>
      </c>
      <c r="E186" s="152" t="e">
        <f>IF(C186="","",HLOOKUP(W$15,'Data Collection2'!I$2:J186,A187,FALSE))</f>
        <v>#REF!</v>
      </c>
      <c r="F186" s="152">
        <f>(COUNTIF(D$3:D186,D186))</f>
        <v>184</v>
      </c>
      <c r="G186" s="152">
        <f t="shared" si="37"/>
        <v>999</v>
      </c>
      <c r="H186" s="152" t="e">
        <f t="shared" si="38"/>
        <v>#REF!</v>
      </c>
      <c r="I186" s="153" t="str">
        <f t="shared" si="32"/>
        <v/>
      </c>
      <c r="J186" s="153" t="e">
        <f t="shared" si="40"/>
        <v>#REF!</v>
      </c>
      <c r="K186" s="153" t="e">
        <f t="shared" si="40"/>
        <v>#REF!</v>
      </c>
      <c r="L186" s="153" t="e">
        <f t="shared" si="40"/>
        <v>#REF!</v>
      </c>
      <c r="M186" s="153" t="e">
        <f t="shared" si="40"/>
        <v>#REF!</v>
      </c>
      <c r="N186" s="153" t="e">
        <f t="shared" si="40"/>
        <v>#REF!</v>
      </c>
      <c r="O186" s="153" t="e">
        <f t="shared" si="40"/>
        <v>#REF!</v>
      </c>
      <c r="P186" s="153" t="e">
        <f t="shared" si="39"/>
        <v>#REF!</v>
      </c>
      <c r="Q186" s="153" t="e">
        <f t="shared" si="39"/>
        <v>#REF!</v>
      </c>
      <c r="R186" s="153" t="e">
        <f t="shared" si="39"/>
        <v>#REF!</v>
      </c>
      <c r="S186" s="153" t="e">
        <f t="shared" si="35"/>
        <v>#REF!</v>
      </c>
      <c r="T186" s="152" t="str">
        <f t="shared" ca="1" si="36"/>
        <v/>
      </c>
      <c r="U186" s="149" t="str">
        <f t="shared" ca="1" si="33"/>
        <v/>
      </c>
    </row>
    <row r="187" spans="1:21">
      <c r="A187" s="149">
        <v>185</v>
      </c>
      <c r="B187" s="150">
        <f t="shared" si="34"/>
        <v>185</v>
      </c>
      <c r="C187" s="151" t="e">
        <f>IF('Data Collection2'!$V$6='Pareto Math2'!Z$3,'Pareto Math2'!B187,IF(HLOOKUP(X$15,'Data Collection2'!I$2:J187,A188,FALSE)="","",HLOOKUP(X$15,'Data Collection2'!I$2:J187,A188,FALSE)))</f>
        <v>#REF!</v>
      </c>
      <c r="D187" s="149" t="e">
        <f>HLOOKUP(V$15,'Data Collection2'!I$2:J187,A188,FALSE)</f>
        <v>#REF!</v>
      </c>
      <c r="E187" s="152" t="e">
        <f>IF(C187="","",HLOOKUP(W$15,'Data Collection2'!I$2:J187,A188,FALSE))</f>
        <v>#REF!</v>
      </c>
      <c r="F187" s="152">
        <f>(COUNTIF(D$3:D187,D187))</f>
        <v>185</v>
      </c>
      <c r="G187" s="152">
        <f t="shared" si="37"/>
        <v>999</v>
      </c>
      <c r="H187" s="152" t="e">
        <f t="shared" si="38"/>
        <v>#REF!</v>
      </c>
      <c r="I187" s="153" t="str">
        <f t="shared" si="32"/>
        <v/>
      </c>
      <c r="J187" s="153" t="e">
        <f t="shared" si="40"/>
        <v>#REF!</v>
      </c>
      <c r="K187" s="153" t="e">
        <f t="shared" si="40"/>
        <v>#REF!</v>
      </c>
      <c r="L187" s="153" t="e">
        <f t="shared" si="40"/>
        <v>#REF!</v>
      </c>
      <c r="M187" s="153" t="e">
        <f t="shared" si="40"/>
        <v>#REF!</v>
      </c>
      <c r="N187" s="153" t="e">
        <f t="shared" si="40"/>
        <v>#REF!</v>
      </c>
      <c r="O187" s="153" t="e">
        <f t="shared" si="40"/>
        <v>#REF!</v>
      </c>
      <c r="P187" s="153" t="e">
        <f t="shared" si="39"/>
        <v>#REF!</v>
      </c>
      <c r="Q187" s="153" t="e">
        <f t="shared" si="39"/>
        <v>#REF!</v>
      </c>
      <c r="R187" s="153" t="e">
        <f t="shared" si="39"/>
        <v>#REF!</v>
      </c>
      <c r="S187" s="153" t="e">
        <f t="shared" si="35"/>
        <v>#REF!</v>
      </c>
      <c r="T187" s="152" t="str">
        <f t="shared" ca="1" si="36"/>
        <v/>
      </c>
      <c r="U187" s="149" t="str">
        <f t="shared" ca="1" si="33"/>
        <v/>
      </c>
    </row>
    <row r="188" spans="1:21">
      <c r="A188" s="149">
        <v>186</v>
      </c>
      <c r="B188" s="150">
        <f t="shared" si="34"/>
        <v>186</v>
      </c>
      <c r="C188" s="151" t="e">
        <f>IF('Data Collection2'!$V$6='Pareto Math2'!Z$3,'Pareto Math2'!B188,IF(HLOOKUP(X$15,'Data Collection2'!I$2:J188,A189,FALSE)="","",HLOOKUP(X$15,'Data Collection2'!I$2:J188,A189,FALSE)))</f>
        <v>#REF!</v>
      </c>
      <c r="D188" s="149" t="e">
        <f>HLOOKUP(V$15,'Data Collection2'!I$2:J188,A189,FALSE)</f>
        <v>#REF!</v>
      </c>
      <c r="E188" s="152" t="e">
        <f>IF(C188="","",HLOOKUP(W$15,'Data Collection2'!I$2:J188,A189,FALSE))</f>
        <v>#REF!</v>
      </c>
      <c r="F188" s="152">
        <f>(COUNTIF(D$3:D188,D188))</f>
        <v>186</v>
      </c>
      <c r="G188" s="152">
        <f t="shared" si="37"/>
        <v>999</v>
      </c>
      <c r="H188" s="152" t="e">
        <f t="shared" si="38"/>
        <v>#REF!</v>
      </c>
      <c r="I188" s="153" t="str">
        <f t="shared" si="32"/>
        <v/>
      </c>
      <c r="J188" s="153" t="e">
        <f t="shared" si="40"/>
        <v>#REF!</v>
      </c>
      <c r="K188" s="153" t="e">
        <f t="shared" si="40"/>
        <v>#REF!</v>
      </c>
      <c r="L188" s="153" t="e">
        <f t="shared" si="40"/>
        <v>#REF!</v>
      </c>
      <c r="M188" s="153" t="e">
        <f t="shared" si="40"/>
        <v>#REF!</v>
      </c>
      <c r="N188" s="153" t="e">
        <f t="shared" si="40"/>
        <v>#REF!</v>
      </c>
      <c r="O188" s="153" t="e">
        <f t="shared" si="40"/>
        <v>#REF!</v>
      </c>
      <c r="P188" s="153" t="e">
        <f t="shared" si="39"/>
        <v>#REF!</v>
      </c>
      <c r="Q188" s="153" t="e">
        <f t="shared" si="39"/>
        <v>#REF!</v>
      </c>
      <c r="R188" s="153" t="e">
        <f t="shared" si="39"/>
        <v>#REF!</v>
      </c>
      <c r="S188" s="153" t="e">
        <f t="shared" si="35"/>
        <v>#REF!</v>
      </c>
      <c r="T188" s="152" t="str">
        <f t="shared" ca="1" si="36"/>
        <v/>
      </c>
      <c r="U188" s="149" t="str">
        <f t="shared" ca="1" si="33"/>
        <v/>
      </c>
    </row>
    <row r="189" spans="1:21">
      <c r="A189" s="149">
        <v>187</v>
      </c>
      <c r="B189" s="150">
        <f t="shared" si="34"/>
        <v>187</v>
      </c>
      <c r="C189" s="151" t="e">
        <f>IF('Data Collection2'!$V$6='Pareto Math2'!Z$3,'Pareto Math2'!B189,IF(HLOOKUP(X$15,'Data Collection2'!I$2:J189,A190,FALSE)="","",HLOOKUP(X$15,'Data Collection2'!I$2:J189,A190,FALSE)))</f>
        <v>#REF!</v>
      </c>
      <c r="D189" s="149" t="e">
        <f>HLOOKUP(V$15,'Data Collection2'!I$2:J189,A190,FALSE)</f>
        <v>#REF!</v>
      </c>
      <c r="E189" s="152" t="e">
        <f>IF(C189="","",HLOOKUP(W$15,'Data Collection2'!I$2:J189,A190,FALSE))</f>
        <v>#REF!</v>
      </c>
      <c r="F189" s="152">
        <f>(COUNTIF(D$3:D189,D189))</f>
        <v>187</v>
      </c>
      <c r="G189" s="152">
        <f t="shared" si="37"/>
        <v>999</v>
      </c>
      <c r="H189" s="152" t="e">
        <f t="shared" si="38"/>
        <v>#REF!</v>
      </c>
      <c r="I189" s="153" t="str">
        <f t="shared" si="32"/>
        <v/>
      </c>
      <c r="J189" s="153" t="e">
        <f t="shared" si="40"/>
        <v>#REF!</v>
      </c>
      <c r="K189" s="153" t="e">
        <f t="shared" si="40"/>
        <v>#REF!</v>
      </c>
      <c r="L189" s="153" t="e">
        <f t="shared" si="40"/>
        <v>#REF!</v>
      </c>
      <c r="M189" s="153" t="e">
        <f t="shared" si="40"/>
        <v>#REF!</v>
      </c>
      <c r="N189" s="153" t="e">
        <f t="shared" si="40"/>
        <v>#REF!</v>
      </c>
      <c r="O189" s="153" t="e">
        <f t="shared" si="40"/>
        <v>#REF!</v>
      </c>
      <c r="P189" s="153" t="e">
        <f t="shared" si="39"/>
        <v>#REF!</v>
      </c>
      <c r="Q189" s="153" t="e">
        <f t="shared" si="39"/>
        <v>#REF!</v>
      </c>
      <c r="R189" s="153" t="e">
        <f t="shared" si="39"/>
        <v>#REF!</v>
      </c>
      <c r="S189" s="153" t="e">
        <f t="shared" si="35"/>
        <v>#REF!</v>
      </c>
      <c r="T189" s="152" t="str">
        <f t="shared" ca="1" si="36"/>
        <v/>
      </c>
      <c r="U189" s="149" t="str">
        <f t="shared" ca="1" si="33"/>
        <v/>
      </c>
    </row>
    <row r="190" spans="1:21">
      <c r="A190" s="149">
        <v>188</v>
      </c>
      <c r="B190" s="150">
        <f t="shared" si="34"/>
        <v>188</v>
      </c>
      <c r="C190" s="151" t="e">
        <f>IF('Data Collection2'!$V$6='Pareto Math2'!Z$3,'Pareto Math2'!B190,IF(HLOOKUP(X$15,'Data Collection2'!I$2:J190,A191,FALSE)="","",HLOOKUP(X$15,'Data Collection2'!I$2:J190,A191,FALSE)))</f>
        <v>#REF!</v>
      </c>
      <c r="D190" s="149" t="e">
        <f>HLOOKUP(V$15,'Data Collection2'!I$2:J190,A191,FALSE)</f>
        <v>#REF!</v>
      </c>
      <c r="E190" s="152" t="e">
        <f>IF(C190="","",HLOOKUP(W$15,'Data Collection2'!I$2:J190,A191,FALSE))</f>
        <v>#REF!</v>
      </c>
      <c r="F190" s="152">
        <f>(COUNTIF(D$3:D190,D190))</f>
        <v>188</v>
      </c>
      <c r="G190" s="152">
        <f t="shared" si="37"/>
        <v>999</v>
      </c>
      <c r="H190" s="152" t="e">
        <f t="shared" si="38"/>
        <v>#REF!</v>
      </c>
      <c r="I190" s="153" t="str">
        <f t="shared" si="32"/>
        <v/>
      </c>
      <c r="J190" s="153" t="e">
        <f t="shared" si="40"/>
        <v>#REF!</v>
      </c>
      <c r="K190" s="153" t="e">
        <f t="shared" si="40"/>
        <v>#REF!</v>
      </c>
      <c r="L190" s="153" t="e">
        <f t="shared" si="40"/>
        <v>#REF!</v>
      </c>
      <c r="M190" s="153" t="e">
        <f t="shared" si="40"/>
        <v>#REF!</v>
      </c>
      <c r="N190" s="153" t="e">
        <f t="shared" si="40"/>
        <v>#REF!</v>
      </c>
      <c r="O190" s="153" t="e">
        <f t="shared" si="40"/>
        <v>#REF!</v>
      </c>
      <c r="P190" s="153" t="e">
        <f t="shared" si="39"/>
        <v>#REF!</v>
      </c>
      <c r="Q190" s="153" t="e">
        <f t="shared" si="39"/>
        <v>#REF!</v>
      </c>
      <c r="R190" s="153" t="e">
        <f t="shared" si="39"/>
        <v>#REF!</v>
      </c>
      <c r="S190" s="153" t="e">
        <f t="shared" si="35"/>
        <v>#REF!</v>
      </c>
      <c r="T190" s="152" t="str">
        <f t="shared" ca="1" si="36"/>
        <v/>
      </c>
      <c r="U190" s="149" t="str">
        <f t="shared" ca="1" si="33"/>
        <v/>
      </c>
    </row>
    <row r="191" spans="1:21">
      <c r="A191" s="149">
        <v>189</v>
      </c>
      <c r="B191" s="150">
        <f t="shared" si="34"/>
        <v>189</v>
      </c>
      <c r="C191" s="151" t="e">
        <f>IF('Data Collection2'!$V$6='Pareto Math2'!Z$3,'Pareto Math2'!B191,IF(HLOOKUP(X$15,'Data Collection2'!I$2:J191,A192,FALSE)="","",HLOOKUP(X$15,'Data Collection2'!I$2:J191,A192,FALSE)))</f>
        <v>#REF!</v>
      </c>
      <c r="D191" s="149" t="e">
        <f>HLOOKUP(V$15,'Data Collection2'!I$2:J191,A192,FALSE)</f>
        <v>#REF!</v>
      </c>
      <c r="E191" s="152" t="e">
        <f>IF(C191="","",HLOOKUP(W$15,'Data Collection2'!I$2:J191,A192,FALSE))</f>
        <v>#REF!</v>
      </c>
      <c r="F191" s="152">
        <f>(COUNTIF(D$3:D191,D191))</f>
        <v>189</v>
      </c>
      <c r="G191" s="152">
        <f t="shared" si="37"/>
        <v>999</v>
      </c>
      <c r="H191" s="152" t="e">
        <f t="shared" si="38"/>
        <v>#REF!</v>
      </c>
      <c r="I191" s="153" t="str">
        <f t="shared" si="32"/>
        <v/>
      </c>
      <c r="J191" s="153" t="e">
        <f t="shared" si="40"/>
        <v>#REF!</v>
      </c>
      <c r="K191" s="153" t="e">
        <f t="shared" si="40"/>
        <v>#REF!</v>
      </c>
      <c r="L191" s="153" t="e">
        <f t="shared" si="40"/>
        <v>#REF!</v>
      </c>
      <c r="M191" s="153" t="e">
        <f t="shared" si="40"/>
        <v>#REF!</v>
      </c>
      <c r="N191" s="153" t="e">
        <f t="shared" si="40"/>
        <v>#REF!</v>
      </c>
      <c r="O191" s="153" t="e">
        <f t="shared" si="40"/>
        <v>#REF!</v>
      </c>
      <c r="P191" s="153" t="e">
        <f t="shared" si="39"/>
        <v>#REF!</v>
      </c>
      <c r="Q191" s="153" t="e">
        <f t="shared" si="39"/>
        <v>#REF!</v>
      </c>
      <c r="R191" s="153" t="e">
        <f t="shared" si="39"/>
        <v>#REF!</v>
      </c>
      <c r="S191" s="153" t="e">
        <f t="shared" si="35"/>
        <v>#REF!</v>
      </c>
      <c r="T191" s="152" t="str">
        <f t="shared" ca="1" si="36"/>
        <v/>
      </c>
      <c r="U191" s="149" t="str">
        <f t="shared" ca="1" si="33"/>
        <v/>
      </c>
    </row>
    <row r="192" spans="1:21">
      <c r="A192" s="149">
        <v>190</v>
      </c>
      <c r="B192" s="150">
        <f t="shared" si="34"/>
        <v>190</v>
      </c>
      <c r="C192" s="151" t="e">
        <f>IF('Data Collection2'!$V$6='Pareto Math2'!Z$3,'Pareto Math2'!B192,IF(HLOOKUP(X$15,'Data Collection2'!I$2:J192,A193,FALSE)="","",HLOOKUP(X$15,'Data Collection2'!I$2:J192,A193,FALSE)))</f>
        <v>#REF!</v>
      </c>
      <c r="D192" s="149" t="e">
        <f>HLOOKUP(V$15,'Data Collection2'!I$2:J192,A193,FALSE)</f>
        <v>#REF!</v>
      </c>
      <c r="E192" s="152" t="e">
        <f>IF(C192="","",HLOOKUP(W$15,'Data Collection2'!I$2:J192,A193,FALSE))</f>
        <v>#REF!</v>
      </c>
      <c r="F192" s="152">
        <f>(COUNTIF(D$3:D192,D192))</f>
        <v>190</v>
      </c>
      <c r="G192" s="152">
        <f t="shared" si="37"/>
        <v>999</v>
      </c>
      <c r="H192" s="152" t="e">
        <f t="shared" si="38"/>
        <v>#REF!</v>
      </c>
      <c r="I192" s="153" t="str">
        <f t="shared" si="32"/>
        <v/>
      </c>
      <c r="J192" s="153" t="e">
        <f t="shared" si="40"/>
        <v>#REF!</v>
      </c>
      <c r="K192" s="153" t="e">
        <f t="shared" si="40"/>
        <v>#REF!</v>
      </c>
      <c r="L192" s="153" t="e">
        <f t="shared" si="40"/>
        <v>#REF!</v>
      </c>
      <c r="M192" s="153" t="e">
        <f t="shared" si="40"/>
        <v>#REF!</v>
      </c>
      <c r="N192" s="153" t="e">
        <f t="shared" si="40"/>
        <v>#REF!</v>
      </c>
      <c r="O192" s="153" t="e">
        <f t="shared" si="40"/>
        <v>#REF!</v>
      </c>
      <c r="P192" s="153" t="e">
        <f t="shared" si="39"/>
        <v>#REF!</v>
      </c>
      <c r="Q192" s="153" t="e">
        <f t="shared" si="39"/>
        <v>#REF!</v>
      </c>
      <c r="R192" s="153" t="e">
        <f t="shared" si="39"/>
        <v>#REF!</v>
      </c>
      <c r="S192" s="153" t="e">
        <f t="shared" si="35"/>
        <v>#REF!</v>
      </c>
      <c r="T192" s="152" t="str">
        <f t="shared" ca="1" si="36"/>
        <v/>
      </c>
      <c r="U192" s="149" t="str">
        <f t="shared" ca="1" si="33"/>
        <v/>
      </c>
    </row>
    <row r="193" spans="1:21">
      <c r="A193" s="149">
        <v>191</v>
      </c>
      <c r="B193" s="150">
        <f t="shared" si="34"/>
        <v>191</v>
      </c>
      <c r="C193" s="151" t="e">
        <f>IF('Data Collection2'!$V$6='Pareto Math2'!Z$3,'Pareto Math2'!B193,IF(HLOOKUP(X$15,'Data Collection2'!I$2:J193,A194,FALSE)="","",HLOOKUP(X$15,'Data Collection2'!I$2:J193,A194,FALSE)))</f>
        <v>#REF!</v>
      </c>
      <c r="D193" s="149" t="e">
        <f>HLOOKUP(V$15,'Data Collection2'!I$2:J193,A194,FALSE)</f>
        <v>#REF!</v>
      </c>
      <c r="E193" s="152" t="e">
        <f>IF(C193="","",HLOOKUP(W$15,'Data Collection2'!I$2:J193,A194,FALSE))</f>
        <v>#REF!</v>
      </c>
      <c r="F193" s="152">
        <f>(COUNTIF(D$3:D193,D193))</f>
        <v>191</v>
      </c>
      <c r="G193" s="152">
        <f t="shared" si="37"/>
        <v>999</v>
      </c>
      <c r="H193" s="152" t="e">
        <f t="shared" si="38"/>
        <v>#REF!</v>
      </c>
      <c r="I193" s="153" t="str">
        <f t="shared" si="32"/>
        <v/>
      </c>
      <c r="J193" s="153" t="e">
        <f t="shared" si="40"/>
        <v>#REF!</v>
      </c>
      <c r="K193" s="153" t="e">
        <f t="shared" si="40"/>
        <v>#REF!</v>
      </c>
      <c r="L193" s="153" t="e">
        <f t="shared" si="40"/>
        <v>#REF!</v>
      </c>
      <c r="M193" s="153" t="e">
        <f t="shared" si="40"/>
        <v>#REF!</v>
      </c>
      <c r="N193" s="153" t="e">
        <f t="shared" si="40"/>
        <v>#REF!</v>
      </c>
      <c r="O193" s="153" t="e">
        <f t="shared" si="40"/>
        <v>#REF!</v>
      </c>
      <c r="P193" s="153" t="e">
        <f t="shared" si="39"/>
        <v>#REF!</v>
      </c>
      <c r="Q193" s="153" t="e">
        <f t="shared" si="39"/>
        <v>#REF!</v>
      </c>
      <c r="R193" s="153" t="e">
        <f t="shared" si="39"/>
        <v>#REF!</v>
      </c>
      <c r="S193" s="153" t="e">
        <f t="shared" si="35"/>
        <v>#REF!</v>
      </c>
      <c r="T193" s="152" t="str">
        <f t="shared" ca="1" si="36"/>
        <v/>
      </c>
      <c r="U193" s="149" t="str">
        <f t="shared" ca="1" si="33"/>
        <v/>
      </c>
    </row>
    <row r="194" spans="1:21">
      <c r="A194" s="149">
        <v>192</v>
      </c>
      <c r="B194" s="150">
        <f t="shared" si="34"/>
        <v>192</v>
      </c>
      <c r="C194" s="151" t="e">
        <f>IF('Data Collection2'!$V$6='Pareto Math2'!Z$3,'Pareto Math2'!B194,IF(HLOOKUP(X$15,'Data Collection2'!I$2:J194,A195,FALSE)="","",HLOOKUP(X$15,'Data Collection2'!I$2:J194,A195,FALSE)))</f>
        <v>#REF!</v>
      </c>
      <c r="D194" s="149" t="e">
        <f>HLOOKUP(V$15,'Data Collection2'!I$2:J194,A195,FALSE)</f>
        <v>#REF!</v>
      </c>
      <c r="E194" s="152" t="e">
        <f>IF(C194="","",HLOOKUP(W$15,'Data Collection2'!I$2:J194,A195,FALSE))</f>
        <v>#REF!</v>
      </c>
      <c r="F194" s="152">
        <f>(COUNTIF(D$3:D194,D194))</f>
        <v>192</v>
      </c>
      <c r="G194" s="152">
        <f t="shared" si="37"/>
        <v>999</v>
      </c>
      <c r="H194" s="152" t="e">
        <f t="shared" si="38"/>
        <v>#REF!</v>
      </c>
      <c r="I194" s="153" t="str">
        <f t="shared" si="32"/>
        <v/>
      </c>
      <c r="J194" s="153" t="e">
        <f t="shared" si="40"/>
        <v>#REF!</v>
      </c>
      <c r="K194" s="153" t="e">
        <f t="shared" si="40"/>
        <v>#REF!</v>
      </c>
      <c r="L194" s="153" t="e">
        <f t="shared" si="40"/>
        <v>#REF!</v>
      </c>
      <c r="M194" s="153" t="e">
        <f t="shared" si="40"/>
        <v>#REF!</v>
      </c>
      <c r="N194" s="153" t="e">
        <f t="shared" si="40"/>
        <v>#REF!</v>
      </c>
      <c r="O194" s="153" t="e">
        <f t="shared" si="40"/>
        <v>#REF!</v>
      </c>
      <c r="P194" s="153" t="e">
        <f t="shared" si="39"/>
        <v>#REF!</v>
      </c>
      <c r="Q194" s="153" t="e">
        <f t="shared" si="39"/>
        <v>#REF!</v>
      </c>
      <c r="R194" s="153" t="e">
        <f t="shared" si="39"/>
        <v>#REF!</v>
      </c>
      <c r="S194" s="153" t="e">
        <f t="shared" si="35"/>
        <v>#REF!</v>
      </c>
      <c r="T194" s="152" t="str">
        <f t="shared" ca="1" si="36"/>
        <v/>
      </c>
      <c r="U194" s="149" t="str">
        <f t="shared" ca="1" si="33"/>
        <v/>
      </c>
    </row>
    <row r="195" spans="1:21">
      <c r="A195" s="149">
        <v>193</v>
      </c>
      <c r="B195" s="150">
        <f t="shared" si="34"/>
        <v>193</v>
      </c>
      <c r="C195" s="151" t="e">
        <f>IF('Data Collection2'!$V$6='Pareto Math2'!Z$3,'Pareto Math2'!B195,IF(HLOOKUP(X$15,'Data Collection2'!I$2:J195,A196,FALSE)="","",HLOOKUP(X$15,'Data Collection2'!I$2:J195,A196,FALSE)))</f>
        <v>#REF!</v>
      </c>
      <c r="D195" s="149" t="e">
        <f>HLOOKUP(V$15,'Data Collection2'!I$2:J195,A196,FALSE)</f>
        <v>#REF!</v>
      </c>
      <c r="E195" s="152" t="e">
        <f>IF(C195="","",HLOOKUP(W$15,'Data Collection2'!I$2:J195,A196,FALSE))</f>
        <v>#REF!</v>
      </c>
      <c r="F195" s="152">
        <f>(COUNTIF(D$3:D195,D195))</f>
        <v>193</v>
      </c>
      <c r="G195" s="152">
        <f t="shared" si="37"/>
        <v>999</v>
      </c>
      <c r="H195" s="152" t="e">
        <f t="shared" si="38"/>
        <v>#REF!</v>
      </c>
      <c r="I195" s="153" t="str">
        <f t="shared" ref="I195:I258" si="41">IF(F195=G195,IF(ISNA(H195),G195,H195),"")</f>
        <v/>
      </c>
      <c r="J195" s="153" t="e">
        <f t="shared" si="40"/>
        <v>#REF!</v>
      </c>
      <c r="K195" s="153" t="e">
        <f t="shared" si="40"/>
        <v>#REF!</v>
      </c>
      <c r="L195" s="153" t="e">
        <f t="shared" si="40"/>
        <v>#REF!</v>
      </c>
      <c r="M195" s="153" t="e">
        <f t="shared" si="40"/>
        <v>#REF!</v>
      </c>
      <c r="N195" s="153" t="e">
        <f t="shared" si="40"/>
        <v>#REF!</v>
      </c>
      <c r="O195" s="153" t="e">
        <f t="shared" si="40"/>
        <v>#REF!</v>
      </c>
      <c r="P195" s="153" t="e">
        <f t="shared" si="39"/>
        <v>#REF!</v>
      </c>
      <c r="Q195" s="153" t="e">
        <f t="shared" si="39"/>
        <v>#REF!</v>
      </c>
      <c r="R195" s="153" t="e">
        <f t="shared" si="39"/>
        <v>#REF!</v>
      </c>
      <c r="S195" s="153" t="e">
        <f t="shared" si="35"/>
        <v>#REF!</v>
      </c>
      <c r="T195" s="152" t="str">
        <f t="shared" ca="1" si="36"/>
        <v/>
      </c>
      <c r="U195" s="149" t="str">
        <f t="shared" ref="U195:U258" ca="1" si="42">IF(T195="","",D195)</f>
        <v/>
      </c>
    </row>
    <row r="196" spans="1:21">
      <c r="A196" s="149">
        <v>194</v>
      </c>
      <c r="B196" s="150">
        <f t="shared" ref="B196:B259" si="43">IF(A196&gt;999-COUNTIF(D:D,0),"",A196)</f>
        <v>194</v>
      </c>
      <c r="C196" s="151" t="e">
        <f>IF('Data Collection2'!$V$6='Pareto Math2'!Z$3,'Pareto Math2'!B196,IF(HLOOKUP(X$15,'Data Collection2'!I$2:J196,A197,FALSE)="","",HLOOKUP(X$15,'Data Collection2'!I$2:J196,A197,FALSE)))</f>
        <v>#REF!</v>
      </c>
      <c r="D196" s="149" t="e">
        <f>HLOOKUP(V$15,'Data Collection2'!I$2:J196,A197,FALSE)</f>
        <v>#REF!</v>
      </c>
      <c r="E196" s="152" t="e">
        <f>IF(C196="","",HLOOKUP(W$15,'Data Collection2'!I$2:J196,A197,FALSE))</f>
        <v>#REF!</v>
      </c>
      <c r="F196" s="152">
        <f>(COUNTIF(D$3:D196,D196))</f>
        <v>194</v>
      </c>
      <c r="G196" s="152">
        <f t="shared" si="37"/>
        <v>999</v>
      </c>
      <c r="H196" s="152" t="e">
        <f t="shared" si="38"/>
        <v>#REF!</v>
      </c>
      <c r="I196" s="153" t="str">
        <f t="shared" si="41"/>
        <v/>
      </c>
      <c r="J196" s="153" t="e">
        <f t="shared" si="40"/>
        <v>#REF!</v>
      </c>
      <c r="K196" s="153" t="e">
        <f t="shared" si="40"/>
        <v>#REF!</v>
      </c>
      <c r="L196" s="153" t="e">
        <f t="shared" si="40"/>
        <v>#REF!</v>
      </c>
      <c r="M196" s="153" t="e">
        <f t="shared" si="40"/>
        <v>#REF!</v>
      </c>
      <c r="N196" s="153" t="e">
        <f t="shared" si="40"/>
        <v>#REF!</v>
      </c>
      <c r="O196" s="153" t="e">
        <f t="shared" si="40"/>
        <v>#REF!</v>
      </c>
      <c r="P196" s="153" t="e">
        <f t="shared" si="39"/>
        <v>#REF!</v>
      </c>
      <c r="Q196" s="153" t="e">
        <f t="shared" si="39"/>
        <v>#REF!</v>
      </c>
      <c r="R196" s="153" t="e">
        <f t="shared" si="39"/>
        <v>#REF!</v>
      </c>
      <c r="S196" s="153" t="e">
        <f t="shared" ref="S196:S259" si="44">IF(SUM(J196:R196)=0,$E196,"")</f>
        <v>#REF!</v>
      </c>
      <c r="T196" s="152" t="str">
        <f t="shared" ref="T196:T259" ca="1" si="45">IF(F196=G196,IF(ISNA(H196),G196+(RAND()*0.01),H196+(RAND()*0.0000000001)),"")</f>
        <v/>
      </c>
      <c r="U196" s="149" t="str">
        <f t="shared" ca="1" si="42"/>
        <v/>
      </c>
    </row>
    <row r="197" spans="1:21">
      <c r="A197" s="149">
        <v>195</v>
      </c>
      <c r="B197" s="150">
        <f t="shared" si="43"/>
        <v>195</v>
      </c>
      <c r="C197" s="151" t="e">
        <f>IF('Data Collection2'!$V$6='Pareto Math2'!Z$3,'Pareto Math2'!B197,IF(HLOOKUP(X$15,'Data Collection2'!I$2:J197,A198,FALSE)="","",HLOOKUP(X$15,'Data Collection2'!I$2:J197,A198,FALSE)))</f>
        <v>#REF!</v>
      </c>
      <c r="D197" s="149" t="e">
        <f>HLOOKUP(V$15,'Data Collection2'!I$2:J197,A198,FALSE)</f>
        <v>#REF!</v>
      </c>
      <c r="E197" s="152" t="e">
        <f>IF(C197="","",HLOOKUP(W$15,'Data Collection2'!I$2:J197,A198,FALSE))</f>
        <v>#REF!</v>
      </c>
      <c r="F197" s="152">
        <f>(COUNTIF(D$3:D197,D197))</f>
        <v>195</v>
      </c>
      <c r="G197" s="152">
        <f t="shared" si="37"/>
        <v>999</v>
      </c>
      <c r="H197" s="152" t="e">
        <f t="shared" si="38"/>
        <v>#REF!</v>
      </c>
      <c r="I197" s="153" t="str">
        <f t="shared" si="41"/>
        <v/>
      </c>
      <c r="J197" s="153" t="e">
        <f t="shared" si="40"/>
        <v>#REF!</v>
      </c>
      <c r="K197" s="153" t="e">
        <f t="shared" si="40"/>
        <v>#REF!</v>
      </c>
      <c r="L197" s="153" t="e">
        <f t="shared" si="40"/>
        <v>#REF!</v>
      </c>
      <c r="M197" s="153" t="e">
        <f t="shared" si="40"/>
        <v>#REF!</v>
      </c>
      <c r="N197" s="153" t="e">
        <f t="shared" si="40"/>
        <v>#REF!</v>
      </c>
      <c r="O197" s="153" t="e">
        <f t="shared" si="40"/>
        <v>#REF!</v>
      </c>
      <c r="P197" s="153" t="e">
        <f t="shared" si="39"/>
        <v>#REF!</v>
      </c>
      <c r="Q197" s="153" t="e">
        <f t="shared" si="39"/>
        <v>#REF!</v>
      </c>
      <c r="R197" s="153" t="e">
        <f t="shared" si="39"/>
        <v>#REF!</v>
      </c>
      <c r="S197" s="153" t="e">
        <f t="shared" si="44"/>
        <v>#REF!</v>
      </c>
      <c r="T197" s="152" t="str">
        <f t="shared" ca="1" si="45"/>
        <v/>
      </c>
      <c r="U197" s="149" t="str">
        <f t="shared" ca="1" si="42"/>
        <v/>
      </c>
    </row>
    <row r="198" spans="1:21">
      <c r="A198" s="149">
        <v>196</v>
      </c>
      <c r="B198" s="150">
        <f t="shared" si="43"/>
        <v>196</v>
      </c>
      <c r="C198" s="151" t="e">
        <f>IF('Data Collection2'!$V$6='Pareto Math2'!Z$3,'Pareto Math2'!B198,IF(HLOOKUP(X$15,'Data Collection2'!I$2:J198,A199,FALSE)="","",HLOOKUP(X$15,'Data Collection2'!I$2:J198,A199,FALSE)))</f>
        <v>#REF!</v>
      </c>
      <c r="D198" s="149" t="e">
        <f>HLOOKUP(V$15,'Data Collection2'!I$2:J198,A199,FALSE)</f>
        <v>#REF!</v>
      </c>
      <c r="E198" s="152" t="e">
        <f>IF(C198="","",HLOOKUP(W$15,'Data Collection2'!I$2:J198,A199,FALSE))</f>
        <v>#REF!</v>
      </c>
      <c r="F198" s="152">
        <f>(COUNTIF(D$3:D198,D198))</f>
        <v>196</v>
      </c>
      <c r="G198" s="152">
        <f t="shared" si="37"/>
        <v>999</v>
      </c>
      <c r="H198" s="152" t="e">
        <f t="shared" si="38"/>
        <v>#REF!</v>
      </c>
      <c r="I198" s="153" t="str">
        <f t="shared" si="41"/>
        <v/>
      </c>
      <c r="J198" s="153" t="e">
        <f t="shared" si="40"/>
        <v>#REF!</v>
      </c>
      <c r="K198" s="153" t="e">
        <f t="shared" si="40"/>
        <v>#REF!</v>
      </c>
      <c r="L198" s="153" t="e">
        <f t="shared" si="40"/>
        <v>#REF!</v>
      </c>
      <c r="M198" s="153" t="e">
        <f t="shared" si="40"/>
        <v>#REF!</v>
      </c>
      <c r="N198" s="153" t="e">
        <f t="shared" si="40"/>
        <v>#REF!</v>
      </c>
      <c r="O198" s="153" t="e">
        <f t="shared" si="40"/>
        <v>#REF!</v>
      </c>
      <c r="P198" s="153" t="e">
        <f t="shared" si="39"/>
        <v>#REF!</v>
      </c>
      <c r="Q198" s="153" t="e">
        <f t="shared" si="39"/>
        <v>#REF!</v>
      </c>
      <c r="R198" s="153" t="e">
        <f t="shared" si="39"/>
        <v>#REF!</v>
      </c>
      <c r="S198" s="153" t="e">
        <f t="shared" si="44"/>
        <v>#REF!</v>
      </c>
      <c r="T198" s="152" t="str">
        <f t="shared" ca="1" si="45"/>
        <v/>
      </c>
      <c r="U198" s="149" t="str">
        <f t="shared" ca="1" si="42"/>
        <v/>
      </c>
    </row>
    <row r="199" spans="1:21">
      <c r="A199" s="149">
        <v>197</v>
      </c>
      <c r="B199" s="150">
        <f t="shared" si="43"/>
        <v>197</v>
      </c>
      <c r="C199" s="151" t="e">
        <f>IF('Data Collection2'!$V$6='Pareto Math2'!Z$3,'Pareto Math2'!B199,IF(HLOOKUP(X$15,'Data Collection2'!I$2:J199,A200,FALSE)="","",HLOOKUP(X$15,'Data Collection2'!I$2:J199,A200,FALSE)))</f>
        <v>#REF!</v>
      </c>
      <c r="D199" s="149" t="e">
        <f>HLOOKUP(V$15,'Data Collection2'!I$2:J199,A200,FALSE)</f>
        <v>#REF!</v>
      </c>
      <c r="E199" s="152" t="e">
        <f>IF(C199="","",HLOOKUP(W$15,'Data Collection2'!I$2:J199,A200,FALSE))</f>
        <v>#REF!</v>
      </c>
      <c r="F199" s="152">
        <f>(COUNTIF(D$3:D199,D199))</f>
        <v>197</v>
      </c>
      <c r="G199" s="152">
        <f t="shared" si="37"/>
        <v>999</v>
      </c>
      <c r="H199" s="152" t="e">
        <f t="shared" si="38"/>
        <v>#REF!</v>
      </c>
      <c r="I199" s="153" t="str">
        <f t="shared" si="41"/>
        <v/>
      </c>
      <c r="J199" s="153" t="e">
        <f t="shared" si="40"/>
        <v>#REF!</v>
      </c>
      <c r="K199" s="153" t="e">
        <f t="shared" si="40"/>
        <v>#REF!</v>
      </c>
      <c r="L199" s="153" t="e">
        <f t="shared" si="40"/>
        <v>#REF!</v>
      </c>
      <c r="M199" s="153" t="e">
        <f t="shared" si="40"/>
        <v>#REF!</v>
      </c>
      <c r="N199" s="153" t="e">
        <f t="shared" si="40"/>
        <v>#REF!</v>
      </c>
      <c r="O199" s="153" t="e">
        <f t="shared" si="40"/>
        <v>#REF!</v>
      </c>
      <c r="P199" s="153" t="e">
        <f t="shared" si="39"/>
        <v>#REF!</v>
      </c>
      <c r="Q199" s="153" t="e">
        <f t="shared" si="39"/>
        <v>#REF!</v>
      </c>
      <c r="R199" s="153" t="e">
        <f t="shared" si="39"/>
        <v>#REF!</v>
      </c>
      <c r="S199" s="153" t="e">
        <f t="shared" si="44"/>
        <v>#REF!</v>
      </c>
      <c r="T199" s="152" t="str">
        <f t="shared" ca="1" si="45"/>
        <v/>
      </c>
      <c r="U199" s="149" t="str">
        <f t="shared" ca="1" si="42"/>
        <v/>
      </c>
    </row>
    <row r="200" spans="1:21">
      <c r="A200" s="149">
        <v>198</v>
      </c>
      <c r="B200" s="150">
        <f t="shared" si="43"/>
        <v>198</v>
      </c>
      <c r="C200" s="151" t="e">
        <f>IF('Data Collection2'!$V$6='Pareto Math2'!Z$3,'Pareto Math2'!B200,IF(HLOOKUP(X$15,'Data Collection2'!I$2:J200,A201,FALSE)="","",HLOOKUP(X$15,'Data Collection2'!I$2:J200,A201,FALSE)))</f>
        <v>#REF!</v>
      </c>
      <c r="D200" s="149" t="e">
        <f>HLOOKUP(V$15,'Data Collection2'!I$2:J200,A201,FALSE)</f>
        <v>#REF!</v>
      </c>
      <c r="E200" s="152" t="e">
        <f>IF(C200="","",HLOOKUP(W$15,'Data Collection2'!I$2:J200,A201,FALSE))</f>
        <v>#REF!</v>
      </c>
      <c r="F200" s="152">
        <f>(COUNTIF(D$3:D200,D200))</f>
        <v>198</v>
      </c>
      <c r="G200" s="152">
        <f t="shared" si="37"/>
        <v>999</v>
      </c>
      <c r="H200" s="152" t="e">
        <f t="shared" si="38"/>
        <v>#REF!</v>
      </c>
      <c r="I200" s="153" t="str">
        <f t="shared" si="41"/>
        <v/>
      </c>
      <c r="J200" s="153" t="e">
        <f t="shared" si="40"/>
        <v>#REF!</v>
      </c>
      <c r="K200" s="153" t="e">
        <f t="shared" si="40"/>
        <v>#REF!</v>
      </c>
      <c r="L200" s="153" t="e">
        <f t="shared" si="40"/>
        <v>#REF!</v>
      </c>
      <c r="M200" s="153" t="e">
        <f t="shared" si="40"/>
        <v>#REF!</v>
      </c>
      <c r="N200" s="153" t="e">
        <f t="shared" si="40"/>
        <v>#REF!</v>
      </c>
      <c r="O200" s="153" t="e">
        <f t="shared" si="40"/>
        <v>#REF!</v>
      </c>
      <c r="P200" s="153" t="e">
        <f t="shared" si="39"/>
        <v>#REF!</v>
      </c>
      <c r="Q200" s="153" t="e">
        <f t="shared" si="39"/>
        <v>#REF!</v>
      </c>
      <c r="R200" s="153" t="e">
        <f t="shared" si="39"/>
        <v>#REF!</v>
      </c>
      <c r="S200" s="153" t="e">
        <f t="shared" si="44"/>
        <v>#REF!</v>
      </c>
      <c r="T200" s="152" t="str">
        <f t="shared" ca="1" si="45"/>
        <v/>
      </c>
      <c r="U200" s="149" t="str">
        <f t="shared" ca="1" si="42"/>
        <v/>
      </c>
    </row>
    <row r="201" spans="1:21">
      <c r="A201" s="149">
        <v>199</v>
      </c>
      <c r="B201" s="150">
        <f t="shared" si="43"/>
        <v>199</v>
      </c>
      <c r="C201" s="151" t="e">
        <f>IF('Data Collection2'!$V$6='Pareto Math2'!Z$3,'Pareto Math2'!B201,IF(HLOOKUP(X$15,'Data Collection2'!I$2:J201,A202,FALSE)="","",HLOOKUP(X$15,'Data Collection2'!I$2:J201,A202,FALSE)))</f>
        <v>#REF!</v>
      </c>
      <c r="D201" s="149" t="e">
        <f>HLOOKUP(V$15,'Data Collection2'!I$2:J201,A202,FALSE)</f>
        <v>#REF!</v>
      </c>
      <c r="E201" s="152" t="e">
        <f>IF(C201="","",HLOOKUP(W$15,'Data Collection2'!I$2:J201,A202,FALSE))</f>
        <v>#REF!</v>
      </c>
      <c r="F201" s="152">
        <f>(COUNTIF(D$3:D201,D201))</f>
        <v>199</v>
      </c>
      <c r="G201" s="152">
        <f t="shared" ref="G201:G264" si="46">(COUNTIF(D$3:D$1002,D201))</f>
        <v>999</v>
      </c>
      <c r="H201" s="152" t="e">
        <f t="shared" ref="H201:H264" si="47">(SUMIF(D$3:D$1002,D201,E$3:E$1002))</f>
        <v>#REF!</v>
      </c>
      <c r="I201" s="153" t="str">
        <f t="shared" si="41"/>
        <v/>
      </c>
      <c r="J201" s="153" t="e">
        <f t="shared" si="40"/>
        <v>#REF!</v>
      </c>
      <c r="K201" s="153" t="e">
        <f t="shared" si="40"/>
        <v>#REF!</v>
      </c>
      <c r="L201" s="153" t="e">
        <f t="shared" si="40"/>
        <v>#REF!</v>
      </c>
      <c r="M201" s="153" t="e">
        <f t="shared" si="40"/>
        <v>#REF!</v>
      </c>
      <c r="N201" s="153" t="e">
        <f t="shared" si="40"/>
        <v>#REF!</v>
      </c>
      <c r="O201" s="153" t="e">
        <f t="shared" si="40"/>
        <v>#REF!</v>
      </c>
      <c r="P201" s="153" t="e">
        <f t="shared" si="39"/>
        <v>#REF!</v>
      </c>
      <c r="Q201" s="153" t="e">
        <f t="shared" si="39"/>
        <v>#REF!</v>
      </c>
      <c r="R201" s="153" t="e">
        <f t="shared" si="39"/>
        <v>#REF!</v>
      </c>
      <c r="S201" s="153" t="e">
        <f t="shared" si="44"/>
        <v>#REF!</v>
      </c>
      <c r="T201" s="152" t="str">
        <f t="shared" ca="1" si="45"/>
        <v/>
      </c>
      <c r="U201" s="149" t="str">
        <f t="shared" ca="1" si="42"/>
        <v/>
      </c>
    </row>
    <row r="202" spans="1:21">
      <c r="A202" s="149">
        <v>200</v>
      </c>
      <c r="B202" s="150">
        <f t="shared" si="43"/>
        <v>200</v>
      </c>
      <c r="C202" s="151" t="e">
        <f>IF('Data Collection2'!$V$6='Pareto Math2'!Z$3,'Pareto Math2'!B202,IF(HLOOKUP(X$15,'Data Collection2'!I$2:J202,A203,FALSE)="","",HLOOKUP(X$15,'Data Collection2'!I$2:J202,A203,FALSE)))</f>
        <v>#REF!</v>
      </c>
      <c r="D202" s="149" t="e">
        <f>HLOOKUP(V$15,'Data Collection2'!I$2:J202,A203,FALSE)</f>
        <v>#REF!</v>
      </c>
      <c r="E202" s="152" t="e">
        <f>IF(C202="","",HLOOKUP(W$15,'Data Collection2'!I$2:J202,A203,FALSE))</f>
        <v>#REF!</v>
      </c>
      <c r="F202" s="152">
        <f>(COUNTIF(D$3:D202,D202))</f>
        <v>200</v>
      </c>
      <c r="G202" s="152">
        <f t="shared" si="46"/>
        <v>999</v>
      </c>
      <c r="H202" s="152" t="e">
        <f t="shared" si="47"/>
        <v>#REF!</v>
      </c>
      <c r="I202" s="153" t="str">
        <f t="shared" si="41"/>
        <v/>
      </c>
      <c r="J202" s="153" t="e">
        <f t="shared" si="40"/>
        <v>#REF!</v>
      </c>
      <c r="K202" s="153" t="e">
        <f t="shared" si="40"/>
        <v>#REF!</v>
      </c>
      <c r="L202" s="153" t="e">
        <f t="shared" si="40"/>
        <v>#REF!</v>
      </c>
      <c r="M202" s="153" t="e">
        <f t="shared" si="40"/>
        <v>#REF!</v>
      </c>
      <c r="N202" s="153" t="e">
        <f t="shared" si="40"/>
        <v>#REF!</v>
      </c>
      <c r="O202" s="153" t="e">
        <f t="shared" si="40"/>
        <v>#REF!</v>
      </c>
      <c r="P202" s="153" t="e">
        <f t="shared" si="39"/>
        <v>#REF!</v>
      </c>
      <c r="Q202" s="153" t="e">
        <f t="shared" si="39"/>
        <v>#REF!</v>
      </c>
      <c r="R202" s="153" t="e">
        <f t="shared" si="39"/>
        <v>#REF!</v>
      </c>
      <c r="S202" s="153" t="e">
        <f t="shared" si="44"/>
        <v>#REF!</v>
      </c>
      <c r="T202" s="152" t="str">
        <f t="shared" ca="1" si="45"/>
        <v/>
      </c>
      <c r="U202" s="149" t="str">
        <f t="shared" ca="1" si="42"/>
        <v/>
      </c>
    </row>
    <row r="203" spans="1:21">
      <c r="A203" s="149">
        <v>201</v>
      </c>
      <c r="B203" s="150">
        <f t="shared" si="43"/>
        <v>201</v>
      </c>
      <c r="C203" s="151" t="e">
        <f>IF('Data Collection2'!$V$6='Pareto Math2'!Z$3,'Pareto Math2'!B203,IF(HLOOKUP(X$15,'Data Collection2'!I$2:J203,A204,FALSE)="","",HLOOKUP(X$15,'Data Collection2'!I$2:J203,A204,FALSE)))</f>
        <v>#REF!</v>
      </c>
      <c r="D203" s="149" t="e">
        <f>HLOOKUP(V$15,'Data Collection2'!I$2:J203,A204,FALSE)</f>
        <v>#REF!</v>
      </c>
      <c r="E203" s="152" t="e">
        <f>IF(C203="","",HLOOKUP(W$15,'Data Collection2'!I$2:J203,A204,FALSE))</f>
        <v>#REF!</v>
      </c>
      <c r="F203" s="152">
        <f>(COUNTIF(D$3:D203,D203))</f>
        <v>201</v>
      </c>
      <c r="G203" s="152">
        <f t="shared" si="46"/>
        <v>999</v>
      </c>
      <c r="H203" s="152" t="e">
        <f t="shared" si="47"/>
        <v>#REF!</v>
      </c>
      <c r="I203" s="153" t="str">
        <f t="shared" si="41"/>
        <v/>
      </c>
      <c r="J203" s="153" t="e">
        <f t="shared" si="40"/>
        <v>#REF!</v>
      </c>
      <c r="K203" s="153" t="e">
        <f t="shared" si="40"/>
        <v>#REF!</v>
      </c>
      <c r="L203" s="153" t="e">
        <f t="shared" si="40"/>
        <v>#REF!</v>
      </c>
      <c r="M203" s="153" t="e">
        <f t="shared" si="40"/>
        <v>#REF!</v>
      </c>
      <c r="N203" s="153" t="e">
        <f t="shared" si="40"/>
        <v>#REF!</v>
      </c>
      <c r="O203" s="153" t="e">
        <f t="shared" si="40"/>
        <v>#REF!</v>
      </c>
      <c r="P203" s="153" t="e">
        <f t="shared" si="39"/>
        <v>#REF!</v>
      </c>
      <c r="Q203" s="153" t="e">
        <f t="shared" si="39"/>
        <v>#REF!</v>
      </c>
      <c r="R203" s="153" t="e">
        <f t="shared" si="39"/>
        <v>#REF!</v>
      </c>
      <c r="S203" s="153" t="e">
        <f t="shared" si="44"/>
        <v>#REF!</v>
      </c>
      <c r="T203" s="152" t="str">
        <f t="shared" ca="1" si="45"/>
        <v/>
      </c>
      <c r="U203" s="149" t="str">
        <f t="shared" ca="1" si="42"/>
        <v/>
      </c>
    </row>
    <row r="204" spans="1:21">
      <c r="A204" s="149">
        <v>202</v>
      </c>
      <c r="B204" s="150">
        <f t="shared" si="43"/>
        <v>202</v>
      </c>
      <c r="C204" s="151" t="e">
        <f>IF('Data Collection2'!$V$6='Pareto Math2'!Z$3,'Pareto Math2'!B204,IF(HLOOKUP(X$15,'Data Collection2'!I$2:J204,A205,FALSE)="","",HLOOKUP(X$15,'Data Collection2'!I$2:J204,A205,FALSE)))</f>
        <v>#REF!</v>
      </c>
      <c r="D204" s="149" t="e">
        <f>HLOOKUP(V$15,'Data Collection2'!I$2:J204,A205,FALSE)</f>
        <v>#REF!</v>
      </c>
      <c r="E204" s="152" t="e">
        <f>IF(C204="","",HLOOKUP(W$15,'Data Collection2'!I$2:J204,A205,FALSE))</f>
        <v>#REF!</v>
      </c>
      <c r="F204" s="152">
        <f>(COUNTIF(D$3:D204,D204))</f>
        <v>202</v>
      </c>
      <c r="G204" s="152">
        <f t="shared" si="46"/>
        <v>999</v>
      </c>
      <c r="H204" s="152" t="e">
        <f t="shared" si="47"/>
        <v>#REF!</v>
      </c>
      <c r="I204" s="153" t="str">
        <f t="shared" si="41"/>
        <v/>
      </c>
      <c r="J204" s="153" t="e">
        <f t="shared" si="40"/>
        <v>#REF!</v>
      </c>
      <c r="K204" s="153" t="e">
        <f t="shared" si="40"/>
        <v>#REF!</v>
      </c>
      <c r="L204" s="153" t="e">
        <f t="shared" si="40"/>
        <v>#REF!</v>
      </c>
      <c r="M204" s="153" t="e">
        <f t="shared" si="40"/>
        <v>#REF!</v>
      </c>
      <c r="N204" s="153" t="e">
        <f t="shared" si="40"/>
        <v>#REF!</v>
      </c>
      <c r="O204" s="153" t="e">
        <f t="shared" si="40"/>
        <v>#REF!</v>
      </c>
      <c r="P204" s="153" t="e">
        <f t="shared" si="39"/>
        <v>#REF!</v>
      </c>
      <c r="Q204" s="153" t="e">
        <f t="shared" si="39"/>
        <v>#REF!</v>
      </c>
      <c r="R204" s="153" t="e">
        <f t="shared" si="39"/>
        <v>#REF!</v>
      </c>
      <c r="S204" s="153" t="e">
        <f t="shared" si="44"/>
        <v>#REF!</v>
      </c>
      <c r="T204" s="152" t="str">
        <f t="shared" ca="1" si="45"/>
        <v/>
      </c>
      <c r="U204" s="149" t="str">
        <f t="shared" ca="1" si="42"/>
        <v/>
      </c>
    </row>
    <row r="205" spans="1:21">
      <c r="A205" s="149">
        <v>203</v>
      </c>
      <c r="B205" s="150">
        <f t="shared" si="43"/>
        <v>203</v>
      </c>
      <c r="C205" s="151" t="e">
        <f>IF('Data Collection2'!$V$6='Pareto Math2'!Z$3,'Pareto Math2'!B205,IF(HLOOKUP(X$15,'Data Collection2'!I$2:J205,A206,FALSE)="","",HLOOKUP(X$15,'Data Collection2'!I$2:J205,A206,FALSE)))</f>
        <v>#REF!</v>
      </c>
      <c r="D205" s="149" t="e">
        <f>HLOOKUP(V$15,'Data Collection2'!I$2:J205,A206,FALSE)</f>
        <v>#REF!</v>
      </c>
      <c r="E205" s="152" t="e">
        <f>IF(C205="","",HLOOKUP(W$15,'Data Collection2'!I$2:J205,A206,FALSE))</f>
        <v>#REF!</v>
      </c>
      <c r="F205" s="152">
        <f>(COUNTIF(D$3:D205,D205))</f>
        <v>203</v>
      </c>
      <c r="G205" s="152">
        <f t="shared" si="46"/>
        <v>999</v>
      </c>
      <c r="H205" s="152" t="e">
        <f t="shared" si="47"/>
        <v>#REF!</v>
      </c>
      <c r="I205" s="153" t="str">
        <f t="shared" si="41"/>
        <v/>
      </c>
      <c r="J205" s="153" t="e">
        <f t="shared" si="40"/>
        <v>#REF!</v>
      </c>
      <c r="K205" s="153" t="e">
        <f t="shared" si="40"/>
        <v>#REF!</v>
      </c>
      <c r="L205" s="153" t="e">
        <f t="shared" si="40"/>
        <v>#REF!</v>
      </c>
      <c r="M205" s="153" t="e">
        <f t="shared" si="40"/>
        <v>#REF!</v>
      </c>
      <c r="N205" s="153" t="e">
        <f t="shared" si="40"/>
        <v>#REF!</v>
      </c>
      <c r="O205" s="153" t="e">
        <f t="shared" si="40"/>
        <v>#REF!</v>
      </c>
      <c r="P205" s="153" t="e">
        <f t="shared" si="39"/>
        <v>#REF!</v>
      </c>
      <c r="Q205" s="153" t="e">
        <f t="shared" si="39"/>
        <v>#REF!</v>
      </c>
      <c r="R205" s="153" t="e">
        <f t="shared" si="39"/>
        <v>#REF!</v>
      </c>
      <c r="S205" s="153" t="e">
        <f t="shared" si="44"/>
        <v>#REF!</v>
      </c>
      <c r="T205" s="152" t="str">
        <f t="shared" ca="1" si="45"/>
        <v/>
      </c>
      <c r="U205" s="149" t="str">
        <f t="shared" ca="1" si="42"/>
        <v/>
      </c>
    </row>
    <row r="206" spans="1:21">
      <c r="A206" s="149">
        <v>204</v>
      </c>
      <c r="B206" s="150">
        <f t="shared" si="43"/>
        <v>204</v>
      </c>
      <c r="C206" s="151" t="e">
        <f>IF('Data Collection2'!$V$6='Pareto Math2'!Z$3,'Pareto Math2'!B206,IF(HLOOKUP(X$15,'Data Collection2'!I$2:J206,A207,FALSE)="","",HLOOKUP(X$15,'Data Collection2'!I$2:J206,A207,FALSE)))</f>
        <v>#REF!</v>
      </c>
      <c r="D206" s="149" t="e">
        <f>HLOOKUP(V$15,'Data Collection2'!I$2:J206,A207,FALSE)</f>
        <v>#REF!</v>
      </c>
      <c r="E206" s="152" t="e">
        <f>IF(C206="","",HLOOKUP(W$15,'Data Collection2'!I$2:J206,A207,FALSE))</f>
        <v>#REF!</v>
      </c>
      <c r="F206" s="152">
        <f>(COUNTIF(D$3:D206,D206))</f>
        <v>204</v>
      </c>
      <c r="G206" s="152">
        <f t="shared" si="46"/>
        <v>999</v>
      </c>
      <c r="H206" s="152" t="e">
        <f t="shared" si="47"/>
        <v>#REF!</v>
      </c>
      <c r="I206" s="153" t="str">
        <f t="shared" si="41"/>
        <v/>
      </c>
      <c r="J206" s="153" t="e">
        <f t="shared" si="40"/>
        <v>#REF!</v>
      </c>
      <c r="K206" s="153" t="e">
        <f t="shared" si="40"/>
        <v>#REF!</v>
      </c>
      <c r="L206" s="153" t="e">
        <f t="shared" si="40"/>
        <v>#REF!</v>
      </c>
      <c r="M206" s="153" t="e">
        <f t="shared" si="40"/>
        <v>#REF!</v>
      </c>
      <c r="N206" s="153" t="e">
        <f t="shared" si="40"/>
        <v>#REF!</v>
      </c>
      <c r="O206" s="153" t="e">
        <f t="shared" si="40"/>
        <v>#REF!</v>
      </c>
      <c r="P206" s="153" t="e">
        <f t="shared" si="39"/>
        <v>#REF!</v>
      </c>
      <c r="Q206" s="153" t="e">
        <f t="shared" si="39"/>
        <v>#REF!</v>
      </c>
      <c r="R206" s="153" t="e">
        <f t="shared" si="39"/>
        <v>#REF!</v>
      </c>
      <c r="S206" s="153" t="e">
        <f t="shared" si="44"/>
        <v>#REF!</v>
      </c>
      <c r="T206" s="152" t="str">
        <f t="shared" ca="1" si="45"/>
        <v/>
      </c>
      <c r="U206" s="149" t="str">
        <f t="shared" ca="1" si="42"/>
        <v/>
      </c>
    </row>
    <row r="207" spans="1:21">
      <c r="A207" s="149">
        <v>205</v>
      </c>
      <c r="B207" s="150">
        <f t="shared" si="43"/>
        <v>205</v>
      </c>
      <c r="C207" s="151" t="e">
        <f>IF('Data Collection2'!$V$6='Pareto Math2'!Z$3,'Pareto Math2'!B207,IF(HLOOKUP(X$15,'Data Collection2'!I$2:J207,A208,FALSE)="","",HLOOKUP(X$15,'Data Collection2'!I$2:J207,A208,FALSE)))</f>
        <v>#REF!</v>
      </c>
      <c r="D207" s="149" t="e">
        <f>HLOOKUP(V$15,'Data Collection2'!I$2:J207,A208,FALSE)</f>
        <v>#REF!</v>
      </c>
      <c r="E207" s="152" t="e">
        <f>IF(C207="","",HLOOKUP(W$15,'Data Collection2'!I$2:J207,A208,FALSE))</f>
        <v>#REF!</v>
      </c>
      <c r="F207" s="152">
        <f>(COUNTIF(D$3:D207,D207))</f>
        <v>205</v>
      </c>
      <c r="G207" s="152">
        <f t="shared" si="46"/>
        <v>999</v>
      </c>
      <c r="H207" s="152" t="e">
        <f t="shared" si="47"/>
        <v>#REF!</v>
      </c>
      <c r="I207" s="153" t="str">
        <f t="shared" si="41"/>
        <v/>
      </c>
      <c r="J207" s="153" t="e">
        <f t="shared" si="40"/>
        <v>#REF!</v>
      </c>
      <c r="K207" s="153" t="e">
        <f t="shared" si="40"/>
        <v>#REF!</v>
      </c>
      <c r="L207" s="153" t="e">
        <f t="shared" si="40"/>
        <v>#REF!</v>
      </c>
      <c r="M207" s="153" t="e">
        <f t="shared" si="40"/>
        <v>#REF!</v>
      </c>
      <c r="N207" s="153" t="e">
        <f t="shared" si="40"/>
        <v>#REF!</v>
      </c>
      <c r="O207" s="153" t="e">
        <f t="shared" si="40"/>
        <v>#REF!</v>
      </c>
      <c r="P207" s="153" t="e">
        <f t="shared" si="39"/>
        <v>#REF!</v>
      </c>
      <c r="Q207" s="153" t="e">
        <f t="shared" si="39"/>
        <v>#REF!</v>
      </c>
      <c r="R207" s="153" t="e">
        <f t="shared" si="39"/>
        <v>#REF!</v>
      </c>
      <c r="S207" s="153" t="e">
        <f t="shared" si="44"/>
        <v>#REF!</v>
      </c>
      <c r="T207" s="152" t="str">
        <f t="shared" ca="1" si="45"/>
        <v/>
      </c>
      <c r="U207" s="149" t="str">
        <f t="shared" ca="1" si="42"/>
        <v/>
      </c>
    </row>
    <row r="208" spans="1:21">
      <c r="A208" s="149">
        <v>206</v>
      </c>
      <c r="B208" s="150">
        <f t="shared" si="43"/>
        <v>206</v>
      </c>
      <c r="C208" s="151" t="e">
        <f>IF('Data Collection2'!$V$6='Pareto Math2'!Z$3,'Pareto Math2'!B208,IF(HLOOKUP(X$15,'Data Collection2'!I$2:J208,A209,FALSE)="","",HLOOKUP(X$15,'Data Collection2'!I$2:J208,A209,FALSE)))</f>
        <v>#REF!</v>
      </c>
      <c r="D208" s="149" t="e">
        <f>HLOOKUP(V$15,'Data Collection2'!I$2:J208,A209,FALSE)</f>
        <v>#REF!</v>
      </c>
      <c r="E208" s="152" t="e">
        <f>IF(C208="","",HLOOKUP(W$15,'Data Collection2'!I$2:J208,A209,FALSE))</f>
        <v>#REF!</v>
      </c>
      <c r="F208" s="152">
        <f>(COUNTIF(D$3:D208,D208))</f>
        <v>206</v>
      </c>
      <c r="G208" s="152">
        <f t="shared" si="46"/>
        <v>999</v>
      </c>
      <c r="H208" s="152" t="e">
        <f t="shared" si="47"/>
        <v>#REF!</v>
      </c>
      <c r="I208" s="153" t="str">
        <f t="shared" si="41"/>
        <v/>
      </c>
      <c r="J208" s="153" t="e">
        <f t="shared" si="40"/>
        <v>#REF!</v>
      </c>
      <c r="K208" s="153" t="e">
        <f t="shared" si="40"/>
        <v>#REF!</v>
      </c>
      <c r="L208" s="153" t="e">
        <f t="shared" si="40"/>
        <v>#REF!</v>
      </c>
      <c r="M208" s="153" t="e">
        <f t="shared" si="40"/>
        <v>#REF!</v>
      </c>
      <c r="N208" s="153" t="e">
        <f t="shared" si="40"/>
        <v>#REF!</v>
      </c>
      <c r="O208" s="153" t="e">
        <f t="shared" si="40"/>
        <v>#REF!</v>
      </c>
      <c r="P208" s="153" t="e">
        <f t="shared" si="39"/>
        <v>#REF!</v>
      </c>
      <c r="Q208" s="153" t="e">
        <f t="shared" si="39"/>
        <v>#REF!</v>
      </c>
      <c r="R208" s="153" t="e">
        <f t="shared" si="39"/>
        <v>#REF!</v>
      </c>
      <c r="S208" s="153" t="e">
        <f t="shared" si="44"/>
        <v>#REF!</v>
      </c>
      <c r="T208" s="152" t="str">
        <f t="shared" ca="1" si="45"/>
        <v/>
      </c>
      <c r="U208" s="149" t="str">
        <f t="shared" ca="1" si="42"/>
        <v/>
      </c>
    </row>
    <row r="209" spans="1:21">
      <c r="A209" s="149">
        <v>207</v>
      </c>
      <c r="B209" s="150">
        <f t="shared" si="43"/>
        <v>207</v>
      </c>
      <c r="C209" s="151" t="e">
        <f>IF('Data Collection2'!$V$6='Pareto Math2'!Z$3,'Pareto Math2'!B209,IF(HLOOKUP(X$15,'Data Collection2'!I$2:J209,A210,FALSE)="","",HLOOKUP(X$15,'Data Collection2'!I$2:J209,A210,FALSE)))</f>
        <v>#REF!</v>
      </c>
      <c r="D209" s="149" t="e">
        <f>HLOOKUP(V$15,'Data Collection2'!I$2:J209,A210,FALSE)</f>
        <v>#REF!</v>
      </c>
      <c r="E209" s="152" t="e">
        <f>IF(C209="","",HLOOKUP(W$15,'Data Collection2'!I$2:J209,A210,FALSE))</f>
        <v>#REF!</v>
      </c>
      <c r="F209" s="152">
        <f>(COUNTIF(D$3:D209,D209))</f>
        <v>207</v>
      </c>
      <c r="G209" s="152">
        <f t="shared" si="46"/>
        <v>999</v>
      </c>
      <c r="H209" s="152" t="e">
        <f t="shared" si="47"/>
        <v>#REF!</v>
      </c>
      <c r="I209" s="153" t="str">
        <f t="shared" si="41"/>
        <v/>
      </c>
      <c r="J209" s="153" t="e">
        <f t="shared" si="40"/>
        <v>#REF!</v>
      </c>
      <c r="K209" s="153" t="e">
        <f t="shared" si="40"/>
        <v>#REF!</v>
      </c>
      <c r="L209" s="153" t="e">
        <f t="shared" si="40"/>
        <v>#REF!</v>
      </c>
      <c r="M209" s="153" t="e">
        <f t="shared" si="40"/>
        <v>#REF!</v>
      </c>
      <c r="N209" s="153" t="e">
        <f t="shared" si="40"/>
        <v>#REF!</v>
      </c>
      <c r="O209" s="153" t="e">
        <f t="shared" si="40"/>
        <v>#REF!</v>
      </c>
      <c r="P209" s="153" t="e">
        <f t="shared" si="39"/>
        <v>#REF!</v>
      </c>
      <c r="Q209" s="153" t="e">
        <f t="shared" si="39"/>
        <v>#REF!</v>
      </c>
      <c r="R209" s="153" t="e">
        <f t="shared" si="39"/>
        <v>#REF!</v>
      </c>
      <c r="S209" s="153" t="e">
        <f t="shared" si="44"/>
        <v>#REF!</v>
      </c>
      <c r="T209" s="152" t="str">
        <f t="shared" ca="1" si="45"/>
        <v/>
      </c>
      <c r="U209" s="149" t="str">
        <f t="shared" ca="1" si="42"/>
        <v/>
      </c>
    </row>
    <row r="210" spans="1:21">
      <c r="A210" s="149">
        <v>208</v>
      </c>
      <c r="B210" s="150">
        <f t="shared" si="43"/>
        <v>208</v>
      </c>
      <c r="C210" s="151" t="e">
        <f>IF('Data Collection2'!$V$6='Pareto Math2'!Z$3,'Pareto Math2'!B210,IF(HLOOKUP(X$15,'Data Collection2'!I$2:J210,A211,FALSE)="","",HLOOKUP(X$15,'Data Collection2'!I$2:J210,A211,FALSE)))</f>
        <v>#REF!</v>
      </c>
      <c r="D210" s="149" t="e">
        <f>HLOOKUP(V$15,'Data Collection2'!I$2:J210,A211,FALSE)</f>
        <v>#REF!</v>
      </c>
      <c r="E210" s="152" t="e">
        <f>IF(C210="","",HLOOKUP(W$15,'Data Collection2'!I$2:J210,A211,FALSE))</f>
        <v>#REF!</v>
      </c>
      <c r="F210" s="152">
        <f>(COUNTIF(D$3:D210,D210))</f>
        <v>208</v>
      </c>
      <c r="G210" s="152">
        <f t="shared" si="46"/>
        <v>999</v>
      </c>
      <c r="H210" s="152" t="e">
        <f t="shared" si="47"/>
        <v>#REF!</v>
      </c>
      <c r="I210" s="153" t="str">
        <f t="shared" si="41"/>
        <v/>
      </c>
      <c r="J210" s="153" t="e">
        <f t="shared" si="40"/>
        <v>#REF!</v>
      </c>
      <c r="K210" s="153" t="e">
        <f t="shared" si="40"/>
        <v>#REF!</v>
      </c>
      <c r="L210" s="153" t="e">
        <f t="shared" si="40"/>
        <v>#REF!</v>
      </c>
      <c r="M210" s="153" t="e">
        <f t="shared" si="40"/>
        <v>#REF!</v>
      </c>
      <c r="N210" s="153" t="e">
        <f t="shared" si="40"/>
        <v>#REF!</v>
      </c>
      <c r="O210" s="153" t="e">
        <f t="shared" si="40"/>
        <v>#REF!</v>
      </c>
      <c r="P210" s="153" t="e">
        <f t="shared" si="39"/>
        <v>#REF!</v>
      </c>
      <c r="Q210" s="153" t="e">
        <f t="shared" si="39"/>
        <v>#REF!</v>
      </c>
      <c r="R210" s="153" t="e">
        <f t="shared" si="39"/>
        <v>#REF!</v>
      </c>
      <c r="S210" s="153" t="e">
        <f t="shared" si="44"/>
        <v>#REF!</v>
      </c>
      <c r="T210" s="152" t="str">
        <f t="shared" ca="1" si="45"/>
        <v/>
      </c>
      <c r="U210" s="149" t="str">
        <f t="shared" ca="1" si="42"/>
        <v/>
      </c>
    </row>
    <row r="211" spans="1:21">
      <c r="A211" s="149">
        <v>209</v>
      </c>
      <c r="B211" s="150">
        <f t="shared" si="43"/>
        <v>209</v>
      </c>
      <c r="C211" s="151" t="e">
        <f>IF('Data Collection2'!$V$6='Pareto Math2'!Z$3,'Pareto Math2'!B211,IF(HLOOKUP(X$15,'Data Collection2'!I$2:J211,A212,FALSE)="","",HLOOKUP(X$15,'Data Collection2'!I$2:J211,A212,FALSE)))</f>
        <v>#REF!</v>
      </c>
      <c r="D211" s="149" t="e">
        <f>HLOOKUP(V$15,'Data Collection2'!I$2:J211,A212,FALSE)</f>
        <v>#REF!</v>
      </c>
      <c r="E211" s="152" t="e">
        <f>IF(C211="","",HLOOKUP(W$15,'Data Collection2'!I$2:J211,A212,FALSE))</f>
        <v>#REF!</v>
      </c>
      <c r="F211" s="152">
        <f>(COUNTIF(D$3:D211,D211))</f>
        <v>209</v>
      </c>
      <c r="G211" s="152">
        <f t="shared" si="46"/>
        <v>999</v>
      </c>
      <c r="H211" s="152" t="e">
        <f t="shared" si="47"/>
        <v>#REF!</v>
      </c>
      <c r="I211" s="153" t="str">
        <f t="shared" si="41"/>
        <v/>
      </c>
      <c r="J211" s="153" t="e">
        <f t="shared" si="40"/>
        <v>#REF!</v>
      </c>
      <c r="K211" s="153" t="e">
        <f t="shared" si="40"/>
        <v>#REF!</v>
      </c>
      <c r="L211" s="153" t="e">
        <f t="shared" si="40"/>
        <v>#REF!</v>
      </c>
      <c r="M211" s="153" t="e">
        <f t="shared" si="40"/>
        <v>#REF!</v>
      </c>
      <c r="N211" s="153" t="e">
        <f t="shared" si="40"/>
        <v>#REF!</v>
      </c>
      <c r="O211" s="153" t="e">
        <f t="shared" si="40"/>
        <v>#REF!</v>
      </c>
      <c r="P211" s="153" t="e">
        <f t="shared" si="39"/>
        <v>#REF!</v>
      </c>
      <c r="Q211" s="153" t="e">
        <f t="shared" si="39"/>
        <v>#REF!</v>
      </c>
      <c r="R211" s="153" t="e">
        <f t="shared" si="39"/>
        <v>#REF!</v>
      </c>
      <c r="S211" s="153" t="e">
        <f t="shared" si="44"/>
        <v>#REF!</v>
      </c>
      <c r="T211" s="152" t="str">
        <f t="shared" ca="1" si="45"/>
        <v/>
      </c>
      <c r="U211" s="149" t="str">
        <f t="shared" ca="1" si="42"/>
        <v/>
      </c>
    </row>
    <row r="212" spans="1:21">
      <c r="A212" s="149">
        <v>210</v>
      </c>
      <c r="B212" s="150">
        <f t="shared" si="43"/>
        <v>210</v>
      </c>
      <c r="C212" s="151" t="e">
        <f>IF('Data Collection2'!$V$6='Pareto Math2'!Z$3,'Pareto Math2'!B212,IF(HLOOKUP(X$15,'Data Collection2'!I$2:J212,A213,FALSE)="","",HLOOKUP(X$15,'Data Collection2'!I$2:J212,A213,FALSE)))</f>
        <v>#REF!</v>
      </c>
      <c r="D212" s="149" t="e">
        <f>HLOOKUP(V$15,'Data Collection2'!I$2:J212,A213,FALSE)</f>
        <v>#REF!</v>
      </c>
      <c r="E212" s="152" t="e">
        <f>IF(C212="","",HLOOKUP(W$15,'Data Collection2'!I$2:J212,A213,FALSE))</f>
        <v>#REF!</v>
      </c>
      <c r="F212" s="152">
        <f>(COUNTIF(D$3:D212,D212))</f>
        <v>210</v>
      </c>
      <c r="G212" s="152">
        <f t="shared" si="46"/>
        <v>999</v>
      </c>
      <c r="H212" s="152" t="e">
        <f t="shared" si="47"/>
        <v>#REF!</v>
      </c>
      <c r="I212" s="153" t="str">
        <f t="shared" si="41"/>
        <v/>
      </c>
      <c r="J212" s="153" t="e">
        <f t="shared" si="40"/>
        <v>#REF!</v>
      </c>
      <c r="K212" s="153" t="e">
        <f t="shared" si="40"/>
        <v>#REF!</v>
      </c>
      <c r="L212" s="153" t="e">
        <f t="shared" si="40"/>
        <v>#REF!</v>
      </c>
      <c r="M212" s="153" t="e">
        <f t="shared" si="40"/>
        <v>#REF!</v>
      </c>
      <c r="N212" s="153" t="e">
        <f t="shared" si="40"/>
        <v>#REF!</v>
      </c>
      <c r="O212" s="153" t="e">
        <f t="shared" si="40"/>
        <v>#REF!</v>
      </c>
      <c r="P212" s="153" t="e">
        <f t="shared" si="39"/>
        <v>#REF!</v>
      </c>
      <c r="Q212" s="153" t="e">
        <f t="shared" si="39"/>
        <v>#REF!</v>
      </c>
      <c r="R212" s="153" t="e">
        <f t="shared" si="39"/>
        <v>#REF!</v>
      </c>
      <c r="S212" s="153" t="e">
        <f t="shared" si="44"/>
        <v>#REF!</v>
      </c>
      <c r="T212" s="152" t="str">
        <f t="shared" ca="1" si="45"/>
        <v/>
      </c>
      <c r="U212" s="149" t="str">
        <f t="shared" ca="1" si="42"/>
        <v/>
      </c>
    </row>
    <row r="213" spans="1:21">
      <c r="A213" s="149">
        <v>211</v>
      </c>
      <c r="B213" s="150">
        <f t="shared" si="43"/>
        <v>211</v>
      </c>
      <c r="C213" s="151" t="e">
        <f>IF('Data Collection2'!$V$6='Pareto Math2'!Z$3,'Pareto Math2'!B213,IF(HLOOKUP(X$15,'Data Collection2'!I$2:J213,A214,FALSE)="","",HLOOKUP(X$15,'Data Collection2'!I$2:J213,A214,FALSE)))</f>
        <v>#REF!</v>
      </c>
      <c r="D213" s="149" t="e">
        <f>HLOOKUP(V$15,'Data Collection2'!I$2:J213,A214,FALSE)</f>
        <v>#REF!</v>
      </c>
      <c r="E213" s="152" t="e">
        <f>IF(C213="","",HLOOKUP(W$15,'Data Collection2'!I$2:J213,A214,FALSE))</f>
        <v>#REF!</v>
      </c>
      <c r="F213" s="152">
        <f>(COUNTIF(D$3:D213,D213))</f>
        <v>211</v>
      </c>
      <c r="G213" s="152">
        <f t="shared" si="46"/>
        <v>999</v>
      </c>
      <c r="H213" s="152" t="e">
        <f t="shared" si="47"/>
        <v>#REF!</v>
      </c>
      <c r="I213" s="153" t="str">
        <f t="shared" si="41"/>
        <v/>
      </c>
      <c r="J213" s="153" t="e">
        <f t="shared" si="40"/>
        <v>#REF!</v>
      </c>
      <c r="K213" s="153" t="e">
        <f t="shared" si="40"/>
        <v>#REF!</v>
      </c>
      <c r="L213" s="153" t="e">
        <f t="shared" si="40"/>
        <v>#REF!</v>
      </c>
      <c r="M213" s="153" t="e">
        <f t="shared" si="40"/>
        <v>#REF!</v>
      </c>
      <c r="N213" s="153" t="e">
        <f t="shared" si="40"/>
        <v>#REF!</v>
      </c>
      <c r="O213" s="153" t="e">
        <f t="shared" si="40"/>
        <v>#REF!</v>
      </c>
      <c r="P213" s="153" t="e">
        <f t="shared" si="39"/>
        <v>#REF!</v>
      </c>
      <c r="Q213" s="153" t="e">
        <f t="shared" si="39"/>
        <v>#REF!</v>
      </c>
      <c r="R213" s="153" t="e">
        <f t="shared" si="39"/>
        <v>#REF!</v>
      </c>
      <c r="S213" s="153" t="e">
        <f t="shared" si="44"/>
        <v>#REF!</v>
      </c>
      <c r="T213" s="152" t="str">
        <f t="shared" ca="1" si="45"/>
        <v/>
      </c>
      <c r="U213" s="149" t="str">
        <f t="shared" ca="1" si="42"/>
        <v/>
      </c>
    </row>
    <row r="214" spans="1:21">
      <c r="A214" s="149">
        <v>212</v>
      </c>
      <c r="B214" s="150">
        <f t="shared" si="43"/>
        <v>212</v>
      </c>
      <c r="C214" s="151" t="e">
        <f>IF('Data Collection2'!$V$6='Pareto Math2'!Z$3,'Pareto Math2'!B214,IF(HLOOKUP(X$15,'Data Collection2'!I$2:J214,A215,FALSE)="","",HLOOKUP(X$15,'Data Collection2'!I$2:J214,A215,FALSE)))</f>
        <v>#REF!</v>
      </c>
      <c r="D214" s="149" t="e">
        <f>HLOOKUP(V$15,'Data Collection2'!I$2:J214,A215,FALSE)</f>
        <v>#REF!</v>
      </c>
      <c r="E214" s="152" t="e">
        <f>IF(C214="","",HLOOKUP(W$15,'Data Collection2'!I$2:J214,A215,FALSE))</f>
        <v>#REF!</v>
      </c>
      <c r="F214" s="152">
        <f>(COUNTIF(D$3:D214,D214))</f>
        <v>212</v>
      </c>
      <c r="G214" s="152">
        <f t="shared" si="46"/>
        <v>999</v>
      </c>
      <c r="H214" s="152" t="e">
        <f t="shared" si="47"/>
        <v>#REF!</v>
      </c>
      <c r="I214" s="153" t="str">
        <f t="shared" si="41"/>
        <v/>
      </c>
      <c r="J214" s="153" t="e">
        <f t="shared" si="40"/>
        <v>#REF!</v>
      </c>
      <c r="K214" s="153" t="e">
        <f t="shared" si="40"/>
        <v>#REF!</v>
      </c>
      <c r="L214" s="153" t="e">
        <f t="shared" si="40"/>
        <v>#REF!</v>
      </c>
      <c r="M214" s="153" t="e">
        <f t="shared" si="40"/>
        <v>#REF!</v>
      </c>
      <c r="N214" s="153" t="e">
        <f t="shared" si="40"/>
        <v>#REF!</v>
      </c>
      <c r="O214" s="153" t="e">
        <f t="shared" si="40"/>
        <v>#REF!</v>
      </c>
      <c r="P214" s="153" t="e">
        <f t="shared" si="39"/>
        <v>#REF!</v>
      </c>
      <c r="Q214" s="153" t="e">
        <f t="shared" si="39"/>
        <v>#REF!</v>
      </c>
      <c r="R214" s="153" t="e">
        <f t="shared" si="39"/>
        <v>#REF!</v>
      </c>
      <c r="S214" s="153" t="e">
        <f t="shared" si="44"/>
        <v>#REF!</v>
      </c>
      <c r="T214" s="152" t="str">
        <f t="shared" ca="1" si="45"/>
        <v/>
      </c>
      <c r="U214" s="149" t="str">
        <f t="shared" ca="1" si="42"/>
        <v/>
      </c>
    </row>
    <row r="215" spans="1:21">
      <c r="A215" s="149">
        <v>213</v>
      </c>
      <c r="B215" s="150">
        <f t="shared" si="43"/>
        <v>213</v>
      </c>
      <c r="C215" s="151" t="e">
        <f>IF('Data Collection2'!$V$6='Pareto Math2'!Z$3,'Pareto Math2'!B215,IF(HLOOKUP(X$15,'Data Collection2'!I$2:J215,A216,FALSE)="","",HLOOKUP(X$15,'Data Collection2'!I$2:J215,A216,FALSE)))</f>
        <v>#REF!</v>
      </c>
      <c r="D215" s="149" t="e">
        <f>HLOOKUP(V$15,'Data Collection2'!I$2:J215,A216,FALSE)</f>
        <v>#REF!</v>
      </c>
      <c r="E215" s="152" t="e">
        <f>IF(C215="","",HLOOKUP(W$15,'Data Collection2'!I$2:J215,A216,FALSE))</f>
        <v>#REF!</v>
      </c>
      <c r="F215" s="152">
        <f>(COUNTIF(D$3:D215,D215))</f>
        <v>213</v>
      </c>
      <c r="G215" s="152">
        <f t="shared" si="46"/>
        <v>999</v>
      </c>
      <c r="H215" s="152" t="e">
        <f t="shared" si="47"/>
        <v>#REF!</v>
      </c>
      <c r="I215" s="153" t="str">
        <f t="shared" si="41"/>
        <v/>
      </c>
      <c r="J215" s="153" t="e">
        <f t="shared" si="40"/>
        <v>#REF!</v>
      </c>
      <c r="K215" s="153" t="e">
        <f t="shared" si="40"/>
        <v>#REF!</v>
      </c>
      <c r="L215" s="153" t="e">
        <f t="shared" si="40"/>
        <v>#REF!</v>
      </c>
      <c r="M215" s="153" t="e">
        <f t="shared" si="40"/>
        <v>#REF!</v>
      </c>
      <c r="N215" s="153" t="e">
        <f t="shared" si="40"/>
        <v>#REF!</v>
      </c>
      <c r="O215" s="153" t="e">
        <f t="shared" si="40"/>
        <v>#REF!</v>
      </c>
      <c r="P215" s="153" t="e">
        <f t="shared" si="39"/>
        <v>#REF!</v>
      </c>
      <c r="Q215" s="153" t="e">
        <f t="shared" si="39"/>
        <v>#REF!</v>
      </c>
      <c r="R215" s="153" t="e">
        <f t="shared" si="39"/>
        <v>#REF!</v>
      </c>
      <c r="S215" s="153" t="e">
        <f t="shared" si="44"/>
        <v>#REF!</v>
      </c>
      <c r="T215" s="152" t="str">
        <f t="shared" ca="1" si="45"/>
        <v/>
      </c>
      <c r="U215" s="149" t="str">
        <f t="shared" ca="1" si="42"/>
        <v/>
      </c>
    </row>
    <row r="216" spans="1:21">
      <c r="A216" s="149">
        <v>214</v>
      </c>
      <c r="B216" s="150">
        <f t="shared" si="43"/>
        <v>214</v>
      </c>
      <c r="C216" s="151" t="e">
        <f>IF('Data Collection2'!$V$6='Pareto Math2'!Z$3,'Pareto Math2'!B216,IF(HLOOKUP(X$15,'Data Collection2'!I$2:J216,A217,FALSE)="","",HLOOKUP(X$15,'Data Collection2'!I$2:J216,A217,FALSE)))</f>
        <v>#REF!</v>
      </c>
      <c r="D216" s="149" t="e">
        <f>HLOOKUP(V$15,'Data Collection2'!I$2:J216,A217,FALSE)</f>
        <v>#REF!</v>
      </c>
      <c r="E216" s="152" t="e">
        <f>IF(C216="","",HLOOKUP(W$15,'Data Collection2'!I$2:J216,A217,FALSE))</f>
        <v>#REF!</v>
      </c>
      <c r="F216" s="152">
        <f>(COUNTIF(D$3:D216,D216))</f>
        <v>214</v>
      </c>
      <c r="G216" s="152">
        <f t="shared" si="46"/>
        <v>999</v>
      </c>
      <c r="H216" s="152" t="e">
        <f t="shared" si="47"/>
        <v>#REF!</v>
      </c>
      <c r="I216" s="153" t="str">
        <f t="shared" si="41"/>
        <v/>
      </c>
      <c r="J216" s="153" t="e">
        <f t="shared" si="40"/>
        <v>#REF!</v>
      </c>
      <c r="K216" s="153" t="e">
        <f t="shared" si="40"/>
        <v>#REF!</v>
      </c>
      <c r="L216" s="153" t="e">
        <f t="shared" si="40"/>
        <v>#REF!</v>
      </c>
      <c r="M216" s="153" t="e">
        <f t="shared" si="40"/>
        <v>#REF!</v>
      </c>
      <c r="N216" s="153" t="e">
        <f t="shared" si="40"/>
        <v>#REF!</v>
      </c>
      <c r="O216" s="153" t="e">
        <f t="shared" si="40"/>
        <v>#REF!</v>
      </c>
      <c r="P216" s="153" t="e">
        <f t="shared" si="39"/>
        <v>#REF!</v>
      </c>
      <c r="Q216" s="153" t="e">
        <f t="shared" si="39"/>
        <v>#REF!</v>
      </c>
      <c r="R216" s="153" t="e">
        <f t="shared" si="39"/>
        <v>#REF!</v>
      </c>
      <c r="S216" s="153" t="e">
        <f t="shared" si="44"/>
        <v>#REF!</v>
      </c>
      <c r="T216" s="152" t="str">
        <f t="shared" ca="1" si="45"/>
        <v/>
      </c>
      <c r="U216" s="149" t="str">
        <f t="shared" ca="1" si="42"/>
        <v/>
      </c>
    </row>
    <row r="217" spans="1:21">
      <c r="A217" s="149">
        <v>215</v>
      </c>
      <c r="B217" s="150">
        <f t="shared" si="43"/>
        <v>215</v>
      </c>
      <c r="C217" s="151" t="e">
        <f>IF('Data Collection2'!$V$6='Pareto Math2'!Z$3,'Pareto Math2'!B217,IF(HLOOKUP(X$15,'Data Collection2'!I$2:J217,A218,FALSE)="","",HLOOKUP(X$15,'Data Collection2'!I$2:J217,A218,FALSE)))</f>
        <v>#REF!</v>
      </c>
      <c r="D217" s="149" t="e">
        <f>HLOOKUP(V$15,'Data Collection2'!I$2:J217,A218,FALSE)</f>
        <v>#REF!</v>
      </c>
      <c r="E217" s="152" t="e">
        <f>IF(C217="","",HLOOKUP(W$15,'Data Collection2'!I$2:J217,A218,FALSE))</f>
        <v>#REF!</v>
      </c>
      <c r="F217" s="152">
        <f>(COUNTIF(D$3:D217,D217))</f>
        <v>215</v>
      </c>
      <c r="G217" s="152">
        <f t="shared" si="46"/>
        <v>999</v>
      </c>
      <c r="H217" s="152" t="e">
        <f t="shared" si="47"/>
        <v>#REF!</v>
      </c>
      <c r="I217" s="153" t="str">
        <f t="shared" si="41"/>
        <v/>
      </c>
      <c r="J217" s="153" t="e">
        <f t="shared" si="40"/>
        <v>#REF!</v>
      </c>
      <c r="K217" s="153" t="e">
        <f t="shared" si="40"/>
        <v>#REF!</v>
      </c>
      <c r="L217" s="153" t="e">
        <f t="shared" si="40"/>
        <v>#REF!</v>
      </c>
      <c r="M217" s="153" t="e">
        <f t="shared" si="40"/>
        <v>#REF!</v>
      </c>
      <c r="N217" s="153" t="e">
        <f t="shared" si="40"/>
        <v>#REF!</v>
      </c>
      <c r="O217" s="153" t="e">
        <f t="shared" si="40"/>
        <v>#REF!</v>
      </c>
      <c r="P217" s="153" t="e">
        <f t="shared" si="39"/>
        <v>#REF!</v>
      </c>
      <c r="Q217" s="153" t="e">
        <f t="shared" si="39"/>
        <v>#REF!</v>
      </c>
      <c r="R217" s="153" t="e">
        <f t="shared" si="39"/>
        <v>#REF!</v>
      </c>
      <c r="S217" s="153" t="e">
        <f t="shared" si="44"/>
        <v>#REF!</v>
      </c>
      <c r="T217" s="152" t="str">
        <f t="shared" ca="1" si="45"/>
        <v/>
      </c>
      <c r="U217" s="149" t="str">
        <f t="shared" ca="1" si="42"/>
        <v/>
      </c>
    </row>
    <row r="218" spans="1:21">
      <c r="A218" s="149">
        <v>216</v>
      </c>
      <c r="B218" s="150">
        <f t="shared" si="43"/>
        <v>216</v>
      </c>
      <c r="C218" s="151" t="e">
        <f>IF('Data Collection2'!$V$6='Pareto Math2'!Z$3,'Pareto Math2'!B218,IF(HLOOKUP(X$15,'Data Collection2'!I$2:J218,A219,FALSE)="","",HLOOKUP(X$15,'Data Collection2'!I$2:J218,A219,FALSE)))</f>
        <v>#REF!</v>
      </c>
      <c r="D218" s="149" t="e">
        <f>HLOOKUP(V$15,'Data Collection2'!I$2:J218,A219,FALSE)</f>
        <v>#REF!</v>
      </c>
      <c r="E218" s="152" t="e">
        <f>IF(C218="","",HLOOKUP(W$15,'Data Collection2'!I$2:J218,A219,FALSE))</f>
        <v>#REF!</v>
      </c>
      <c r="F218" s="152">
        <f>(COUNTIF(D$3:D218,D218))</f>
        <v>216</v>
      </c>
      <c r="G218" s="152">
        <f t="shared" si="46"/>
        <v>999</v>
      </c>
      <c r="H218" s="152" t="e">
        <f t="shared" si="47"/>
        <v>#REF!</v>
      </c>
      <c r="I218" s="153" t="str">
        <f t="shared" si="41"/>
        <v/>
      </c>
      <c r="J218" s="153" t="e">
        <f t="shared" si="40"/>
        <v>#REF!</v>
      </c>
      <c r="K218" s="153" t="e">
        <f t="shared" si="40"/>
        <v>#REF!</v>
      </c>
      <c r="L218" s="153" t="e">
        <f t="shared" si="40"/>
        <v>#REF!</v>
      </c>
      <c r="M218" s="153" t="e">
        <f t="shared" ref="M218:R270" si="48">IF(ISERROR(AA$43),"",IF($D218&lt;&gt;AA$43,"",$E218))</f>
        <v>#REF!</v>
      </c>
      <c r="N218" s="153" t="e">
        <f t="shared" si="48"/>
        <v>#REF!</v>
      </c>
      <c r="O218" s="153" t="e">
        <f t="shared" si="48"/>
        <v>#REF!</v>
      </c>
      <c r="P218" s="153" t="e">
        <f t="shared" si="39"/>
        <v>#REF!</v>
      </c>
      <c r="Q218" s="153" t="e">
        <f t="shared" si="39"/>
        <v>#REF!</v>
      </c>
      <c r="R218" s="153" t="e">
        <f t="shared" si="39"/>
        <v>#REF!</v>
      </c>
      <c r="S218" s="153" t="e">
        <f t="shared" si="44"/>
        <v>#REF!</v>
      </c>
      <c r="T218" s="152" t="str">
        <f t="shared" ca="1" si="45"/>
        <v/>
      </c>
      <c r="U218" s="149" t="str">
        <f t="shared" ca="1" si="42"/>
        <v/>
      </c>
    </row>
    <row r="219" spans="1:21">
      <c r="A219" s="149">
        <v>217</v>
      </c>
      <c r="B219" s="150">
        <f t="shared" si="43"/>
        <v>217</v>
      </c>
      <c r="C219" s="151" t="e">
        <f>IF('Data Collection2'!$V$6='Pareto Math2'!Z$3,'Pareto Math2'!B219,IF(HLOOKUP(X$15,'Data Collection2'!I$2:J219,A220,FALSE)="","",HLOOKUP(X$15,'Data Collection2'!I$2:J219,A220,FALSE)))</f>
        <v>#REF!</v>
      </c>
      <c r="D219" s="149" t="e">
        <f>HLOOKUP(V$15,'Data Collection2'!I$2:J219,A220,FALSE)</f>
        <v>#REF!</v>
      </c>
      <c r="E219" s="152" t="e">
        <f>IF(C219="","",HLOOKUP(W$15,'Data Collection2'!I$2:J219,A220,FALSE))</f>
        <v>#REF!</v>
      </c>
      <c r="F219" s="152">
        <f>(COUNTIF(D$3:D219,D219))</f>
        <v>217</v>
      </c>
      <c r="G219" s="152">
        <f t="shared" si="46"/>
        <v>999</v>
      </c>
      <c r="H219" s="152" t="e">
        <f t="shared" si="47"/>
        <v>#REF!</v>
      </c>
      <c r="I219" s="153" t="str">
        <f t="shared" si="41"/>
        <v/>
      </c>
      <c r="J219" s="153" t="e">
        <f t="shared" ref="J219:O282" si="49">IF(ISERROR(X$43),"",IF($D219&lt;&gt;X$43,"",$E219))</f>
        <v>#REF!</v>
      </c>
      <c r="K219" s="153" t="e">
        <f t="shared" si="49"/>
        <v>#REF!</v>
      </c>
      <c r="L219" s="153" t="e">
        <f t="shared" si="49"/>
        <v>#REF!</v>
      </c>
      <c r="M219" s="153" t="e">
        <f t="shared" si="48"/>
        <v>#REF!</v>
      </c>
      <c r="N219" s="153" t="e">
        <f t="shared" si="48"/>
        <v>#REF!</v>
      </c>
      <c r="O219" s="153" t="e">
        <f t="shared" si="48"/>
        <v>#REF!</v>
      </c>
      <c r="P219" s="153" t="e">
        <f t="shared" si="39"/>
        <v>#REF!</v>
      </c>
      <c r="Q219" s="153" t="e">
        <f t="shared" si="39"/>
        <v>#REF!</v>
      </c>
      <c r="R219" s="153" t="e">
        <f t="shared" si="39"/>
        <v>#REF!</v>
      </c>
      <c r="S219" s="153" t="e">
        <f t="shared" si="44"/>
        <v>#REF!</v>
      </c>
      <c r="T219" s="152" t="str">
        <f t="shared" ca="1" si="45"/>
        <v/>
      </c>
      <c r="U219" s="149" t="str">
        <f t="shared" ca="1" si="42"/>
        <v/>
      </c>
    </row>
    <row r="220" spans="1:21">
      <c r="A220" s="149">
        <v>218</v>
      </c>
      <c r="B220" s="150">
        <f t="shared" si="43"/>
        <v>218</v>
      </c>
      <c r="C220" s="151" t="e">
        <f>IF('Data Collection2'!$V$6='Pareto Math2'!Z$3,'Pareto Math2'!B220,IF(HLOOKUP(X$15,'Data Collection2'!I$2:J220,A221,FALSE)="","",HLOOKUP(X$15,'Data Collection2'!I$2:J220,A221,FALSE)))</f>
        <v>#REF!</v>
      </c>
      <c r="D220" s="149" t="e">
        <f>HLOOKUP(V$15,'Data Collection2'!I$2:J220,A221,FALSE)</f>
        <v>#REF!</v>
      </c>
      <c r="E220" s="152" t="e">
        <f>IF(C220="","",HLOOKUP(W$15,'Data Collection2'!I$2:J220,A221,FALSE))</f>
        <v>#REF!</v>
      </c>
      <c r="F220" s="152">
        <f>(COUNTIF(D$3:D220,D220))</f>
        <v>218</v>
      </c>
      <c r="G220" s="152">
        <f t="shared" si="46"/>
        <v>999</v>
      </c>
      <c r="H220" s="152" t="e">
        <f t="shared" si="47"/>
        <v>#REF!</v>
      </c>
      <c r="I220" s="153" t="str">
        <f t="shared" si="41"/>
        <v/>
      </c>
      <c r="J220" s="153" t="e">
        <f t="shared" si="49"/>
        <v>#REF!</v>
      </c>
      <c r="K220" s="153" t="e">
        <f t="shared" si="49"/>
        <v>#REF!</v>
      </c>
      <c r="L220" s="153" t="e">
        <f t="shared" si="49"/>
        <v>#REF!</v>
      </c>
      <c r="M220" s="153" t="e">
        <f t="shared" si="48"/>
        <v>#REF!</v>
      </c>
      <c r="N220" s="153" t="e">
        <f t="shared" si="48"/>
        <v>#REF!</v>
      </c>
      <c r="O220" s="153" t="e">
        <f t="shared" si="48"/>
        <v>#REF!</v>
      </c>
      <c r="P220" s="153" t="e">
        <f t="shared" si="39"/>
        <v>#REF!</v>
      </c>
      <c r="Q220" s="153" t="e">
        <f t="shared" si="39"/>
        <v>#REF!</v>
      </c>
      <c r="R220" s="153" t="e">
        <f t="shared" si="39"/>
        <v>#REF!</v>
      </c>
      <c r="S220" s="153" t="e">
        <f t="shared" si="44"/>
        <v>#REF!</v>
      </c>
      <c r="T220" s="152" t="str">
        <f t="shared" ca="1" si="45"/>
        <v/>
      </c>
      <c r="U220" s="149" t="str">
        <f t="shared" ca="1" si="42"/>
        <v/>
      </c>
    </row>
    <row r="221" spans="1:21">
      <c r="A221" s="149">
        <v>219</v>
      </c>
      <c r="B221" s="150">
        <f t="shared" si="43"/>
        <v>219</v>
      </c>
      <c r="C221" s="151" t="e">
        <f>IF('Data Collection2'!$V$6='Pareto Math2'!Z$3,'Pareto Math2'!B221,IF(HLOOKUP(X$15,'Data Collection2'!I$2:J221,A222,FALSE)="","",HLOOKUP(X$15,'Data Collection2'!I$2:J221,A222,FALSE)))</f>
        <v>#REF!</v>
      </c>
      <c r="D221" s="149" t="e">
        <f>HLOOKUP(V$15,'Data Collection2'!I$2:J221,A222,FALSE)</f>
        <v>#REF!</v>
      </c>
      <c r="E221" s="152" t="e">
        <f>IF(C221="","",HLOOKUP(W$15,'Data Collection2'!I$2:J221,A222,FALSE))</f>
        <v>#REF!</v>
      </c>
      <c r="F221" s="152">
        <f>(COUNTIF(D$3:D221,D221))</f>
        <v>219</v>
      </c>
      <c r="G221" s="152">
        <f t="shared" si="46"/>
        <v>999</v>
      </c>
      <c r="H221" s="152" t="e">
        <f t="shared" si="47"/>
        <v>#REF!</v>
      </c>
      <c r="I221" s="153" t="str">
        <f t="shared" si="41"/>
        <v/>
      </c>
      <c r="J221" s="153" t="e">
        <f t="shared" si="49"/>
        <v>#REF!</v>
      </c>
      <c r="K221" s="153" t="e">
        <f t="shared" si="49"/>
        <v>#REF!</v>
      </c>
      <c r="L221" s="153" t="e">
        <f t="shared" si="49"/>
        <v>#REF!</v>
      </c>
      <c r="M221" s="153" t="e">
        <f t="shared" si="48"/>
        <v>#REF!</v>
      </c>
      <c r="N221" s="153" t="e">
        <f t="shared" si="48"/>
        <v>#REF!</v>
      </c>
      <c r="O221" s="153" t="e">
        <f t="shared" si="48"/>
        <v>#REF!</v>
      </c>
      <c r="P221" s="153" t="e">
        <f t="shared" si="39"/>
        <v>#REF!</v>
      </c>
      <c r="Q221" s="153" t="e">
        <f t="shared" si="39"/>
        <v>#REF!</v>
      </c>
      <c r="R221" s="153" t="e">
        <f t="shared" si="39"/>
        <v>#REF!</v>
      </c>
      <c r="S221" s="153" t="e">
        <f t="shared" si="44"/>
        <v>#REF!</v>
      </c>
      <c r="T221" s="152" t="str">
        <f t="shared" ca="1" si="45"/>
        <v/>
      </c>
      <c r="U221" s="149" t="str">
        <f t="shared" ca="1" si="42"/>
        <v/>
      </c>
    </row>
    <row r="222" spans="1:21">
      <c r="A222" s="149">
        <v>220</v>
      </c>
      <c r="B222" s="150">
        <f t="shared" si="43"/>
        <v>220</v>
      </c>
      <c r="C222" s="151" t="e">
        <f>IF('Data Collection2'!$V$6='Pareto Math2'!Z$3,'Pareto Math2'!B222,IF(HLOOKUP(X$15,'Data Collection2'!I$2:J222,A223,FALSE)="","",HLOOKUP(X$15,'Data Collection2'!I$2:J222,A223,FALSE)))</f>
        <v>#REF!</v>
      </c>
      <c r="D222" s="149" t="e">
        <f>HLOOKUP(V$15,'Data Collection2'!I$2:J222,A223,FALSE)</f>
        <v>#REF!</v>
      </c>
      <c r="E222" s="152" t="e">
        <f>IF(C222="","",HLOOKUP(W$15,'Data Collection2'!I$2:J222,A223,FALSE))</f>
        <v>#REF!</v>
      </c>
      <c r="F222" s="152">
        <f>(COUNTIF(D$3:D222,D222))</f>
        <v>220</v>
      </c>
      <c r="G222" s="152">
        <f t="shared" si="46"/>
        <v>999</v>
      </c>
      <c r="H222" s="152" t="e">
        <f t="shared" si="47"/>
        <v>#REF!</v>
      </c>
      <c r="I222" s="153" t="str">
        <f t="shared" si="41"/>
        <v/>
      </c>
      <c r="J222" s="153" t="e">
        <f t="shared" si="49"/>
        <v>#REF!</v>
      </c>
      <c r="K222" s="153" t="e">
        <f t="shared" si="49"/>
        <v>#REF!</v>
      </c>
      <c r="L222" s="153" t="e">
        <f t="shared" si="49"/>
        <v>#REF!</v>
      </c>
      <c r="M222" s="153" t="e">
        <f t="shared" si="48"/>
        <v>#REF!</v>
      </c>
      <c r="N222" s="153" t="e">
        <f t="shared" si="48"/>
        <v>#REF!</v>
      </c>
      <c r="O222" s="153" t="e">
        <f t="shared" si="48"/>
        <v>#REF!</v>
      </c>
      <c r="P222" s="153" t="e">
        <f t="shared" si="39"/>
        <v>#REF!</v>
      </c>
      <c r="Q222" s="153" t="e">
        <f t="shared" si="39"/>
        <v>#REF!</v>
      </c>
      <c r="R222" s="153" t="e">
        <f t="shared" si="39"/>
        <v>#REF!</v>
      </c>
      <c r="S222" s="153" t="e">
        <f t="shared" si="44"/>
        <v>#REF!</v>
      </c>
      <c r="T222" s="152" t="str">
        <f t="shared" ca="1" si="45"/>
        <v/>
      </c>
      <c r="U222" s="149" t="str">
        <f t="shared" ca="1" si="42"/>
        <v/>
      </c>
    </row>
    <row r="223" spans="1:21">
      <c r="A223" s="149">
        <v>221</v>
      </c>
      <c r="B223" s="150">
        <f t="shared" si="43"/>
        <v>221</v>
      </c>
      <c r="C223" s="151" t="e">
        <f>IF('Data Collection2'!$V$6='Pareto Math2'!Z$3,'Pareto Math2'!B223,IF(HLOOKUP(X$15,'Data Collection2'!I$2:J223,A224,FALSE)="","",HLOOKUP(X$15,'Data Collection2'!I$2:J223,A224,FALSE)))</f>
        <v>#REF!</v>
      </c>
      <c r="D223" s="149" t="e">
        <f>HLOOKUP(V$15,'Data Collection2'!I$2:J223,A224,FALSE)</f>
        <v>#REF!</v>
      </c>
      <c r="E223" s="152" t="e">
        <f>IF(C223="","",HLOOKUP(W$15,'Data Collection2'!I$2:J223,A224,FALSE))</f>
        <v>#REF!</v>
      </c>
      <c r="F223" s="152">
        <f>(COUNTIF(D$3:D223,D223))</f>
        <v>221</v>
      </c>
      <c r="G223" s="152">
        <f t="shared" si="46"/>
        <v>999</v>
      </c>
      <c r="H223" s="152" t="e">
        <f t="shared" si="47"/>
        <v>#REF!</v>
      </c>
      <c r="I223" s="153" t="str">
        <f t="shared" si="41"/>
        <v/>
      </c>
      <c r="J223" s="153" t="e">
        <f t="shared" si="49"/>
        <v>#REF!</v>
      </c>
      <c r="K223" s="153" t="e">
        <f t="shared" si="49"/>
        <v>#REF!</v>
      </c>
      <c r="L223" s="153" t="e">
        <f t="shared" si="49"/>
        <v>#REF!</v>
      </c>
      <c r="M223" s="153" t="e">
        <f t="shared" si="48"/>
        <v>#REF!</v>
      </c>
      <c r="N223" s="153" t="e">
        <f t="shared" si="48"/>
        <v>#REF!</v>
      </c>
      <c r="O223" s="153" t="e">
        <f t="shared" si="48"/>
        <v>#REF!</v>
      </c>
      <c r="P223" s="153" t="e">
        <f t="shared" si="39"/>
        <v>#REF!</v>
      </c>
      <c r="Q223" s="153" t="e">
        <f t="shared" si="39"/>
        <v>#REF!</v>
      </c>
      <c r="R223" s="153" t="e">
        <f t="shared" si="39"/>
        <v>#REF!</v>
      </c>
      <c r="S223" s="153" t="e">
        <f t="shared" si="44"/>
        <v>#REF!</v>
      </c>
      <c r="T223" s="152" t="str">
        <f t="shared" ca="1" si="45"/>
        <v/>
      </c>
      <c r="U223" s="149" t="str">
        <f t="shared" ca="1" si="42"/>
        <v/>
      </c>
    </row>
    <row r="224" spans="1:21">
      <c r="A224" s="149">
        <v>222</v>
      </c>
      <c r="B224" s="150">
        <f t="shared" si="43"/>
        <v>222</v>
      </c>
      <c r="C224" s="151" t="e">
        <f>IF('Data Collection2'!$V$6='Pareto Math2'!Z$3,'Pareto Math2'!B224,IF(HLOOKUP(X$15,'Data Collection2'!I$2:J224,A225,FALSE)="","",HLOOKUP(X$15,'Data Collection2'!I$2:J224,A225,FALSE)))</f>
        <v>#REF!</v>
      </c>
      <c r="D224" s="149" t="e">
        <f>HLOOKUP(V$15,'Data Collection2'!I$2:J224,A225,FALSE)</f>
        <v>#REF!</v>
      </c>
      <c r="E224" s="152" t="e">
        <f>IF(C224="","",HLOOKUP(W$15,'Data Collection2'!I$2:J224,A225,FALSE))</f>
        <v>#REF!</v>
      </c>
      <c r="F224" s="152">
        <f>(COUNTIF(D$3:D224,D224))</f>
        <v>222</v>
      </c>
      <c r="G224" s="152">
        <f t="shared" si="46"/>
        <v>999</v>
      </c>
      <c r="H224" s="152" t="e">
        <f t="shared" si="47"/>
        <v>#REF!</v>
      </c>
      <c r="I224" s="153" t="str">
        <f t="shared" si="41"/>
        <v/>
      </c>
      <c r="J224" s="153" t="e">
        <f t="shared" si="49"/>
        <v>#REF!</v>
      </c>
      <c r="K224" s="153" t="e">
        <f t="shared" si="49"/>
        <v>#REF!</v>
      </c>
      <c r="L224" s="153" t="e">
        <f t="shared" si="49"/>
        <v>#REF!</v>
      </c>
      <c r="M224" s="153" t="e">
        <f t="shared" si="48"/>
        <v>#REF!</v>
      </c>
      <c r="N224" s="153" t="e">
        <f t="shared" si="48"/>
        <v>#REF!</v>
      </c>
      <c r="O224" s="153" t="e">
        <f t="shared" si="48"/>
        <v>#REF!</v>
      </c>
      <c r="P224" s="153" t="e">
        <f t="shared" si="39"/>
        <v>#REF!</v>
      </c>
      <c r="Q224" s="153" t="e">
        <f t="shared" si="39"/>
        <v>#REF!</v>
      </c>
      <c r="R224" s="153" t="e">
        <f t="shared" si="39"/>
        <v>#REF!</v>
      </c>
      <c r="S224" s="153" t="e">
        <f t="shared" si="44"/>
        <v>#REF!</v>
      </c>
      <c r="T224" s="152" t="str">
        <f t="shared" ca="1" si="45"/>
        <v/>
      </c>
      <c r="U224" s="149" t="str">
        <f t="shared" ca="1" si="42"/>
        <v/>
      </c>
    </row>
    <row r="225" spans="1:21">
      <c r="A225" s="149">
        <v>223</v>
      </c>
      <c r="B225" s="150">
        <f t="shared" si="43"/>
        <v>223</v>
      </c>
      <c r="C225" s="151" t="e">
        <f>IF('Data Collection2'!$V$6='Pareto Math2'!Z$3,'Pareto Math2'!B225,IF(HLOOKUP(X$15,'Data Collection2'!I$2:J225,A226,FALSE)="","",HLOOKUP(X$15,'Data Collection2'!I$2:J225,A226,FALSE)))</f>
        <v>#REF!</v>
      </c>
      <c r="D225" s="149" t="e">
        <f>HLOOKUP(V$15,'Data Collection2'!I$2:J225,A226,FALSE)</f>
        <v>#REF!</v>
      </c>
      <c r="E225" s="152" t="e">
        <f>IF(C225="","",HLOOKUP(W$15,'Data Collection2'!I$2:J225,A226,FALSE))</f>
        <v>#REF!</v>
      </c>
      <c r="F225" s="152">
        <f>(COUNTIF(D$3:D225,D225))</f>
        <v>223</v>
      </c>
      <c r="G225" s="152">
        <f t="shared" si="46"/>
        <v>999</v>
      </c>
      <c r="H225" s="152" t="e">
        <f t="shared" si="47"/>
        <v>#REF!</v>
      </c>
      <c r="I225" s="153" t="str">
        <f t="shared" si="41"/>
        <v/>
      </c>
      <c r="J225" s="153" t="e">
        <f t="shared" si="49"/>
        <v>#REF!</v>
      </c>
      <c r="K225" s="153" t="e">
        <f t="shared" si="49"/>
        <v>#REF!</v>
      </c>
      <c r="L225" s="153" t="e">
        <f t="shared" si="49"/>
        <v>#REF!</v>
      </c>
      <c r="M225" s="153" t="e">
        <f t="shared" si="48"/>
        <v>#REF!</v>
      </c>
      <c r="N225" s="153" t="e">
        <f t="shared" si="48"/>
        <v>#REF!</v>
      </c>
      <c r="O225" s="153" t="e">
        <f t="shared" si="48"/>
        <v>#REF!</v>
      </c>
      <c r="P225" s="153" t="e">
        <f t="shared" si="39"/>
        <v>#REF!</v>
      </c>
      <c r="Q225" s="153" t="e">
        <f t="shared" si="39"/>
        <v>#REF!</v>
      </c>
      <c r="R225" s="153" t="e">
        <f t="shared" si="39"/>
        <v>#REF!</v>
      </c>
      <c r="S225" s="153" t="e">
        <f t="shared" si="44"/>
        <v>#REF!</v>
      </c>
      <c r="T225" s="152" t="str">
        <f t="shared" ca="1" si="45"/>
        <v/>
      </c>
      <c r="U225" s="149" t="str">
        <f t="shared" ca="1" si="42"/>
        <v/>
      </c>
    </row>
    <row r="226" spans="1:21">
      <c r="A226" s="149">
        <v>224</v>
      </c>
      <c r="B226" s="150">
        <f t="shared" si="43"/>
        <v>224</v>
      </c>
      <c r="C226" s="151" t="e">
        <f>IF('Data Collection2'!$V$6='Pareto Math2'!Z$3,'Pareto Math2'!B226,IF(HLOOKUP(X$15,'Data Collection2'!I$2:J226,A227,FALSE)="","",HLOOKUP(X$15,'Data Collection2'!I$2:J226,A227,FALSE)))</f>
        <v>#REF!</v>
      </c>
      <c r="D226" s="149" t="e">
        <f>HLOOKUP(V$15,'Data Collection2'!I$2:J226,A227,FALSE)</f>
        <v>#REF!</v>
      </c>
      <c r="E226" s="152" t="e">
        <f>IF(C226="","",HLOOKUP(W$15,'Data Collection2'!I$2:J226,A227,FALSE))</f>
        <v>#REF!</v>
      </c>
      <c r="F226" s="152">
        <f>(COUNTIF(D$3:D226,D226))</f>
        <v>224</v>
      </c>
      <c r="G226" s="152">
        <f t="shared" si="46"/>
        <v>999</v>
      </c>
      <c r="H226" s="152" t="e">
        <f t="shared" si="47"/>
        <v>#REF!</v>
      </c>
      <c r="I226" s="153" t="str">
        <f t="shared" si="41"/>
        <v/>
      </c>
      <c r="J226" s="153" t="e">
        <f t="shared" si="49"/>
        <v>#REF!</v>
      </c>
      <c r="K226" s="153" t="e">
        <f t="shared" si="49"/>
        <v>#REF!</v>
      </c>
      <c r="L226" s="153" t="e">
        <f t="shared" si="49"/>
        <v>#REF!</v>
      </c>
      <c r="M226" s="153" t="e">
        <f t="shared" si="48"/>
        <v>#REF!</v>
      </c>
      <c r="N226" s="153" t="e">
        <f t="shared" si="48"/>
        <v>#REF!</v>
      </c>
      <c r="O226" s="153" t="e">
        <f t="shared" si="48"/>
        <v>#REF!</v>
      </c>
      <c r="P226" s="153" t="e">
        <f t="shared" si="39"/>
        <v>#REF!</v>
      </c>
      <c r="Q226" s="153" t="e">
        <f t="shared" si="39"/>
        <v>#REF!</v>
      </c>
      <c r="R226" s="153" t="e">
        <f t="shared" si="39"/>
        <v>#REF!</v>
      </c>
      <c r="S226" s="153" t="e">
        <f t="shared" si="44"/>
        <v>#REF!</v>
      </c>
      <c r="T226" s="152" t="str">
        <f t="shared" ca="1" si="45"/>
        <v/>
      </c>
      <c r="U226" s="149" t="str">
        <f t="shared" ca="1" si="42"/>
        <v/>
      </c>
    </row>
    <row r="227" spans="1:21">
      <c r="A227" s="149">
        <v>225</v>
      </c>
      <c r="B227" s="150">
        <f t="shared" si="43"/>
        <v>225</v>
      </c>
      <c r="C227" s="151" t="e">
        <f>IF('Data Collection2'!$V$6='Pareto Math2'!Z$3,'Pareto Math2'!B227,IF(HLOOKUP(X$15,'Data Collection2'!I$2:J227,A228,FALSE)="","",HLOOKUP(X$15,'Data Collection2'!I$2:J227,A228,FALSE)))</f>
        <v>#REF!</v>
      </c>
      <c r="D227" s="149" t="e">
        <f>HLOOKUP(V$15,'Data Collection2'!I$2:J227,A228,FALSE)</f>
        <v>#REF!</v>
      </c>
      <c r="E227" s="152" t="e">
        <f>IF(C227="","",HLOOKUP(W$15,'Data Collection2'!I$2:J227,A228,FALSE))</f>
        <v>#REF!</v>
      </c>
      <c r="F227" s="152">
        <f>(COUNTIF(D$3:D227,D227))</f>
        <v>225</v>
      </c>
      <c r="G227" s="152">
        <f t="shared" si="46"/>
        <v>999</v>
      </c>
      <c r="H227" s="152" t="e">
        <f t="shared" si="47"/>
        <v>#REF!</v>
      </c>
      <c r="I227" s="153" t="str">
        <f t="shared" si="41"/>
        <v/>
      </c>
      <c r="J227" s="153" t="e">
        <f t="shared" si="49"/>
        <v>#REF!</v>
      </c>
      <c r="K227" s="153" t="e">
        <f t="shared" si="49"/>
        <v>#REF!</v>
      </c>
      <c r="L227" s="153" t="e">
        <f t="shared" si="49"/>
        <v>#REF!</v>
      </c>
      <c r="M227" s="153" t="e">
        <f t="shared" si="48"/>
        <v>#REF!</v>
      </c>
      <c r="N227" s="153" t="e">
        <f t="shared" si="48"/>
        <v>#REF!</v>
      </c>
      <c r="O227" s="153" t="e">
        <f t="shared" si="48"/>
        <v>#REF!</v>
      </c>
      <c r="P227" s="153" t="e">
        <f t="shared" si="39"/>
        <v>#REF!</v>
      </c>
      <c r="Q227" s="153" t="e">
        <f t="shared" si="39"/>
        <v>#REF!</v>
      </c>
      <c r="R227" s="153" t="e">
        <f t="shared" si="39"/>
        <v>#REF!</v>
      </c>
      <c r="S227" s="153" t="e">
        <f t="shared" si="44"/>
        <v>#REF!</v>
      </c>
      <c r="T227" s="152" t="str">
        <f t="shared" ca="1" si="45"/>
        <v/>
      </c>
      <c r="U227" s="149" t="str">
        <f t="shared" ca="1" si="42"/>
        <v/>
      </c>
    </row>
    <row r="228" spans="1:21">
      <c r="A228" s="149">
        <v>226</v>
      </c>
      <c r="B228" s="150">
        <f t="shared" si="43"/>
        <v>226</v>
      </c>
      <c r="C228" s="151" t="e">
        <f>IF('Data Collection2'!$V$6='Pareto Math2'!Z$3,'Pareto Math2'!B228,IF(HLOOKUP(X$15,'Data Collection2'!I$2:J228,A229,FALSE)="","",HLOOKUP(X$15,'Data Collection2'!I$2:J228,A229,FALSE)))</f>
        <v>#REF!</v>
      </c>
      <c r="D228" s="149" t="e">
        <f>HLOOKUP(V$15,'Data Collection2'!I$2:J228,A229,FALSE)</f>
        <v>#REF!</v>
      </c>
      <c r="E228" s="152" t="e">
        <f>IF(C228="","",HLOOKUP(W$15,'Data Collection2'!I$2:J228,A229,FALSE))</f>
        <v>#REF!</v>
      </c>
      <c r="F228" s="152">
        <f>(COUNTIF(D$3:D228,D228))</f>
        <v>226</v>
      </c>
      <c r="G228" s="152">
        <f t="shared" si="46"/>
        <v>999</v>
      </c>
      <c r="H228" s="152" t="e">
        <f t="shared" si="47"/>
        <v>#REF!</v>
      </c>
      <c r="I228" s="153" t="str">
        <f t="shared" si="41"/>
        <v/>
      </c>
      <c r="J228" s="153" t="e">
        <f t="shared" si="49"/>
        <v>#REF!</v>
      </c>
      <c r="K228" s="153" t="e">
        <f t="shared" si="49"/>
        <v>#REF!</v>
      </c>
      <c r="L228" s="153" t="e">
        <f t="shared" si="49"/>
        <v>#REF!</v>
      </c>
      <c r="M228" s="153" t="e">
        <f t="shared" si="48"/>
        <v>#REF!</v>
      </c>
      <c r="N228" s="153" t="e">
        <f t="shared" si="48"/>
        <v>#REF!</v>
      </c>
      <c r="O228" s="153" t="e">
        <f t="shared" si="48"/>
        <v>#REF!</v>
      </c>
      <c r="P228" s="153" t="e">
        <f t="shared" si="39"/>
        <v>#REF!</v>
      </c>
      <c r="Q228" s="153" t="e">
        <f t="shared" si="39"/>
        <v>#REF!</v>
      </c>
      <c r="R228" s="153" t="e">
        <f t="shared" si="39"/>
        <v>#REF!</v>
      </c>
      <c r="S228" s="153" t="e">
        <f t="shared" si="44"/>
        <v>#REF!</v>
      </c>
      <c r="T228" s="152" t="str">
        <f t="shared" ca="1" si="45"/>
        <v/>
      </c>
      <c r="U228" s="149" t="str">
        <f t="shared" ca="1" si="42"/>
        <v/>
      </c>
    </row>
    <row r="229" spans="1:21">
      <c r="A229" s="149">
        <v>227</v>
      </c>
      <c r="B229" s="150">
        <f t="shared" si="43"/>
        <v>227</v>
      </c>
      <c r="C229" s="151" t="e">
        <f>IF('Data Collection2'!$V$6='Pareto Math2'!Z$3,'Pareto Math2'!B229,IF(HLOOKUP(X$15,'Data Collection2'!I$2:J229,A230,FALSE)="","",HLOOKUP(X$15,'Data Collection2'!I$2:J229,A230,FALSE)))</f>
        <v>#REF!</v>
      </c>
      <c r="D229" s="149" t="e">
        <f>HLOOKUP(V$15,'Data Collection2'!I$2:J229,A230,FALSE)</f>
        <v>#REF!</v>
      </c>
      <c r="E229" s="152" t="e">
        <f>IF(C229="","",HLOOKUP(W$15,'Data Collection2'!I$2:J229,A230,FALSE))</f>
        <v>#REF!</v>
      </c>
      <c r="F229" s="152">
        <f>(COUNTIF(D$3:D229,D229))</f>
        <v>227</v>
      </c>
      <c r="G229" s="152">
        <f t="shared" si="46"/>
        <v>999</v>
      </c>
      <c r="H229" s="152" t="e">
        <f t="shared" si="47"/>
        <v>#REF!</v>
      </c>
      <c r="I229" s="153" t="str">
        <f t="shared" si="41"/>
        <v/>
      </c>
      <c r="J229" s="153" t="e">
        <f t="shared" si="49"/>
        <v>#REF!</v>
      </c>
      <c r="K229" s="153" t="e">
        <f t="shared" si="49"/>
        <v>#REF!</v>
      </c>
      <c r="L229" s="153" t="e">
        <f t="shared" si="49"/>
        <v>#REF!</v>
      </c>
      <c r="M229" s="153" t="e">
        <f t="shared" si="48"/>
        <v>#REF!</v>
      </c>
      <c r="N229" s="153" t="e">
        <f t="shared" si="48"/>
        <v>#REF!</v>
      </c>
      <c r="O229" s="153" t="e">
        <f t="shared" si="48"/>
        <v>#REF!</v>
      </c>
      <c r="P229" s="153" t="e">
        <f t="shared" si="39"/>
        <v>#REF!</v>
      </c>
      <c r="Q229" s="153" t="e">
        <f t="shared" si="39"/>
        <v>#REF!</v>
      </c>
      <c r="R229" s="153" t="e">
        <f t="shared" si="39"/>
        <v>#REF!</v>
      </c>
      <c r="S229" s="153" t="e">
        <f t="shared" si="44"/>
        <v>#REF!</v>
      </c>
      <c r="T229" s="152" t="str">
        <f t="shared" ca="1" si="45"/>
        <v/>
      </c>
      <c r="U229" s="149" t="str">
        <f t="shared" ca="1" si="42"/>
        <v/>
      </c>
    </row>
    <row r="230" spans="1:21">
      <c r="A230" s="149">
        <v>228</v>
      </c>
      <c r="B230" s="150">
        <f t="shared" si="43"/>
        <v>228</v>
      </c>
      <c r="C230" s="151" t="e">
        <f>IF('Data Collection2'!$V$6='Pareto Math2'!Z$3,'Pareto Math2'!B230,IF(HLOOKUP(X$15,'Data Collection2'!I$2:J230,A231,FALSE)="","",HLOOKUP(X$15,'Data Collection2'!I$2:J230,A231,FALSE)))</f>
        <v>#REF!</v>
      </c>
      <c r="D230" s="149" t="e">
        <f>HLOOKUP(V$15,'Data Collection2'!I$2:J230,A231,FALSE)</f>
        <v>#REF!</v>
      </c>
      <c r="E230" s="152" t="e">
        <f>IF(C230="","",HLOOKUP(W$15,'Data Collection2'!I$2:J230,A231,FALSE))</f>
        <v>#REF!</v>
      </c>
      <c r="F230" s="152">
        <f>(COUNTIF(D$3:D230,D230))</f>
        <v>228</v>
      </c>
      <c r="G230" s="152">
        <f t="shared" si="46"/>
        <v>999</v>
      </c>
      <c r="H230" s="152" t="e">
        <f t="shared" si="47"/>
        <v>#REF!</v>
      </c>
      <c r="I230" s="153" t="str">
        <f t="shared" si="41"/>
        <v/>
      </c>
      <c r="J230" s="153" t="e">
        <f t="shared" si="49"/>
        <v>#REF!</v>
      </c>
      <c r="K230" s="153" t="e">
        <f t="shared" si="49"/>
        <v>#REF!</v>
      </c>
      <c r="L230" s="153" t="e">
        <f t="shared" si="49"/>
        <v>#REF!</v>
      </c>
      <c r="M230" s="153" t="e">
        <f t="shared" si="48"/>
        <v>#REF!</v>
      </c>
      <c r="N230" s="153" t="e">
        <f t="shared" si="48"/>
        <v>#REF!</v>
      </c>
      <c r="O230" s="153" t="e">
        <f t="shared" si="48"/>
        <v>#REF!</v>
      </c>
      <c r="P230" s="153" t="e">
        <f t="shared" si="39"/>
        <v>#REF!</v>
      </c>
      <c r="Q230" s="153" t="e">
        <f t="shared" si="39"/>
        <v>#REF!</v>
      </c>
      <c r="R230" s="153" t="e">
        <f t="shared" si="39"/>
        <v>#REF!</v>
      </c>
      <c r="S230" s="153" t="e">
        <f t="shared" si="44"/>
        <v>#REF!</v>
      </c>
      <c r="T230" s="152" t="str">
        <f t="shared" ca="1" si="45"/>
        <v/>
      </c>
      <c r="U230" s="149" t="str">
        <f t="shared" ca="1" si="42"/>
        <v/>
      </c>
    </row>
    <row r="231" spans="1:21">
      <c r="A231" s="149">
        <v>229</v>
      </c>
      <c r="B231" s="150">
        <f t="shared" si="43"/>
        <v>229</v>
      </c>
      <c r="C231" s="151" t="e">
        <f>IF('Data Collection2'!$V$6='Pareto Math2'!Z$3,'Pareto Math2'!B231,IF(HLOOKUP(X$15,'Data Collection2'!I$2:J231,A232,FALSE)="","",HLOOKUP(X$15,'Data Collection2'!I$2:J231,A232,FALSE)))</f>
        <v>#REF!</v>
      </c>
      <c r="D231" s="149" t="e">
        <f>HLOOKUP(V$15,'Data Collection2'!I$2:J231,A232,FALSE)</f>
        <v>#REF!</v>
      </c>
      <c r="E231" s="152" t="e">
        <f>IF(C231="","",HLOOKUP(W$15,'Data Collection2'!I$2:J231,A232,FALSE))</f>
        <v>#REF!</v>
      </c>
      <c r="F231" s="152">
        <f>(COUNTIF(D$3:D231,D231))</f>
        <v>229</v>
      </c>
      <c r="G231" s="152">
        <f t="shared" si="46"/>
        <v>999</v>
      </c>
      <c r="H231" s="152" t="e">
        <f t="shared" si="47"/>
        <v>#REF!</v>
      </c>
      <c r="I231" s="153" t="str">
        <f t="shared" si="41"/>
        <v/>
      </c>
      <c r="J231" s="153" t="e">
        <f t="shared" si="49"/>
        <v>#REF!</v>
      </c>
      <c r="K231" s="153" t="e">
        <f t="shared" si="49"/>
        <v>#REF!</v>
      </c>
      <c r="L231" s="153" t="e">
        <f t="shared" si="49"/>
        <v>#REF!</v>
      </c>
      <c r="M231" s="153" t="e">
        <f t="shared" si="48"/>
        <v>#REF!</v>
      </c>
      <c r="N231" s="153" t="e">
        <f t="shared" si="48"/>
        <v>#REF!</v>
      </c>
      <c r="O231" s="153" t="e">
        <f t="shared" si="48"/>
        <v>#REF!</v>
      </c>
      <c r="P231" s="153" t="e">
        <f t="shared" si="39"/>
        <v>#REF!</v>
      </c>
      <c r="Q231" s="153" t="e">
        <f t="shared" si="39"/>
        <v>#REF!</v>
      </c>
      <c r="R231" s="153" t="e">
        <f t="shared" si="39"/>
        <v>#REF!</v>
      </c>
      <c r="S231" s="153" t="e">
        <f t="shared" si="44"/>
        <v>#REF!</v>
      </c>
      <c r="T231" s="152" t="str">
        <f t="shared" ca="1" si="45"/>
        <v/>
      </c>
      <c r="U231" s="149" t="str">
        <f t="shared" ca="1" si="42"/>
        <v/>
      </c>
    </row>
    <row r="232" spans="1:21">
      <c r="A232" s="149">
        <v>230</v>
      </c>
      <c r="B232" s="150">
        <f t="shared" si="43"/>
        <v>230</v>
      </c>
      <c r="C232" s="151" t="e">
        <f>IF('Data Collection2'!$V$6='Pareto Math2'!Z$3,'Pareto Math2'!B232,IF(HLOOKUP(X$15,'Data Collection2'!I$2:J232,A233,FALSE)="","",HLOOKUP(X$15,'Data Collection2'!I$2:J232,A233,FALSE)))</f>
        <v>#REF!</v>
      </c>
      <c r="D232" s="149" t="e">
        <f>HLOOKUP(V$15,'Data Collection2'!I$2:J232,A233,FALSE)</f>
        <v>#REF!</v>
      </c>
      <c r="E232" s="152" t="e">
        <f>IF(C232="","",HLOOKUP(W$15,'Data Collection2'!I$2:J232,A233,FALSE))</f>
        <v>#REF!</v>
      </c>
      <c r="F232" s="152">
        <f>(COUNTIF(D$3:D232,D232))</f>
        <v>230</v>
      </c>
      <c r="G232" s="152">
        <f t="shared" si="46"/>
        <v>999</v>
      </c>
      <c r="H232" s="152" t="e">
        <f t="shared" si="47"/>
        <v>#REF!</v>
      </c>
      <c r="I232" s="153" t="str">
        <f t="shared" si="41"/>
        <v/>
      </c>
      <c r="J232" s="153" t="e">
        <f t="shared" si="49"/>
        <v>#REF!</v>
      </c>
      <c r="K232" s="153" t="e">
        <f t="shared" si="49"/>
        <v>#REF!</v>
      </c>
      <c r="L232" s="153" t="e">
        <f t="shared" si="49"/>
        <v>#REF!</v>
      </c>
      <c r="M232" s="153" t="e">
        <f t="shared" si="48"/>
        <v>#REF!</v>
      </c>
      <c r="N232" s="153" t="e">
        <f t="shared" si="48"/>
        <v>#REF!</v>
      </c>
      <c r="O232" s="153" t="e">
        <f t="shared" si="48"/>
        <v>#REF!</v>
      </c>
      <c r="P232" s="153" t="e">
        <f t="shared" si="39"/>
        <v>#REF!</v>
      </c>
      <c r="Q232" s="153" t="e">
        <f t="shared" si="39"/>
        <v>#REF!</v>
      </c>
      <c r="R232" s="153" t="e">
        <f t="shared" si="39"/>
        <v>#REF!</v>
      </c>
      <c r="S232" s="153" t="e">
        <f t="shared" si="44"/>
        <v>#REF!</v>
      </c>
      <c r="T232" s="152" t="str">
        <f t="shared" ca="1" si="45"/>
        <v/>
      </c>
      <c r="U232" s="149" t="str">
        <f t="shared" ca="1" si="42"/>
        <v/>
      </c>
    </row>
    <row r="233" spans="1:21">
      <c r="A233" s="149">
        <v>231</v>
      </c>
      <c r="B233" s="150">
        <f t="shared" si="43"/>
        <v>231</v>
      </c>
      <c r="C233" s="151" t="e">
        <f>IF('Data Collection2'!$V$6='Pareto Math2'!Z$3,'Pareto Math2'!B233,IF(HLOOKUP(X$15,'Data Collection2'!I$2:J233,A234,FALSE)="","",HLOOKUP(X$15,'Data Collection2'!I$2:J233,A234,FALSE)))</f>
        <v>#REF!</v>
      </c>
      <c r="D233" s="149" t="e">
        <f>HLOOKUP(V$15,'Data Collection2'!I$2:J233,A234,FALSE)</f>
        <v>#REF!</v>
      </c>
      <c r="E233" s="152" t="e">
        <f>IF(C233="","",HLOOKUP(W$15,'Data Collection2'!I$2:J233,A234,FALSE))</f>
        <v>#REF!</v>
      </c>
      <c r="F233" s="152">
        <f>(COUNTIF(D$3:D233,D233))</f>
        <v>231</v>
      </c>
      <c r="G233" s="152">
        <f t="shared" si="46"/>
        <v>999</v>
      </c>
      <c r="H233" s="152" t="e">
        <f t="shared" si="47"/>
        <v>#REF!</v>
      </c>
      <c r="I233" s="153" t="str">
        <f t="shared" si="41"/>
        <v/>
      </c>
      <c r="J233" s="153" t="e">
        <f t="shared" si="49"/>
        <v>#REF!</v>
      </c>
      <c r="K233" s="153" t="e">
        <f t="shared" si="49"/>
        <v>#REF!</v>
      </c>
      <c r="L233" s="153" t="e">
        <f t="shared" si="49"/>
        <v>#REF!</v>
      </c>
      <c r="M233" s="153" t="e">
        <f t="shared" si="48"/>
        <v>#REF!</v>
      </c>
      <c r="N233" s="153" t="e">
        <f t="shared" si="48"/>
        <v>#REF!</v>
      </c>
      <c r="O233" s="153" t="e">
        <f t="shared" si="48"/>
        <v>#REF!</v>
      </c>
      <c r="P233" s="153" t="e">
        <f t="shared" si="39"/>
        <v>#REF!</v>
      </c>
      <c r="Q233" s="153" t="e">
        <f t="shared" si="39"/>
        <v>#REF!</v>
      </c>
      <c r="R233" s="153" t="e">
        <f t="shared" si="39"/>
        <v>#REF!</v>
      </c>
      <c r="S233" s="153" t="e">
        <f t="shared" si="44"/>
        <v>#REF!</v>
      </c>
      <c r="T233" s="152" t="str">
        <f t="shared" ca="1" si="45"/>
        <v/>
      </c>
      <c r="U233" s="149" t="str">
        <f t="shared" ca="1" si="42"/>
        <v/>
      </c>
    </row>
    <row r="234" spans="1:21">
      <c r="A234" s="149">
        <v>232</v>
      </c>
      <c r="B234" s="150">
        <f t="shared" si="43"/>
        <v>232</v>
      </c>
      <c r="C234" s="151" t="e">
        <f>IF('Data Collection2'!$V$6='Pareto Math2'!Z$3,'Pareto Math2'!B234,IF(HLOOKUP(X$15,'Data Collection2'!I$2:J234,A235,FALSE)="","",HLOOKUP(X$15,'Data Collection2'!I$2:J234,A235,FALSE)))</f>
        <v>#REF!</v>
      </c>
      <c r="D234" s="149" t="e">
        <f>HLOOKUP(V$15,'Data Collection2'!I$2:J234,A235,FALSE)</f>
        <v>#REF!</v>
      </c>
      <c r="E234" s="152" t="e">
        <f>IF(C234="","",HLOOKUP(W$15,'Data Collection2'!I$2:J234,A235,FALSE))</f>
        <v>#REF!</v>
      </c>
      <c r="F234" s="152">
        <f>(COUNTIF(D$3:D234,D234))</f>
        <v>232</v>
      </c>
      <c r="G234" s="152">
        <f t="shared" si="46"/>
        <v>999</v>
      </c>
      <c r="H234" s="152" t="e">
        <f t="shared" si="47"/>
        <v>#REF!</v>
      </c>
      <c r="I234" s="153" t="str">
        <f t="shared" si="41"/>
        <v/>
      </c>
      <c r="J234" s="153" t="e">
        <f t="shared" si="49"/>
        <v>#REF!</v>
      </c>
      <c r="K234" s="153" t="e">
        <f t="shared" si="49"/>
        <v>#REF!</v>
      </c>
      <c r="L234" s="153" t="e">
        <f t="shared" si="49"/>
        <v>#REF!</v>
      </c>
      <c r="M234" s="153" t="e">
        <f t="shared" si="48"/>
        <v>#REF!</v>
      </c>
      <c r="N234" s="153" t="e">
        <f t="shared" si="48"/>
        <v>#REF!</v>
      </c>
      <c r="O234" s="153" t="e">
        <f t="shared" si="48"/>
        <v>#REF!</v>
      </c>
      <c r="P234" s="153" t="e">
        <f t="shared" si="39"/>
        <v>#REF!</v>
      </c>
      <c r="Q234" s="153" t="e">
        <f t="shared" si="39"/>
        <v>#REF!</v>
      </c>
      <c r="R234" s="153" t="e">
        <f t="shared" si="39"/>
        <v>#REF!</v>
      </c>
      <c r="S234" s="153" t="e">
        <f t="shared" si="44"/>
        <v>#REF!</v>
      </c>
      <c r="T234" s="152" t="str">
        <f t="shared" ca="1" si="45"/>
        <v/>
      </c>
      <c r="U234" s="149" t="str">
        <f t="shared" ca="1" si="42"/>
        <v/>
      </c>
    </row>
    <row r="235" spans="1:21">
      <c r="A235" s="149">
        <v>233</v>
      </c>
      <c r="B235" s="150">
        <f t="shared" si="43"/>
        <v>233</v>
      </c>
      <c r="C235" s="151" t="e">
        <f>IF('Data Collection2'!$V$6='Pareto Math2'!Z$3,'Pareto Math2'!B235,IF(HLOOKUP(X$15,'Data Collection2'!I$2:J235,A236,FALSE)="","",HLOOKUP(X$15,'Data Collection2'!I$2:J235,A236,FALSE)))</f>
        <v>#REF!</v>
      </c>
      <c r="D235" s="149" t="e">
        <f>HLOOKUP(V$15,'Data Collection2'!I$2:J235,A236,FALSE)</f>
        <v>#REF!</v>
      </c>
      <c r="E235" s="152" t="e">
        <f>IF(C235="","",HLOOKUP(W$15,'Data Collection2'!I$2:J235,A236,FALSE))</f>
        <v>#REF!</v>
      </c>
      <c r="F235" s="152">
        <f>(COUNTIF(D$3:D235,D235))</f>
        <v>233</v>
      </c>
      <c r="G235" s="152">
        <f t="shared" si="46"/>
        <v>999</v>
      </c>
      <c r="H235" s="152" t="e">
        <f t="shared" si="47"/>
        <v>#REF!</v>
      </c>
      <c r="I235" s="153" t="str">
        <f t="shared" si="41"/>
        <v/>
      </c>
      <c r="J235" s="153" t="e">
        <f t="shared" si="49"/>
        <v>#REF!</v>
      </c>
      <c r="K235" s="153" t="e">
        <f t="shared" si="49"/>
        <v>#REF!</v>
      </c>
      <c r="L235" s="153" t="e">
        <f t="shared" si="49"/>
        <v>#REF!</v>
      </c>
      <c r="M235" s="153" t="e">
        <f t="shared" si="48"/>
        <v>#REF!</v>
      </c>
      <c r="N235" s="153" t="e">
        <f t="shared" si="48"/>
        <v>#REF!</v>
      </c>
      <c r="O235" s="153" t="e">
        <f t="shared" si="48"/>
        <v>#REF!</v>
      </c>
      <c r="P235" s="153" t="e">
        <f t="shared" si="39"/>
        <v>#REF!</v>
      </c>
      <c r="Q235" s="153" t="e">
        <f t="shared" si="39"/>
        <v>#REF!</v>
      </c>
      <c r="R235" s="153" t="e">
        <f t="shared" si="39"/>
        <v>#REF!</v>
      </c>
      <c r="S235" s="153" t="e">
        <f t="shared" si="44"/>
        <v>#REF!</v>
      </c>
      <c r="T235" s="152" t="str">
        <f t="shared" ca="1" si="45"/>
        <v/>
      </c>
      <c r="U235" s="149" t="str">
        <f t="shared" ca="1" si="42"/>
        <v/>
      </c>
    </row>
    <row r="236" spans="1:21">
      <c r="A236" s="149">
        <v>234</v>
      </c>
      <c r="B236" s="150">
        <f t="shared" si="43"/>
        <v>234</v>
      </c>
      <c r="C236" s="151" t="e">
        <f>IF('Data Collection2'!$V$6='Pareto Math2'!Z$3,'Pareto Math2'!B236,IF(HLOOKUP(X$15,'Data Collection2'!I$2:J236,A237,FALSE)="","",HLOOKUP(X$15,'Data Collection2'!I$2:J236,A237,FALSE)))</f>
        <v>#REF!</v>
      </c>
      <c r="D236" s="149" t="e">
        <f>HLOOKUP(V$15,'Data Collection2'!I$2:J236,A237,FALSE)</f>
        <v>#REF!</v>
      </c>
      <c r="E236" s="152" t="e">
        <f>IF(C236="","",HLOOKUP(W$15,'Data Collection2'!I$2:J236,A237,FALSE))</f>
        <v>#REF!</v>
      </c>
      <c r="F236" s="152">
        <f>(COUNTIF(D$3:D236,D236))</f>
        <v>234</v>
      </c>
      <c r="G236" s="152">
        <f t="shared" si="46"/>
        <v>999</v>
      </c>
      <c r="H236" s="152" t="e">
        <f t="shared" si="47"/>
        <v>#REF!</v>
      </c>
      <c r="I236" s="153" t="str">
        <f t="shared" si="41"/>
        <v/>
      </c>
      <c r="J236" s="153" t="e">
        <f t="shared" si="49"/>
        <v>#REF!</v>
      </c>
      <c r="K236" s="153" t="e">
        <f t="shared" si="49"/>
        <v>#REF!</v>
      </c>
      <c r="L236" s="153" t="e">
        <f t="shared" si="49"/>
        <v>#REF!</v>
      </c>
      <c r="M236" s="153" t="e">
        <f t="shared" si="48"/>
        <v>#REF!</v>
      </c>
      <c r="N236" s="153" t="e">
        <f t="shared" si="48"/>
        <v>#REF!</v>
      </c>
      <c r="O236" s="153" t="e">
        <f t="shared" si="48"/>
        <v>#REF!</v>
      </c>
      <c r="P236" s="153" t="e">
        <f t="shared" si="39"/>
        <v>#REF!</v>
      </c>
      <c r="Q236" s="153" t="e">
        <f t="shared" si="39"/>
        <v>#REF!</v>
      </c>
      <c r="R236" s="153" t="e">
        <f t="shared" si="39"/>
        <v>#REF!</v>
      </c>
      <c r="S236" s="153" t="e">
        <f t="shared" si="44"/>
        <v>#REF!</v>
      </c>
      <c r="T236" s="152" t="str">
        <f t="shared" ca="1" si="45"/>
        <v/>
      </c>
      <c r="U236" s="149" t="str">
        <f t="shared" ca="1" si="42"/>
        <v/>
      </c>
    </row>
    <row r="237" spans="1:21">
      <c r="A237" s="149">
        <v>235</v>
      </c>
      <c r="B237" s="150">
        <f t="shared" si="43"/>
        <v>235</v>
      </c>
      <c r="C237" s="151" t="e">
        <f>IF('Data Collection2'!$V$6='Pareto Math2'!Z$3,'Pareto Math2'!B237,IF(HLOOKUP(X$15,'Data Collection2'!I$2:J237,A238,FALSE)="","",HLOOKUP(X$15,'Data Collection2'!I$2:J237,A238,FALSE)))</f>
        <v>#REF!</v>
      </c>
      <c r="D237" s="149" t="e">
        <f>HLOOKUP(V$15,'Data Collection2'!I$2:J237,A238,FALSE)</f>
        <v>#REF!</v>
      </c>
      <c r="E237" s="152" t="e">
        <f>IF(C237="","",HLOOKUP(W$15,'Data Collection2'!I$2:J237,A238,FALSE))</f>
        <v>#REF!</v>
      </c>
      <c r="F237" s="152">
        <f>(COUNTIF(D$3:D237,D237))</f>
        <v>235</v>
      </c>
      <c r="G237" s="152">
        <f t="shared" si="46"/>
        <v>999</v>
      </c>
      <c r="H237" s="152" t="e">
        <f t="shared" si="47"/>
        <v>#REF!</v>
      </c>
      <c r="I237" s="153" t="str">
        <f t="shared" si="41"/>
        <v/>
      </c>
      <c r="J237" s="153" t="e">
        <f t="shared" si="49"/>
        <v>#REF!</v>
      </c>
      <c r="K237" s="153" t="e">
        <f t="shared" si="49"/>
        <v>#REF!</v>
      </c>
      <c r="L237" s="153" t="e">
        <f t="shared" si="49"/>
        <v>#REF!</v>
      </c>
      <c r="M237" s="153" t="e">
        <f t="shared" si="48"/>
        <v>#REF!</v>
      </c>
      <c r="N237" s="153" t="e">
        <f t="shared" si="48"/>
        <v>#REF!</v>
      </c>
      <c r="O237" s="153" t="e">
        <f t="shared" si="48"/>
        <v>#REF!</v>
      </c>
      <c r="P237" s="153" t="e">
        <f t="shared" si="39"/>
        <v>#REF!</v>
      </c>
      <c r="Q237" s="153" t="e">
        <f t="shared" si="39"/>
        <v>#REF!</v>
      </c>
      <c r="R237" s="153" t="e">
        <f t="shared" si="39"/>
        <v>#REF!</v>
      </c>
      <c r="S237" s="153" t="e">
        <f t="shared" si="44"/>
        <v>#REF!</v>
      </c>
      <c r="T237" s="152" t="str">
        <f t="shared" ca="1" si="45"/>
        <v/>
      </c>
      <c r="U237" s="149" t="str">
        <f t="shared" ca="1" si="42"/>
        <v/>
      </c>
    </row>
    <row r="238" spans="1:21">
      <c r="A238" s="149">
        <v>236</v>
      </c>
      <c r="B238" s="150">
        <f t="shared" si="43"/>
        <v>236</v>
      </c>
      <c r="C238" s="151" t="e">
        <f>IF('Data Collection2'!$V$6='Pareto Math2'!Z$3,'Pareto Math2'!B238,IF(HLOOKUP(X$15,'Data Collection2'!I$2:J238,A239,FALSE)="","",HLOOKUP(X$15,'Data Collection2'!I$2:J238,A239,FALSE)))</f>
        <v>#REF!</v>
      </c>
      <c r="D238" s="149" t="e">
        <f>HLOOKUP(V$15,'Data Collection2'!I$2:J238,A239,FALSE)</f>
        <v>#REF!</v>
      </c>
      <c r="E238" s="152" t="e">
        <f>IF(C238="","",HLOOKUP(W$15,'Data Collection2'!I$2:J238,A239,FALSE))</f>
        <v>#REF!</v>
      </c>
      <c r="F238" s="152">
        <f>(COUNTIF(D$3:D238,D238))</f>
        <v>236</v>
      </c>
      <c r="G238" s="152">
        <f t="shared" si="46"/>
        <v>999</v>
      </c>
      <c r="H238" s="152" t="e">
        <f t="shared" si="47"/>
        <v>#REF!</v>
      </c>
      <c r="I238" s="153" t="str">
        <f t="shared" si="41"/>
        <v/>
      </c>
      <c r="J238" s="153" t="e">
        <f t="shared" si="49"/>
        <v>#REF!</v>
      </c>
      <c r="K238" s="153" t="e">
        <f t="shared" si="49"/>
        <v>#REF!</v>
      </c>
      <c r="L238" s="153" t="e">
        <f t="shared" si="49"/>
        <v>#REF!</v>
      </c>
      <c r="M238" s="153" t="e">
        <f t="shared" si="48"/>
        <v>#REF!</v>
      </c>
      <c r="N238" s="153" t="e">
        <f t="shared" si="48"/>
        <v>#REF!</v>
      </c>
      <c r="O238" s="153" t="e">
        <f t="shared" si="48"/>
        <v>#REF!</v>
      </c>
      <c r="P238" s="153" t="e">
        <f t="shared" si="48"/>
        <v>#REF!</v>
      </c>
      <c r="Q238" s="153" t="e">
        <f t="shared" si="48"/>
        <v>#REF!</v>
      </c>
      <c r="R238" s="153" t="e">
        <f t="shared" si="48"/>
        <v>#REF!</v>
      </c>
      <c r="S238" s="153" t="e">
        <f t="shared" si="44"/>
        <v>#REF!</v>
      </c>
      <c r="T238" s="152" t="str">
        <f t="shared" ca="1" si="45"/>
        <v/>
      </c>
      <c r="U238" s="149" t="str">
        <f t="shared" ca="1" si="42"/>
        <v/>
      </c>
    </row>
    <row r="239" spans="1:21">
      <c r="A239" s="149">
        <v>237</v>
      </c>
      <c r="B239" s="150">
        <f t="shared" si="43"/>
        <v>237</v>
      </c>
      <c r="C239" s="151" t="e">
        <f>IF('Data Collection2'!$V$6='Pareto Math2'!Z$3,'Pareto Math2'!B239,IF(HLOOKUP(X$15,'Data Collection2'!I$2:J239,A240,FALSE)="","",HLOOKUP(X$15,'Data Collection2'!I$2:J239,A240,FALSE)))</f>
        <v>#REF!</v>
      </c>
      <c r="D239" s="149" t="e">
        <f>HLOOKUP(V$15,'Data Collection2'!I$2:J239,A240,FALSE)</f>
        <v>#REF!</v>
      </c>
      <c r="E239" s="152" t="e">
        <f>IF(C239="","",HLOOKUP(W$15,'Data Collection2'!I$2:J239,A240,FALSE))</f>
        <v>#REF!</v>
      </c>
      <c r="F239" s="152">
        <f>(COUNTIF(D$3:D239,D239))</f>
        <v>237</v>
      </c>
      <c r="G239" s="152">
        <f t="shared" si="46"/>
        <v>999</v>
      </c>
      <c r="H239" s="152" t="e">
        <f t="shared" si="47"/>
        <v>#REF!</v>
      </c>
      <c r="I239" s="153" t="str">
        <f t="shared" si="41"/>
        <v/>
      </c>
      <c r="J239" s="153" t="e">
        <f t="shared" si="49"/>
        <v>#REF!</v>
      </c>
      <c r="K239" s="153" t="e">
        <f t="shared" si="49"/>
        <v>#REF!</v>
      </c>
      <c r="L239" s="153" t="e">
        <f t="shared" si="49"/>
        <v>#REF!</v>
      </c>
      <c r="M239" s="153" t="e">
        <f t="shared" si="48"/>
        <v>#REF!</v>
      </c>
      <c r="N239" s="153" t="e">
        <f t="shared" si="48"/>
        <v>#REF!</v>
      </c>
      <c r="O239" s="153" t="e">
        <f t="shared" si="48"/>
        <v>#REF!</v>
      </c>
      <c r="P239" s="153" t="e">
        <f t="shared" si="48"/>
        <v>#REF!</v>
      </c>
      <c r="Q239" s="153" t="e">
        <f t="shared" si="48"/>
        <v>#REF!</v>
      </c>
      <c r="R239" s="153" t="e">
        <f t="shared" si="48"/>
        <v>#REF!</v>
      </c>
      <c r="S239" s="153" t="e">
        <f t="shared" si="44"/>
        <v>#REF!</v>
      </c>
      <c r="T239" s="152" t="str">
        <f t="shared" ca="1" si="45"/>
        <v/>
      </c>
      <c r="U239" s="149" t="str">
        <f t="shared" ca="1" si="42"/>
        <v/>
      </c>
    </row>
    <row r="240" spans="1:21">
      <c r="A240" s="149">
        <v>238</v>
      </c>
      <c r="B240" s="150">
        <f t="shared" si="43"/>
        <v>238</v>
      </c>
      <c r="C240" s="151" t="e">
        <f>IF('Data Collection2'!$V$6='Pareto Math2'!Z$3,'Pareto Math2'!B240,IF(HLOOKUP(X$15,'Data Collection2'!I$2:J240,A241,FALSE)="","",HLOOKUP(X$15,'Data Collection2'!I$2:J240,A241,FALSE)))</f>
        <v>#REF!</v>
      </c>
      <c r="D240" s="149" t="e">
        <f>HLOOKUP(V$15,'Data Collection2'!I$2:J240,A241,FALSE)</f>
        <v>#REF!</v>
      </c>
      <c r="E240" s="152" t="e">
        <f>IF(C240="","",HLOOKUP(W$15,'Data Collection2'!I$2:J240,A241,FALSE))</f>
        <v>#REF!</v>
      </c>
      <c r="F240" s="152">
        <f>(COUNTIF(D$3:D240,D240))</f>
        <v>238</v>
      </c>
      <c r="G240" s="152">
        <f t="shared" si="46"/>
        <v>999</v>
      </c>
      <c r="H240" s="152" t="e">
        <f t="shared" si="47"/>
        <v>#REF!</v>
      </c>
      <c r="I240" s="153" t="str">
        <f t="shared" si="41"/>
        <v/>
      </c>
      <c r="J240" s="153" t="e">
        <f t="shared" si="49"/>
        <v>#REF!</v>
      </c>
      <c r="K240" s="153" t="e">
        <f t="shared" si="49"/>
        <v>#REF!</v>
      </c>
      <c r="L240" s="153" t="e">
        <f t="shared" si="49"/>
        <v>#REF!</v>
      </c>
      <c r="M240" s="153" t="e">
        <f t="shared" si="48"/>
        <v>#REF!</v>
      </c>
      <c r="N240" s="153" t="e">
        <f t="shared" si="48"/>
        <v>#REF!</v>
      </c>
      <c r="O240" s="153" t="e">
        <f t="shared" si="48"/>
        <v>#REF!</v>
      </c>
      <c r="P240" s="153" t="e">
        <f t="shared" si="48"/>
        <v>#REF!</v>
      </c>
      <c r="Q240" s="153" t="e">
        <f t="shared" si="48"/>
        <v>#REF!</v>
      </c>
      <c r="R240" s="153" t="e">
        <f t="shared" si="48"/>
        <v>#REF!</v>
      </c>
      <c r="S240" s="153" t="e">
        <f t="shared" si="44"/>
        <v>#REF!</v>
      </c>
      <c r="T240" s="152" t="str">
        <f t="shared" ca="1" si="45"/>
        <v/>
      </c>
      <c r="U240" s="149" t="str">
        <f t="shared" ca="1" si="42"/>
        <v/>
      </c>
    </row>
    <row r="241" spans="1:21">
      <c r="A241" s="149">
        <v>239</v>
      </c>
      <c r="B241" s="150">
        <f t="shared" si="43"/>
        <v>239</v>
      </c>
      <c r="C241" s="151" t="e">
        <f>IF('Data Collection2'!$V$6='Pareto Math2'!Z$3,'Pareto Math2'!B241,IF(HLOOKUP(X$15,'Data Collection2'!I$2:J241,A242,FALSE)="","",HLOOKUP(X$15,'Data Collection2'!I$2:J241,A242,FALSE)))</f>
        <v>#REF!</v>
      </c>
      <c r="D241" s="149" t="e">
        <f>HLOOKUP(V$15,'Data Collection2'!I$2:J241,A242,FALSE)</f>
        <v>#REF!</v>
      </c>
      <c r="E241" s="152" t="e">
        <f>IF(C241="","",HLOOKUP(W$15,'Data Collection2'!I$2:J241,A242,FALSE))</f>
        <v>#REF!</v>
      </c>
      <c r="F241" s="152">
        <f>(COUNTIF(D$3:D241,D241))</f>
        <v>239</v>
      </c>
      <c r="G241" s="152">
        <f t="shared" si="46"/>
        <v>999</v>
      </c>
      <c r="H241" s="152" t="e">
        <f t="shared" si="47"/>
        <v>#REF!</v>
      </c>
      <c r="I241" s="153" t="str">
        <f t="shared" si="41"/>
        <v/>
      </c>
      <c r="J241" s="153" t="e">
        <f t="shared" si="49"/>
        <v>#REF!</v>
      </c>
      <c r="K241" s="153" t="e">
        <f t="shared" si="49"/>
        <v>#REF!</v>
      </c>
      <c r="L241" s="153" t="e">
        <f t="shared" si="49"/>
        <v>#REF!</v>
      </c>
      <c r="M241" s="153" t="e">
        <f t="shared" si="48"/>
        <v>#REF!</v>
      </c>
      <c r="N241" s="153" t="e">
        <f t="shared" si="48"/>
        <v>#REF!</v>
      </c>
      <c r="O241" s="153" t="e">
        <f t="shared" si="48"/>
        <v>#REF!</v>
      </c>
      <c r="P241" s="153" t="e">
        <f t="shared" si="48"/>
        <v>#REF!</v>
      </c>
      <c r="Q241" s="153" t="e">
        <f t="shared" si="48"/>
        <v>#REF!</v>
      </c>
      <c r="R241" s="153" t="e">
        <f t="shared" si="48"/>
        <v>#REF!</v>
      </c>
      <c r="S241" s="153" t="e">
        <f t="shared" si="44"/>
        <v>#REF!</v>
      </c>
      <c r="T241" s="152" t="str">
        <f t="shared" ca="1" si="45"/>
        <v/>
      </c>
      <c r="U241" s="149" t="str">
        <f t="shared" ca="1" si="42"/>
        <v/>
      </c>
    </row>
    <row r="242" spans="1:21">
      <c r="A242" s="149">
        <v>240</v>
      </c>
      <c r="B242" s="150">
        <f t="shared" si="43"/>
        <v>240</v>
      </c>
      <c r="C242" s="151" t="e">
        <f>IF('Data Collection2'!$V$6='Pareto Math2'!Z$3,'Pareto Math2'!B242,IF(HLOOKUP(X$15,'Data Collection2'!I$2:J242,A243,FALSE)="","",HLOOKUP(X$15,'Data Collection2'!I$2:J242,A243,FALSE)))</f>
        <v>#REF!</v>
      </c>
      <c r="D242" s="149" t="e">
        <f>HLOOKUP(V$15,'Data Collection2'!I$2:J242,A243,FALSE)</f>
        <v>#REF!</v>
      </c>
      <c r="E242" s="152" t="e">
        <f>IF(C242="","",HLOOKUP(W$15,'Data Collection2'!I$2:J242,A243,FALSE))</f>
        <v>#REF!</v>
      </c>
      <c r="F242" s="152">
        <f>(COUNTIF(D$3:D242,D242))</f>
        <v>240</v>
      </c>
      <c r="G242" s="152">
        <f t="shared" si="46"/>
        <v>999</v>
      </c>
      <c r="H242" s="152" t="e">
        <f t="shared" si="47"/>
        <v>#REF!</v>
      </c>
      <c r="I242" s="153" t="str">
        <f t="shared" si="41"/>
        <v/>
      </c>
      <c r="J242" s="153" t="e">
        <f t="shared" si="49"/>
        <v>#REF!</v>
      </c>
      <c r="K242" s="153" t="e">
        <f t="shared" si="49"/>
        <v>#REF!</v>
      </c>
      <c r="L242" s="153" t="e">
        <f t="shared" si="49"/>
        <v>#REF!</v>
      </c>
      <c r="M242" s="153" t="e">
        <f t="shared" si="48"/>
        <v>#REF!</v>
      </c>
      <c r="N242" s="153" t="e">
        <f t="shared" si="48"/>
        <v>#REF!</v>
      </c>
      <c r="O242" s="153" t="e">
        <f t="shared" si="48"/>
        <v>#REF!</v>
      </c>
      <c r="P242" s="153" t="e">
        <f t="shared" si="48"/>
        <v>#REF!</v>
      </c>
      <c r="Q242" s="153" t="e">
        <f t="shared" si="48"/>
        <v>#REF!</v>
      </c>
      <c r="R242" s="153" t="e">
        <f t="shared" si="48"/>
        <v>#REF!</v>
      </c>
      <c r="S242" s="153" t="e">
        <f t="shared" si="44"/>
        <v>#REF!</v>
      </c>
      <c r="T242" s="152" t="str">
        <f t="shared" ca="1" si="45"/>
        <v/>
      </c>
      <c r="U242" s="149" t="str">
        <f t="shared" ca="1" si="42"/>
        <v/>
      </c>
    </row>
    <row r="243" spans="1:21">
      <c r="A243" s="149">
        <v>241</v>
      </c>
      <c r="B243" s="150">
        <f t="shared" si="43"/>
        <v>241</v>
      </c>
      <c r="C243" s="151" t="e">
        <f>IF('Data Collection2'!$V$6='Pareto Math2'!Z$3,'Pareto Math2'!B243,IF(HLOOKUP(X$15,'Data Collection2'!I$2:J243,A244,FALSE)="","",HLOOKUP(X$15,'Data Collection2'!I$2:J243,A244,FALSE)))</f>
        <v>#REF!</v>
      </c>
      <c r="D243" s="149" t="e">
        <f>HLOOKUP(V$15,'Data Collection2'!I$2:J243,A244,FALSE)</f>
        <v>#REF!</v>
      </c>
      <c r="E243" s="152" t="e">
        <f>IF(C243="","",HLOOKUP(W$15,'Data Collection2'!I$2:J243,A244,FALSE))</f>
        <v>#REF!</v>
      </c>
      <c r="F243" s="152">
        <f>(COUNTIF(D$3:D243,D243))</f>
        <v>241</v>
      </c>
      <c r="G243" s="152">
        <f t="shared" si="46"/>
        <v>999</v>
      </c>
      <c r="H243" s="152" t="e">
        <f t="shared" si="47"/>
        <v>#REF!</v>
      </c>
      <c r="I243" s="153" t="str">
        <f t="shared" si="41"/>
        <v/>
      </c>
      <c r="J243" s="153" t="e">
        <f t="shared" si="49"/>
        <v>#REF!</v>
      </c>
      <c r="K243" s="153" t="e">
        <f t="shared" si="49"/>
        <v>#REF!</v>
      </c>
      <c r="L243" s="153" t="e">
        <f t="shared" si="49"/>
        <v>#REF!</v>
      </c>
      <c r="M243" s="153" t="e">
        <f t="shared" si="48"/>
        <v>#REF!</v>
      </c>
      <c r="N243" s="153" t="e">
        <f t="shared" si="48"/>
        <v>#REF!</v>
      </c>
      <c r="O243" s="153" t="e">
        <f t="shared" si="48"/>
        <v>#REF!</v>
      </c>
      <c r="P243" s="153" t="e">
        <f t="shared" si="48"/>
        <v>#REF!</v>
      </c>
      <c r="Q243" s="153" t="e">
        <f t="shared" si="48"/>
        <v>#REF!</v>
      </c>
      <c r="R243" s="153" t="e">
        <f t="shared" si="48"/>
        <v>#REF!</v>
      </c>
      <c r="S243" s="153" t="e">
        <f t="shared" si="44"/>
        <v>#REF!</v>
      </c>
      <c r="T243" s="152" t="str">
        <f t="shared" ca="1" si="45"/>
        <v/>
      </c>
      <c r="U243" s="149" t="str">
        <f t="shared" ca="1" si="42"/>
        <v/>
      </c>
    </row>
    <row r="244" spans="1:21">
      <c r="A244" s="149">
        <v>242</v>
      </c>
      <c r="B244" s="150">
        <f t="shared" si="43"/>
        <v>242</v>
      </c>
      <c r="C244" s="151" t="e">
        <f>IF('Data Collection2'!$V$6='Pareto Math2'!Z$3,'Pareto Math2'!B244,IF(HLOOKUP(X$15,'Data Collection2'!I$2:J244,A245,FALSE)="","",HLOOKUP(X$15,'Data Collection2'!I$2:J244,A245,FALSE)))</f>
        <v>#REF!</v>
      </c>
      <c r="D244" s="149" t="e">
        <f>HLOOKUP(V$15,'Data Collection2'!I$2:J244,A245,FALSE)</f>
        <v>#REF!</v>
      </c>
      <c r="E244" s="152" t="e">
        <f>IF(C244="","",HLOOKUP(W$15,'Data Collection2'!I$2:J244,A245,FALSE))</f>
        <v>#REF!</v>
      </c>
      <c r="F244" s="152">
        <f>(COUNTIF(D$3:D244,D244))</f>
        <v>242</v>
      </c>
      <c r="G244" s="152">
        <f t="shared" si="46"/>
        <v>999</v>
      </c>
      <c r="H244" s="152" t="e">
        <f t="shared" si="47"/>
        <v>#REF!</v>
      </c>
      <c r="I244" s="153" t="str">
        <f t="shared" si="41"/>
        <v/>
      </c>
      <c r="J244" s="153" t="e">
        <f t="shared" si="49"/>
        <v>#REF!</v>
      </c>
      <c r="K244" s="153" t="e">
        <f t="shared" si="49"/>
        <v>#REF!</v>
      </c>
      <c r="L244" s="153" t="e">
        <f t="shared" si="49"/>
        <v>#REF!</v>
      </c>
      <c r="M244" s="153" t="e">
        <f t="shared" si="48"/>
        <v>#REF!</v>
      </c>
      <c r="N244" s="153" t="e">
        <f t="shared" si="48"/>
        <v>#REF!</v>
      </c>
      <c r="O244" s="153" t="e">
        <f t="shared" si="48"/>
        <v>#REF!</v>
      </c>
      <c r="P244" s="153" t="e">
        <f t="shared" si="48"/>
        <v>#REF!</v>
      </c>
      <c r="Q244" s="153" t="e">
        <f t="shared" si="48"/>
        <v>#REF!</v>
      </c>
      <c r="R244" s="153" t="e">
        <f t="shared" si="48"/>
        <v>#REF!</v>
      </c>
      <c r="S244" s="153" t="e">
        <f t="shared" si="44"/>
        <v>#REF!</v>
      </c>
      <c r="T244" s="152" t="str">
        <f t="shared" ca="1" si="45"/>
        <v/>
      </c>
      <c r="U244" s="149" t="str">
        <f t="shared" ca="1" si="42"/>
        <v/>
      </c>
    </row>
    <row r="245" spans="1:21">
      <c r="A245" s="149">
        <v>243</v>
      </c>
      <c r="B245" s="150">
        <f t="shared" si="43"/>
        <v>243</v>
      </c>
      <c r="C245" s="151" t="e">
        <f>IF('Data Collection2'!$V$6='Pareto Math2'!Z$3,'Pareto Math2'!B245,IF(HLOOKUP(X$15,'Data Collection2'!I$2:J245,A246,FALSE)="","",HLOOKUP(X$15,'Data Collection2'!I$2:J245,A246,FALSE)))</f>
        <v>#REF!</v>
      </c>
      <c r="D245" s="149" t="e">
        <f>HLOOKUP(V$15,'Data Collection2'!I$2:J245,A246,FALSE)</f>
        <v>#REF!</v>
      </c>
      <c r="E245" s="152" t="e">
        <f>IF(C245="","",HLOOKUP(W$15,'Data Collection2'!I$2:J245,A246,FALSE))</f>
        <v>#REF!</v>
      </c>
      <c r="F245" s="152">
        <f>(COUNTIF(D$3:D245,D245))</f>
        <v>243</v>
      </c>
      <c r="G245" s="152">
        <f t="shared" si="46"/>
        <v>999</v>
      </c>
      <c r="H245" s="152" t="e">
        <f t="shared" si="47"/>
        <v>#REF!</v>
      </c>
      <c r="I245" s="153" t="str">
        <f t="shared" si="41"/>
        <v/>
      </c>
      <c r="J245" s="153" t="e">
        <f t="shared" si="49"/>
        <v>#REF!</v>
      </c>
      <c r="K245" s="153" t="e">
        <f t="shared" si="49"/>
        <v>#REF!</v>
      </c>
      <c r="L245" s="153" t="e">
        <f t="shared" si="49"/>
        <v>#REF!</v>
      </c>
      <c r="M245" s="153" t="e">
        <f t="shared" si="48"/>
        <v>#REF!</v>
      </c>
      <c r="N245" s="153" t="e">
        <f t="shared" si="48"/>
        <v>#REF!</v>
      </c>
      <c r="O245" s="153" t="e">
        <f t="shared" si="48"/>
        <v>#REF!</v>
      </c>
      <c r="P245" s="153" t="e">
        <f t="shared" si="48"/>
        <v>#REF!</v>
      </c>
      <c r="Q245" s="153" t="e">
        <f t="shared" si="48"/>
        <v>#REF!</v>
      </c>
      <c r="R245" s="153" t="e">
        <f t="shared" si="48"/>
        <v>#REF!</v>
      </c>
      <c r="S245" s="153" t="e">
        <f t="shared" si="44"/>
        <v>#REF!</v>
      </c>
      <c r="T245" s="152" t="str">
        <f t="shared" ca="1" si="45"/>
        <v/>
      </c>
      <c r="U245" s="149" t="str">
        <f t="shared" ca="1" si="42"/>
        <v/>
      </c>
    </row>
    <row r="246" spans="1:21">
      <c r="A246" s="149">
        <v>244</v>
      </c>
      <c r="B246" s="150">
        <f t="shared" si="43"/>
        <v>244</v>
      </c>
      <c r="C246" s="151" t="e">
        <f>IF('Data Collection2'!$V$6='Pareto Math2'!Z$3,'Pareto Math2'!B246,IF(HLOOKUP(X$15,'Data Collection2'!I$2:J246,A247,FALSE)="","",HLOOKUP(X$15,'Data Collection2'!I$2:J246,A247,FALSE)))</f>
        <v>#REF!</v>
      </c>
      <c r="D246" s="149" t="e">
        <f>HLOOKUP(V$15,'Data Collection2'!I$2:J246,A247,FALSE)</f>
        <v>#REF!</v>
      </c>
      <c r="E246" s="152" t="e">
        <f>IF(C246="","",HLOOKUP(W$15,'Data Collection2'!I$2:J246,A247,FALSE))</f>
        <v>#REF!</v>
      </c>
      <c r="F246" s="152">
        <f>(COUNTIF(D$3:D246,D246))</f>
        <v>244</v>
      </c>
      <c r="G246" s="152">
        <f t="shared" si="46"/>
        <v>999</v>
      </c>
      <c r="H246" s="152" t="e">
        <f t="shared" si="47"/>
        <v>#REF!</v>
      </c>
      <c r="I246" s="153" t="str">
        <f t="shared" si="41"/>
        <v/>
      </c>
      <c r="J246" s="153" t="e">
        <f t="shared" si="49"/>
        <v>#REF!</v>
      </c>
      <c r="K246" s="153" t="e">
        <f t="shared" si="49"/>
        <v>#REF!</v>
      </c>
      <c r="L246" s="153" t="e">
        <f t="shared" si="49"/>
        <v>#REF!</v>
      </c>
      <c r="M246" s="153" t="e">
        <f t="shared" si="48"/>
        <v>#REF!</v>
      </c>
      <c r="N246" s="153" t="e">
        <f t="shared" si="48"/>
        <v>#REF!</v>
      </c>
      <c r="O246" s="153" t="e">
        <f t="shared" si="48"/>
        <v>#REF!</v>
      </c>
      <c r="P246" s="153" t="e">
        <f t="shared" si="48"/>
        <v>#REF!</v>
      </c>
      <c r="Q246" s="153" t="e">
        <f t="shared" si="48"/>
        <v>#REF!</v>
      </c>
      <c r="R246" s="153" t="e">
        <f t="shared" si="48"/>
        <v>#REF!</v>
      </c>
      <c r="S246" s="153" t="e">
        <f t="shared" si="44"/>
        <v>#REF!</v>
      </c>
      <c r="T246" s="152" t="str">
        <f t="shared" ca="1" si="45"/>
        <v/>
      </c>
      <c r="U246" s="149" t="str">
        <f t="shared" ca="1" si="42"/>
        <v/>
      </c>
    </row>
    <row r="247" spans="1:21">
      <c r="A247" s="149">
        <v>245</v>
      </c>
      <c r="B247" s="150">
        <f t="shared" si="43"/>
        <v>245</v>
      </c>
      <c r="C247" s="151" t="e">
        <f>IF('Data Collection2'!$V$6='Pareto Math2'!Z$3,'Pareto Math2'!B247,IF(HLOOKUP(X$15,'Data Collection2'!I$2:J247,A248,FALSE)="","",HLOOKUP(X$15,'Data Collection2'!I$2:J247,A248,FALSE)))</f>
        <v>#REF!</v>
      </c>
      <c r="D247" s="149" t="e">
        <f>HLOOKUP(V$15,'Data Collection2'!I$2:J247,A248,FALSE)</f>
        <v>#REF!</v>
      </c>
      <c r="E247" s="152" t="e">
        <f>IF(C247="","",HLOOKUP(W$15,'Data Collection2'!I$2:J247,A248,FALSE))</f>
        <v>#REF!</v>
      </c>
      <c r="F247" s="152">
        <f>(COUNTIF(D$3:D247,D247))</f>
        <v>245</v>
      </c>
      <c r="G247" s="152">
        <f t="shared" si="46"/>
        <v>999</v>
      </c>
      <c r="H247" s="152" t="e">
        <f t="shared" si="47"/>
        <v>#REF!</v>
      </c>
      <c r="I247" s="153" t="str">
        <f t="shared" si="41"/>
        <v/>
      </c>
      <c r="J247" s="153" t="e">
        <f t="shared" si="49"/>
        <v>#REF!</v>
      </c>
      <c r="K247" s="153" t="e">
        <f t="shared" si="49"/>
        <v>#REF!</v>
      </c>
      <c r="L247" s="153" t="e">
        <f t="shared" si="49"/>
        <v>#REF!</v>
      </c>
      <c r="M247" s="153" t="e">
        <f t="shared" si="48"/>
        <v>#REF!</v>
      </c>
      <c r="N247" s="153" t="e">
        <f t="shared" si="48"/>
        <v>#REF!</v>
      </c>
      <c r="O247" s="153" t="e">
        <f t="shared" si="48"/>
        <v>#REF!</v>
      </c>
      <c r="P247" s="153" t="e">
        <f t="shared" si="48"/>
        <v>#REF!</v>
      </c>
      <c r="Q247" s="153" t="e">
        <f t="shared" si="48"/>
        <v>#REF!</v>
      </c>
      <c r="R247" s="153" t="e">
        <f t="shared" si="48"/>
        <v>#REF!</v>
      </c>
      <c r="S247" s="153" t="e">
        <f t="shared" si="44"/>
        <v>#REF!</v>
      </c>
      <c r="T247" s="152" t="str">
        <f t="shared" ca="1" si="45"/>
        <v/>
      </c>
      <c r="U247" s="149" t="str">
        <f t="shared" ca="1" si="42"/>
        <v/>
      </c>
    </row>
    <row r="248" spans="1:21">
      <c r="A248" s="149">
        <v>246</v>
      </c>
      <c r="B248" s="150">
        <f t="shared" si="43"/>
        <v>246</v>
      </c>
      <c r="C248" s="151" t="e">
        <f>IF('Data Collection2'!$V$6='Pareto Math2'!Z$3,'Pareto Math2'!B248,IF(HLOOKUP(X$15,'Data Collection2'!I$2:J248,A249,FALSE)="","",HLOOKUP(X$15,'Data Collection2'!I$2:J248,A249,FALSE)))</f>
        <v>#REF!</v>
      </c>
      <c r="D248" s="149" t="e">
        <f>HLOOKUP(V$15,'Data Collection2'!I$2:J248,A249,FALSE)</f>
        <v>#REF!</v>
      </c>
      <c r="E248" s="152" t="e">
        <f>IF(C248="","",HLOOKUP(W$15,'Data Collection2'!I$2:J248,A249,FALSE))</f>
        <v>#REF!</v>
      </c>
      <c r="F248" s="152">
        <f>(COUNTIF(D$3:D248,D248))</f>
        <v>246</v>
      </c>
      <c r="G248" s="152">
        <f t="shared" si="46"/>
        <v>999</v>
      </c>
      <c r="H248" s="152" t="e">
        <f t="shared" si="47"/>
        <v>#REF!</v>
      </c>
      <c r="I248" s="153" t="str">
        <f t="shared" si="41"/>
        <v/>
      </c>
      <c r="J248" s="153" t="e">
        <f t="shared" si="49"/>
        <v>#REF!</v>
      </c>
      <c r="K248" s="153" t="e">
        <f t="shared" si="49"/>
        <v>#REF!</v>
      </c>
      <c r="L248" s="153" t="e">
        <f t="shared" si="49"/>
        <v>#REF!</v>
      </c>
      <c r="M248" s="153" t="e">
        <f t="shared" si="48"/>
        <v>#REF!</v>
      </c>
      <c r="N248" s="153" t="e">
        <f t="shared" si="48"/>
        <v>#REF!</v>
      </c>
      <c r="O248" s="153" t="e">
        <f t="shared" si="48"/>
        <v>#REF!</v>
      </c>
      <c r="P248" s="153" t="e">
        <f t="shared" si="48"/>
        <v>#REF!</v>
      </c>
      <c r="Q248" s="153" t="e">
        <f t="shared" si="48"/>
        <v>#REF!</v>
      </c>
      <c r="R248" s="153" t="e">
        <f t="shared" si="48"/>
        <v>#REF!</v>
      </c>
      <c r="S248" s="153" t="e">
        <f t="shared" si="44"/>
        <v>#REF!</v>
      </c>
      <c r="T248" s="152" t="str">
        <f t="shared" ca="1" si="45"/>
        <v/>
      </c>
      <c r="U248" s="149" t="str">
        <f t="shared" ca="1" si="42"/>
        <v/>
      </c>
    </row>
    <row r="249" spans="1:21">
      <c r="A249" s="149">
        <v>247</v>
      </c>
      <c r="B249" s="150">
        <f t="shared" si="43"/>
        <v>247</v>
      </c>
      <c r="C249" s="151" t="e">
        <f>IF('Data Collection2'!$V$6='Pareto Math2'!Z$3,'Pareto Math2'!B249,IF(HLOOKUP(X$15,'Data Collection2'!I$2:J249,A250,FALSE)="","",HLOOKUP(X$15,'Data Collection2'!I$2:J249,A250,FALSE)))</f>
        <v>#REF!</v>
      </c>
      <c r="D249" s="149" t="e">
        <f>HLOOKUP(V$15,'Data Collection2'!I$2:J249,A250,FALSE)</f>
        <v>#REF!</v>
      </c>
      <c r="E249" s="152" t="e">
        <f>IF(C249="","",HLOOKUP(W$15,'Data Collection2'!I$2:J249,A250,FALSE))</f>
        <v>#REF!</v>
      </c>
      <c r="F249" s="152">
        <f>(COUNTIF(D$3:D249,D249))</f>
        <v>247</v>
      </c>
      <c r="G249" s="152">
        <f t="shared" si="46"/>
        <v>999</v>
      </c>
      <c r="H249" s="152" t="e">
        <f t="shared" si="47"/>
        <v>#REF!</v>
      </c>
      <c r="I249" s="153" t="str">
        <f t="shared" si="41"/>
        <v/>
      </c>
      <c r="J249" s="153" t="e">
        <f t="shared" si="49"/>
        <v>#REF!</v>
      </c>
      <c r="K249" s="153" t="e">
        <f t="shared" si="49"/>
        <v>#REF!</v>
      </c>
      <c r="L249" s="153" t="e">
        <f t="shared" si="49"/>
        <v>#REF!</v>
      </c>
      <c r="M249" s="153" t="e">
        <f t="shared" si="48"/>
        <v>#REF!</v>
      </c>
      <c r="N249" s="153" t="e">
        <f t="shared" si="48"/>
        <v>#REF!</v>
      </c>
      <c r="O249" s="153" t="e">
        <f t="shared" si="48"/>
        <v>#REF!</v>
      </c>
      <c r="P249" s="153" t="e">
        <f t="shared" si="48"/>
        <v>#REF!</v>
      </c>
      <c r="Q249" s="153" t="e">
        <f t="shared" si="48"/>
        <v>#REF!</v>
      </c>
      <c r="R249" s="153" t="e">
        <f t="shared" si="48"/>
        <v>#REF!</v>
      </c>
      <c r="S249" s="153" t="e">
        <f t="shared" si="44"/>
        <v>#REF!</v>
      </c>
      <c r="T249" s="152" t="str">
        <f t="shared" ca="1" si="45"/>
        <v/>
      </c>
      <c r="U249" s="149" t="str">
        <f t="shared" ca="1" si="42"/>
        <v/>
      </c>
    </row>
    <row r="250" spans="1:21">
      <c r="A250" s="149">
        <v>248</v>
      </c>
      <c r="B250" s="150">
        <f t="shared" si="43"/>
        <v>248</v>
      </c>
      <c r="C250" s="151" t="e">
        <f>IF('Data Collection2'!$V$6='Pareto Math2'!Z$3,'Pareto Math2'!B250,IF(HLOOKUP(X$15,'Data Collection2'!I$2:J250,A251,FALSE)="","",HLOOKUP(X$15,'Data Collection2'!I$2:J250,A251,FALSE)))</f>
        <v>#REF!</v>
      </c>
      <c r="D250" s="149" t="e">
        <f>HLOOKUP(V$15,'Data Collection2'!I$2:J250,A251,FALSE)</f>
        <v>#REF!</v>
      </c>
      <c r="E250" s="152" t="e">
        <f>IF(C250="","",HLOOKUP(W$15,'Data Collection2'!I$2:J250,A251,FALSE))</f>
        <v>#REF!</v>
      </c>
      <c r="F250" s="152">
        <f>(COUNTIF(D$3:D250,D250))</f>
        <v>248</v>
      </c>
      <c r="G250" s="152">
        <f t="shared" si="46"/>
        <v>999</v>
      </c>
      <c r="H250" s="152" t="e">
        <f t="shared" si="47"/>
        <v>#REF!</v>
      </c>
      <c r="I250" s="153" t="str">
        <f t="shared" si="41"/>
        <v/>
      </c>
      <c r="J250" s="153" t="e">
        <f t="shared" si="49"/>
        <v>#REF!</v>
      </c>
      <c r="K250" s="153" t="e">
        <f t="shared" si="49"/>
        <v>#REF!</v>
      </c>
      <c r="L250" s="153" t="e">
        <f t="shared" si="49"/>
        <v>#REF!</v>
      </c>
      <c r="M250" s="153" t="e">
        <f t="shared" si="48"/>
        <v>#REF!</v>
      </c>
      <c r="N250" s="153" t="e">
        <f t="shared" si="48"/>
        <v>#REF!</v>
      </c>
      <c r="O250" s="153" t="e">
        <f t="shared" si="48"/>
        <v>#REF!</v>
      </c>
      <c r="P250" s="153" t="e">
        <f t="shared" si="48"/>
        <v>#REF!</v>
      </c>
      <c r="Q250" s="153" t="e">
        <f t="shared" si="48"/>
        <v>#REF!</v>
      </c>
      <c r="R250" s="153" t="e">
        <f t="shared" si="48"/>
        <v>#REF!</v>
      </c>
      <c r="S250" s="153" t="e">
        <f t="shared" si="44"/>
        <v>#REF!</v>
      </c>
      <c r="T250" s="152" t="str">
        <f t="shared" ca="1" si="45"/>
        <v/>
      </c>
      <c r="U250" s="149" t="str">
        <f t="shared" ca="1" si="42"/>
        <v/>
      </c>
    </row>
    <row r="251" spans="1:21">
      <c r="A251" s="149">
        <v>249</v>
      </c>
      <c r="B251" s="150">
        <f t="shared" si="43"/>
        <v>249</v>
      </c>
      <c r="C251" s="151" t="e">
        <f>IF('Data Collection2'!$V$6='Pareto Math2'!Z$3,'Pareto Math2'!B251,IF(HLOOKUP(X$15,'Data Collection2'!I$2:J251,A252,FALSE)="","",HLOOKUP(X$15,'Data Collection2'!I$2:J251,A252,FALSE)))</f>
        <v>#REF!</v>
      </c>
      <c r="D251" s="149" t="e">
        <f>HLOOKUP(V$15,'Data Collection2'!I$2:J251,A252,FALSE)</f>
        <v>#REF!</v>
      </c>
      <c r="E251" s="152" t="e">
        <f>IF(C251="","",HLOOKUP(W$15,'Data Collection2'!I$2:J251,A252,FALSE))</f>
        <v>#REF!</v>
      </c>
      <c r="F251" s="152">
        <f>(COUNTIF(D$3:D251,D251))</f>
        <v>249</v>
      </c>
      <c r="G251" s="152">
        <f t="shared" si="46"/>
        <v>999</v>
      </c>
      <c r="H251" s="152" t="e">
        <f t="shared" si="47"/>
        <v>#REF!</v>
      </c>
      <c r="I251" s="153" t="str">
        <f t="shared" si="41"/>
        <v/>
      </c>
      <c r="J251" s="153" t="e">
        <f t="shared" si="49"/>
        <v>#REF!</v>
      </c>
      <c r="K251" s="153" t="e">
        <f t="shared" si="49"/>
        <v>#REF!</v>
      </c>
      <c r="L251" s="153" t="e">
        <f t="shared" si="49"/>
        <v>#REF!</v>
      </c>
      <c r="M251" s="153" t="e">
        <f t="shared" si="48"/>
        <v>#REF!</v>
      </c>
      <c r="N251" s="153" t="e">
        <f t="shared" si="48"/>
        <v>#REF!</v>
      </c>
      <c r="O251" s="153" t="e">
        <f t="shared" si="48"/>
        <v>#REF!</v>
      </c>
      <c r="P251" s="153" t="e">
        <f t="shared" si="48"/>
        <v>#REF!</v>
      </c>
      <c r="Q251" s="153" t="e">
        <f t="shared" si="48"/>
        <v>#REF!</v>
      </c>
      <c r="R251" s="153" t="e">
        <f t="shared" si="48"/>
        <v>#REF!</v>
      </c>
      <c r="S251" s="153" t="e">
        <f t="shared" si="44"/>
        <v>#REF!</v>
      </c>
      <c r="T251" s="152" t="str">
        <f t="shared" ca="1" si="45"/>
        <v/>
      </c>
      <c r="U251" s="149" t="str">
        <f t="shared" ca="1" si="42"/>
        <v/>
      </c>
    </row>
    <row r="252" spans="1:21">
      <c r="A252" s="149">
        <v>250</v>
      </c>
      <c r="B252" s="150">
        <f t="shared" si="43"/>
        <v>250</v>
      </c>
      <c r="C252" s="151" t="e">
        <f>IF('Data Collection2'!$V$6='Pareto Math2'!Z$3,'Pareto Math2'!B252,IF(HLOOKUP(X$15,'Data Collection2'!I$2:J252,A253,FALSE)="","",HLOOKUP(X$15,'Data Collection2'!I$2:J252,A253,FALSE)))</f>
        <v>#REF!</v>
      </c>
      <c r="D252" s="149" t="e">
        <f>HLOOKUP(V$15,'Data Collection2'!I$2:J252,A253,FALSE)</f>
        <v>#REF!</v>
      </c>
      <c r="E252" s="152" t="e">
        <f>IF(C252="","",HLOOKUP(W$15,'Data Collection2'!I$2:J252,A253,FALSE))</f>
        <v>#REF!</v>
      </c>
      <c r="F252" s="152">
        <f>(COUNTIF(D$3:D252,D252))</f>
        <v>250</v>
      </c>
      <c r="G252" s="152">
        <f t="shared" si="46"/>
        <v>999</v>
      </c>
      <c r="H252" s="152" t="e">
        <f t="shared" si="47"/>
        <v>#REF!</v>
      </c>
      <c r="I252" s="153" t="str">
        <f t="shared" si="41"/>
        <v/>
      </c>
      <c r="J252" s="153" t="e">
        <f t="shared" si="49"/>
        <v>#REF!</v>
      </c>
      <c r="K252" s="153" t="e">
        <f t="shared" si="49"/>
        <v>#REF!</v>
      </c>
      <c r="L252" s="153" t="e">
        <f t="shared" si="49"/>
        <v>#REF!</v>
      </c>
      <c r="M252" s="153" t="e">
        <f t="shared" si="48"/>
        <v>#REF!</v>
      </c>
      <c r="N252" s="153" t="e">
        <f t="shared" si="48"/>
        <v>#REF!</v>
      </c>
      <c r="O252" s="153" t="e">
        <f t="shared" si="48"/>
        <v>#REF!</v>
      </c>
      <c r="P252" s="153" t="e">
        <f t="shared" si="48"/>
        <v>#REF!</v>
      </c>
      <c r="Q252" s="153" t="e">
        <f t="shared" si="48"/>
        <v>#REF!</v>
      </c>
      <c r="R252" s="153" t="e">
        <f t="shared" si="48"/>
        <v>#REF!</v>
      </c>
      <c r="S252" s="153" t="e">
        <f t="shared" si="44"/>
        <v>#REF!</v>
      </c>
      <c r="T252" s="152" t="str">
        <f t="shared" ca="1" si="45"/>
        <v/>
      </c>
      <c r="U252" s="149" t="str">
        <f t="shared" ca="1" si="42"/>
        <v/>
      </c>
    </row>
    <row r="253" spans="1:21">
      <c r="A253" s="149">
        <v>251</v>
      </c>
      <c r="B253" s="150">
        <f t="shared" si="43"/>
        <v>251</v>
      </c>
      <c r="C253" s="151" t="e">
        <f>IF('Data Collection2'!$V$6='Pareto Math2'!Z$3,'Pareto Math2'!B253,IF(HLOOKUP(X$15,'Data Collection2'!I$2:J253,A254,FALSE)="","",HLOOKUP(X$15,'Data Collection2'!I$2:J253,A254,FALSE)))</f>
        <v>#REF!</v>
      </c>
      <c r="D253" s="149" t="e">
        <f>HLOOKUP(V$15,'Data Collection2'!I$2:J253,A254,FALSE)</f>
        <v>#REF!</v>
      </c>
      <c r="E253" s="152" t="e">
        <f>IF(C253="","",HLOOKUP(W$15,'Data Collection2'!I$2:J253,A254,FALSE))</f>
        <v>#REF!</v>
      </c>
      <c r="F253" s="152">
        <f>(COUNTIF(D$3:D253,D253))</f>
        <v>251</v>
      </c>
      <c r="G253" s="152">
        <f t="shared" si="46"/>
        <v>999</v>
      </c>
      <c r="H253" s="152" t="e">
        <f t="shared" si="47"/>
        <v>#REF!</v>
      </c>
      <c r="I253" s="153" t="str">
        <f t="shared" si="41"/>
        <v/>
      </c>
      <c r="J253" s="153" t="e">
        <f t="shared" si="49"/>
        <v>#REF!</v>
      </c>
      <c r="K253" s="153" t="e">
        <f t="shared" si="49"/>
        <v>#REF!</v>
      </c>
      <c r="L253" s="153" t="e">
        <f t="shared" si="49"/>
        <v>#REF!</v>
      </c>
      <c r="M253" s="153" t="e">
        <f t="shared" si="48"/>
        <v>#REF!</v>
      </c>
      <c r="N253" s="153" t="e">
        <f t="shared" si="48"/>
        <v>#REF!</v>
      </c>
      <c r="O253" s="153" t="e">
        <f t="shared" si="48"/>
        <v>#REF!</v>
      </c>
      <c r="P253" s="153" t="e">
        <f t="shared" si="48"/>
        <v>#REF!</v>
      </c>
      <c r="Q253" s="153" t="e">
        <f t="shared" si="48"/>
        <v>#REF!</v>
      </c>
      <c r="R253" s="153" t="e">
        <f t="shared" si="48"/>
        <v>#REF!</v>
      </c>
      <c r="S253" s="153" t="e">
        <f t="shared" si="44"/>
        <v>#REF!</v>
      </c>
      <c r="T253" s="152" t="str">
        <f t="shared" ca="1" si="45"/>
        <v/>
      </c>
      <c r="U253" s="149" t="str">
        <f t="shared" ca="1" si="42"/>
        <v/>
      </c>
    </row>
    <row r="254" spans="1:21">
      <c r="A254" s="149">
        <v>252</v>
      </c>
      <c r="B254" s="150">
        <f t="shared" si="43"/>
        <v>252</v>
      </c>
      <c r="C254" s="151" t="e">
        <f>IF('Data Collection2'!$V$6='Pareto Math2'!Z$3,'Pareto Math2'!B254,IF(HLOOKUP(X$15,'Data Collection2'!I$2:J254,A255,FALSE)="","",HLOOKUP(X$15,'Data Collection2'!I$2:J254,A255,FALSE)))</f>
        <v>#REF!</v>
      </c>
      <c r="D254" s="149" t="e">
        <f>HLOOKUP(V$15,'Data Collection2'!I$2:J254,A255,FALSE)</f>
        <v>#REF!</v>
      </c>
      <c r="E254" s="152" t="e">
        <f>IF(C254="","",HLOOKUP(W$15,'Data Collection2'!I$2:J254,A255,FALSE))</f>
        <v>#REF!</v>
      </c>
      <c r="F254" s="152">
        <f>(COUNTIF(D$3:D254,D254))</f>
        <v>252</v>
      </c>
      <c r="G254" s="152">
        <f t="shared" si="46"/>
        <v>999</v>
      </c>
      <c r="H254" s="152" t="e">
        <f t="shared" si="47"/>
        <v>#REF!</v>
      </c>
      <c r="I254" s="153" t="str">
        <f t="shared" si="41"/>
        <v/>
      </c>
      <c r="J254" s="153" t="e">
        <f t="shared" si="49"/>
        <v>#REF!</v>
      </c>
      <c r="K254" s="153" t="e">
        <f t="shared" si="49"/>
        <v>#REF!</v>
      </c>
      <c r="L254" s="153" t="e">
        <f t="shared" si="49"/>
        <v>#REF!</v>
      </c>
      <c r="M254" s="153" t="e">
        <f t="shared" si="48"/>
        <v>#REF!</v>
      </c>
      <c r="N254" s="153" t="e">
        <f t="shared" si="48"/>
        <v>#REF!</v>
      </c>
      <c r="O254" s="153" t="e">
        <f t="shared" si="48"/>
        <v>#REF!</v>
      </c>
      <c r="P254" s="153" t="e">
        <f t="shared" si="48"/>
        <v>#REF!</v>
      </c>
      <c r="Q254" s="153" t="e">
        <f t="shared" si="48"/>
        <v>#REF!</v>
      </c>
      <c r="R254" s="153" t="e">
        <f t="shared" si="48"/>
        <v>#REF!</v>
      </c>
      <c r="S254" s="153" t="e">
        <f t="shared" si="44"/>
        <v>#REF!</v>
      </c>
      <c r="T254" s="152" t="str">
        <f t="shared" ca="1" si="45"/>
        <v/>
      </c>
      <c r="U254" s="149" t="str">
        <f t="shared" ca="1" si="42"/>
        <v/>
      </c>
    </row>
    <row r="255" spans="1:21">
      <c r="A255" s="149">
        <v>253</v>
      </c>
      <c r="B255" s="150">
        <f t="shared" si="43"/>
        <v>253</v>
      </c>
      <c r="C255" s="151" t="e">
        <f>IF('Data Collection2'!$V$6='Pareto Math2'!Z$3,'Pareto Math2'!B255,IF(HLOOKUP(X$15,'Data Collection2'!I$2:J255,A256,FALSE)="","",HLOOKUP(X$15,'Data Collection2'!I$2:J255,A256,FALSE)))</f>
        <v>#REF!</v>
      </c>
      <c r="D255" s="149" t="e">
        <f>HLOOKUP(V$15,'Data Collection2'!I$2:J255,A256,FALSE)</f>
        <v>#REF!</v>
      </c>
      <c r="E255" s="152" t="e">
        <f>IF(C255="","",HLOOKUP(W$15,'Data Collection2'!I$2:J255,A256,FALSE))</f>
        <v>#REF!</v>
      </c>
      <c r="F255" s="152">
        <f>(COUNTIF(D$3:D255,D255))</f>
        <v>253</v>
      </c>
      <c r="G255" s="152">
        <f t="shared" si="46"/>
        <v>999</v>
      </c>
      <c r="H255" s="152" t="e">
        <f t="shared" si="47"/>
        <v>#REF!</v>
      </c>
      <c r="I255" s="153" t="str">
        <f t="shared" si="41"/>
        <v/>
      </c>
      <c r="J255" s="153" t="e">
        <f t="shared" si="49"/>
        <v>#REF!</v>
      </c>
      <c r="K255" s="153" t="e">
        <f t="shared" si="49"/>
        <v>#REF!</v>
      </c>
      <c r="L255" s="153" t="e">
        <f t="shared" si="49"/>
        <v>#REF!</v>
      </c>
      <c r="M255" s="153" t="e">
        <f t="shared" si="48"/>
        <v>#REF!</v>
      </c>
      <c r="N255" s="153" t="e">
        <f t="shared" si="48"/>
        <v>#REF!</v>
      </c>
      <c r="O255" s="153" t="e">
        <f t="shared" si="48"/>
        <v>#REF!</v>
      </c>
      <c r="P255" s="153" t="e">
        <f t="shared" si="48"/>
        <v>#REF!</v>
      </c>
      <c r="Q255" s="153" t="e">
        <f t="shared" si="48"/>
        <v>#REF!</v>
      </c>
      <c r="R255" s="153" t="e">
        <f t="shared" si="48"/>
        <v>#REF!</v>
      </c>
      <c r="S255" s="153" t="e">
        <f t="shared" si="44"/>
        <v>#REF!</v>
      </c>
      <c r="T255" s="152" t="str">
        <f t="shared" ca="1" si="45"/>
        <v/>
      </c>
      <c r="U255" s="149" t="str">
        <f t="shared" ca="1" si="42"/>
        <v/>
      </c>
    </row>
    <row r="256" spans="1:21">
      <c r="A256" s="149">
        <v>254</v>
      </c>
      <c r="B256" s="150">
        <f t="shared" si="43"/>
        <v>254</v>
      </c>
      <c r="C256" s="151" t="e">
        <f>IF('Data Collection2'!$V$6='Pareto Math2'!Z$3,'Pareto Math2'!B256,IF(HLOOKUP(X$15,'Data Collection2'!I$2:J256,A257,FALSE)="","",HLOOKUP(X$15,'Data Collection2'!I$2:J256,A257,FALSE)))</f>
        <v>#REF!</v>
      </c>
      <c r="D256" s="149" t="e">
        <f>HLOOKUP(V$15,'Data Collection2'!I$2:J256,A257,FALSE)</f>
        <v>#REF!</v>
      </c>
      <c r="E256" s="152" t="e">
        <f>IF(C256="","",HLOOKUP(W$15,'Data Collection2'!I$2:J256,A257,FALSE))</f>
        <v>#REF!</v>
      </c>
      <c r="F256" s="152">
        <f>(COUNTIF(D$3:D256,D256))</f>
        <v>254</v>
      </c>
      <c r="G256" s="152">
        <f t="shared" si="46"/>
        <v>999</v>
      </c>
      <c r="H256" s="152" t="e">
        <f t="shared" si="47"/>
        <v>#REF!</v>
      </c>
      <c r="I256" s="153" t="str">
        <f t="shared" si="41"/>
        <v/>
      </c>
      <c r="J256" s="153" t="e">
        <f t="shared" si="49"/>
        <v>#REF!</v>
      </c>
      <c r="K256" s="153" t="e">
        <f t="shared" si="49"/>
        <v>#REF!</v>
      </c>
      <c r="L256" s="153" t="e">
        <f t="shared" si="49"/>
        <v>#REF!</v>
      </c>
      <c r="M256" s="153" t="e">
        <f t="shared" si="48"/>
        <v>#REF!</v>
      </c>
      <c r="N256" s="153" t="e">
        <f t="shared" si="48"/>
        <v>#REF!</v>
      </c>
      <c r="O256" s="153" t="e">
        <f t="shared" si="48"/>
        <v>#REF!</v>
      </c>
      <c r="P256" s="153" t="e">
        <f t="shared" si="48"/>
        <v>#REF!</v>
      </c>
      <c r="Q256" s="153" t="e">
        <f t="shared" si="48"/>
        <v>#REF!</v>
      </c>
      <c r="R256" s="153" t="e">
        <f t="shared" si="48"/>
        <v>#REF!</v>
      </c>
      <c r="S256" s="153" t="e">
        <f t="shared" si="44"/>
        <v>#REF!</v>
      </c>
      <c r="T256" s="152" t="str">
        <f t="shared" ca="1" si="45"/>
        <v/>
      </c>
      <c r="U256" s="149" t="str">
        <f t="shared" ca="1" si="42"/>
        <v/>
      </c>
    </row>
    <row r="257" spans="1:21">
      <c r="A257" s="149">
        <v>255</v>
      </c>
      <c r="B257" s="150">
        <f t="shared" si="43"/>
        <v>255</v>
      </c>
      <c r="C257" s="151" t="e">
        <f>IF('Data Collection2'!$V$6='Pareto Math2'!Z$3,'Pareto Math2'!B257,IF(HLOOKUP(X$15,'Data Collection2'!I$2:J257,A258,FALSE)="","",HLOOKUP(X$15,'Data Collection2'!I$2:J257,A258,FALSE)))</f>
        <v>#REF!</v>
      </c>
      <c r="D257" s="149" t="e">
        <f>HLOOKUP(V$15,'Data Collection2'!I$2:J257,A258,FALSE)</f>
        <v>#REF!</v>
      </c>
      <c r="E257" s="152" t="e">
        <f>IF(C257="","",HLOOKUP(W$15,'Data Collection2'!I$2:J257,A258,FALSE))</f>
        <v>#REF!</v>
      </c>
      <c r="F257" s="152">
        <f>(COUNTIF(D$3:D257,D257))</f>
        <v>255</v>
      </c>
      <c r="G257" s="152">
        <f t="shared" si="46"/>
        <v>999</v>
      </c>
      <c r="H257" s="152" t="e">
        <f t="shared" si="47"/>
        <v>#REF!</v>
      </c>
      <c r="I257" s="153" t="str">
        <f t="shared" si="41"/>
        <v/>
      </c>
      <c r="J257" s="153" t="e">
        <f t="shared" si="49"/>
        <v>#REF!</v>
      </c>
      <c r="K257" s="153" t="e">
        <f t="shared" si="49"/>
        <v>#REF!</v>
      </c>
      <c r="L257" s="153" t="e">
        <f t="shared" si="49"/>
        <v>#REF!</v>
      </c>
      <c r="M257" s="153" t="e">
        <f t="shared" si="48"/>
        <v>#REF!</v>
      </c>
      <c r="N257" s="153" t="e">
        <f t="shared" si="48"/>
        <v>#REF!</v>
      </c>
      <c r="O257" s="153" t="e">
        <f t="shared" si="48"/>
        <v>#REF!</v>
      </c>
      <c r="P257" s="153" t="e">
        <f t="shared" si="48"/>
        <v>#REF!</v>
      </c>
      <c r="Q257" s="153" t="e">
        <f t="shared" si="48"/>
        <v>#REF!</v>
      </c>
      <c r="R257" s="153" t="e">
        <f t="shared" si="48"/>
        <v>#REF!</v>
      </c>
      <c r="S257" s="153" t="e">
        <f t="shared" si="44"/>
        <v>#REF!</v>
      </c>
      <c r="T257" s="152" t="str">
        <f t="shared" ca="1" si="45"/>
        <v/>
      </c>
      <c r="U257" s="149" t="str">
        <f t="shared" ca="1" si="42"/>
        <v/>
      </c>
    </row>
    <row r="258" spans="1:21">
      <c r="A258" s="149">
        <v>256</v>
      </c>
      <c r="B258" s="150">
        <f t="shared" si="43"/>
        <v>256</v>
      </c>
      <c r="C258" s="151" t="e">
        <f>IF('Data Collection2'!$V$6='Pareto Math2'!Z$3,'Pareto Math2'!B258,IF(HLOOKUP(X$15,'Data Collection2'!I$2:J258,A259,FALSE)="","",HLOOKUP(X$15,'Data Collection2'!I$2:J258,A259,FALSE)))</f>
        <v>#REF!</v>
      </c>
      <c r="D258" s="149" t="e">
        <f>HLOOKUP(V$15,'Data Collection2'!I$2:J258,A259,FALSE)</f>
        <v>#REF!</v>
      </c>
      <c r="E258" s="152" t="e">
        <f>IF(C258="","",HLOOKUP(W$15,'Data Collection2'!I$2:J258,A259,FALSE))</f>
        <v>#REF!</v>
      </c>
      <c r="F258" s="152">
        <f>(COUNTIF(D$3:D258,D258))</f>
        <v>256</v>
      </c>
      <c r="G258" s="152">
        <f t="shared" si="46"/>
        <v>999</v>
      </c>
      <c r="H258" s="152" t="e">
        <f t="shared" si="47"/>
        <v>#REF!</v>
      </c>
      <c r="I258" s="153" t="str">
        <f t="shared" si="41"/>
        <v/>
      </c>
      <c r="J258" s="153" t="e">
        <f t="shared" si="49"/>
        <v>#REF!</v>
      </c>
      <c r="K258" s="153" t="e">
        <f t="shared" si="49"/>
        <v>#REF!</v>
      </c>
      <c r="L258" s="153" t="e">
        <f t="shared" si="49"/>
        <v>#REF!</v>
      </c>
      <c r="M258" s="153" t="e">
        <f t="shared" si="48"/>
        <v>#REF!</v>
      </c>
      <c r="N258" s="153" t="e">
        <f t="shared" si="48"/>
        <v>#REF!</v>
      </c>
      <c r="O258" s="153" t="e">
        <f t="shared" si="48"/>
        <v>#REF!</v>
      </c>
      <c r="P258" s="153" t="e">
        <f t="shared" si="48"/>
        <v>#REF!</v>
      </c>
      <c r="Q258" s="153" t="e">
        <f t="shared" si="48"/>
        <v>#REF!</v>
      </c>
      <c r="R258" s="153" t="e">
        <f t="shared" si="48"/>
        <v>#REF!</v>
      </c>
      <c r="S258" s="153" t="e">
        <f t="shared" si="44"/>
        <v>#REF!</v>
      </c>
      <c r="T258" s="152" t="str">
        <f t="shared" ca="1" si="45"/>
        <v/>
      </c>
      <c r="U258" s="149" t="str">
        <f t="shared" ca="1" si="42"/>
        <v/>
      </c>
    </row>
    <row r="259" spans="1:21">
      <c r="A259" s="149">
        <v>257</v>
      </c>
      <c r="B259" s="150">
        <f t="shared" si="43"/>
        <v>257</v>
      </c>
      <c r="C259" s="151" t="e">
        <f>IF('Data Collection2'!$V$6='Pareto Math2'!Z$3,'Pareto Math2'!B259,IF(HLOOKUP(X$15,'Data Collection2'!I$2:J259,A260,FALSE)="","",HLOOKUP(X$15,'Data Collection2'!I$2:J259,A260,FALSE)))</f>
        <v>#REF!</v>
      </c>
      <c r="D259" s="149" t="e">
        <f>HLOOKUP(V$15,'Data Collection2'!I$2:J259,A260,FALSE)</f>
        <v>#REF!</v>
      </c>
      <c r="E259" s="152" t="e">
        <f>IF(C259="","",HLOOKUP(W$15,'Data Collection2'!I$2:J259,A260,FALSE))</f>
        <v>#REF!</v>
      </c>
      <c r="F259" s="152">
        <f>(COUNTIF(D$3:D259,D259))</f>
        <v>257</v>
      </c>
      <c r="G259" s="152">
        <f t="shared" si="46"/>
        <v>999</v>
      </c>
      <c r="H259" s="152" t="e">
        <f t="shared" si="47"/>
        <v>#REF!</v>
      </c>
      <c r="I259" s="153" t="str">
        <f t="shared" ref="I259:I322" si="50">IF(F259=G259,IF(ISNA(H259),G259,H259),"")</f>
        <v/>
      </c>
      <c r="J259" s="153" t="e">
        <f t="shared" si="49"/>
        <v>#REF!</v>
      </c>
      <c r="K259" s="153" t="e">
        <f t="shared" si="49"/>
        <v>#REF!</v>
      </c>
      <c r="L259" s="153" t="e">
        <f t="shared" si="49"/>
        <v>#REF!</v>
      </c>
      <c r="M259" s="153" t="e">
        <f t="shared" si="48"/>
        <v>#REF!</v>
      </c>
      <c r="N259" s="153" t="e">
        <f t="shared" si="48"/>
        <v>#REF!</v>
      </c>
      <c r="O259" s="153" t="e">
        <f t="shared" si="48"/>
        <v>#REF!</v>
      </c>
      <c r="P259" s="153" t="e">
        <f t="shared" si="48"/>
        <v>#REF!</v>
      </c>
      <c r="Q259" s="153" t="e">
        <f t="shared" si="48"/>
        <v>#REF!</v>
      </c>
      <c r="R259" s="153" t="e">
        <f t="shared" si="48"/>
        <v>#REF!</v>
      </c>
      <c r="S259" s="153" t="e">
        <f t="shared" si="44"/>
        <v>#REF!</v>
      </c>
      <c r="T259" s="152" t="str">
        <f t="shared" ca="1" si="45"/>
        <v/>
      </c>
      <c r="U259" s="149" t="str">
        <f t="shared" ref="U259:U322" ca="1" si="51">IF(T259="","",D259)</f>
        <v/>
      </c>
    </row>
    <row r="260" spans="1:21">
      <c r="A260" s="149">
        <v>258</v>
      </c>
      <c r="B260" s="150">
        <f t="shared" ref="B260:B323" si="52">IF(A260&gt;999-COUNTIF(D:D,0),"",A260)</f>
        <v>258</v>
      </c>
      <c r="C260" s="151" t="e">
        <f>IF('Data Collection2'!$V$6='Pareto Math2'!Z$3,'Pareto Math2'!B260,IF(HLOOKUP(X$15,'Data Collection2'!I$2:J260,A261,FALSE)="","",HLOOKUP(X$15,'Data Collection2'!I$2:J260,A261,FALSE)))</f>
        <v>#REF!</v>
      </c>
      <c r="D260" s="149" t="e">
        <f>HLOOKUP(V$15,'Data Collection2'!I$2:J260,A261,FALSE)</f>
        <v>#REF!</v>
      </c>
      <c r="E260" s="152" t="e">
        <f>IF(C260="","",HLOOKUP(W$15,'Data Collection2'!I$2:J260,A261,FALSE))</f>
        <v>#REF!</v>
      </c>
      <c r="F260" s="152">
        <f>(COUNTIF(D$3:D260,D260))</f>
        <v>258</v>
      </c>
      <c r="G260" s="152">
        <f t="shared" si="46"/>
        <v>999</v>
      </c>
      <c r="H260" s="152" t="e">
        <f t="shared" si="47"/>
        <v>#REF!</v>
      </c>
      <c r="I260" s="153" t="str">
        <f t="shared" si="50"/>
        <v/>
      </c>
      <c r="J260" s="153" t="e">
        <f t="shared" si="49"/>
        <v>#REF!</v>
      </c>
      <c r="K260" s="153" t="e">
        <f t="shared" si="49"/>
        <v>#REF!</v>
      </c>
      <c r="L260" s="153" t="e">
        <f t="shared" si="49"/>
        <v>#REF!</v>
      </c>
      <c r="M260" s="153" t="e">
        <f t="shared" si="48"/>
        <v>#REF!</v>
      </c>
      <c r="N260" s="153" t="e">
        <f t="shared" si="48"/>
        <v>#REF!</v>
      </c>
      <c r="O260" s="153" t="e">
        <f t="shared" si="48"/>
        <v>#REF!</v>
      </c>
      <c r="P260" s="153" t="e">
        <f t="shared" si="48"/>
        <v>#REF!</v>
      </c>
      <c r="Q260" s="153" t="e">
        <f t="shared" si="48"/>
        <v>#REF!</v>
      </c>
      <c r="R260" s="153" t="e">
        <f t="shared" si="48"/>
        <v>#REF!</v>
      </c>
      <c r="S260" s="153" t="e">
        <f t="shared" ref="S260:S323" si="53">IF(SUM(J260:R260)=0,$E260,"")</f>
        <v>#REF!</v>
      </c>
      <c r="T260" s="152" t="str">
        <f t="shared" ref="T260:T323" ca="1" si="54">IF(F260=G260,IF(ISNA(H260),G260+(RAND()*0.01),H260+(RAND()*0.0000000001)),"")</f>
        <v/>
      </c>
      <c r="U260" s="149" t="str">
        <f t="shared" ca="1" si="51"/>
        <v/>
      </c>
    </row>
    <row r="261" spans="1:21">
      <c r="A261" s="149">
        <v>259</v>
      </c>
      <c r="B261" s="150">
        <f t="shared" si="52"/>
        <v>259</v>
      </c>
      <c r="C261" s="151" t="e">
        <f>IF('Data Collection2'!$V$6='Pareto Math2'!Z$3,'Pareto Math2'!B261,IF(HLOOKUP(X$15,'Data Collection2'!I$2:J261,A262,FALSE)="","",HLOOKUP(X$15,'Data Collection2'!I$2:J261,A262,FALSE)))</f>
        <v>#REF!</v>
      </c>
      <c r="D261" s="149" t="e">
        <f>HLOOKUP(V$15,'Data Collection2'!I$2:J261,A262,FALSE)</f>
        <v>#REF!</v>
      </c>
      <c r="E261" s="152" t="e">
        <f>IF(C261="","",HLOOKUP(W$15,'Data Collection2'!I$2:J261,A262,FALSE))</f>
        <v>#REF!</v>
      </c>
      <c r="F261" s="152">
        <f>(COUNTIF(D$3:D261,D261))</f>
        <v>259</v>
      </c>
      <c r="G261" s="152">
        <f t="shared" si="46"/>
        <v>999</v>
      </c>
      <c r="H261" s="152" t="e">
        <f t="shared" si="47"/>
        <v>#REF!</v>
      </c>
      <c r="I261" s="153" t="str">
        <f t="shared" si="50"/>
        <v/>
      </c>
      <c r="J261" s="153" t="e">
        <f t="shared" si="49"/>
        <v>#REF!</v>
      </c>
      <c r="K261" s="153" t="e">
        <f t="shared" si="49"/>
        <v>#REF!</v>
      </c>
      <c r="L261" s="153" t="e">
        <f t="shared" si="49"/>
        <v>#REF!</v>
      </c>
      <c r="M261" s="153" t="e">
        <f t="shared" si="48"/>
        <v>#REF!</v>
      </c>
      <c r="N261" s="153" t="e">
        <f t="shared" si="48"/>
        <v>#REF!</v>
      </c>
      <c r="O261" s="153" t="e">
        <f t="shared" si="48"/>
        <v>#REF!</v>
      </c>
      <c r="P261" s="153" t="e">
        <f t="shared" si="48"/>
        <v>#REF!</v>
      </c>
      <c r="Q261" s="153" t="e">
        <f t="shared" si="48"/>
        <v>#REF!</v>
      </c>
      <c r="R261" s="153" t="e">
        <f t="shared" si="48"/>
        <v>#REF!</v>
      </c>
      <c r="S261" s="153" t="e">
        <f t="shared" si="53"/>
        <v>#REF!</v>
      </c>
      <c r="T261" s="152" t="str">
        <f t="shared" ca="1" si="54"/>
        <v/>
      </c>
      <c r="U261" s="149" t="str">
        <f t="shared" ca="1" si="51"/>
        <v/>
      </c>
    </row>
    <row r="262" spans="1:21">
      <c r="A262" s="149">
        <v>260</v>
      </c>
      <c r="B262" s="150">
        <f t="shared" si="52"/>
        <v>260</v>
      </c>
      <c r="C262" s="151" t="e">
        <f>IF('Data Collection2'!$V$6='Pareto Math2'!Z$3,'Pareto Math2'!B262,IF(HLOOKUP(X$15,'Data Collection2'!I$2:J262,A263,FALSE)="","",HLOOKUP(X$15,'Data Collection2'!I$2:J262,A263,FALSE)))</f>
        <v>#REF!</v>
      </c>
      <c r="D262" s="149" t="e">
        <f>HLOOKUP(V$15,'Data Collection2'!I$2:J262,A263,FALSE)</f>
        <v>#REF!</v>
      </c>
      <c r="E262" s="152" t="e">
        <f>IF(C262="","",HLOOKUP(W$15,'Data Collection2'!I$2:J262,A263,FALSE))</f>
        <v>#REF!</v>
      </c>
      <c r="F262" s="152">
        <f>(COUNTIF(D$3:D262,D262))</f>
        <v>260</v>
      </c>
      <c r="G262" s="152">
        <f t="shared" si="46"/>
        <v>999</v>
      </c>
      <c r="H262" s="152" t="e">
        <f t="shared" si="47"/>
        <v>#REF!</v>
      </c>
      <c r="I262" s="153" t="str">
        <f t="shared" si="50"/>
        <v/>
      </c>
      <c r="J262" s="153" t="e">
        <f t="shared" si="49"/>
        <v>#REF!</v>
      </c>
      <c r="K262" s="153" t="e">
        <f t="shared" si="49"/>
        <v>#REF!</v>
      </c>
      <c r="L262" s="153" t="e">
        <f t="shared" si="49"/>
        <v>#REF!</v>
      </c>
      <c r="M262" s="153" t="e">
        <f t="shared" si="48"/>
        <v>#REF!</v>
      </c>
      <c r="N262" s="153" t="e">
        <f t="shared" si="48"/>
        <v>#REF!</v>
      </c>
      <c r="O262" s="153" t="e">
        <f t="shared" si="48"/>
        <v>#REF!</v>
      </c>
      <c r="P262" s="153" t="e">
        <f t="shared" si="48"/>
        <v>#REF!</v>
      </c>
      <c r="Q262" s="153" t="e">
        <f t="shared" si="48"/>
        <v>#REF!</v>
      </c>
      <c r="R262" s="153" t="e">
        <f t="shared" si="48"/>
        <v>#REF!</v>
      </c>
      <c r="S262" s="153" t="e">
        <f t="shared" si="53"/>
        <v>#REF!</v>
      </c>
      <c r="T262" s="152" t="str">
        <f t="shared" ca="1" si="54"/>
        <v/>
      </c>
      <c r="U262" s="149" t="str">
        <f t="shared" ca="1" si="51"/>
        <v/>
      </c>
    </row>
    <row r="263" spans="1:21">
      <c r="A263" s="149">
        <v>261</v>
      </c>
      <c r="B263" s="150">
        <f t="shared" si="52"/>
        <v>261</v>
      </c>
      <c r="C263" s="151" t="e">
        <f>IF('Data Collection2'!$V$6='Pareto Math2'!Z$3,'Pareto Math2'!B263,IF(HLOOKUP(X$15,'Data Collection2'!I$2:J263,A264,FALSE)="","",HLOOKUP(X$15,'Data Collection2'!I$2:J263,A264,FALSE)))</f>
        <v>#REF!</v>
      </c>
      <c r="D263" s="149" t="e">
        <f>HLOOKUP(V$15,'Data Collection2'!I$2:J263,A264,FALSE)</f>
        <v>#REF!</v>
      </c>
      <c r="E263" s="152" t="e">
        <f>IF(C263="","",HLOOKUP(W$15,'Data Collection2'!I$2:J263,A264,FALSE))</f>
        <v>#REF!</v>
      </c>
      <c r="F263" s="152">
        <f>(COUNTIF(D$3:D263,D263))</f>
        <v>261</v>
      </c>
      <c r="G263" s="152">
        <f t="shared" si="46"/>
        <v>999</v>
      </c>
      <c r="H263" s="152" t="e">
        <f t="shared" si="47"/>
        <v>#REF!</v>
      </c>
      <c r="I263" s="153" t="str">
        <f t="shared" si="50"/>
        <v/>
      </c>
      <c r="J263" s="153" t="e">
        <f t="shared" si="49"/>
        <v>#REF!</v>
      </c>
      <c r="K263" s="153" t="e">
        <f t="shared" si="49"/>
        <v>#REF!</v>
      </c>
      <c r="L263" s="153" t="e">
        <f t="shared" si="49"/>
        <v>#REF!</v>
      </c>
      <c r="M263" s="153" t="e">
        <f t="shared" si="48"/>
        <v>#REF!</v>
      </c>
      <c r="N263" s="153" t="e">
        <f t="shared" si="48"/>
        <v>#REF!</v>
      </c>
      <c r="O263" s="153" t="e">
        <f t="shared" si="48"/>
        <v>#REF!</v>
      </c>
      <c r="P263" s="153" t="e">
        <f t="shared" si="48"/>
        <v>#REF!</v>
      </c>
      <c r="Q263" s="153" t="e">
        <f t="shared" si="48"/>
        <v>#REF!</v>
      </c>
      <c r="R263" s="153" t="e">
        <f t="shared" si="48"/>
        <v>#REF!</v>
      </c>
      <c r="S263" s="153" t="e">
        <f t="shared" si="53"/>
        <v>#REF!</v>
      </c>
      <c r="T263" s="152" t="str">
        <f t="shared" ca="1" si="54"/>
        <v/>
      </c>
      <c r="U263" s="149" t="str">
        <f t="shared" ca="1" si="51"/>
        <v/>
      </c>
    </row>
    <row r="264" spans="1:21">
      <c r="A264" s="149">
        <v>262</v>
      </c>
      <c r="B264" s="150">
        <f t="shared" si="52"/>
        <v>262</v>
      </c>
      <c r="C264" s="151" t="e">
        <f>IF('Data Collection2'!$V$6='Pareto Math2'!Z$3,'Pareto Math2'!B264,IF(HLOOKUP(X$15,'Data Collection2'!I$2:J264,A265,FALSE)="","",HLOOKUP(X$15,'Data Collection2'!I$2:J264,A265,FALSE)))</f>
        <v>#REF!</v>
      </c>
      <c r="D264" s="149" t="e">
        <f>HLOOKUP(V$15,'Data Collection2'!I$2:J264,A265,FALSE)</f>
        <v>#REF!</v>
      </c>
      <c r="E264" s="152" t="e">
        <f>IF(C264="","",HLOOKUP(W$15,'Data Collection2'!I$2:J264,A265,FALSE))</f>
        <v>#REF!</v>
      </c>
      <c r="F264" s="152">
        <f>(COUNTIF(D$3:D264,D264))</f>
        <v>262</v>
      </c>
      <c r="G264" s="152">
        <f t="shared" si="46"/>
        <v>999</v>
      </c>
      <c r="H264" s="152" t="e">
        <f t="shared" si="47"/>
        <v>#REF!</v>
      </c>
      <c r="I264" s="153" t="str">
        <f t="shared" si="50"/>
        <v/>
      </c>
      <c r="J264" s="153" t="e">
        <f t="shared" si="49"/>
        <v>#REF!</v>
      </c>
      <c r="K264" s="153" t="e">
        <f t="shared" si="49"/>
        <v>#REF!</v>
      </c>
      <c r="L264" s="153" t="e">
        <f t="shared" si="49"/>
        <v>#REF!</v>
      </c>
      <c r="M264" s="153" t="e">
        <f t="shared" si="48"/>
        <v>#REF!</v>
      </c>
      <c r="N264" s="153" t="e">
        <f t="shared" si="48"/>
        <v>#REF!</v>
      </c>
      <c r="O264" s="153" t="e">
        <f t="shared" si="48"/>
        <v>#REF!</v>
      </c>
      <c r="P264" s="153" t="e">
        <f t="shared" si="48"/>
        <v>#REF!</v>
      </c>
      <c r="Q264" s="153" t="e">
        <f t="shared" si="48"/>
        <v>#REF!</v>
      </c>
      <c r="R264" s="153" t="e">
        <f t="shared" si="48"/>
        <v>#REF!</v>
      </c>
      <c r="S264" s="153" t="e">
        <f t="shared" si="53"/>
        <v>#REF!</v>
      </c>
      <c r="T264" s="152" t="str">
        <f t="shared" ca="1" si="54"/>
        <v/>
      </c>
      <c r="U264" s="149" t="str">
        <f t="shared" ca="1" si="51"/>
        <v/>
      </c>
    </row>
    <row r="265" spans="1:21">
      <c r="A265" s="149">
        <v>263</v>
      </c>
      <c r="B265" s="150">
        <f t="shared" si="52"/>
        <v>263</v>
      </c>
      <c r="C265" s="151" t="e">
        <f>IF('Data Collection2'!$V$6='Pareto Math2'!Z$3,'Pareto Math2'!B265,IF(HLOOKUP(X$15,'Data Collection2'!I$2:J265,A266,FALSE)="","",HLOOKUP(X$15,'Data Collection2'!I$2:J265,A266,FALSE)))</f>
        <v>#REF!</v>
      </c>
      <c r="D265" s="149" t="e">
        <f>HLOOKUP(V$15,'Data Collection2'!I$2:J265,A266,FALSE)</f>
        <v>#REF!</v>
      </c>
      <c r="E265" s="152" t="e">
        <f>IF(C265="","",HLOOKUP(W$15,'Data Collection2'!I$2:J265,A266,FALSE))</f>
        <v>#REF!</v>
      </c>
      <c r="F265" s="152">
        <f>(COUNTIF(D$3:D265,D265))</f>
        <v>263</v>
      </c>
      <c r="G265" s="152">
        <f t="shared" ref="G265:G328" si="55">(COUNTIF(D$3:D$1002,D265))</f>
        <v>999</v>
      </c>
      <c r="H265" s="152" t="e">
        <f t="shared" ref="H265:H328" si="56">(SUMIF(D$3:D$1002,D265,E$3:E$1002))</f>
        <v>#REF!</v>
      </c>
      <c r="I265" s="153" t="str">
        <f t="shared" si="50"/>
        <v/>
      </c>
      <c r="J265" s="153" t="e">
        <f t="shared" si="49"/>
        <v>#REF!</v>
      </c>
      <c r="K265" s="153" t="e">
        <f t="shared" si="49"/>
        <v>#REF!</v>
      </c>
      <c r="L265" s="153" t="e">
        <f t="shared" si="49"/>
        <v>#REF!</v>
      </c>
      <c r="M265" s="153" t="e">
        <f t="shared" si="48"/>
        <v>#REF!</v>
      </c>
      <c r="N265" s="153" t="e">
        <f t="shared" si="48"/>
        <v>#REF!</v>
      </c>
      <c r="O265" s="153" t="e">
        <f t="shared" si="48"/>
        <v>#REF!</v>
      </c>
      <c r="P265" s="153" t="e">
        <f t="shared" si="48"/>
        <v>#REF!</v>
      </c>
      <c r="Q265" s="153" t="e">
        <f t="shared" si="48"/>
        <v>#REF!</v>
      </c>
      <c r="R265" s="153" t="e">
        <f t="shared" si="48"/>
        <v>#REF!</v>
      </c>
      <c r="S265" s="153" t="e">
        <f t="shared" si="53"/>
        <v>#REF!</v>
      </c>
      <c r="T265" s="152" t="str">
        <f t="shared" ca="1" si="54"/>
        <v/>
      </c>
      <c r="U265" s="149" t="str">
        <f t="shared" ca="1" si="51"/>
        <v/>
      </c>
    </row>
    <row r="266" spans="1:21">
      <c r="A266" s="149">
        <v>264</v>
      </c>
      <c r="B266" s="150">
        <f t="shared" si="52"/>
        <v>264</v>
      </c>
      <c r="C266" s="151" t="e">
        <f>IF('Data Collection2'!$V$6='Pareto Math2'!Z$3,'Pareto Math2'!B266,IF(HLOOKUP(X$15,'Data Collection2'!I$2:J266,A267,FALSE)="","",HLOOKUP(X$15,'Data Collection2'!I$2:J266,A267,FALSE)))</f>
        <v>#REF!</v>
      </c>
      <c r="D266" s="149" t="e">
        <f>HLOOKUP(V$15,'Data Collection2'!I$2:J266,A267,FALSE)</f>
        <v>#REF!</v>
      </c>
      <c r="E266" s="152" t="e">
        <f>IF(C266="","",HLOOKUP(W$15,'Data Collection2'!I$2:J266,A267,FALSE))</f>
        <v>#REF!</v>
      </c>
      <c r="F266" s="152">
        <f>(COUNTIF(D$3:D266,D266))</f>
        <v>264</v>
      </c>
      <c r="G266" s="152">
        <f t="shared" si="55"/>
        <v>999</v>
      </c>
      <c r="H266" s="152" t="e">
        <f t="shared" si="56"/>
        <v>#REF!</v>
      </c>
      <c r="I266" s="153" t="str">
        <f t="shared" si="50"/>
        <v/>
      </c>
      <c r="J266" s="153" t="e">
        <f t="shared" si="49"/>
        <v>#REF!</v>
      </c>
      <c r="K266" s="153" t="e">
        <f t="shared" si="49"/>
        <v>#REF!</v>
      </c>
      <c r="L266" s="153" t="e">
        <f t="shared" si="49"/>
        <v>#REF!</v>
      </c>
      <c r="M266" s="153" t="e">
        <f t="shared" si="48"/>
        <v>#REF!</v>
      </c>
      <c r="N266" s="153" t="e">
        <f t="shared" si="48"/>
        <v>#REF!</v>
      </c>
      <c r="O266" s="153" t="e">
        <f t="shared" si="48"/>
        <v>#REF!</v>
      </c>
      <c r="P266" s="153" t="e">
        <f t="shared" si="48"/>
        <v>#REF!</v>
      </c>
      <c r="Q266" s="153" t="e">
        <f t="shared" si="48"/>
        <v>#REF!</v>
      </c>
      <c r="R266" s="153" t="e">
        <f t="shared" si="48"/>
        <v>#REF!</v>
      </c>
      <c r="S266" s="153" t="e">
        <f t="shared" si="53"/>
        <v>#REF!</v>
      </c>
      <c r="T266" s="152" t="str">
        <f t="shared" ca="1" si="54"/>
        <v/>
      </c>
      <c r="U266" s="149" t="str">
        <f t="shared" ca="1" si="51"/>
        <v/>
      </c>
    </row>
    <row r="267" spans="1:21">
      <c r="A267" s="149">
        <v>265</v>
      </c>
      <c r="B267" s="150">
        <f t="shared" si="52"/>
        <v>265</v>
      </c>
      <c r="C267" s="151" t="e">
        <f>IF('Data Collection2'!$V$6='Pareto Math2'!Z$3,'Pareto Math2'!B267,IF(HLOOKUP(X$15,'Data Collection2'!I$2:J267,A268,FALSE)="","",HLOOKUP(X$15,'Data Collection2'!I$2:J267,A268,FALSE)))</f>
        <v>#REF!</v>
      </c>
      <c r="D267" s="149" t="e">
        <f>HLOOKUP(V$15,'Data Collection2'!I$2:J267,A268,FALSE)</f>
        <v>#REF!</v>
      </c>
      <c r="E267" s="152" t="e">
        <f>IF(C267="","",HLOOKUP(W$15,'Data Collection2'!I$2:J267,A268,FALSE))</f>
        <v>#REF!</v>
      </c>
      <c r="F267" s="152">
        <f>(COUNTIF(D$3:D267,D267))</f>
        <v>265</v>
      </c>
      <c r="G267" s="152">
        <f t="shared" si="55"/>
        <v>999</v>
      </c>
      <c r="H267" s="152" t="e">
        <f t="shared" si="56"/>
        <v>#REF!</v>
      </c>
      <c r="I267" s="153" t="str">
        <f t="shared" si="50"/>
        <v/>
      </c>
      <c r="J267" s="153" t="e">
        <f t="shared" si="49"/>
        <v>#REF!</v>
      </c>
      <c r="K267" s="153" t="e">
        <f t="shared" si="49"/>
        <v>#REF!</v>
      </c>
      <c r="L267" s="153" t="e">
        <f t="shared" si="49"/>
        <v>#REF!</v>
      </c>
      <c r="M267" s="153" t="e">
        <f t="shared" si="48"/>
        <v>#REF!</v>
      </c>
      <c r="N267" s="153" t="e">
        <f t="shared" si="48"/>
        <v>#REF!</v>
      </c>
      <c r="O267" s="153" t="e">
        <f t="shared" si="48"/>
        <v>#REF!</v>
      </c>
      <c r="P267" s="153" t="e">
        <f t="shared" si="48"/>
        <v>#REF!</v>
      </c>
      <c r="Q267" s="153" t="e">
        <f t="shared" si="48"/>
        <v>#REF!</v>
      </c>
      <c r="R267" s="153" t="e">
        <f t="shared" si="48"/>
        <v>#REF!</v>
      </c>
      <c r="S267" s="153" t="e">
        <f t="shared" si="53"/>
        <v>#REF!</v>
      </c>
      <c r="T267" s="152" t="str">
        <f t="shared" ca="1" si="54"/>
        <v/>
      </c>
      <c r="U267" s="149" t="str">
        <f t="shared" ca="1" si="51"/>
        <v/>
      </c>
    </row>
    <row r="268" spans="1:21">
      <c r="A268" s="149">
        <v>266</v>
      </c>
      <c r="B268" s="150">
        <f t="shared" si="52"/>
        <v>266</v>
      </c>
      <c r="C268" s="151" t="e">
        <f>IF('Data Collection2'!$V$6='Pareto Math2'!Z$3,'Pareto Math2'!B268,IF(HLOOKUP(X$15,'Data Collection2'!I$2:J268,A269,FALSE)="","",HLOOKUP(X$15,'Data Collection2'!I$2:J268,A269,FALSE)))</f>
        <v>#REF!</v>
      </c>
      <c r="D268" s="149" t="e">
        <f>HLOOKUP(V$15,'Data Collection2'!I$2:J268,A269,FALSE)</f>
        <v>#REF!</v>
      </c>
      <c r="E268" s="152" t="e">
        <f>IF(C268="","",HLOOKUP(W$15,'Data Collection2'!I$2:J268,A269,FALSE))</f>
        <v>#REF!</v>
      </c>
      <c r="F268" s="152">
        <f>(COUNTIF(D$3:D268,D268))</f>
        <v>266</v>
      </c>
      <c r="G268" s="152">
        <f t="shared" si="55"/>
        <v>999</v>
      </c>
      <c r="H268" s="152" t="e">
        <f t="shared" si="56"/>
        <v>#REF!</v>
      </c>
      <c r="I268" s="153" t="str">
        <f t="shared" si="50"/>
        <v/>
      </c>
      <c r="J268" s="153" t="e">
        <f t="shared" si="49"/>
        <v>#REF!</v>
      </c>
      <c r="K268" s="153" t="e">
        <f t="shared" si="49"/>
        <v>#REF!</v>
      </c>
      <c r="L268" s="153" t="e">
        <f t="shared" si="49"/>
        <v>#REF!</v>
      </c>
      <c r="M268" s="153" t="e">
        <f t="shared" si="48"/>
        <v>#REF!</v>
      </c>
      <c r="N268" s="153" t="e">
        <f t="shared" si="48"/>
        <v>#REF!</v>
      </c>
      <c r="O268" s="153" t="e">
        <f t="shared" si="48"/>
        <v>#REF!</v>
      </c>
      <c r="P268" s="153" t="e">
        <f t="shared" si="48"/>
        <v>#REF!</v>
      </c>
      <c r="Q268" s="153" t="e">
        <f t="shared" si="48"/>
        <v>#REF!</v>
      </c>
      <c r="R268" s="153" t="e">
        <f t="shared" si="48"/>
        <v>#REF!</v>
      </c>
      <c r="S268" s="153" t="e">
        <f t="shared" si="53"/>
        <v>#REF!</v>
      </c>
      <c r="T268" s="152" t="str">
        <f t="shared" ca="1" si="54"/>
        <v/>
      </c>
      <c r="U268" s="149" t="str">
        <f t="shared" ca="1" si="51"/>
        <v/>
      </c>
    </row>
    <row r="269" spans="1:21">
      <c r="A269" s="149">
        <v>267</v>
      </c>
      <c r="B269" s="150">
        <f t="shared" si="52"/>
        <v>267</v>
      </c>
      <c r="C269" s="151" t="e">
        <f>IF('Data Collection2'!$V$6='Pareto Math2'!Z$3,'Pareto Math2'!B269,IF(HLOOKUP(X$15,'Data Collection2'!I$2:J269,A270,FALSE)="","",HLOOKUP(X$15,'Data Collection2'!I$2:J269,A270,FALSE)))</f>
        <v>#REF!</v>
      </c>
      <c r="D269" s="149" t="e">
        <f>HLOOKUP(V$15,'Data Collection2'!I$2:J269,A270,FALSE)</f>
        <v>#REF!</v>
      </c>
      <c r="E269" s="152" t="e">
        <f>IF(C269="","",HLOOKUP(W$15,'Data Collection2'!I$2:J269,A270,FALSE))</f>
        <v>#REF!</v>
      </c>
      <c r="F269" s="152">
        <f>(COUNTIF(D$3:D269,D269))</f>
        <v>267</v>
      </c>
      <c r="G269" s="152">
        <f t="shared" si="55"/>
        <v>999</v>
      </c>
      <c r="H269" s="152" t="e">
        <f t="shared" si="56"/>
        <v>#REF!</v>
      </c>
      <c r="I269" s="153" t="str">
        <f t="shared" si="50"/>
        <v/>
      </c>
      <c r="J269" s="153" t="e">
        <f t="shared" si="49"/>
        <v>#REF!</v>
      </c>
      <c r="K269" s="153" t="e">
        <f t="shared" si="49"/>
        <v>#REF!</v>
      </c>
      <c r="L269" s="153" t="e">
        <f t="shared" si="49"/>
        <v>#REF!</v>
      </c>
      <c r="M269" s="153" t="e">
        <f t="shared" si="48"/>
        <v>#REF!</v>
      </c>
      <c r="N269" s="153" t="e">
        <f t="shared" si="48"/>
        <v>#REF!</v>
      </c>
      <c r="O269" s="153" t="e">
        <f t="shared" si="48"/>
        <v>#REF!</v>
      </c>
      <c r="P269" s="153" t="e">
        <f t="shared" si="48"/>
        <v>#REF!</v>
      </c>
      <c r="Q269" s="153" t="e">
        <f t="shared" si="48"/>
        <v>#REF!</v>
      </c>
      <c r="R269" s="153" t="e">
        <f t="shared" si="48"/>
        <v>#REF!</v>
      </c>
      <c r="S269" s="153" t="e">
        <f t="shared" si="53"/>
        <v>#REF!</v>
      </c>
      <c r="T269" s="152" t="str">
        <f t="shared" ca="1" si="54"/>
        <v/>
      </c>
      <c r="U269" s="149" t="str">
        <f t="shared" ca="1" si="51"/>
        <v/>
      </c>
    </row>
    <row r="270" spans="1:21">
      <c r="A270" s="149">
        <v>268</v>
      </c>
      <c r="B270" s="150">
        <f t="shared" si="52"/>
        <v>268</v>
      </c>
      <c r="C270" s="151" t="e">
        <f>IF('Data Collection2'!$V$6='Pareto Math2'!Z$3,'Pareto Math2'!B270,IF(HLOOKUP(X$15,'Data Collection2'!I$2:J270,A271,FALSE)="","",HLOOKUP(X$15,'Data Collection2'!I$2:J270,A271,FALSE)))</f>
        <v>#REF!</v>
      </c>
      <c r="D270" s="149" t="e">
        <f>HLOOKUP(V$15,'Data Collection2'!I$2:J270,A271,FALSE)</f>
        <v>#REF!</v>
      </c>
      <c r="E270" s="152" t="e">
        <f>IF(C270="","",HLOOKUP(W$15,'Data Collection2'!I$2:J270,A271,FALSE))</f>
        <v>#REF!</v>
      </c>
      <c r="F270" s="152">
        <f>(COUNTIF(D$3:D270,D270))</f>
        <v>268</v>
      </c>
      <c r="G270" s="152">
        <f t="shared" si="55"/>
        <v>999</v>
      </c>
      <c r="H270" s="152" t="e">
        <f t="shared" si="56"/>
        <v>#REF!</v>
      </c>
      <c r="I270" s="153" t="str">
        <f t="shared" si="50"/>
        <v/>
      </c>
      <c r="J270" s="153" t="e">
        <f t="shared" si="49"/>
        <v>#REF!</v>
      </c>
      <c r="K270" s="153" t="e">
        <f t="shared" si="49"/>
        <v>#REF!</v>
      </c>
      <c r="L270" s="153" t="e">
        <f t="shared" si="49"/>
        <v>#REF!</v>
      </c>
      <c r="M270" s="153" t="e">
        <f t="shared" si="48"/>
        <v>#REF!</v>
      </c>
      <c r="N270" s="153" t="e">
        <f t="shared" si="48"/>
        <v>#REF!</v>
      </c>
      <c r="O270" s="153" t="e">
        <f t="shared" si="48"/>
        <v>#REF!</v>
      </c>
      <c r="P270" s="153" t="e">
        <f t="shared" ref="P270:R333" si="57">IF(ISERROR(AD$43),"",IF($D270&lt;&gt;AD$43,"",$E270))</f>
        <v>#REF!</v>
      </c>
      <c r="Q270" s="153" t="e">
        <f t="shared" si="57"/>
        <v>#REF!</v>
      </c>
      <c r="R270" s="153" t="e">
        <f t="shared" si="57"/>
        <v>#REF!</v>
      </c>
      <c r="S270" s="153" t="e">
        <f t="shared" si="53"/>
        <v>#REF!</v>
      </c>
      <c r="T270" s="152" t="str">
        <f t="shared" ca="1" si="54"/>
        <v/>
      </c>
      <c r="U270" s="149" t="str">
        <f t="shared" ca="1" si="51"/>
        <v/>
      </c>
    </row>
    <row r="271" spans="1:21">
      <c r="A271" s="149">
        <v>269</v>
      </c>
      <c r="B271" s="150">
        <f t="shared" si="52"/>
        <v>269</v>
      </c>
      <c r="C271" s="151" t="e">
        <f>IF('Data Collection2'!$V$6='Pareto Math2'!Z$3,'Pareto Math2'!B271,IF(HLOOKUP(X$15,'Data Collection2'!I$2:J271,A272,FALSE)="","",HLOOKUP(X$15,'Data Collection2'!I$2:J271,A272,FALSE)))</f>
        <v>#REF!</v>
      </c>
      <c r="D271" s="149" t="e">
        <f>HLOOKUP(V$15,'Data Collection2'!I$2:J271,A272,FALSE)</f>
        <v>#REF!</v>
      </c>
      <c r="E271" s="152" t="e">
        <f>IF(C271="","",HLOOKUP(W$15,'Data Collection2'!I$2:J271,A272,FALSE))</f>
        <v>#REF!</v>
      </c>
      <c r="F271" s="152">
        <f>(COUNTIF(D$3:D271,D271))</f>
        <v>269</v>
      </c>
      <c r="G271" s="152">
        <f t="shared" si="55"/>
        <v>999</v>
      </c>
      <c r="H271" s="152" t="e">
        <f t="shared" si="56"/>
        <v>#REF!</v>
      </c>
      <c r="I271" s="153" t="str">
        <f t="shared" si="50"/>
        <v/>
      </c>
      <c r="J271" s="153" t="e">
        <f t="shared" si="49"/>
        <v>#REF!</v>
      </c>
      <c r="K271" s="153" t="e">
        <f t="shared" si="49"/>
        <v>#REF!</v>
      </c>
      <c r="L271" s="153" t="e">
        <f t="shared" si="49"/>
        <v>#REF!</v>
      </c>
      <c r="M271" s="153" t="e">
        <f t="shared" si="49"/>
        <v>#REF!</v>
      </c>
      <c r="N271" s="153" t="e">
        <f t="shared" si="49"/>
        <v>#REF!</v>
      </c>
      <c r="O271" s="153" t="e">
        <f t="shared" si="49"/>
        <v>#REF!</v>
      </c>
      <c r="P271" s="153" t="e">
        <f t="shared" si="57"/>
        <v>#REF!</v>
      </c>
      <c r="Q271" s="153" t="e">
        <f t="shared" si="57"/>
        <v>#REF!</v>
      </c>
      <c r="R271" s="153" t="e">
        <f t="shared" si="57"/>
        <v>#REF!</v>
      </c>
      <c r="S271" s="153" t="e">
        <f t="shared" si="53"/>
        <v>#REF!</v>
      </c>
      <c r="T271" s="152" t="str">
        <f t="shared" ca="1" si="54"/>
        <v/>
      </c>
      <c r="U271" s="149" t="str">
        <f t="shared" ca="1" si="51"/>
        <v/>
      </c>
    </row>
    <row r="272" spans="1:21">
      <c r="A272" s="149">
        <v>270</v>
      </c>
      <c r="B272" s="150">
        <f t="shared" si="52"/>
        <v>270</v>
      </c>
      <c r="C272" s="151" t="e">
        <f>IF('Data Collection2'!$V$6='Pareto Math2'!Z$3,'Pareto Math2'!B272,IF(HLOOKUP(X$15,'Data Collection2'!I$2:J272,A273,FALSE)="","",HLOOKUP(X$15,'Data Collection2'!I$2:J272,A273,FALSE)))</f>
        <v>#REF!</v>
      </c>
      <c r="D272" s="149" t="e">
        <f>HLOOKUP(V$15,'Data Collection2'!I$2:J272,A273,FALSE)</f>
        <v>#REF!</v>
      </c>
      <c r="E272" s="152" t="e">
        <f>IF(C272="","",HLOOKUP(W$15,'Data Collection2'!I$2:J272,A273,FALSE))</f>
        <v>#REF!</v>
      </c>
      <c r="F272" s="152">
        <f>(COUNTIF(D$3:D272,D272))</f>
        <v>270</v>
      </c>
      <c r="G272" s="152">
        <f t="shared" si="55"/>
        <v>999</v>
      </c>
      <c r="H272" s="152" t="e">
        <f t="shared" si="56"/>
        <v>#REF!</v>
      </c>
      <c r="I272" s="153" t="str">
        <f t="shared" si="50"/>
        <v/>
      </c>
      <c r="J272" s="153" t="e">
        <f t="shared" si="49"/>
        <v>#REF!</v>
      </c>
      <c r="K272" s="153" t="e">
        <f t="shared" si="49"/>
        <v>#REF!</v>
      </c>
      <c r="L272" s="153" t="e">
        <f t="shared" si="49"/>
        <v>#REF!</v>
      </c>
      <c r="M272" s="153" t="e">
        <f t="shared" si="49"/>
        <v>#REF!</v>
      </c>
      <c r="N272" s="153" t="e">
        <f t="shared" si="49"/>
        <v>#REF!</v>
      </c>
      <c r="O272" s="153" t="e">
        <f t="shared" si="49"/>
        <v>#REF!</v>
      </c>
      <c r="P272" s="153" t="e">
        <f t="shared" si="57"/>
        <v>#REF!</v>
      </c>
      <c r="Q272" s="153" t="e">
        <f t="shared" si="57"/>
        <v>#REF!</v>
      </c>
      <c r="R272" s="153" t="e">
        <f t="shared" si="57"/>
        <v>#REF!</v>
      </c>
      <c r="S272" s="153" t="e">
        <f t="shared" si="53"/>
        <v>#REF!</v>
      </c>
      <c r="T272" s="152" t="str">
        <f t="shared" ca="1" si="54"/>
        <v/>
      </c>
      <c r="U272" s="149" t="str">
        <f t="shared" ca="1" si="51"/>
        <v/>
      </c>
    </row>
    <row r="273" spans="1:21">
      <c r="A273" s="149">
        <v>271</v>
      </c>
      <c r="B273" s="150">
        <f t="shared" si="52"/>
        <v>271</v>
      </c>
      <c r="C273" s="151" t="e">
        <f>IF('Data Collection2'!$V$6='Pareto Math2'!Z$3,'Pareto Math2'!B273,IF(HLOOKUP(X$15,'Data Collection2'!I$2:J273,A274,FALSE)="","",HLOOKUP(X$15,'Data Collection2'!I$2:J273,A274,FALSE)))</f>
        <v>#REF!</v>
      </c>
      <c r="D273" s="149" t="e">
        <f>HLOOKUP(V$15,'Data Collection2'!I$2:J273,A274,FALSE)</f>
        <v>#REF!</v>
      </c>
      <c r="E273" s="152" t="e">
        <f>IF(C273="","",HLOOKUP(W$15,'Data Collection2'!I$2:J273,A274,FALSE))</f>
        <v>#REF!</v>
      </c>
      <c r="F273" s="152">
        <f>(COUNTIF(D$3:D273,D273))</f>
        <v>271</v>
      </c>
      <c r="G273" s="152">
        <f t="shared" si="55"/>
        <v>999</v>
      </c>
      <c r="H273" s="152" t="e">
        <f t="shared" si="56"/>
        <v>#REF!</v>
      </c>
      <c r="I273" s="153" t="str">
        <f t="shared" si="50"/>
        <v/>
      </c>
      <c r="J273" s="153" t="e">
        <f t="shared" si="49"/>
        <v>#REF!</v>
      </c>
      <c r="K273" s="153" t="e">
        <f t="shared" si="49"/>
        <v>#REF!</v>
      </c>
      <c r="L273" s="153" t="e">
        <f t="shared" si="49"/>
        <v>#REF!</v>
      </c>
      <c r="M273" s="153" t="e">
        <f t="shared" si="49"/>
        <v>#REF!</v>
      </c>
      <c r="N273" s="153" t="e">
        <f t="shared" si="49"/>
        <v>#REF!</v>
      </c>
      <c r="O273" s="153" t="e">
        <f t="shared" si="49"/>
        <v>#REF!</v>
      </c>
      <c r="P273" s="153" t="e">
        <f t="shared" si="57"/>
        <v>#REF!</v>
      </c>
      <c r="Q273" s="153" t="e">
        <f t="shared" si="57"/>
        <v>#REF!</v>
      </c>
      <c r="R273" s="153" t="e">
        <f t="shared" si="57"/>
        <v>#REF!</v>
      </c>
      <c r="S273" s="153" t="e">
        <f t="shared" si="53"/>
        <v>#REF!</v>
      </c>
      <c r="T273" s="152" t="str">
        <f t="shared" ca="1" si="54"/>
        <v/>
      </c>
      <c r="U273" s="149" t="str">
        <f t="shared" ca="1" si="51"/>
        <v/>
      </c>
    </row>
    <row r="274" spans="1:21">
      <c r="A274" s="149">
        <v>272</v>
      </c>
      <c r="B274" s="150">
        <f t="shared" si="52"/>
        <v>272</v>
      </c>
      <c r="C274" s="151" t="e">
        <f>IF('Data Collection2'!$V$6='Pareto Math2'!Z$3,'Pareto Math2'!B274,IF(HLOOKUP(X$15,'Data Collection2'!I$2:J274,A275,FALSE)="","",HLOOKUP(X$15,'Data Collection2'!I$2:J274,A275,FALSE)))</f>
        <v>#REF!</v>
      </c>
      <c r="D274" s="149" t="e">
        <f>HLOOKUP(V$15,'Data Collection2'!I$2:J274,A275,FALSE)</f>
        <v>#REF!</v>
      </c>
      <c r="E274" s="152" t="e">
        <f>IF(C274="","",HLOOKUP(W$15,'Data Collection2'!I$2:J274,A275,FALSE))</f>
        <v>#REF!</v>
      </c>
      <c r="F274" s="152">
        <f>(COUNTIF(D$3:D274,D274))</f>
        <v>272</v>
      </c>
      <c r="G274" s="152">
        <f t="shared" si="55"/>
        <v>999</v>
      </c>
      <c r="H274" s="152" t="e">
        <f t="shared" si="56"/>
        <v>#REF!</v>
      </c>
      <c r="I274" s="153" t="str">
        <f t="shared" si="50"/>
        <v/>
      </c>
      <c r="J274" s="153" t="e">
        <f t="shared" si="49"/>
        <v>#REF!</v>
      </c>
      <c r="K274" s="153" t="e">
        <f t="shared" si="49"/>
        <v>#REF!</v>
      </c>
      <c r="L274" s="153" t="e">
        <f t="shared" si="49"/>
        <v>#REF!</v>
      </c>
      <c r="M274" s="153" t="e">
        <f t="shared" si="49"/>
        <v>#REF!</v>
      </c>
      <c r="N274" s="153" t="e">
        <f t="shared" si="49"/>
        <v>#REF!</v>
      </c>
      <c r="O274" s="153" t="e">
        <f t="shared" si="49"/>
        <v>#REF!</v>
      </c>
      <c r="P274" s="153" t="e">
        <f t="shared" si="57"/>
        <v>#REF!</v>
      </c>
      <c r="Q274" s="153" t="e">
        <f t="shared" si="57"/>
        <v>#REF!</v>
      </c>
      <c r="R274" s="153" t="e">
        <f t="shared" si="57"/>
        <v>#REF!</v>
      </c>
      <c r="S274" s="153" t="e">
        <f t="shared" si="53"/>
        <v>#REF!</v>
      </c>
      <c r="T274" s="152" t="str">
        <f t="shared" ca="1" si="54"/>
        <v/>
      </c>
      <c r="U274" s="149" t="str">
        <f t="shared" ca="1" si="51"/>
        <v/>
      </c>
    </row>
    <row r="275" spans="1:21">
      <c r="A275" s="149">
        <v>273</v>
      </c>
      <c r="B275" s="150">
        <f t="shared" si="52"/>
        <v>273</v>
      </c>
      <c r="C275" s="151" t="e">
        <f>IF('Data Collection2'!$V$6='Pareto Math2'!Z$3,'Pareto Math2'!B275,IF(HLOOKUP(X$15,'Data Collection2'!I$2:J275,A276,FALSE)="","",HLOOKUP(X$15,'Data Collection2'!I$2:J275,A276,FALSE)))</f>
        <v>#REF!</v>
      </c>
      <c r="D275" s="149" t="e">
        <f>HLOOKUP(V$15,'Data Collection2'!I$2:J275,A276,FALSE)</f>
        <v>#REF!</v>
      </c>
      <c r="E275" s="152" t="e">
        <f>IF(C275="","",HLOOKUP(W$15,'Data Collection2'!I$2:J275,A276,FALSE))</f>
        <v>#REF!</v>
      </c>
      <c r="F275" s="152">
        <f>(COUNTIF(D$3:D275,D275))</f>
        <v>273</v>
      </c>
      <c r="G275" s="152">
        <f t="shared" si="55"/>
        <v>999</v>
      </c>
      <c r="H275" s="152" t="e">
        <f t="shared" si="56"/>
        <v>#REF!</v>
      </c>
      <c r="I275" s="153" t="str">
        <f t="shared" si="50"/>
        <v/>
      </c>
      <c r="J275" s="153" t="e">
        <f t="shared" si="49"/>
        <v>#REF!</v>
      </c>
      <c r="K275" s="153" t="e">
        <f t="shared" si="49"/>
        <v>#REF!</v>
      </c>
      <c r="L275" s="153" t="e">
        <f t="shared" si="49"/>
        <v>#REF!</v>
      </c>
      <c r="M275" s="153" t="e">
        <f t="shared" si="49"/>
        <v>#REF!</v>
      </c>
      <c r="N275" s="153" t="e">
        <f t="shared" si="49"/>
        <v>#REF!</v>
      </c>
      <c r="O275" s="153" t="e">
        <f t="shared" si="49"/>
        <v>#REF!</v>
      </c>
      <c r="P275" s="153" t="e">
        <f t="shared" si="57"/>
        <v>#REF!</v>
      </c>
      <c r="Q275" s="153" t="e">
        <f t="shared" si="57"/>
        <v>#REF!</v>
      </c>
      <c r="R275" s="153" t="e">
        <f t="shared" si="57"/>
        <v>#REF!</v>
      </c>
      <c r="S275" s="153" t="e">
        <f t="shared" si="53"/>
        <v>#REF!</v>
      </c>
      <c r="T275" s="152" t="str">
        <f t="shared" ca="1" si="54"/>
        <v/>
      </c>
      <c r="U275" s="149" t="str">
        <f t="shared" ca="1" si="51"/>
        <v/>
      </c>
    </row>
    <row r="276" spans="1:21">
      <c r="A276" s="149">
        <v>274</v>
      </c>
      <c r="B276" s="150">
        <f t="shared" si="52"/>
        <v>274</v>
      </c>
      <c r="C276" s="151" t="e">
        <f>IF('Data Collection2'!$V$6='Pareto Math2'!Z$3,'Pareto Math2'!B276,IF(HLOOKUP(X$15,'Data Collection2'!I$2:J276,A277,FALSE)="","",HLOOKUP(X$15,'Data Collection2'!I$2:J276,A277,FALSE)))</f>
        <v>#REF!</v>
      </c>
      <c r="D276" s="149" t="e">
        <f>HLOOKUP(V$15,'Data Collection2'!I$2:J276,A277,FALSE)</f>
        <v>#REF!</v>
      </c>
      <c r="E276" s="152" t="e">
        <f>IF(C276="","",HLOOKUP(W$15,'Data Collection2'!I$2:J276,A277,FALSE))</f>
        <v>#REF!</v>
      </c>
      <c r="F276" s="152">
        <f>(COUNTIF(D$3:D276,D276))</f>
        <v>274</v>
      </c>
      <c r="G276" s="152">
        <f t="shared" si="55"/>
        <v>999</v>
      </c>
      <c r="H276" s="152" t="e">
        <f t="shared" si="56"/>
        <v>#REF!</v>
      </c>
      <c r="I276" s="153" t="str">
        <f t="shared" si="50"/>
        <v/>
      </c>
      <c r="J276" s="153" t="e">
        <f t="shared" si="49"/>
        <v>#REF!</v>
      </c>
      <c r="K276" s="153" t="e">
        <f t="shared" si="49"/>
        <v>#REF!</v>
      </c>
      <c r="L276" s="153" t="e">
        <f t="shared" si="49"/>
        <v>#REF!</v>
      </c>
      <c r="M276" s="153" t="e">
        <f t="shared" si="49"/>
        <v>#REF!</v>
      </c>
      <c r="N276" s="153" t="e">
        <f t="shared" si="49"/>
        <v>#REF!</v>
      </c>
      <c r="O276" s="153" t="e">
        <f t="shared" si="49"/>
        <v>#REF!</v>
      </c>
      <c r="P276" s="153" t="e">
        <f t="shared" si="57"/>
        <v>#REF!</v>
      </c>
      <c r="Q276" s="153" t="e">
        <f t="shared" si="57"/>
        <v>#REF!</v>
      </c>
      <c r="R276" s="153" t="e">
        <f t="shared" si="57"/>
        <v>#REF!</v>
      </c>
      <c r="S276" s="153" t="e">
        <f t="shared" si="53"/>
        <v>#REF!</v>
      </c>
      <c r="T276" s="152" t="str">
        <f t="shared" ca="1" si="54"/>
        <v/>
      </c>
      <c r="U276" s="149" t="str">
        <f t="shared" ca="1" si="51"/>
        <v/>
      </c>
    </row>
    <row r="277" spans="1:21">
      <c r="A277" s="149">
        <v>275</v>
      </c>
      <c r="B277" s="150">
        <f t="shared" si="52"/>
        <v>275</v>
      </c>
      <c r="C277" s="151" t="e">
        <f>IF('Data Collection2'!$V$6='Pareto Math2'!Z$3,'Pareto Math2'!B277,IF(HLOOKUP(X$15,'Data Collection2'!I$2:J277,A278,FALSE)="","",HLOOKUP(X$15,'Data Collection2'!I$2:J277,A278,FALSE)))</f>
        <v>#REF!</v>
      </c>
      <c r="D277" s="149" t="e">
        <f>HLOOKUP(V$15,'Data Collection2'!I$2:J277,A278,FALSE)</f>
        <v>#REF!</v>
      </c>
      <c r="E277" s="152" t="e">
        <f>IF(C277="","",HLOOKUP(W$15,'Data Collection2'!I$2:J277,A278,FALSE))</f>
        <v>#REF!</v>
      </c>
      <c r="F277" s="152">
        <f>(COUNTIF(D$3:D277,D277))</f>
        <v>275</v>
      </c>
      <c r="G277" s="152">
        <f t="shared" si="55"/>
        <v>999</v>
      </c>
      <c r="H277" s="152" t="e">
        <f t="shared" si="56"/>
        <v>#REF!</v>
      </c>
      <c r="I277" s="153" t="str">
        <f t="shared" si="50"/>
        <v/>
      </c>
      <c r="J277" s="153" t="e">
        <f t="shared" si="49"/>
        <v>#REF!</v>
      </c>
      <c r="K277" s="153" t="e">
        <f t="shared" si="49"/>
        <v>#REF!</v>
      </c>
      <c r="L277" s="153" t="e">
        <f t="shared" si="49"/>
        <v>#REF!</v>
      </c>
      <c r="M277" s="153" t="e">
        <f t="shared" si="49"/>
        <v>#REF!</v>
      </c>
      <c r="N277" s="153" t="e">
        <f t="shared" si="49"/>
        <v>#REF!</v>
      </c>
      <c r="O277" s="153" t="e">
        <f t="shared" si="49"/>
        <v>#REF!</v>
      </c>
      <c r="P277" s="153" t="e">
        <f t="shared" si="57"/>
        <v>#REF!</v>
      </c>
      <c r="Q277" s="153" t="e">
        <f t="shared" si="57"/>
        <v>#REF!</v>
      </c>
      <c r="R277" s="153" t="e">
        <f t="shared" si="57"/>
        <v>#REF!</v>
      </c>
      <c r="S277" s="153" t="e">
        <f t="shared" si="53"/>
        <v>#REF!</v>
      </c>
      <c r="T277" s="152" t="str">
        <f t="shared" ca="1" si="54"/>
        <v/>
      </c>
      <c r="U277" s="149" t="str">
        <f t="shared" ca="1" si="51"/>
        <v/>
      </c>
    </row>
    <row r="278" spans="1:21">
      <c r="A278" s="149">
        <v>276</v>
      </c>
      <c r="B278" s="150">
        <f t="shared" si="52"/>
        <v>276</v>
      </c>
      <c r="C278" s="151" t="e">
        <f>IF('Data Collection2'!$V$6='Pareto Math2'!Z$3,'Pareto Math2'!B278,IF(HLOOKUP(X$15,'Data Collection2'!I$2:J278,A279,FALSE)="","",HLOOKUP(X$15,'Data Collection2'!I$2:J278,A279,FALSE)))</f>
        <v>#REF!</v>
      </c>
      <c r="D278" s="149" t="e">
        <f>HLOOKUP(V$15,'Data Collection2'!I$2:J278,A279,FALSE)</f>
        <v>#REF!</v>
      </c>
      <c r="E278" s="152" t="e">
        <f>IF(C278="","",HLOOKUP(W$15,'Data Collection2'!I$2:J278,A279,FALSE))</f>
        <v>#REF!</v>
      </c>
      <c r="F278" s="152">
        <f>(COUNTIF(D$3:D278,D278))</f>
        <v>276</v>
      </c>
      <c r="G278" s="152">
        <f t="shared" si="55"/>
        <v>999</v>
      </c>
      <c r="H278" s="152" t="e">
        <f t="shared" si="56"/>
        <v>#REF!</v>
      </c>
      <c r="I278" s="153" t="str">
        <f t="shared" si="50"/>
        <v/>
      </c>
      <c r="J278" s="153" t="e">
        <f t="shared" si="49"/>
        <v>#REF!</v>
      </c>
      <c r="K278" s="153" t="e">
        <f t="shared" si="49"/>
        <v>#REF!</v>
      </c>
      <c r="L278" s="153" t="e">
        <f t="shared" si="49"/>
        <v>#REF!</v>
      </c>
      <c r="M278" s="153" t="e">
        <f t="shared" si="49"/>
        <v>#REF!</v>
      </c>
      <c r="N278" s="153" t="e">
        <f t="shared" si="49"/>
        <v>#REF!</v>
      </c>
      <c r="O278" s="153" t="e">
        <f t="shared" si="49"/>
        <v>#REF!</v>
      </c>
      <c r="P278" s="153" t="e">
        <f t="shared" si="57"/>
        <v>#REF!</v>
      </c>
      <c r="Q278" s="153" t="e">
        <f t="shared" si="57"/>
        <v>#REF!</v>
      </c>
      <c r="R278" s="153" t="e">
        <f t="shared" si="57"/>
        <v>#REF!</v>
      </c>
      <c r="S278" s="153" t="e">
        <f t="shared" si="53"/>
        <v>#REF!</v>
      </c>
      <c r="T278" s="152" t="str">
        <f t="shared" ca="1" si="54"/>
        <v/>
      </c>
      <c r="U278" s="149" t="str">
        <f t="shared" ca="1" si="51"/>
        <v/>
      </c>
    </row>
    <row r="279" spans="1:21">
      <c r="A279" s="149">
        <v>277</v>
      </c>
      <c r="B279" s="150">
        <f t="shared" si="52"/>
        <v>277</v>
      </c>
      <c r="C279" s="151" t="e">
        <f>IF('Data Collection2'!$V$6='Pareto Math2'!Z$3,'Pareto Math2'!B279,IF(HLOOKUP(X$15,'Data Collection2'!I$2:J279,A280,FALSE)="","",HLOOKUP(X$15,'Data Collection2'!I$2:J279,A280,FALSE)))</f>
        <v>#REF!</v>
      </c>
      <c r="D279" s="149" t="e">
        <f>HLOOKUP(V$15,'Data Collection2'!I$2:J279,A280,FALSE)</f>
        <v>#REF!</v>
      </c>
      <c r="E279" s="152" t="e">
        <f>IF(C279="","",HLOOKUP(W$15,'Data Collection2'!I$2:J279,A280,FALSE))</f>
        <v>#REF!</v>
      </c>
      <c r="F279" s="152">
        <f>(COUNTIF(D$3:D279,D279))</f>
        <v>277</v>
      </c>
      <c r="G279" s="152">
        <f t="shared" si="55"/>
        <v>999</v>
      </c>
      <c r="H279" s="152" t="e">
        <f t="shared" si="56"/>
        <v>#REF!</v>
      </c>
      <c r="I279" s="153" t="str">
        <f t="shared" si="50"/>
        <v/>
      </c>
      <c r="J279" s="153" t="e">
        <f t="shared" si="49"/>
        <v>#REF!</v>
      </c>
      <c r="K279" s="153" t="e">
        <f t="shared" si="49"/>
        <v>#REF!</v>
      </c>
      <c r="L279" s="153" t="e">
        <f t="shared" si="49"/>
        <v>#REF!</v>
      </c>
      <c r="M279" s="153" t="e">
        <f t="shared" si="49"/>
        <v>#REF!</v>
      </c>
      <c r="N279" s="153" t="e">
        <f t="shared" si="49"/>
        <v>#REF!</v>
      </c>
      <c r="O279" s="153" t="e">
        <f t="shared" si="49"/>
        <v>#REF!</v>
      </c>
      <c r="P279" s="153" t="e">
        <f t="shared" si="57"/>
        <v>#REF!</v>
      </c>
      <c r="Q279" s="153" t="e">
        <f t="shared" si="57"/>
        <v>#REF!</v>
      </c>
      <c r="R279" s="153" t="e">
        <f t="shared" si="57"/>
        <v>#REF!</v>
      </c>
      <c r="S279" s="153" t="e">
        <f t="shared" si="53"/>
        <v>#REF!</v>
      </c>
      <c r="T279" s="152" t="str">
        <f t="shared" ca="1" si="54"/>
        <v/>
      </c>
      <c r="U279" s="149" t="str">
        <f t="shared" ca="1" si="51"/>
        <v/>
      </c>
    </row>
    <row r="280" spans="1:21">
      <c r="A280" s="149">
        <v>278</v>
      </c>
      <c r="B280" s="150">
        <f t="shared" si="52"/>
        <v>278</v>
      </c>
      <c r="C280" s="151" t="e">
        <f>IF('Data Collection2'!$V$6='Pareto Math2'!Z$3,'Pareto Math2'!B280,IF(HLOOKUP(X$15,'Data Collection2'!I$2:J280,A281,FALSE)="","",HLOOKUP(X$15,'Data Collection2'!I$2:J280,A281,FALSE)))</f>
        <v>#REF!</v>
      </c>
      <c r="D280" s="149" t="e">
        <f>HLOOKUP(V$15,'Data Collection2'!I$2:J280,A281,FALSE)</f>
        <v>#REF!</v>
      </c>
      <c r="E280" s="152" t="e">
        <f>IF(C280="","",HLOOKUP(W$15,'Data Collection2'!I$2:J280,A281,FALSE))</f>
        <v>#REF!</v>
      </c>
      <c r="F280" s="152">
        <f>(COUNTIF(D$3:D280,D280))</f>
        <v>278</v>
      </c>
      <c r="G280" s="152">
        <f t="shared" si="55"/>
        <v>999</v>
      </c>
      <c r="H280" s="152" t="e">
        <f t="shared" si="56"/>
        <v>#REF!</v>
      </c>
      <c r="I280" s="153" t="str">
        <f t="shared" si="50"/>
        <v/>
      </c>
      <c r="J280" s="153" t="e">
        <f t="shared" si="49"/>
        <v>#REF!</v>
      </c>
      <c r="K280" s="153" t="e">
        <f t="shared" si="49"/>
        <v>#REF!</v>
      </c>
      <c r="L280" s="153" t="e">
        <f t="shared" si="49"/>
        <v>#REF!</v>
      </c>
      <c r="M280" s="153" t="e">
        <f t="shared" si="49"/>
        <v>#REF!</v>
      </c>
      <c r="N280" s="153" t="e">
        <f t="shared" si="49"/>
        <v>#REF!</v>
      </c>
      <c r="O280" s="153" t="e">
        <f t="shared" si="49"/>
        <v>#REF!</v>
      </c>
      <c r="P280" s="153" t="e">
        <f t="shared" si="57"/>
        <v>#REF!</v>
      </c>
      <c r="Q280" s="153" t="e">
        <f t="shared" si="57"/>
        <v>#REF!</v>
      </c>
      <c r="R280" s="153" t="e">
        <f t="shared" si="57"/>
        <v>#REF!</v>
      </c>
      <c r="S280" s="153" t="e">
        <f t="shared" si="53"/>
        <v>#REF!</v>
      </c>
      <c r="T280" s="152" t="str">
        <f t="shared" ca="1" si="54"/>
        <v/>
      </c>
      <c r="U280" s="149" t="str">
        <f t="shared" ca="1" si="51"/>
        <v/>
      </c>
    </row>
    <row r="281" spans="1:21">
      <c r="A281" s="149">
        <v>279</v>
      </c>
      <c r="B281" s="150">
        <f t="shared" si="52"/>
        <v>279</v>
      </c>
      <c r="C281" s="151" t="e">
        <f>IF('Data Collection2'!$V$6='Pareto Math2'!Z$3,'Pareto Math2'!B281,IF(HLOOKUP(X$15,'Data Collection2'!I$2:J281,A282,FALSE)="","",HLOOKUP(X$15,'Data Collection2'!I$2:J281,A282,FALSE)))</f>
        <v>#REF!</v>
      </c>
      <c r="D281" s="149" t="e">
        <f>HLOOKUP(V$15,'Data Collection2'!I$2:J281,A282,FALSE)</f>
        <v>#REF!</v>
      </c>
      <c r="E281" s="152" t="e">
        <f>IF(C281="","",HLOOKUP(W$15,'Data Collection2'!I$2:J281,A282,FALSE))</f>
        <v>#REF!</v>
      </c>
      <c r="F281" s="152">
        <f>(COUNTIF(D$3:D281,D281))</f>
        <v>279</v>
      </c>
      <c r="G281" s="152">
        <f t="shared" si="55"/>
        <v>999</v>
      </c>
      <c r="H281" s="152" t="e">
        <f t="shared" si="56"/>
        <v>#REF!</v>
      </c>
      <c r="I281" s="153" t="str">
        <f t="shared" si="50"/>
        <v/>
      </c>
      <c r="J281" s="153" t="e">
        <f t="shared" si="49"/>
        <v>#REF!</v>
      </c>
      <c r="K281" s="153" t="e">
        <f t="shared" si="49"/>
        <v>#REF!</v>
      </c>
      <c r="L281" s="153" t="e">
        <f t="shared" si="49"/>
        <v>#REF!</v>
      </c>
      <c r="M281" s="153" t="e">
        <f t="shared" si="49"/>
        <v>#REF!</v>
      </c>
      <c r="N281" s="153" t="e">
        <f t="shared" si="49"/>
        <v>#REF!</v>
      </c>
      <c r="O281" s="153" t="e">
        <f t="shared" si="49"/>
        <v>#REF!</v>
      </c>
      <c r="P281" s="153" t="e">
        <f t="shared" si="57"/>
        <v>#REF!</v>
      </c>
      <c r="Q281" s="153" t="e">
        <f t="shared" si="57"/>
        <v>#REF!</v>
      </c>
      <c r="R281" s="153" t="e">
        <f t="shared" si="57"/>
        <v>#REF!</v>
      </c>
      <c r="S281" s="153" t="e">
        <f t="shared" si="53"/>
        <v>#REF!</v>
      </c>
      <c r="T281" s="152" t="str">
        <f t="shared" ca="1" si="54"/>
        <v/>
      </c>
      <c r="U281" s="149" t="str">
        <f t="shared" ca="1" si="51"/>
        <v/>
      </c>
    </row>
    <row r="282" spans="1:21">
      <c r="A282" s="149">
        <v>280</v>
      </c>
      <c r="B282" s="150">
        <f t="shared" si="52"/>
        <v>280</v>
      </c>
      <c r="C282" s="151" t="e">
        <f>IF('Data Collection2'!$V$6='Pareto Math2'!Z$3,'Pareto Math2'!B282,IF(HLOOKUP(X$15,'Data Collection2'!I$2:J282,A283,FALSE)="","",HLOOKUP(X$15,'Data Collection2'!I$2:J282,A283,FALSE)))</f>
        <v>#REF!</v>
      </c>
      <c r="D282" s="149" t="e">
        <f>HLOOKUP(V$15,'Data Collection2'!I$2:J282,A283,FALSE)</f>
        <v>#REF!</v>
      </c>
      <c r="E282" s="152" t="e">
        <f>IF(C282="","",HLOOKUP(W$15,'Data Collection2'!I$2:J282,A283,FALSE))</f>
        <v>#REF!</v>
      </c>
      <c r="F282" s="152">
        <f>(COUNTIF(D$3:D282,D282))</f>
        <v>280</v>
      </c>
      <c r="G282" s="152">
        <f t="shared" si="55"/>
        <v>999</v>
      </c>
      <c r="H282" s="152" t="e">
        <f t="shared" si="56"/>
        <v>#REF!</v>
      </c>
      <c r="I282" s="153" t="str">
        <f t="shared" si="50"/>
        <v/>
      </c>
      <c r="J282" s="153" t="e">
        <f t="shared" si="49"/>
        <v>#REF!</v>
      </c>
      <c r="K282" s="153" t="e">
        <f t="shared" si="49"/>
        <v>#REF!</v>
      </c>
      <c r="L282" s="153" t="e">
        <f t="shared" si="49"/>
        <v>#REF!</v>
      </c>
      <c r="M282" s="153" t="e">
        <f t="shared" si="49"/>
        <v>#REF!</v>
      </c>
      <c r="N282" s="153" t="e">
        <f t="shared" si="49"/>
        <v>#REF!</v>
      </c>
      <c r="O282" s="153" t="e">
        <f t="shared" si="49"/>
        <v>#REF!</v>
      </c>
      <c r="P282" s="153" t="e">
        <f t="shared" si="57"/>
        <v>#REF!</v>
      </c>
      <c r="Q282" s="153" t="e">
        <f t="shared" si="57"/>
        <v>#REF!</v>
      </c>
      <c r="R282" s="153" t="e">
        <f t="shared" si="57"/>
        <v>#REF!</v>
      </c>
      <c r="S282" s="153" t="e">
        <f t="shared" si="53"/>
        <v>#REF!</v>
      </c>
      <c r="T282" s="152" t="str">
        <f t="shared" ca="1" si="54"/>
        <v/>
      </c>
      <c r="U282" s="149" t="str">
        <f t="shared" ca="1" si="51"/>
        <v/>
      </c>
    </row>
    <row r="283" spans="1:21">
      <c r="A283" s="149">
        <v>281</v>
      </c>
      <c r="B283" s="150">
        <f t="shared" si="52"/>
        <v>281</v>
      </c>
      <c r="C283" s="151" t="e">
        <f>IF('Data Collection2'!$V$6='Pareto Math2'!Z$3,'Pareto Math2'!B283,IF(HLOOKUP(X$15,'Data Collection2'!I$2:J283,A284,FALSE)="","",HLOOKUP(X$15,'Data Collection2'!I$2:J283,A284,FALSE)))</f>
        <v>#REF!</v>
      </c>
      <c r="D283" s="149" t="e">
        <f>HLOOKUP(V$15,'Data Collection2'!I$2:J283,A284,FALSE)</f>
        <v>#REF!</v>
      </c>
      <c r="E283" s="152" t="e">
        <f>IF(C283="","",HLOOKUP(W$15,'Data Collection2'!I$2:J283,A284,FALSE))</f>
        <v>#REF!</v>
      </c>
      <c r="F283" s="152">
        <f>(COUNTIF(D$3:D283,D283))</f>
        <v>281</v>
      </c>
      <c r="G283" s="152">
        <f t="shared" si="55"/>
        <v>999</v>
      </c>
      <c r="H283" s="152" t="e">
        <f t="shared" si="56"/>
        <v>#REF!</v>
      </c>
      <c r="I283" s="153" t="str">
        <f t="shared" si="50"/>
        <v/>
      </c>
      <c r="J283" s="153" t="e">
        <f t="shared" ref="J283:O325" si="58">IF(ISERROR(X$43),"",IF($D283&lt;&gt;X$43,"",$E283))</f>
        <v>#REF!</v>
      </c>
      <c r="K283" s="153" t="e">
        <f t="shared" si="58"/>
        <v>#REF!</v>
      </c>
      <c r="L283" s="153" t="e">
        <f t="shared" si="58"/>
        <v>#REF!</v>
      </c>
      <c r="M283" s="153" t="e">
        <f t="shared" si="58"/>
        <v>#REF!</v>
      </c>
      <c r="N283" s="153" t="e">
        <f t="shared" si="58"/>
        <v>#REF!</v>
      </c>
      <c r="O283" s="153" t="e">
        <f t="shared" si="58"/>
        <v>#REF!</v>
      </c>
      <c r="P283" s="153" t="e">
        <f t="shared" si="57"/>
        <v>#REF!</v>
      </c>
      <c r="Q283" s="153" t="e">
        <f t="shared" si="57"/>
        <v>#REF!</v>
      </c>
      <c r="R283" s="153" t="e">
        <f t="shared" si="57"/>
        <v>#REF!</v>
      </c>
      <c r="S283" s="153" t="e">
        <f t="shared" si="53"/>
        <v>#REF!</v>
      </c>
      <c r="T283" s="152" t="str">
        <f t="shared" ca="1" si="54"/>
        <v/>
      </c>
      <c r="U283" s="149" t="str">
        <f t="shared" ca="1" si="51"/>
        <v/>
      </c>
    </row>
    <row r="284" spans="1:21">
      <c r="A284" s="149">
        <v>282</v>
      </c>
      <c r="B284" s="150">
        <f t="shared" si="52"/>
        <v>282</v>
      </c>
      <c r="C284" s="151" t="e">
        <f>IF('Data Collection2'!$V$6='Pareto Math2'!Z$3,'Pareto Math2'!B284,IF(HLOOKUP(X$15,'Data Collection2'!I$2:J284,A285,FALSE)="","",HLOOKUP(X$15,'Data Collection2'!I$2:J284,A285,FALSE)))</f>
        <v>#REF!</v>
      </c>
      <c r="D284" s="149" t="e">
        <f>HLOOKUP(V$15,'Data Collection2'!I$2:J284,A285,FALSE)</f>
        <v>#REF!</v>
      </c>
      <c r="E284" s="152" t="e">
        <f>IF(C284="","",HLOOKUP(W$15,'Data Collection2'!I$2:J284,A285,FALSE))</f>
        <v>#REF!</v>
      </c>
      <c r="F284" s="152">
        <f>(COUNTIF(D$3:D284,D284))</f>
        <v>282</v>
      </c>
      <c r="G284" s="152">
        <f t="shared" si="55"/>
        <v>999</v>
      </c>
      <c r="H284" s="152" t="e">
        <f t="shared" si="56"/>
        <v>#REF!</v>
      </c>
      <c r="I284" s="153" t="str">
        <f t="shared" si="50"/>
        <v/>
      </c>
      <c r="J284" s="153" t="e">
        <f t="shared" si="58"/>
        <v>#REF!</v>
      </c>
      <c r="K284" s="153" t="e">
        <f t="shared" si="58"/>
        <v>#REF!</v>
      </c>
      <c r="L284" s="153" t="e">
        <f t="shared" si="58"/>
        <v>#REF!</v>
      </c>
      <c r="M284" s="153" t="e">
        <f t="shared" si="58"/>
        <v>#REF!</v>
      </c>
      <c r="N284" s="153" t="e">
        <f t="shared" si="58"/>
        <v>#REF!</v>
      </c>
      <c r="O284" s="153" t="e">
        <f t="shared" si="58"/>
        <v>#REF!</v>
      </c>
      <c r="P284" s="153" t="e">
        <f t="shared" si="57"/>
        <v>#REF!</v>
      </c>
      <c r="Q284" s="153" t="e">
        <f t="shared" si="57"/>
        <v>#REF!</v>
      </c>
      <c r="R284" s="153" t="e">
        <f t="shared" si="57"/>
        <v>#REF!</v>
      </c>
      <c r="S284" s="153" t="e">
        <f t="shared" si="53"/>
        <v>#REF!</v>
      </c>
      <c r="T284" s="152" t="str">
        <f t="shared" ca="1" si="54"/>
        <v/>
      </c>
      <c r="U284" s="149" t="str">
        <f t="shared" ca="1" si="51"/>
        <v/>
      </c>
    </row>
    <row r="285" spans="1:21">
      <c r="A285" s="149">
        <v>283</v>
      </c>
      <c r="B285" s="150">
        <f t="shared" si="52"/>
        <v>283</v>
      </c>
      <c r="C285" s="151" t="e">
        <f>IF('Data Collection2'!$V$6='Pareto Math2'!Z$3,'Pareto Math2'!B285,IF(HLOOKUP(X$15,'Data Collection2'!I$2:J285,A286,FALSE)="","",HLOOKUP(X$15,'Data Collection2'!I$2:J285,A286,FALSE)))</f>
        <v>#REF!</v>
      </c>
      <c r="D285" s="149" t="e">
        <f>HLOOKUP(V$15,'Data Collection2'!I$2:J285,A286,FALSE)</f>
        <v>#REF!</v>
      </c>
      <c r="E285" s="152" t="e">
        <f>IF(C285="","",HLOOKUP(W$15,'Data Collection2'!I$2:J285,A286,FALSE))</f>
        <v>#REF!</v>
      </c>
      <c r="F285" s="152">
        <f>(COUNTIF(D$3:D285,D285))</f>
        <v>283</v>
      </c>
      <c r="G285" s="152">
        <f t="shared" si="55"/>
        <v>999</v>
      </c>
      <c r="H285" s="152" t="e">
        <f t="shared" si="56"/>
        <v>#REF!</v>
      </c>
      <c r="I285" s="153" t="str">
        <f t="shared" si="50"/>
        <v/>
      </c>
      <c r="J285" s="153" t="e">
        <f t="shared" si="58"/>
        <v>#REF!</v>
      </c>
      <c r="K285" s="153" t="e">
        <f t="shared" si="58"/>
        <v>#REF!</v>
      </c>
      <c r="L285" s="153" t="e">
        <f t="shared" si="58"/>
        <v>#REF!</v>
      </c>
      <c r="M285" s="153" t="e">
        <f t="shared" si="58"/>
        <v>#REF!</v>
      </c>
      <c r="N285" s="153" t="e">
        <f t="shared" si="58"/>
        <v>#REF!</v>
      </c>
      <c r="O285" s="153" t="e">
        <f t="shared" si="58"/>
        <v>#REF!</v>
      </c>
      <c r="P285" s="153" t="e">
        <f t="shared" si="57"/>
        <v>#REF!</v>
      </c>
      <c r="Q285" s="153" t="e">
        <f t="shared" si="57"/>
        <v>#REF!</v>
      </c>
      <c r="R285" s="153" t="e">
        <f t="shared" si="57"/>
        <v>#REF!</v>
      </c>
      <c r="S285" s="153" t="e">
        <f t="shared" si="53"/>
        <v>#REF!</v>
      </c>
      <c r="T285" s="152" t="str">
        <f t="shared" ca="1" si="54"/>
        <v/>
      </c>
      <c r="U285" s="149" t="str">
        <f t="shared" ca="1" si="51"/>
        <v/>
      </c>
    </row>
    <row r="286" spans="1:21">
      <c r="A286" s="149">
        <v>284</v>
      </c>
      <c r="B286" s="150">
        <f t="shared" si="52"/>
        <v>284</v>
      </c>
      <c r="C286" s="151" t="e">
        <f>IF('Data Collection2'!$V$6='Pareto Math2'!Z$3,'Pareto Math2'!B286,IF(HLOOKUP(X$15,'Data Collection2'!I$2:J286,A287,FALSE)="","",HLOOKUP(X$15,'Data Collection2'!I$2:J286,A287,FALSE)))</f>
        <v>#REF!</v>
      </c>
      <c r="D286" s="149" t="e">
        <f>HLOOKUP(V$15,'Data Collection2'!I$2:J286,A287,FALSE)</f>
        <v>#REF!</v>
      </c>
      <c r="E286" s="152" t="e">
        <f>IF(C286="","",HLOOKUP(W$15,'Data Collection2'!I$2:J286,A287,FALSE))</f>
        <v>#REF!</v>
      </c>
      <c r="F286" s="152">
        <f>(COUNTIF(D$3:D286,D286))</f>
        <v>284</v>
      </c>
      <c r="G286" s="152">
        <f t="shared" si="55"/>
        <v>999</v>
      </c>
      <c r="H286" s="152" t="e">
        <f t="shared" si="56"/>
        <v>#REF!</v>
      </c>
      <c r="I286" s="153" t="str">
        <f t="shared" si="50"/>
        <v/>
      </c>
      <c r="J286" s="153" t="e">
        <f t="shared" si="58"/>
        <v>#REF!</v>
      </c>
      <c r="K286" s="153" t="e">
        <f t="shared" si="58"/>
        <v>#REF!</v>
      </c>
      <c r="L286" s="153" t="e">
        <f t="shared" si="58"/>
        <v>#REF!</v>
      </c>
      <c r="M286" s="153" t="e">
        <f t="shared" si="58"/>
        <v>#REF!</v>
      </c>
      <c r="N286" s="153" t="e">
        <f t="shared" si="58"/>
        <v>#REF!</v>
      </c>
      <c r="O286" s="153" t="e">
        <f t="shared" si="58"/>
        <v>#REF!</v>
      </c>
      <c r="P286" s="153" t="e">
        <f t="shared" si="57"/>
        <v>#REF!</v>
      </c>
      <c r="Q286" s="153" t="e">
        <f t="shared" si="57"/>
        <v>#REF!</v>
      </c>
      <c r="R286" s="153" t="e">
        <f t="shared" si="57"/>
        <v>#REF!</v>
      </c>
      <c r="S286" s="153" t="e">
        <f t="shared" si="53"/>
        <v>#REF!</v>
      </c>
      <c r="T286" s="152" t="str">
        <f t="shared" ca="1" si="54"/>
        <v/>
      </c>
      <c r="U286" s="149" t="str">
        <f t="shared" ca="1" si="51"/>
        <v/>
      </c>
    </row>
    <row r="287" spans="1:21">
      <c r="A287" s="149">
        <v>285</v>
      </c>
      <c r="B287" s="150">
        <f t="shared" si="52"/>
        <v>285</v>
      </c>
      <c r="C287" s="151" t="e">
        <f>IF('Data Collection2'!$V$6='Pareto Math2'!Z$3,'Pareto Math2'!B287,IF(HLOOKUP(X$15,'Data Collection2'!I$2:J287,A288,FALSE)="","",HLOOKUP(X$15,'Data Collection2'!I$2:J287,A288,FALSE)))</f>
        <v>#REF!</v>
      </c>
      <c r="D287" s="149" t="e">
        <f>HLOOKUP(V$15,'Data Collection2'!I$2:J287,A288,FALSE)</f>
        <v>#REF!</v>
      </c>
      <c r="E287" s="152" t="e">
        <f>IF(C287="","",HLOOKUP(W$15,'Data Collection2'!I$2:J287,A288,FALSE))</f>
        <v>#REF!</v>
      </c>
      <c r="F287" s="152">
        <f>(COUNTIF(D$3:D287,D287))</f>
        <v>285</v>
      </c>
      <c r="G287" s="152">
        <f t="shared" si="55"/>
        <v>999</v>
      </c>
      <c r="H287" s="152" t="e">
        <f t="shared" si="56"/>
        <v>#REF!</v>
      </c>
      <c r="I287" s="153" t="str">
        <f t="shared" si="50"/>
        <v/>
      </c>
      <c r="J287" s="153" t="e">
        <f t="shared" si="58"/>
        <v>#REF!</v>
      </c>
      <c r="K287" s="153" t="e">
        <f t="shared" si="58"/>
        <v>#REF!</v>
      </c>
      <c r="L287" s="153" t="e">
        <f t="shared" si="58"/>
        <v>#REF!</v>
      </c>
      <c r="M287" s="153" t="e">
        <f t="shared" si="58"/>
        <v>#REF!</v>
      </c>
      <c r="N287" s="153" t="e">
        <f t="shared" si="58"/>
        <v>#REF!</v>
      </c>
      <c r="O287" s="153" t="e">
        <f t="shared" si="58"/>
        <v>#REF!</v>
      </c>
      <c r="P287" s="153" t="e">
        <f t="shared" si="57"/>
        <v>#REF!</v>
      </c>
      <c r="Q287" s="153" t="e">
        <f t="shared" si="57"/>
        <v>#REF!</v>
      </c>
      <c r="R287" s="153" t="e">
        <f t="shared" si="57"/>
        <v>#REF!</v>
      </c>
      <c r="S287" s="153" t="e">
        <f t="shared" si="53"/>
        <v>#REF!</v>
      </c>
      <c r="T287" s="152" t="str">
        <f t="shared" ca="1" si="54"/>
        <v/>
      </c>
      <c r="U287" s="149" t="str">
        <f t="shared" ca="1" si="51"/>
        <v/>
      </c>
    </row>
    <row r="288" spans="1:21">
      <c r="A288" s="149">
        <v>286</v>
      </c>
      <c r="B288" s="150">
        <f t="shared" si="52"/>
        <v>286</v>
      </c>
      <c r="C288" s="151" t="e">
        <f>IF('Data Collection2'!$V$6='Pareto Math2'!Z$3,'Pareto Math2'!B288,IF(HLOOKUP(X$15,'Data Collection2'!I$2:J288,A289,FALSE)="","",HLOOKUP(X$15,'Data Collection2'!I$2:J288,A289,FALSE)))</f>
        <v>#REF!</v>
      </c>
      <c r="D288" s="149" t="e">
        <f>HLOOKUP(V$15,'Data Collection2'!I$2:J288,A289,FALSE)</f>
        <v>#REF!</v>
      </c>
      <c r="E288" s="152" t="e">
        <f>IF(C288="","",HLOOKUP(W$15,'Data Collection2'!I$2:J288,A289,FALSE))</f>
        <v>#REF!</v>
      </c>
      <c r="F288" s="152">
        <f>(COUNTIF(D$3:D288,D288))</f>
        <v>286</v>
      </c>
      <c r="G288" s="152">
        <f t="shared" si="55"/>
        <v>999</v>
      </c>
      <c r="H288" s="152" t="e">
        <f t="shared" si="56"/>
        <v>#REF!</v>
      </c>
      <c r="I288" s="153" t="str">
        <f t="shared" si="50"/>
        <v/>
      </c>
      <c r="J288" s="153" t="e">
        <f t="shared" si="58"/>
        <v>#REF!</v>
      </c>
      <c r="K288" s="153" t="e">
        <f t="shared" si="58"/>
        <v>#REF!</v>
      </c>
      <c r="L288" s="153" t="e">
        <f t="shared" si="58"/>
        <v>#REF!</v>
      </c>
      <c r="M288" s="153" t="e">
        <f t="shared" si="58"/>
        <v>#REF!</v>
      </c>
      <c r="N288" s="153" t="e">
        <f t="shared" si="58"/>
        <v>#REF!</v>
      </c>
      <c r="O288" s="153" t="e">
        <f t="shared" si="58"/>
        <v>#REF!</v>
      </c>
      <c r="P288" s="153" t="e">
        <f t="shared" si="57"/>
        <v>#REF!</v>
      </c>
      <c r="Q288" s="153" t="e">
        <f t="shared" si="57"/>
        <v>#REF!</v>
      </c>
      <c r="R288" s="153" t="e">
        <f t="shared" si="57"/>
        <v>#REF!</v>
      </c>
      <c r="S288" s="153" t="e">
        <f t="shared" si="53"/>
        <v>#REF!</v>
      </c>
      <c r="T288" s="152" t="str">
        <f t="shared" ca="1" si="54"/>
        <v/>
      </c>
      <c r="U288" s="149" t="str">
        <f t="shared" ca="1" si="51"/>
        <v/>
      </c>
    </row>
    <row r="289" spans="1:21">
      <c r="A289" s="149">
        <v>287</v>
      </c>
      <c r="B289" s="150">
        <f t="shared" si="52"/>
        <v>287</v>
      </c>
      <c r="C289" s="151" t="e">
        <f>IF('Data Collection2'!$V$6='Pareto Math2'!Z$3,'Pareto Math2'!B289,IF(HLOOKUP(X$15,'Data Collection2'!I$2:J289,A290,FALSE)="","",HLOOKUP(X$15,'Data Collection2'!I$2:J289,A290,FALSE)))</f>
        <v>#REF!</v>
      </c>
      <c r="D289" s="149" t="e">
        <f>HLOOKUP(V$15,'Data Collection2'!I$2:J289,A290,FALSE)</f>
        <v>#REF!</v>
      </c>
      <c r="E289" s="152" t="e">
        <f>IF(C289="","",HLOOKUP(W$15,'Data Collection2'!I$2:J289,A290,FALSE))</f>
        <v>#REF!</v>
      </c>
      <c r="F289" s="152">
        <f>(COUNTIF(D$3:D289,D289))</f>
        <v>287</v>
      </c>
      <c r="G289" s="152">
        <f t="shared" si="55"/>
        <v>999</v>
      </c>
      <c r="H289" s="152" t="e">
        <f t="shared" si="56"/>
        <v>#REF!</v>
      </c>
      <c r="I289" s="153" t="str">
        <f t="shared" si="50"/>
        <v/>
      </c>
      <c r="J289" s="153" t="e">
        <f t="shared" si="58"/>
        <v>#REF!</v>
      </c>
      <c r="K289" s="153" t="e">
        <f t="shared" si="58"/>
        <v>#REF!</v>
      </c>
      <c r="L289" s="153" t="e">
        <f t="shared" si="58"/>
        <v>#REF!</v>
      </c>
      <c r="M289" s="153" t="e">
        <f t="shared" si="58"/>
        <v>#REF!</v>
      </c>
      <c r="N289" s="153" t="e">
        <f t="shared" si="58"/>
        <v>#REF!</v>
      </c>
      <c r="O289" s="153" t="e">
        <f t="shared" si="58"/>
        <v>#REF!</v>
      </c>
      <c r="P289" s="153" t="e">
        <f t="shared" si="57"/>
        <v>#REF!</v>
      </c>
      <c r="Q289" s="153" t="e">
        <f t="shared" si="57"/>
        <v>#REF!</v>
      </c>
      <c r="R289" s="153" t="e">
        <f t="shared" si="57"/>
        <v>#REF!</v>
      </c>
      <c r="S289" s="153" t="e">
        <f t="shared" si="53"/>
        <v>#REF!</v>
      </c>
      <c r="T289" s="152" t="str">
        <f t="shared" ca="1" si="54"/>
        <v/>
      </c>
      <c r="U289" s="149" t="str">
        <f t="shared" ca="1" si="51"/>
        <v/>
      </c>
    </row>
    <row r="290" spans="1:21">
      <c r="A290" s="149">
        <v>288</v>
      </c>
      <c r="B290" s="150">
        <f t="shared" si="52"/>
        <v>288</v>
      </c>
      <c r="C290" s="151" t="e">
        <f>IF('Data Collection2'!$V$6='Pareto Math2'!Z$3,'Pareto Math2'!B290,IF(HLOOKUP(X$15,'Data Collection2'!I$2:J290,A291,FALSE)="","",HLOOKUP(X$15,'Data Collection2'!I$2:J290,A291,FALSE)))</f>
        <v>#REF!</v>
      </c>
      <c r="D290" s="149" t="e">
        <f>HLOOKUP(V$15,'Data Collection2'!I$2:J290,A291,FALSE)</f>
        <v>#REF!</v>
      </c>
      <c r="E290" s="152" t="e">
        <f>IF(C290="","",HLOOKUP(W$15,'Data Collection2'!I$2:J290,A291,FALSE))</f>
        <v>#REF!</v>
      </c>
      <c r="F290" s="152">
        <f>(COUNTIF(D$3:D290,D290))</f>
        <v>288</v>
      </c>
      <c r="G290" s="152">
        <f t="shared" si="55"/>
        <v>999</v>
      </c>
      <c r="H290" s="152" t="e">
        <f t="shared" si="56"/>
        <v>#REF!</v>
      </c>
      <c r="I290" s="153" t="str">
        <f t="shared" si="50"/>
        <v/>
      </c>
      <c r="J290" s="153" t="e">
        <f t="shared" si="58"/>
        <v>#REF!</v>
      </c>
      <c r="K290" s="153" t="e">
        <f t="shared" si="58"/>
        <v>#REF!</v>
      </c>
      <c r="L290" s="153" t="e">
        <f t="shared" si="58"/>
        <v>#REF!</v>
      </c>
      <c r="M290" s="153" t="e">
        <f t="shared" si="58"/>
        <v>#REF!</v>
      </c>
      <c r="N290" s="153" t="e">
        <f t="shared" si="58"/>
        <v>#REF!</v>
      </c>
      <c r="O290" s="153" t="e">
        <f t="shared" si="58"/>
        <v>#REF!</v>
      </c>
      <c r="P290" s="153" t="e">
        <f t="shared" si="57"/>
        <v>#REF!</v>
      </c>
      <c r="Q290" s="153" t="e">
        <f t="shared" si="57"/>
        <v>#REF!</v>
      </c>
      <c r="R290" s="153" t="e">
        <f t="shared" si="57"/>
        <v>#REF!</v>
      </c>
      <c r="S290" s="153" t="e">
        <f t="shared" si="53"/>
        <v>#REF!</v>
      </c>
      <c r="T290" s="152" t="str">
        <f t="shared" ca="1" si="54"/>
        <v/>
      </c>
      <c r="U290" s="149" t="str">
        <f t="shared" ca="1" si="51"/>
        <v/>
      </c>
    </row>
    <row r="291" spans="1:21">
      <c r="A291" s="149">
        <v>289</v>
      </c>
      <c r="B291" s="150">
        <f t="shared" si="52"/>
        <v>289</v>
      </c>
      <c r="C291" s="151" t="e">
        <f>IF('Data Collection2'!$V$6='Pareto Math2'!Z$3,'Pareto Math2'!B291,IF(HLOOKUP(X$15,'Data Collection2'!I$2:J291,A292,FALSE)="","",HLOOKUP(X$15,'Data Collection2'!I$2:J291,A292,FALSE)))</f>
        <v>#REF!</v>
      </c>
      <c r="D291" s="149" t="e">
        <f>HLOOKUP(V$15,'Data Collection2'!I$2:J291,A292,FALSE)</f>
        <v>#REF!</v>
      </c>
      <c r="E291" s="152" t="e">
        <f>IF(C291="","",HLOOKUP(W$15,'Data Collection2'!I$2:J291,A292,FALSE))</f>
        <v>#REF!</v>
      </c>
      <c r="F291" s="152">
        <f>(COUNTIF(D$3:D291,D291))</f>
        <v>289</v>
      </c>
      <c r="G291" s="152">
        <f t="shared" si="55"/>
        <v>999</v>
      </c>
      <c r="H291" s="152" t="e">
        <f t="shared" si="56"/>
        <v>#REF!</v>
      </c>
      <c r="I291" s="153" t="str">
        <f t="shared" si="50"/>
        <v/>
      </c>
      <c r="J291" s="153" t="e">
        <f t="shared" si="58"/>
        <v>#REF!</v>
      </c>
      <c r="K291" s="153" t="e">
        <f t="shared" si="58"/>
        <v>#REF!</v>
      </c>
      <c r="L291" s="153" t="e">
        <f t="shared" si="58"/>
        <v>#REF!</v>
      </c>
      <c r="M291" s="153" t="e">
        <f t="shared" si="58"/>
        <v>#REF!</v>
      </c>
      <c r="N291" s="153" t="e">
        <f t="shared" si="58"/>
        <v>#REF!</v>
      </c>
      <c r="O291" s="153" t="e">
        <f t="shared" si="58"/>
        <v>#REF!</v>
      </c>
      <c r="P291" s="153" t="e">
        <f t="shared" si="57"/>
        <v>#REF!</v>
      </c>
      <c r="Q291" s="153" t="e">
        <f t="shared" si="57"/>
        <v>#REF!</v>
      </c>
      <c r="R291" s="153" t="e">
        <f t="shared" si="57"/>
        <v>#REF!</v>
      </c>
      <c r="S291" s="153" t="e">
        <f t="shared" si="53"/>
        <v>#REF!</v>
      </c>
      <c r="T291" s="152" t="str">
        <f t="shared" ca="1" si="54"/>
        <v/>
      </c>
      <c r="U291" s="149" t="str">
        <f t="shared" ca="1" si="51"/>
        <v/>
      </c>
    </row>
    <row r="292" spans="1:21">
      <c r="A292" s="149">
        <v>290</v>
      </c>
      <c r="B292" s="150">
        <f t="shared" si="52"/>
        <v>290</v>
      </c>
      <c r="C292" s="151" t="e">
        <f>IF('Data Collection2'!$V$6='Pareto Math2'!Z$3,'Pareto Math2'!B292,IF(HLOOKUP(X$15,'Data Collection2'!I$2:J292,A293,FALSE)="","",HLOOKUP(X$15,'Data Collection2'!I$2:J292,A293,FALSE)))</f>
        <v>#REF!</v>
      </c>
      <c r="D292" s="149" t="e">
        <f>HLOOKUP(V$15,'Data Collection2'!I$2:J292,A293,FALSE)</f>
        <v>#REF!</v>
      </c>
      <c r="E292" s="152" t="e">
        <f>IF(C292="","",HLOOKUP(W$15,'Data Collection2'!I$2:J292,A293,FALSE))</f>
        <v>#REF!</v>
      </c>
      <c r="F292" s="152">
        <f>(COUNTIF(D$3:D292,D292))</f>
        <v>290</v>
      </c>
      <c r="G292" s="152">
        <f t="shared" si="55"/>
        <v>999</v>
      </c>
      <c r="H292" s="152" t="e">
        <f t="shared" si="56"/>
        <v>#REF!</v>
      </c>
      <c r="I292" s="153" t="str">
        <f t="shared" si="50"/>
        <v/>
      </c>
      <c r="J292" s="153" t="e">
        <f t="shared" si="58"/>
        <v>#REF!</v>
      </c>
      <c r="K292" s="153" t="e">
        <f t="shared" si="58"/>
        <v>#REF!</v>
      </c>
      <c r="L292" s="153" t="e">
        <f t="shared" si="58"/>
        <v>#REF!</v>
      </c>
      <c r="M292" s="153" t="e">
        <f t="shared" si="58"/>
        <v>#REF!</v>
      </c>
      <c r="N292" s="153" t="e">
        <f t="shared" si="58"/>
        <v>#REF!</v>
      </c>
      <c r="O292" s="153" t="e">
        <f t="shared" si="58"/>
        <v>#REF!</v>
      </c>
      <c r="P292" s="153" t="e">
        <f t="shared" si="57"/>
        <v>#REF!</v>
      </c>
      <c r="Q292" s="153" t="e">
        <f t="shared" si="57"/>
        <v>#REF!</v>
      </c>
      <c r="R292" s="153" t="e">
        <f t="shared" si="57"/>
        <v>#REF!</v>
      </c>
      <c r="S292" s="153" t="e">
        <f t="shared" si="53"/>
        <v>#REF!</v>
      </c>
      <c r="T292" s="152" t="str">
        <f t="shared" ca="1" si="54"/>
        <v/>
      </c>
      <c r="U292" s="149" t="str">
        <f t="shared" ca="1" si="51"/>
        <v/>
      </c>
    </row>
    <row r="293" spans="1:21">
      <c r="A293" s="149">
        <v>291</v>
      </c>
      <c r="B293" s="150">
        <f t="shared" si="52"/>
        <v>291</v>
      </c>
      <c r="C293" s="151" t="e">
        <f>IF('Data Collection2'!$V$6='Pareto Math2'!Z$3,'Pareto Math2'!B293,IF(HLOOKUP(X$15,'Data Collection2'!I$2:J293,A294,FALSE)="","",HLOOKUP(X$15,'Data Collection2'!I$2:J293,A294,FALSE)))</f>
        <v>#REF!</v>
      </c>
      <c r="D293" s="149" t="e">
        <f>HLOOKUP(V$15,'Data Collection2'!I$2:J293,A294,FALSE)</f>
        <v>#REF!</v>
      </c>
      <c r="E293" s="152" t="e">
        <f>IF(C293="","",HLOOKUP(W$15,'Data Collection2'!I$2:J293,A294,FALSE))</f>
        <v>#REF!</v>
      </c>
      <c r="F293" s="152">
        <f>(COUNTIF(D$3:D293,D293))</f>
        <v>291</v>
      </c>
      <c r="G293" s="152">
        <f t="shared" si="55"/>
        <v>999</v>
      </c>
      <c r="H293" s="152" t="e">
        <f t="shared" si="56"/>
        <v>#REF!</v>
      </c>
      <c r="I293" s="153" t="str">
        <f t="shared" si="50"/>
        <v/>
      </c>
      <c r="J293" s="153" t="e">
        <f t="shared" si="58"/>
        <v>#REF!</v>
      </c>
      <c r="K293" s="153" t="e">
        <f t="shared" si="58"/>
        <v>#REF!</v>
      </c>
      <c r="L293" s="153" t="e">
        <f t="shared" si="58"/>
        <v>#REF!</v>
      </c>
      <c r="M293" s="153" t="e">
        <f t="shared" si="58"/>
        <v>#REF!</v>
      </c>
      <c r="N293" s="153" t="e">
        <f t="shared" si="58"/>
        <v>#REF!</v>
      </c>
      <c r="O293" s="153" t="e">
        <f t="shared" si="58"/>
        <v>#REF!</v>
      </c>
      <c r="P293" s="153" t="e">
        <f t="shared" si="57"/>
        <v>#REF!</v>
      </c>
      <c r="Q293" s="153" t="e">
        <f t="shared" si="57"/>
        <v>#REF!</v>
      </c>
      <c r="R293" s="153" t="e">
        <f t="shared" si="57"/>
        <v>#REF!</v>
      </c>
      <c r="S293" s="153" t="e">
        <f t="shared" si="53"/>
        <v>#REF!</v>
      </c>
      <c r="T293" s="152" t="str">
        <f t="shared" ca="1" si="54"/>
        <v/>
      </c>
      <c r="U293" s="149" t="str">
        <f t="shared" ca="1" si="51"/>
        <v/>
      </c>
    </row>
    <row r="294" spans="1:21">
      <c r="A294" s="149">
        <v>292</v>
      </c>
      <c r="B294" s="150">
        <f t="shared" si="52"/>
        <v>292</v>
      </c>
      <c r="C294" s="151" t="e">
        <f>IF('Data Collection2'!$V$6='Pareto Math2'!Z$3,'Pareto Math2'!B294,IF(HLOOKUP(X$15,'Data Collection2'!I$2:J294,A295,FALSE)="","",HLOOKUP(X$15,'Data Collection2'!I$2:J294,A295,FALSE)))</f>
        <v>#REF!</v>
      </c>
      <c r="D294" s="149" t="e">
        <f>HLOOKUP(V$15,'Data Collection2'!I$2:J294,A295,FALSE)</f>
        <v>#REF!</v>
      </c>
      <c r="E294" s="152" t="e">
        <f>IF(C294="","",HLOOKUP(W$15,'Data Collection2'!I$2:J294,A295,FALSE))</f>
        <v>#REF!</v>
      </c>
      <c r="F294" s="152">
        <f>(COUNTIF(D$3:D294,D294))</f>
        <v>292</v>
      </c>
      <c r="G294" s="152">
        <f t="shared" si="55"/>
        <v>999</v>
      </c>
      <c r="H294" s="152" t="e">
        <f t="shared" si="56"/>
        <v>#REF!</v>
      </c>
      <c r="I294" s="153" t="str">
        <f t="shared" si="50"/>
        <v/>
      </c>
      <c r="J294" s="153" t="e">
        <f t="shared" si="58"/>
        <v>#REF!</v>
      </c>
      <c r="K294" s="153" t="e">
        <f t="shared" si="58"/>
        <v>#REF!</v>
      </c>
      <c r="L294" s="153" t="e">
        <f t="shared" si="58"/>
        <v>#REF!</v>
      </c>
      <c r="M294" s="153" t="e">
        <f t="shared" si="58"/>
        <v>#REF!</v>
      </c>
      <c r="N294" s="153" t="e">
        <f t="shared" si="58"/>
        <v>#REF!</v>
      </c>
      <c r="O294" s="153" t="e">
        <f t="shared" si="58"/>
        <v>#REF!</v>
      </c>
      <c r="P294" s="153" t="e">
        <f t="shared" si="57"/>
        <v>#REF!</v>
      </c>
      <c r="Q294" s="153" t="e">
        <f t="shared" si="57"/>
        <v>#REF!</v>
      </c>
      <c r="R294" s="153" t="e">
        <f t="shared" si="57"/>
        <v>#REF!</v>
      </c>
      <c r="S294" s="153" t="e">
        <f t="shared" si="53"/>
        <v>#REF!</v>
      </c>
      <c r="T294" s="152" t="str">
        <f t="shared" ca="1" si="54"/>
        <v/>
      </c>
      <c r="U294" s="149" t="str">
        <f t="shared" ca="1" si="51"/>
        <v/>
      </c>
    </row>
    <row r="295" spans="1:21">
      <c r="A295" s="149">
        <v>293</v>
      </c>
      <c r="B295" s="150">
        <f t="shared" si="52"/>
        <v>293</v>
      </c>
      <c r="C295" s="151" t="e">
        <f>IF('Data Collection2'!$V$6='Pareto Math2'!Z$3,'Pareto Math2'!B295,IF(HLOOKUP(X$15,'Data Collection2'!I$2:J295,A296,FALSE)="","",HLOOKUP(X$15,'Data Collection2'!I$2:J295,A296,FALSE)))</f>
        <v>#REF!</v>
      </c>
      <c r="D295" s="149" t="e">
        <f>HLOOKUP(V$15,'Data Collection2'!I$2:J295,A296,FALSE)</f>
        <v>#REF!</v>
      </c>
      <c r="E295" s="152" t="e">
        <f>IF(C295="","",HLOOKUP(W$15,'Data Collection2'!I$2:J295,A296,FALSE))</f>
        <v>#REF!</v>
      </c>
      <c r="F295" s="152">
        <f>(COUNTIF(D$3:D295,D295))</f>
        <v>293</v>
      </c>
      <c r="G295" s="152">
        <f t="shared" si="55"/>
        <v>999</v>
      </c>
      <c r="H295" s="152" t="e">
        <f t="shared" si="56"/>
        <v>#REF!</v>
      </c>
      <c r="I295" s="153" t="str">
        <f t="shared" si="50"/>
        <v/>
      </c>
      <c r="J295" s="153" t="e">
        <f t="shared" si="58"/>
        <v>#REF!</v>
      </c>
      <c r="K295" s="153" t="e">
        <f t="shared" si="58"/>
        <v>#REF!</v>
      </c>
      <c r="L295" s="153" t="e">
        <f t="shared" si="58"/>
        <v>#REF!</v>
      </c>
      <c r="M295" s="153" t="e">
        <f t="shared" si="58"/>
        <v>#REF!</v>
      </c>
      <c r="N295" s="153" t="e">
        <f t="shared" si="58"/>
        <v>#REF!</v>
      </c>
      <c r="O295" s="153" t="e">
        <f t="shared" si="58"/>
        <v>#REF!</v>
      </c>
      <c r="P295" s="153" t="e">
        <f t="shared" si="57"/>
        <v>#REF!</v>
      </c>
      <c r="Q295" s="153" t="e">
        <f t="shared" si="57"/>
        <v>#REF!</v>
      </c>
      <c r="R295" s="153" t="e">
        <f t="shared" si="57"/>
        <v>#REF!</v>
      </c>
      <c r="S295" s="153" t="e">
        <f t="shared" si="53"/>
        <v>#REF!</v>
      </c>
      <c r="T295" s="152" t="str">
        <f t="shared" ca="1" si="54"/>
        <v/>
      </c>
      <c r="U295" s="149" t="str">
        <f t="shared" ca="1" si="51"/>
        <v/>
      </c>
    </row>
    <row r="296" spans="1:21">
      <c r="A296" s="149">
        <v>294</v>
      </c>
      <c r="B296" s="150">
        <f t="shared" si="52"/>
        <v>294</v>
      </c>
      <c r="C296" s="151" t="e">
        <f>IF('Data Collection2'!$V$6='Pareto Math2'!Z$3,'Pareto Math2'!B296,IF(HLOOKUP(X$15,'Data Collection2'!I$2:J296,A297,FALSE)="","",HLOOKUP(X$15,'Data Collection2'!I$2:J296,A297,FALSE)))</f>
        <v>#REF!</v>
      </c>
      <c r="D296" s="149" t="e">
        <f>HLOOKUP(V$15,'Data Collection2'!I$2:J296,A297,FALSE)</f>
        <v>#REF!</v>
      </c>
      <c r="E296" s="152" t="e">
        <f>IF(C296="","",HLOOKUP(W$15,'Data Collection2'!I$2:J296,A297,FALSE))</f>
        <v>#REF!</v>
      </c>
      <c r="F296" s="152">
        <f>(COUNTIF(D$3:D296,D296))</f>
        <v>294</v>
      </c>
      <c r="G296" s="152">
        <f t="shared" si="55"/>
        <v>999</v>
      </c>
      <c r="H296" s="152" t="e">
        <f t="shared" si="56"/>
        <v>#REF!</v>
      </c>
      <c r="I296" s="153" t="str">
        <f t="shared" si="50"/>
        <v/>
      </c>
      <c r="J296" s="153" t="e">
        <f t="shared" si="58"/>
        <v>#REF!</v>
      </c>
      <c r="K296" s="153" t="e">
        <f t="shared" si="58"/>
        <v>#REF!</v>
      </c>
      <c r="L296" s="153" t="e">
        <f t="shared" si="58"/>
        <v>#REF!</v>
      </c>
      <c r="M296" s="153" t="e">
        <f t="shared" si="58"/>
        <v>#REF!</v>
      </c>
      <c r="N296" s="153" t="e">
        <f t="shared" si="58"/>
        <v>#REF!</v>
      </c>
      <c r="O296" s="153" t="e">
        <f t="shared" si="58"/>
        <v>#REF!</v>
      </c>
      <c r="P296" s="153" t="e">
        <f t="shared" si="57"/>
        <v>#REF!</v>
      </c>
      <c r="Q296" s="153" t="e">
        <f t="shared" si="57"/>
        <v>#REF!</v>
      </c>
      <c r="R296" s="153" t="e">
        <f t="shared" si="57"/>
        <v>#REF!</v>
      </c>
      <c r="S296" s="153" t="e">
        <f t="shared" si="53"/>
        <v>#REF!</v>
      </c>
      <c r="T296" s="152" t="str">
        <f t="shared" ca="1" si="54"/>
        <v/>
      </c>
      <c r="U296" s="149" t="str">
        <f t="shared" ca="1" si="51"/>
        <v/>
      </c>
    </row>
    <row r="297" spans="1:21">
      <c r="A297" s="149">
        <v>295</v>
      </c>
      <c r="B297" s="150">
        <f t="shared" si="52"/>
        <v>295</v>
      </c>
      <c r="C297" s="151" t="e">
        <f>IF('Data Collection2'!$V$6='Pareto Math2'!Z$3,'Pareto Math2'!B297,IF(HLOOKUP(X$15,'Data Collection2'!I$2:J297,A298,FALSE)="","",HLOOKUP(X$15,'Data Collection2'!I$2:J297,A298,FALSE)))</f>
        <v>#REF!</v>
      </c>
      <c r="D297" s="149" t="e">
        <f>HLOOKUP(V$15,'Data Collection2'!I$2:J297,A298,FALSE)</f>
        <v>#REF!</v>
      </c>
      <c r="E297" s="152" t="e">
        <f>IF(C297="","",HLOOKUP(W$15,'Data Collection2'!I$2:J297,A298,FALSE))</f>
        <v>#REF!</v>
      </c>
      <c r="F297" s="152">
        <f>(COUNTIF(D$3:D297,D297))</f>
        <v>295</v>
      </c>
      <c r="G297" s="152">
        <f t="shared" si="55"/>
        <v>999</v>
      </c>
      <c r="H297" s="152" t="e">
        <f t="shared" si="56"/>
        <v>#REF!</v>
      </c>
      <c r="I297" s="153" t="str">
        <f t="shared" si="50"/>
        <v/>
      </c>
      <c r="J297" s="153" t="e">
        <f t="shared" si="58"/>
        <v>#REF!</v>
      </c>
      <c r="K297" s="153" t="e">
        <f t="shared" si="58"/>
        <v>#REF!</v>
      </c>
      <c r="L297" s="153" t="e">
        <f t="shared" si="58"/>
        <v>#REF!</v>
      </c>
      <c r="M297" s="153" t="e">
        <f t="shared" si="58"/>
        <v>#REF!</v>
      </c>
      <c r="N297" s="153" t="e">
        <f t="shared" si="58"/>
        <v>#REF!</v>
      </c>
      <c r="O297" s="153" t="e">
        <f t="shared" si="58"/>
        <v>#REF!</v>
      </c>
      <c r="P297" s="153" t="e">
        <f t="shared" si="57"/>
        <v>#REF!</v>
      </c>
      <c r="Q297" s="153" t="e">
        <f t="shared" si="57"/>
        <v>#REF!</v>
      </c>
      <c r="R297" s="153" t="e">
        <f t="shared" si="57"/>
        <v>#REF!</v>
      </c>
      <c r="S297" s="153" t="e">
        <f t="shared" si="53"/>
        <v>#REF!</v>
      </c>
      <c r="T297" s="152" t="str">
        <f t="shared" ca="1" si="54"/>
        <v/>
      </c>
      <c r="U297" s="149" t="str">
        <f t="shared" ca="1" si="51"/>
        <v/>
      </c>
    </row>
    <row r="298" spans="1:21">
      <c r="A298" s="149">
        <v>296</v>
      </c>
      <c r="B298" s="150">
        <f t="shared" si="52"/>
        <v>296</v>
      </c>
      <c r="C298" s="151" t="e">
        <f>IF('Data Collection2'!$V$6='Pareto Math2'!Z$3,'Pareto Math2'!B298,IF(HLOOKUP(X$15,'Data Collection2'!I$2:J298,A299,FALSE)="","",HLOOKUP(X$15,'Data Collection2'!I$2:J298,A299,FALSE)))</f>
        <v>#REF!</v>
      </c>
      <c r="D298" s="149" t="e">
        <f>HLOOKUP(V$15,'Data Collection2'!I$2:J298,A299,FALSE)</f>
        <v>#REF!</v>
      </c>
      <c r="E298" s="152" t="e">
        <f>IF(C298="","",HLOOKUP(W$15,'Data Collection2'!I$2:J298,A299,FALSE))</f>
        <v>#REF!</v>
      </c>
      <c r="F298" s="152">
        <f>(COUNTIF(D$3:D298,D298))</f>
        <v>296</v>
      </c>
      <c r="G298" s="152">
        <f t="shared" si="55"/>
        <v>999</v>
      </c>
      <c r="H298" s="152" t="e">
        <f t="shared" si="56"/>
        <v>#REF!</v>
      </c>
      <c r="I298" s="153" t="str">
        <f t="shared" si="50"/>
        <v/>
      </c>
      <c r="J298" s="153" t="e">
        <f t="shared" si="58"/>
        <v>#REF!</v>
      </c>
      <c r="K298" s="153" t="e">
        <f t="shared" si="58"/>
        <v>#REF!</v>
      </c>
      <c r="L298" s="153" t="e">
        <f t="shared" si="58"/>
        <v>#REF!</v>
      </c>
      <c r="M298" s="153" t="e">
        <f t="shared" si="58"/>
        <v>#REF!</v>
      </c>
      <c r="N298" s="153" t="e">
        <f t="shared" si="58"/>
        <v>#REF!</v>
      </c>
      <c r="O298" s="153" t="e">
        <f t="shared" si="58"/>
        <v>#REF!</v>
      </c>
      <c r="P298" s="153" t="e">
        <f t="shared" si="57"/>
        <v>#REF!</v>
      </c>
      <c r="Q298" s="153" t="e">
        <f t="shared" si="57"/>
        <v>#REF!</v>
      </c>
      <c r="R298" s="153" t="e">
        <f t="shared" si="57"/>
        <v>#REF!</v>
      </c>
      <c r="S298" s="153" t="e">
        <f t="shared" si="53"/>
        <v>#REF!</v>
      </c>
      <c r="T298" s="152" t="str">
        <f t="shared" ca="1" si="54"/>
        <v/>
      </c>
      <c r="U298" s="149" t="str">
        <f t="shared" ca="1" si="51"/>
        <v/>
      </c>
    </row>
    <row r="299" spans="1:21">
      <c r="A299" s="149">
        <v>297</v>
      </c>
      <c r="B299" s="150">
        <f t="shared" si="52"/>
        <v>297</v>
      </c>
      <c r="C299" s="151" t="e">
        <f>IF('Data Collection2'!$V$6='Pareto Math2'!Z$3,'Pareto Math2'!B299,IF(HLOOKUP(X$15,'Data Collection2'!I$2:J299,A300,FALSE)="","",HLOOKUP(X$15,'Data Collection2'!I$2:J299,A300,FALSE)))</f>
        <v>#REF!</v>
      </c>
      <c r="D299" s="149" t="e">
        <f>HLOOKUP(V$15,'Data Collection2'!I$2:J299,A300,FALSE)</f>
        <v>#REF!</v>
      </c>
      <c r="E299" s="152" t="e">
        <f>IF(C299="","",HLOOKUP(W$15,'Data Collection2'!I$2:J299,A300,FALSE))</f>
        <v>#REF!</v>
      </c>
      <c r="F299" s="152">
        <f>(COUNTIF(D$3:D299,D299))</f>
        <v>297</v>
      </c>
      <c r="G299" s="152">
        <f t="shared" si="55"/>
        <v>999</v>
      </c>
      <c r="H299" s="152" t="e">
        <f t="shared" si="56"/>
        <v>#REF!</v>
      </c>
      <c r="I299" s="153" t="str">
        <f t="shared" si="50"/>
        <v/>
      </c>
      <c r="J299" s="153" t="e">
        <f t="shared" si="58"/>
        <v>#REF!</v>
      </c>
      <c r="K299" s="153" t="e">
        <f t="shared" si="58"/>
        <v>#REF!</v>
      </c>
      <c r="L299" s="153" t="e">
        <f t="shared" si="58"/>
        <v>#REF!</v>
      </c>
      <c r="M299" s="153" t="e">
        <f t="shared" si="58"/>
        <v>#REF!</v>
      </c>
      <c r="N299" s="153" t="e">
        <f t="shared" si="58"/>
        <v>#REF!</v>
      </c>
      <c r="O299" s="153" t="e">
        <f t="shared" si="58"/>
        <v>#REF!</v>
      </c>
      <c r="P299" s="153" t="e">
        <f t="shared" si="57"/>
        <v>#REF!</v>
      </c>
      <c r="Q299" s="153" t="e">
        <f t="shared" si="57"/>
        <v>#REF!</v>
      </c>
      <c r="R299" s="153" t="e">
        <f t="shared" si="57"/>
        <v>#REF!</v>
      </c>
      <c r="S299" s="153" t="e">
        <f t="shared" si="53"/>
        <v>#REF!</v>
      </c>
      <c r="T299" s="152" t="str">
        <f t="shared" ca="1" si="54"/>
        <v/>
      </c>
      <c r="U299" s="149" t="str">
        <f t="shared" ca="1" si="51"/>
        <v/>
      </c>
    </row>
    <row r="300" spans="1:21">
      <c r="A300" s="149">
        <v>298</v>
      </c>
      <c r="B300" s="150">
        <f t="shared" si="52"/>
        <v>298</v>
      </c>
      <c r="C300" s="151" t="e">
        <f>IF('Data Collection2'!$V$6='Pareto Math2'!Z$3,'Pareto Math2'!B300,IF(HLOOKUP(X$15,'Data Collection2'!I$2:J300,A301,FALSE)="","",HLOOKUP(X$15,'Data Collection2'!I$2:J300,A301,FALSE)))</f>
        <v>#REF!</v>
      </c>
      <c r="D300" s="149" t="e">
        <f>HLOOKUP(V$15,'Data Collection2'!I$2:J300,A301,FALSE)</f>
        <v>#REF!</v>
      </c>
      <c r="E300" s="152" t="e">
        <f>IF(C300="","",HLOOKUP(W$15,'Data Collection2'!I$2:J300,A301,FALSE))</f>
        <v>#REF!</v>
      </c>
      <c r="F300" s="152">
        <f>(COUNTIF(D$3:D300,D300))</f>
        <v>298</v>
      </c>
      <c r="G300" s="152">
        <f t="shared" si="55"/>
        <v>999</v>
      </c>
      <c r="H300" s="152" t="e">
        <f t="shared" si="56"/>
        <v>#REF!</v>
      </c>
      <c r="I300" s="153" t="str">
        <f t="shared" si="50"/>
        <v/>
      </c>
      <c r="J300" s="153" t="e">
        <f t="shared" si="58"/>
        <v>#REF!</v>
      </c>
      <c r="K300" s="153" t="e">
        <f t="shared" si="58"/>
        <v>#REF!</v>
      </c>
      <c r="L300" s="153" t="e">
        <f t="shared" si="58"/>
        <v>#REF!</v>
      </c>
      <c r="M300" s="153" t="e">
        <f t="shared" si="58"/>
        <v>#REF!</v>
      </c>
      <c r="N300" s="153" t="e">
        <f t="shared" si="58"/>
        <v>#REF!</v>
      </c>
      <c r="O300" s="153" t="e">
        <f t="shared" si="58"/>
        <v>#REF!</v>
      </c>
      <c r="P300" s="153" t="e">
        <f t="shared" si="57"/>
        <v>#REF!</v>
      </c>
      <c r="Q300" s="153" t="e">
        <f t="shared" si="57"/>
        <v>#REF!</v>
      </c>
      <c r="R300" s="153" t="e">
        <f t="shared" si="57"/>
        <v>#REF!</v>
      </c>
      <c r="S300" s="153" t="e">
        <f t="shared" si="53"/>
        <v>#REF!</v>
      </c>
      <c r="T300" s="152" t="str">
        <f t="shared" ca="1" si="54"/>
        <v/>
      </c>
      <c r="U300" s="149" t="str">
        <f t="shared" ca="1" si="51"/>
        <v/>
      </c>
    </row>
    <row r="301" spans="1:21">
      <c r="A301" s="149">
        <v>299</v>
      </c>
      <c r="B301" s="150">
        <f t="shared" si="52"/>
        <v>299</v>
      </c>
      <c r="C301" s="151" t="e">
        <f>IF('Data Collection2'!$V$6='Pareto Math2'!Z$3,'Pareto Math2'!B301,IF(HLOOKUP(X$15,'Data Collection2'!I$2:J301,A302,FALSE)="","",HLOOKUP(X$15,'Data Collection2'!I$2:J301,A302,FALSE)))</f>
        <v>#REF!</v>
      </c>
      <c r="D301" s="149" t="e">
        <f>HLOOKUP(V$15,'Data Collection2'!I$2:J301,A302,FALSE)</f>
        <v>#REF!</v>
      </c>
      <c r="E301" s="152" t="e">
        <f>IF(C301="","",HLOOKUP(W$15,'Data Collection2'!I$2:J301,A302,FALSE))</f>
        <v>#REF!</v>
      </c>
      <c r="F301" s="152">
        <f>(COUNTIF(D$3:D301,D301))</f>
        <v>299</v>
      </c>
      <c r="G301" s="152">
        <f t="shared" si="55"/>
        <v>999</v>
      </c>
      <c r="H301" s="152" t="e">
        <f t="shared" si="56"/>
        <v>#REF!</v>
      </c>
      <c r="I301" s="153" t="str">
        <f t="shared" si="50"/>
        <v/>
      </c>
      <c r="J301" s="153" t="e">
        <f t="shared" si="58"/>
        <v>#REF!</v>
      </c>
      <c r="K301" s="153" t="e">
        <f t="shared" si="58"/>
        <v>#REF!</v>
      </c>
      <c r="L301" s="153" t="e">
        <f t="shared" si="58"/>
        <v>#REF!</v>
      </c>
      <c r="M301" s="153" t="e">
        <f t="shared" si="58"/>
        <v>#REF!</v>
      </c>
      <c r="N301" s="153" t="e">
        <f t="shared" si="58"/>
        <v>#REF!</v>
      </c>
      <c r="O301" s="153" t="e">
        <f t="shared" si="58"/>
        <v>#REF!</v>
      </c>
      <c r="P301" s="153" t="e">
        <f t="shared" si="57"/>
        <v>#REF!</v>
      </c>
      <c r="Q301" s="153" t="e">
        <f t="shared" si="57"/>
        <v>#REF!</v>
      </c>
      <c r="R301" s="153" t="e">
        <f t="shared" si="57"/>
        <v>#REF!</v>
      </c>
      <c r="S301" s="153" t="e">
        <f t="shared" si="53"/>
        <v>#REF!</v>
      </c>
      <c r="T301" s="152" t="str">
        <f t="shared" ca="1" si="54"/>
        <v/>
      </c>
      <c r="U301" s="149" t="str">
        <f t="shared" ca="1" si="51"/>
        <v/>
      </c>
    </row>
    <row r="302" spans="1:21">
      <c r="A302" s="149">
        <v>300</v>
      </c>
      <c r="B302" s="150">
        <f t="shared" si="52"/>
        <v>300</v>
      </c>
      <c r="C302" s="151" t="e">
        <f>IF('Data Collection2'!$V$6='Pareto Math2'!Z$3,'Pareto Math2'!B302,IF(HLOOKUP(X$15,'Data Collection2'!I$2:J302,A303,FALSE)="","",HLOOKUP(X$15,'Data Collection2'!I$2:J302,A303,FALSE)))</f>
        <v>#REF!</v>
      </c>
      <c r="D302" s="149" t="e">
        <f>HLOOKUP(V$15,'Data Collection2'!I$2:J302,A303,FALSE)</f>
        <v>#REF!</v>
      </c>
      <c r="E302" s="152" t="e">
        <f>IF(C302="","",HLOOKUP(W$15,'Data Collection2'!I$2:J302,A303,FALSE))</f>
        <v>#REF!</v>
      </c>
      <c r="F302" s="152">
        <f>(COUNTIF(D$3:D302,D302))</f>
        <v>300</v>
      </c>
      <c r="G302" s="152">
        <f t="shared" si="55"/>
        <v>999</v>
      </c>
      <c r="H302" s="152" t="e">
        <f t="shared" si="56"/>
        <v>#REF!</v>
      </c>
      <c r="I302" s="153" t="str">
        <f t="shared" si="50"/>
        <v/>
      </c>
      <c r="J302" s="153" t="e">
        <f t="shared" si="58"/>
        <v>#REF!</v>
      </c>
      <c r="K302" s="153" t="e">
        <f t="shared" si="58"/>
        <v>#REF!</v>
      </c>
      <c r="L302" s="153" t="e">
        <f t="shared" si="58"/>
        <v>#REF!</v>
      </c>
      <c r="M302" s="153" t="e">
        <f t="shared" si="58"/>
        <v>#REF!</v>
      </c>
      <c r="N302" s="153" t="e">
        <f t="shared" si="58"/>
        <v>#REF!</v>
      </c>
      <c r="O302" s="153" t="e">
        <f t="shared" si="58"/>
        <v>#REF!</v>
      </c>
      <c r="P302" s="153" t="e">
        <f t="shared" si="57"/>
        <v>#REF!</v>
      </c>
      <c r="Q302" s="153" t="e">
        <f t="shared" si="57"/>
        <v>#REF!</v>
      </c>
      <c r="R302" s="153" t="e">
        <f t="shared" si="57"/>
        <v>#REF!</v>
      </c>
      <c r="S302" s="153" t="e">
        <f t="shared" si="53"/>
        <v>#REF!</v>
      </c>
      <c r="T302" s="152" t="str">
        <f t="shared" ca="1" si="54"/>
        <v/>
      </c>
      <c r="U302" s="149" t="str">
        <f t="shared" ca="1" si="51"/>
        <v/>
      </c>
    </row>
    <row r="303" spans="1:21">
      <c r="A303" s="149">
        <v>301</v>
      </c>
      <c r="B303" s="150">
        <f t="shared" si="52"/>
        <v>301</v>
      </c>
      <c r="C303" s="151" t="e">
        <f>IF('Data Collection2'!$V$6='Pareto Math2'!Z$3,'Pareto Math2'!B303,IF(HLOOKUP(X$15,'Data Collection2'!I$2:J303,A304,FALSE)="","",HLOOKUP(X$15,'Data Collection2'!I$2:J303,A304,FALSE)))</f>
        <v>#REF!</v>
      </c>
      <c r="D303" s="149" t="e">
        <f>HLOOKUP(V$15,'Data Collection2'!I$2:J303,A304,FALSE)</f>
        <v>#REF!</v>
      </c>
      <c r="E303" s="152" t="e">
        <f>IF(C303="","",HLOOKUP(W$15,'Data Collection2'!I$2:J303,A304,FALSE))</f>
        <v>#REF!</v>
      </c>
      <c r="F303" s="152">
        <f>(COUNTIF(D$3:D303,D303))</f>
        <v>301</v>
      </c>
      <c r="G303" s="152">
        <f t="shared" si="55"/>
        <v>999</v>
      </c>
      <c r="H303" s="152" t="e">
        <f t="shared" si="56"/>
        <v>#REF!</v>
      </c>
      <c r="I303" s="153" t="str">
        <f t="shared" si="50"/>
        <v/>
      </c>
      <c r="J303" s="153" t="e">
        <f t="shared" si="58"/>
        <v>#REF!</v>
      </c>
      <c r="K303" s="153" t="e">
        <f t="shared" si="58"/>
        <v>#REF!</v>
      </c>
      <c r="L303" s="153" t="e">
        <f t="shared" si="58"/>
        <v>#REF!</v>
      </c>
      <c r="M303" s="153" t="e">
        <f t="shared" si="58"/>
        <v>#REF!</v>
      </c>
      <c r="N303" s="153" t="e">
        <f t="shared" si="58"/>
        <v>#REF!</v>
      </c>
      <c r="O303" s="153" t="e">
        <f t="shared" si="58"/>
        <v>#REF!</v>
      </c>
      <c r="P303" s="153" t="e">
        <f t="shared" si="57"/>
        <v>#REF!</v>
      </c>
      <c r="Q303" s="153" t="e">
        <f t="shared" si="57"/>
        <v>#REF!</v>
      </c>
      <c r="R303" s="153" t="e">
        <f t="shared" si="57"/>
        <v>#REF!</v>
      </c>
      <c r="S303" s="153" t="e">
        <f t="shared" si="53"/>
        <v>#REF!</v>
      </c>
      <c r="T303" s="152" t="str">
        <f t="shared" ca="1" si="54"/>
        <v/>
      </c>
      <c r="U303" s="149" t="str">
        <f t="shared" ca="1" si="51"/>
        <v/>
      </c>
    </row>
    <row r="304" spans="1:21">
      <c r="A304" s="149">
        <v>302</v>
      </c>
      <c r="B304" s="150">
        <f t="shared" si="52"/>
        <v>302</v>
      </c>
      <c r="C304" s="151" t="e">
        <f>IF('Data Collection2'!$V$6='Pareto Math2'!Z$3,'Pareto Math2'!B304,IF(HLOOKUP(X$15,'Data Collection2'!I$2:J304,A305,FALSE)="","",HLOOKUP(X$15,'Data Collection2'!I$2:J304,A305,FALSE)))</f>
        <v>#REF!</v>
      </c>
      <c r="D304" s="149" t="e">
        <f>HLOOKUP(V$15,'Data Collection2'!I$2:J304,A305,FALSE)</f>
        <v>#REF!</v>
      </c>
      <c r="E304" s="152" t="e">
        <f>IF(C304="","",HLOOKUP(W$15,'Data Collection2'!I$2:J304,A305,FALSE))</f>
        <v>#REF!</v>
      </c>
      <c r="F304" s="152">
        <f>(COUNTIF(D$3:D304,D304))</f>
        <v>302</v>
      </c>
      <c r="G304" s="152">
        <f t="shared" si="55"/>
        <v>999</v>
      </c>
      <c r="H304" s="152" t="e">
        <f t="shared" si="56"/>
        <v>#REF!</v>
      </c>
      <c r="I304" s="153" t="str">
        <f t="shared" si="50"/>
        <v/>
      </c>
      <c r="J304" s="153" t="e">
        <f t="shared" si="58"/>
        <v>#REF!</v>
      </c>
      <c r="K304" s="153" t="e">
        <f t="shared" si="58"/>
        <v>#REF!</v>
      </c>
      <c r="L304" s="153" t="e">
        <f t="shared" si="58"/>
        <v>#REF!</v>
      </c>
      <c r="M304" s="153" t="e">
        <f t="shared" si="58"/>
        <v>#REF!</v>
      </c>
      <c r="N304" s="153" t="e">
        <f t="shared" si="58"/>
        <v>#REF!</v>
      </c>
      <c r="O304" s="153" t="e">
        <f t="shared" si="58"/>
        <v>#REF!</v>
      </c>
      <c r="P304" s="153" t="e">
        <f t="shared" si="57"/>
        <v>#REF!</v>
      </c>
      <c r="Q304" s="153" t="e">
        <f t="shared" si="57"/>
        <v>#REF!</v>
      </c>
      <c r="R304" s="153" t="e">
        <f t="shared" si="57"/>
        <v>#REF!</v>
      </c>
      <c r="S304" s="153" t="e">
        <f t="shared" si="53"/>
        <v>#REF!</v>
      </c>
      <c r="T304" s="152" t="str">
        <f t="shared" ca="1" si="54"/>
        <v/>
      </c>
      <c r="U304" s="149" t="str">
        <f t="shared" ca="1" si="51"/>
        <v/>
      </c>
    </row>
    <row r="305" spans="1:21">
      <c r="A305" s="149">
        <v>303</v>
      </c>
      <c r="B305" s="150">
        <f t="shared" si="52"/>
        <v>303</v>
      </c>
      <c r="C305" s="151" t="e">
        <f>IF('Data Collection2'!$V$6='Pareto Math2'!Z$3,'Pareto Math2'!B305,IF(HLOOKUP(X$15,'Data Collection2'!I$2:J305,A306,FALSE)="","",HLOOKUP(X$15,'Data Collection2'!I$2:J305,A306,FALSE)))</f>
        <v>#REF!</v>
      </c>
      <c r="D305" s="149" t="e">
        <f>HLOOKUP(V$15,'Data Collection2'!I$2:J305,A306,FALSE)</f>
        <v>#REF!</v>
      </c>
      <c r="E305" s="152" t="e">
        <f>IF(C305="","",HLOOKUP(W$15,'Data Collection2'!I$2:J305,A306,FALSE))</f>
        <v>#REF!</v>
      </c>
      <c r="F305" s="152">
        <f>(COUNTIF(D$3:D305,D305))</f>
        <v>303</v>
      </c>
      <c r="G305" s="152">
        <f t="shared" si="55"/>
        <v>999</v>
      </c>
      <c r="H305" s="152" t="e">
        <f t="shared" si="56"/>
        <v>#REF!</v>
      </c>
      <c r="I305" s="153" t="str">
        <f t="shared" si="50"/>
        <v/>
      </c>
      <c r="J305" s="153" t="e">
        <f t="shared" si="58"/>
        <v>#REF!</v>
      </c>
      <c r="K305" s="153" t="e">
        <f t="shared" si="58"/>
        <v>#REF!</v>
      </c>
      <c r="L305" s="153" t="e">
        <f t="shared" si="58"/>
        <v>#REF!</v>
      </c>
      <c r="M305" s="153" t="e">
        <f t="shared" si="58"/>
        <v>#REF!</v>
      </c>
      <c r="N305" s="153" t="e">
        <f t="shared" si="58"/>
        <v>#REF!</v>
      </c>
      <c r="O305" s="153" t="e">
        <f t="shared" si="58"/>
        <v>#REF!</v>
      </c>
      <c r="P305" s="153" t="e">
        <f t="shared" si="57"/>
        <v>#REF!</v>
      </c>
      <c r="Q305" s="153" t="e">
        <f t="shared" si="57"/>
        <v>#REF!</v>
      </c>
      <c r="R305" s="153" t="e">
        <f t="shared" si="57"/>
        <v>#REF!</v>
      </c>
      <c r="S305" s="153" t="e">
        <f t="shared" si="53"/>
        <v>#REF!</v>
      </c>
      <c r="T305" s="152" t="str">
        <f t="shared" ca="1" si="54"/>
        <v/>
      </c>
      <c r="U305" s="149" t="str">
        <f t="shared" ca="1" si="51"/>
        <v/>
      </c>
    </row>
    <row r="306" spans="1:21">
      <c r="A306" s="149">
        <v>304</v>
      </c>
      <c r="B306" s="150">
        <f t="shared" si="52"/>
        <v>304</v>
      </c>
      <c r="C306" s="151" t="e">
        <f>IF('Data Collection2'!$V$6='Pareto Math2'!Z$3,'Pareto Math2'!B306,IF(HLOOKUP(X$15,'Data Collection2'!I$2:J306,A307,FALSE)="","",HLOOKUP(X$15,'Data Collection2'!I$2:J306,A307,FALSE)))</f>
        <v>#REF!</v>
      </c>
      <c r="D306" s="149" t="e">
        <f>HLOOKUP(V$15,'Data Collection2'!I$2:J306,A307,FALSE)</f>
        <v>#REF!</v>
      </c>
      <c r="E306" s="152" t="e">
        <f>IF(C306="","",HLOOKUP(W$15,'Data Collection2'!I$2:J306,A307,FALSE))</f>
        <v>#REF!</v>
      </c>
      <c r="F306" s="152">
        <f>(COUNTIF(D$3:D306,D306))</f>
        <v>304</v>
      </c>
      <c r="G306" s="152">
        <f t="shared" si="55"/>
        <v>999</v>
      </c>
      <c r="H306" s="152" t="e">
        <f t="shared" si="56"/>
        <v>#REF!</v>
      </c>
      <c r="I306" s="153" t="str">
        <f t="shared" si="50"/>
        <v/>
      </c>
      <c r="J306" s="153" t="e">
        <f t="shared" si="58"/>
        <v>#REF!</v>
      </c>
      <c r="K306" s="153" t="e">
        <f t="shared" si="58"/>
        <v>#REF!</v>
      </c>
      <c r="L306" s="153" t="e">
        <f t="shared" si="58"/>
        <v>#REF!</v>
      </c>
      <c r="M306" s="153" t="e">
        <f t="shared" si="58"/>
        <v>#REF!</v>
      </c>
      <c r="N306" s="153" t="e">
        <f t="shared" si="58"/>
        <v>#REF!</v>
      </c>
      <c r="O306" s="153" t="e">
        <f t="shared" si="58"/>
        <v>#REF!</v>
      </c>
      <c r="P306" s="153" t="e">
        <f t="shared" si="57"/>
        <v>#REF!</v>
      </c>
      <c r="Q306" s="153" t="e">
        <f t="shared" si="57"/>
        <v>#REF!</v>
      </c>
      <c r="R306" s="153" t="e">
        <f t="shared" si="57"/>
        <v>#REF!</v>
      </c>
      <c r="S306" s="153" t="e">
        <f t="shared" si="53"/>
        <v>#REF!</v>
      </c>
      <c r="T306" s="152" t="str">
        <f t="shared" ca="1" si="54"/>
        <v/>
      </c>
      <c r="U306" s="149" t="str">
        <f t="shared" ca="1" si="51"/>
        <v/>
      </c>
    </row>
    <row r="307" spans="1:21">
      <c r="A307" s="149">
        <v>305</v>
      </c>
      <c r="B307" s="150">
        <f t="shared" si="52"/>
        <v>305</v>
      </c>
      <c r="C307" s="151" t="e">
        <f>IF('Data Collection2'!$V$6='Pareto Math2'!Z$3,'Pareto Math2'!B307,IF(HLOOKUP(X$15,'Data Collection2'!I$2:J307,A308,FALSE)="","",HLOOKUP(X$15,'Data Collection2'!I$2:J307,A308,FALSE)))</f>
        <v>#REF!</v>
      </c>
      <c r="D307" s="149" t="e">
        <f>HLOOKUP(V$15,'Data Collection2'!I$2:J307,A308,FALSE)</f>
        <v>#REF!</v>
      </c>
      <c r="E307" s="152" t="e">
        <f>IF(C307="","",HLOOKUP(W$15,'Data Collection2'!I$2:J307,A308,FALSE))</f>
        <v>#REF!</v>
      </c>
      <c r="F307" s="152">
        <f>(COUNTIF(D$3:D307,D307))</f>
        <v>305</v>
      </c>
      <c r="G307" s="152">
        <f t="shared" si="55"/>
        <v>999</v>
      </c>
      <c r="H307" s="152" t="e">
        <f t="shared" si="56"/>
        <v>#REF!</v>
      </c>
      <c r="I307" s="153" t="str">
        <f t="shared" si="50"/>
        <v/>
      </c>
      <c r="J307" s="153" t="e">
        <f t="shared" si="58"/>
        <v>#REF!</v>
      </c>
      <c r="K307" s="153" t="e">
        <f t="shared" si="58"/>
        <v>#REF!</v>
      </c>
      <c r="L307" s="153" t="e">
        <f t="shared" si="58"/>
        <v>#REF!</v>
      </c>
      <c r="M307" s="153" t="e">
        <f t="shared" si="58"/>
        <v>#REF!</v>
      </c>
      <c r="N307" s="153" t="e">
        <f t="shared" si="58"/>
        <v>#REF!</v>
      </c>
      <c r="O307" s="153" t="e">
        <f t="shared" si="58"/>
        <v>#REF!</v>
      </c>
      <c r="P307" s="153" t="e">
        <f t="shared" si="57"/>
        <v>#REF!</v>
      </c>
      <c r="Q307" s="153" t="e">
        <f t="shared" si="57"/>
        <v>#REF!</v>
      </c>
      <c r="R307" s="153" t="e">
        <f t="shared" si="57"/>
        <v>#REF!</v>
      </c>
      <c r="S307" s="153" t="e">
        <f t="shared" si="53"/>
        <v>#REF!</v>
      </c>
      <c r="T307" s="152" t="str">
        <f t="shared" ca="1" si="54"/>
        <v/>
      </c>
      <c r="U307" s="149" t="str">
        <f t="shared" ca="1" si="51"/>
        <v/>
      </c>
    </row>
    <row r="308" spans="1:21">
      <c r="A308" s="149">
        <v>306</v>
      </c>
      <c r="B308" s="150">
        <f t="shared" si="52"/>
        <v>306</v>
      </c>
      <c r="C308" s="151" t="e">
        <f>IF('Data Collection2'!$V$6='Pareto Math2'!Z$3,'Pareto Math2'!B308,IF(HLOOKUP(X$15,'Data Collection2'!I$2:J308,A309,FALSE)="","",HLOOKUP(X$15,'Data Collection2'!I$2:J308,A309,FALSE)))</f>
        <v>#REF!</v>
      </c>
      <c r="D308" s="149" t="e">
        <f>HLOOKUP(V$15,'Data Collection2'!I$2:J308,A309,FALSE)</f>
        <v>#REF!</v>
      </c>
      <c r="E308" s="152" t="e">
        <f>IF(C308="","",HLOOKUP(W$15,'Data Collection2'!I$2:J308,A309,FALSE))</f>
        <v>#REF!</v>
      </c>
      <c r="F308" s="152">
        <f>(COUNTIF(D$3:D308,D308))</f>
        <v>306</v>
      </c>
      <c r="G308" s="152">
        <f t="shared" si="55"/>
        <v>999</v>
      </c>
      <c r="H308" s="152" t="e">
        <f t="shared" si="56"/>
        <v>#REF!</v>
      </c>
      <c r="I308" s="153" t="str">
        <f t="shared" si="50"/>
        <v/>
      </c>
      <c r="J308" s="153" t="e">
        <f t="shared" si="58"/>
        <v>#REF!</v>
      </c>
      <c r="K308" s="153" t="e">
        <f t="shared" si="58"/>
        <v>#REF!</v>
      </c>
      <c r="L308" s="153" t="e">
        <f t="shared" si="58"/>
        <v>#REF!</v>
      </c>
      <c r="M308" s="153" t="e">
        <f t="shared" si="58"/>
        <v>#REF!</v>
      </c>
      <c r="N308" s="153" t="e">
        <f t="shared" si="58"/>
        <v>#REF!</v>
      </c>
      <c r="O308" s="153" t="e">
        <f t="shared" si="58"/>
        <v>#REF!</v>
      </c>
      <c r="P308" s="153" t="e">
        <f t="shared" si="57"/>
        <v>#REF!</v>
      </c>
      <c r="Q308" s="153" t="e">
        <f t="shared" si="57"/>
        <v>#REF!</v>
      </c>
      <c r="R308" s="153" t="e">
        <f t="shared" si="57"/>
        <v>#REF!</v>
      </c>
      <c r="S308" s="153" t="e">
        <f t="shared" si="53"/>
        <v>#REF!</v>
      </c>
      <c r="T308" s="152" t="str">
        <f t="shared" ca="1" si="54"/>
        <v/>
      </c>
      <c r="U308" s="149" t="str">
        <f t="shared" ca="1" si="51"/>
        <v/>
      </c>
    </row>
    <row r="309" spans="1:21">
      <c r="A309" s="149">
        <v>307</v>
      </c>
      <c r="B309" s="150">
        <f t="shared" si="52"/>
        <v>307</v>
      </c>
      <c r="C309" s="151" t="e">
        <f>IF('Data Collection2'!$V$6='Pareto Math2'!Z$3,'Pareto Math2'!B309,IF(HLOOKUP(X$15,'Data Collection2'!I$2:J309,A310,FALSE)="","",HLOOKUP(X$15,'Data Collection2'!I$2:J309,A310,FALSE)))</f>
        <v>#REF!</v>
      </c>
      <c r="D309" s="149" t="e">
        <f>HLOOKUP(V$15,'Data Collection2'!I$2:J309,A310,FALSE)</f>
        <v>#REF!</v>
      </c>
      <c r="E309" s="152" t="e">
        <f>IF(C309="","",HLOOKUP(W$15,'Data Collection2'!I$2:J309,A310,FALSE))</f>
        <v>#REF!</v>
      </c>
      <c r="F309" s="152">
        <f>(COUNTIF(D$3:D309,D309))</f>
        <v>307</v>
      </c>
      <c r="G309" s="152">
        <f t="shared" si="55"/>
        <v>999</v>
      </c>
      <c r="H309" s="152" t="e">
        <f t="shared" si="56"/>
        <v>#REF!</v>
      </c>
      <c r="I309" s="153" t="str">
        <f t="shared" si="50"/>
        <v/>
      </c>
      <c r="J309" s="153" t="e">
        <f t="shared" si="58"/>
        <v>#REF!</v>
      </c>
      <c r="K309" s="153" t="e">
        <f t="shared" si="58"/>
        <v>#REF!</v>
      </c>
      <c r="L309" s="153" t="e">
        <f t="shared" si="58"/>
        <v>#REF!</v>
      </c>
      <c r="M309" s="153" t="e">
        <f t="shared" si="58"/>
        <v>#REF!</v>
      </c>
      <c r="N309" s="153" t="e">
        <f t="shared" si="58"/>
        <v>#REF!</v>
      </c>
      <c r="O309" s="153" t="e">
        <f t="shared" si="58"/>
        <v>#REF!</v>
      </c>
      <c r="P309" s="153" t="e">
        <f t="shared" si="57"/>
        <v>#REF!</v>
      </c>
      <c r="Q309" s="153" t="e">
        <f t="shared" si="57"/>
        <v>#REF!</v>
      </c>
      <c r="R309" s="153" t="e">
        <f t="shared" si="57"/>
        <v>#REF!</v>
      </c>
      <c r="S309" s="153" t="e">
        <f t="shared" si="53"/>
        <v>#REF!</v>
      </c>
      <c r="T309" s="152" t="str">
        <f t="shared" ca="1" si="54"/>
        <v/>
      </c>
      <c r="U309" s="149" t="str">
        <f t="shared" ca="1" si="51"/>
        <v/>
      </c>
    </row>
    <row r="310" spans="1:21">
      <c r="A310" s="149">
        <v>308</v>
      </c>
      <c r="B310" s="150">
        <f t="shared" si="52"/>
        <v>308</v>
      </c>
      <c r="C310" s="151" t="e">
        <f>IF('Data Collection2'!$V$6='Pareto Math2'!Z$3,'Pareto Math2'!B310,IF(HLOOKUP(X$15,'Data Collection2'!I$2:J310,A311,FALSE)="","",HLOOKUP(X$15,'Data Collection2'!I$2:J310,A311,FALSE)))</f>
        <v>#REF!</v>
      </c>
      <c r="D310" s="149" t="e">
        <f>HLOOKUP(V$15,'Data Collection2'!I$2:J310,A311,FALSE)</f>
        <v>#REF!</v>
      </c>
      <c r="E310" s="152" t="e">
        <f>IF(C310="","",HLOOKUP(W$15,'Data Collection2'!I$2:J310,A311,FALSE))</f>
        <v>#REF!</v>
      </c>
      <c r="F310" s="152">
        <f>(COUNTIF(D$3:D310,D310))</f>
        <v>308</v>
      </c>
      <c r="G310" s="152">
        <f t="shared" si="55"/>
        <v>999</v>
      </c>
      <c r="H310" s="152" t="e">
        <f t="shared" si="56"/>
        <v>#REF!</v>
      </c>
      <c r="I310" s="153" t="str">
        <f t="shared" si="50"/>
        <v/>
      </c>
      <c r="J310" s="153" t="e">
        <f t="shared" si="58"/>
        <v>#REF!</v>
      </c>
      <c r="K310" s="153" t="e">
        <f t="shared" si="58"/>
        <v>#REF!</v>
      </c>
      <c r="L310" s="153" t="e">
        <f t="shared" si="58"/>
        <v>#REF!</v>
      </c>
      <c r="M310" s="153" t="e">
        <f t="shared" si="58"/>
        <v>#REF!</v>
      </c>
      <c r="N310" s="153" t="e">
        <f t="shared" si="58"/>
        <v>#REF!</v>
      </c>
      <c r="O310" s="153" t="e">
        <f t="shared" si="58"/>
        <v>#REF!</v>
      </c>
      <c r="P310" s="153" t="e">
        <f t="shared" si="57"/>
        <v>#REF!</v>
      </c>
      <c r="Q310" s="153" t="e">
        <f t="shared" si="57"/>
        <v>#REF!</v>
      </c>
      <c r="R310" s="153" t="e">
        <f t="shared" si="57"/>
        <v>#REF!</v>
      </c>
      <c r="S310" s="153" t="e">
        <f t="shared" si="53"/>
        <v>#REF!</v>
      </c>
      <c r="T310" s="152" t="str">
        <f t="shared" ca="1" si="54"/>
        <v/>
      </c>
      <c r="U310" s="149" t="str">
        <f t="shared" ca="1" si="51"/>
        <v/>
      </c>
    </row>
    <row r="311" spans="1:21">
      <c r="A311" s="149">
        <v>309</v>
      </c>
      <c r="B311" s="150">
        <f t="shared" si="52"/>
        <v>309</v>
      </c>
      <c r="C311" s="151" t="e">
        <f>IF('Data Collection2'!$V$6='Pareto Math2'!Z$3,'Pareto Math2'!B311,IF(HLOOKUP(X$15,'Data Collection2'!I$2:J311,A312,FALSE)="","",HLOOKUP(X$15,'Data Collection2'!I$2:J311,A312,FALSE)))</f>
        <v>#REF!</v>
      </c>
      <c r="D311" s="149" t="e">
        <f>HLOOKUP(V$15,'Data Collection2'!I$2:J311,A312,FALSE)</f>
        <v>#REF!</v>
      </c>
      <c r="E311" s="152" t="e">
        <f>IF(C311="","",HLOOKUP(W$15,'Data Collection2'!I$2:J311,A312,FALSE))</f>
        <v>#REF!</v>
      </c>
      <c r="F311" s="152">
        <f>(COUNTIF(D$3:D311,D311))</f>
        <v>309</v>
      </c>
      <c r="G311" s="152">
        <f t="shared" si="55"/>
        <v>999</v>
      </c>
      <c r="H311" s="152" t="e">
        <f t="shared" si="56"/>
        <v>#REF!</v>
      </c>
      <c r="I311" s="153" t="str">
        <f t="shared" si="50"/>
        <v/>
      </c>
      <c r="J311" s="153" t="e">
        <f t="shared" si="58"/>
        <v>#REF!</v>
      </c>
      <c r="K311" s="153" t="e">
        <f t="shared" si="58"/>
        <v>#REF!</v>
      </c>
      <c r="L311" s="153" t="e">
        <f t="shared" si="58"/>
        <v>#REF!</v>
      </c>
      <c r="M311" s="153" t="e">
        <f t="shared" si="58"/>
        <v>#REF!</v>
      </c>
      <c r="N311" s="153" t="e">
        <f t="shared" si="58"/>
        <v>#REF!</v>
      </c>
      <c r="O311" s="153" t="e">
        <f t="shared" si="58"/>
        <v>#REF!</v>
      </c>
      <c r="P311" s="153" t="e">
        <f t="shared" si="57"/>
        <v>#REF!</v>
      </c>
      <c r="Q311" s="153" t="e">
        <f t="shared" si="57"/>
        <v>#REF!</v>
      </c>
      <c r="R311" s="153" t="e">
        <f t="shared" si="57"/>
        <v>#REF!</v>
      </c>
      <c r="S311" s="153" t="e">
        <f t="shared" si="53"/>
        <v>#REF!</v>
      </c>
      <c r="T311" s="152" t="str">
        <f t="shared" ca="1" si="54"/>
        <v/>
      </c>
      <c r="U311" s="149" t="str">
        <f t="shared" ca="1" si="51"/>
        <v/>
      </c>
    </row>
    <row r="312" spans="1:21">
      <c r="A312" s="149">
        <v>310</v>
      </c>
      <c r="B312" s="150">
        <f t="shared" si="52"/>
        <v>310</v>
      </c>
      <c r="C312" s="151" t="e">
        <f>IF('Data Collection2'!$V$6='Pareto Math2'!Z$3,'Pareto Math2'!B312,IF(HLOOKUP(X$15,'Data Collection2'!I$2:J312,A313,FALSE)="","",HLOOKUP(X$15,'Data Collection2'!I$2:J312,A313,FALSE)))</f>
        <v>#REF!</v>
      </c>
      <c r="D312" s="149" t="e">
        <f>HLOOKUP(V$15,'Data Collection2'!I$2:J312,A313,FALSE)</f>
        <v>#REF!</v>
      </c>
      <c r="E312" s="152" t="e">
        <f>IF(C312="","",HLOOKUP(W$15,'Data Collection2'!I$2:J312,A313,FALSE))</f>
        <v>#REF!</v>
      </c>
      <c r="F312" s="152">
        <f>(COUNTIF(D$3:D312,D312))</f>
        <v>310</v>
      </c>
      <c r="G312" s="152">
        <f t="shared" si="55"/>
        <v>999</v>
      </c>
      <c r="H312" s="152" t="e">
        <f t="shared" si="56"/>
        <v>#REF!</v>
      </c>
      <c r="I312" s="153" t="str">
        <f t="shared" si="50"/>
        <v/>
      </c>
      <c r="J312" s="153" t="e">
        <f t="shared" si="58"/>
        <v>#REF!</v>
      </c>
      <c r="K312" s="153" t="e">
        <f t="shared" si="58"/>
        <v>#REF!</v>
      </c>
      <c r="L312" s="153" t="e">
        <f t="shared" si="58"/>
        <v>#REF!</v>
      </c>
      <c r="M312" s="153" t="e">
        <f t="shared" si="58"/>
        <v>#REF!</v>
      </c>
      <c r="N312" s="153" t="e">
        <f t="shared" si="58"/>
        <v>#REF!</v>
      </c>
      <c r="O312" s="153" t="e">
        <f t="shared" si="58"/>
        <v>#REF!</v>
      </c>
      <c r="P312" s="153" t="e">
        <f t="shared" si="57"/>
        <v>#REF!</v>
      </c>
      <c r="Q312" s="153" t="e">
        <f t="shared" si="57"/>
        <v>#REF!</v>
      </c>
      <c r="R312" s="153" t="e">
        <f t="shared" si="57"/>
        <v>#REF!</v>
      </c>
      <c r="S312" s="153" t="e">
        <f t="shared" si="53"/>
        <v>#REF!</v>
      </c>
      <c r="T312" s="152" t="str">
        <f t="shared" ca="1" si="54"/>
        <v/>
      </c>
      <c r="U312" s="149" t="str">
        <f t="shared" ca="1" si="51"/>
        <v/>
      </c>
    </row>
    <row r="313" spans="1:21">
      <c r="A313" s="149">
        <v>311</v>
      </c>
      <c r="B313" s="150">
        <f t="shared" si="52"/>
        <v>311</v>
      </c>
      <c r="C313" s="151" t="e">
        <f>IF('Data Collection2'!$V$6='Pareto Math2'!Z$3,'Pareto Math2'!B313,IF(HLOOKUP(X$15,'Data Collection2'!I$2:J313,A314,FALSE)="","",HLOOKUP(X$15,'Data Collection2'!I$2:J313,A314,FALSE)))</f>
        <v>#REF!</v>
      </c>
      <c r="D313" s="149" t="e">
        <f>HLOOKUP(V$15,'Data Collection2'!I$2:J313,A314,FALSE)</f>
        <v>#REF!</v>
      </c>
      <c r="E313" s="152" t="e">
        <f>IF(C313="","",HLOOKUP(W$15,'Data Collection2'!I$2:J313,A314,FALSE))</f>
        <v>#REF!</v>
      </c>
      <c r="F313" s="152">
        <f>(COUNTIF(D$3:D313,D313))</f>
        <v>311</v>
      </c>
      <c r="G313" s="152">
        <f t="shared" si="55"/>
        <v>999</v>
      </c>
      <c r="H313" s="152" t="e">
        <f t="shared" si="56"/>
        <v>#REF!</v>
      </c>
      <c r="I313" s="153" t="str">
        <f t="shared" si="50"/>
        <v/>
      </c>
      <c r="J313" s="153" t="e">
        <f t="shared" si="58"/>
        <v>#REF!</v>
      </c>
      <c r="K313" s="153" t="e">
        <f t="shared" si="58"/>
        <v>#REF!</v>
      </c>
      <c r="L313" s="153" t="e">
        <f t="shared" si="58"/>
        <v>#REF!</v>
      </c>
      <c r="M313" s="153" t="e">
        <f t="shared" si="58"/>
        <v>#REF!</v>
      </c>
      <c r="N313" s="153" t="e">
        <f t="shared" si="58"/>
        <v>#REF!</v>
      </c>
      <c r="O313" s="153" t="e">
        <f t="shared" si="58"/>
        <v>#REF!</v>
      </c>
      <c r="P313" s="153" t="e">
        <f t="shared" si="57"/>
        <v>#REF!</v>
      </c>
      <c r="Q313" s="153" t="e">
        <f t="shared" si="57"/>
        <v>#REF!</v>
      </c>
      <c r="R313" s="153" t="e">
        <f t="shared" si="57"/>
        <v>#REF!</v>
      </c>
      <c r="S313" s="153" t="e">
        <f t="shared" si="53"/>
        <v>#REF!</v>
      </c>
      <c r="T313" s="152" t="str">
        <f t="shared" ca="1" si="54"/>
        <v/>
      </c>
      <c r="U313" s="149" t="str">
        <f t="shared" ca="1" si="51"/>
        <v/>
      </c>
    </row>
    <row r="314" spans="1:21">
      <c r="A314" s="149">
        <v>312</v>
      </c>
      <c r="B314" s="150">
        <f t="shared" si="52"/>
        <v>312</v>
      </c>
      <c r="C314" s="151" t="e">
        <f>IF('Data Collection2'!$V$6='Pareto Math2'!Z$3,'Pareto Math2'!B314,IF(HLOOKUP(X$15,'Data Collection2'!I$2:J314,A315,FALSE)="","",HLOOKUP(X$15,'Data Collection2'!I$2:J314,A315,FALSE)))</f>
        <v>#REF!</v>
      </c>
      <c r="D314" s="149" t="e">
        <f>HLOOKUP(V$15,'Data Collection2'!I$2:J314,A315,FALSE)</f>
        <v>#REF!</v>
      </c>
      <c r="E314" s="152" t="e">
        <f>IF(C314="","",HLOOKUP(W$15,'Data Collection2'!I$2:J314,A315,FALSE))</f>
        <v>#REF!</v>
      </c>
      <c r="F314" s="152">
        <f>(COUNTIF(D$3:D314,D314))</f>
        <v>312</v>
      </c>
      <c r="G314" s="152">
        <f t="shared" si="55"/>
        <v>999</v>
      </c>
      <c r="H314" s="152" t="e">
        <f t="shared" si="56"/>
        <v>#REF!</v>
      </c>
      <c r="I314" s="153" t="str">
        <f t="shared" si="50"/>
        <v/>
      </c>
      <c r="J314" s="153" t="e">
        <f t="shared" si="58"/>
        <v>#REF!</v>
      </c>
      <c r="K314" s="153" t="e">
        <f t="shared" si="58"/>
        <v>#REF!</v>
      </c>
      <c r="L314" s="153" t="e">
        <f t="shared" si="58"/>
        <v>#REF!</v>
      </c>
      <c r="M314" s="153" t="e">
        <f t="shared" si="58"/>
        <v>#REF!</v>
      </c>
      <c r="N314" s="153" t="e">
        <f t="shared" si="58"/>
        <v>#REF!</v>
      </c>
      <c r="O314" s="153" t="e">
        <f t="shared" si="58"/>
        <v>#REF!</v>
      </c>
      <c r="P314" s="153" t="e">
        <f t="shared" si="57"/>
        <v>#REF!</v>
      </c>
      <c r="Q314" s="153" t="e">
        <f t="shared" si="57"/>
        <v>#REF!</v>
      </c>
      <c r="R314" s="153" t="e">
        <f t="shared" si="57"/>
        <v>#REF!</v>
      </c>
      <c r="S314" s="153" t="e">
        <f t="shared" si="53"/>
        <v>#REF!</v>
      </c>
      <c r="T314" s="152" t="str">
        <f t="shared" ca="1" si="54"/>
        <v/>
      </c>
      <c r="U314" s="149" t="str">
        <f t="shared" ca="1" si="51"/>
        <v/>
      </c>
    </row>
    <row r="315" spans="1:21">
      <c r="A315" s="149">
        <v>313</v>
      </c>
      <c r="B315" s="150">
        <f t="shared" si="52"/>
        <v>313</v>
      </c>
      <c r="C315" s="151" t="e">
        <f>IF('Data Collection2'!$V$6='Pareto Math2'!Z$3,'Pareto Math2'!B315,IF(HLOOKUP(X$15,'Data Collection2'!I$2:J315,A316,FALSE)="","",HLOOKUP(X$15,'Data Collection2'!I$2:J315,A316,FALSE)))</f>
        <v>#REF!</v>
      </c>
      <c r="D315" s="149" t="e">
        <f>HLOOKUP(V$15,'Data Collection2'!I$2:J315,A316,FALSE)</f>
        <v>#REF!</v>
      </c>
      <c r="E315" s="152" t="e">
        <f>IF(C315="","",HLOOKUP(W$15,'Data Collection2'!I$2:J315,A316,FALSE))</f>
        <v>#REF!</v>
      </c>
      <c r="F315" s="152">
        <f>(COUNTIF(D$3:D315,D315))</f>
        <v>313</v>
      </c>
      <c r="G315" s="152">
        <f t="shared" si="55"/>
        <v>999</v>
      </c>
      <c r="H315" s="152" t="e">
        <f t="shared" si="56"/>
        <v>#REF!</v>
      </c>
      <c r="I315" s="153" t="str">
        <f t="shared" si="50"/>
        <v/>
      </c>
      <c r="J315" s="153" t="e">
        <f t="shared" si="58"/>
        <v>#REF!</v>
      </c>
      <c r="K315" s="153" t="e">
        <f t="shared" si="58"/>
        <v>#REF!</v>
      </c>
      <c r="L315" s="153" t="e">
        <f t="shared" si="58"/>
        <v>#REF!</v>
      </c>
      <c r="M315" s="153" t="e">
        <f t="shared" si="58"/>
        <v>#REF!</v>
      </c>
      <c r="N315" s="153" t="e">
        <f t="shared" si="58"/>
        <v>#REF!</v>
      </c>
      <c r="O315" s="153" t="e">
        <f t="shared" si="58"/>
        <v>#REF!</v>
      </c>
      <c r="P315" s="153" t="e">
        <f t="shared" si="57"/>
        <v>#REF!</v>
      </c>
      <c r="Q315" s="153" t="e">
        <f t="shared" si="57"/>
        <v>#REF!</v>
      </c>
      <c r="R315" s="153" t="e">
        <f t="shared" si="57"/>
        <v>#REF!</v>
      </c>
      <c r="S315" s="153" t="e">
        <f t="shared" si="53"/>
        <v>#REF!</v>
      </c>
      <c r="T315" s="152" t="str">
        <f t="shared" ca="1" si="54"/>
        <v/>
      </c>
      <c r="U315" s="149" t="str">
        <f t="shared" ca="1" si="51"/>
        <v/>
      </c>
    </row>
    <row r="316" spans="1:21">
      <c r="A316" s="149">
        <v>314</v>
      </c>
      <c r="B316" s="150">
        <f t="shared" si="52"/>
        <v>314</v>
      </c>
      <c r="C316" s="151" t="e">
        <f>IF('Data Collection2'!$V$6='Pareto Math2'!Z$3,'Pareto Math2'!B316,IF(HLOOKUP(X$15,'Data Collection2'!I$2:J316,A317,FALSE)="","",HLOOKUP(X$15,'Data Collection2'!I$2:J316,A317,FALSE)))</f>
        <v>#REF!</v>
      </c>
      <c r="D316" s="149" t="e">
        <f>HLOOKUP(V$15,'Data Collection2'!I$2:J316,A317,FALSE)</f>
        <v>#REF!</v>
      </c>
      <c r="E316" s="152" t="e">
        <f>IF(C316="","",HLOOKUP(W$15,'Data Collection2'!I$2:J316,A317,FALSE))</f>
        <v>#REF!</v>
      </c>
      <c r="F316" s="152">
        <f>(COUNTIF(D$3:D316,D316))</f>
        <v>314</v>
      </c>
      <c r="G316" s="152">
        <f t="shared" si="55"/>
        <v>999</v>
      </c>
      <c r="H316" s="152" t="e">
        <f t="shared" si="56"/>
        <v>#REF!</v>
      </c>
      <c r="I316" s="153" t="str">
        <f t="shared" si="50"/>
        <v/>
      </c>
      <c r="J316" s="153" t="e">
        <f t="shared" si="58"/>
        <v>#REF!</v>
      </c>
      <c r="K316" s="153" t="e">
        <f t="shared" si="58"/>
        <v>#REF!</v>
      </c>
      <c r="L316" s="153" t="e">
        <f t="shared" si="58"/>
        <v>#REF!</v>
      </c>
      <c r="M316" s="153" t="e">
        <f t="shared" si="58"/>
        <v>#REF!</v>
      </c>
      <c r="N316" s="153" t="e">
        <f t="shared" si="58"/>
        <v>#REF!</v>
      </c>
      <c r="O316" s="153" t="e">
        <f t="shared" si="58"/>
        <v>#REF!</v>
      </c>
      <c r="P316" s="153" t="e">
        <f t="shared" si="57"/>
        <v>#REF!</v>
      </c>
      <c r="Q316" s="153" t="e">
        <f t="shared" si="57"/>
        <v>#REF!</v>
      </c>
      <c r="R316" s="153" t="e">
        <f t="shared" si="57"/>
        <v>#REF!</v>
      </c>
      <c r="S316" s="153" t="e">
        <f t="shared" si="53"/>
        <v>#REF!</v>
      </c>
      <c r="T316" s="152" t="str">
        <f t="shared" ca="1" si="54"/>
        <v/>
      </c>
      <c r="U316" s="149" t="str">
        <f t="shared" ca="1" si="51"/>
        <v/>
      </c>
    </row>
    <row r="317" spans="1:21">
      <c r="A317" s="149">
        <v>315</v>
      </c>
      <c r="B317" s="150">
        <f t="shared" si="52"/>
        <v>315</v>
      </c>
      <c r="C317" s="151" t="e">
        <f>IF('Data Collection2'!$V$6='Pareto Math2'!Z$3,'Pareto Math2'!B317,IF(HLOOKUP(X$15,'Data Collection2'!I$2:J317,A318,FALSE)="","",HLOOKUP(X$15,'Data Collection2'!I$2:J317,A318,FALSE)))</f>
        <v>#REF!</v>
      </c>
      <c r="D317" s="149" t="e">
        <f>HLOOKUP(V$15,'Data Collection2'!I$2:J317,A318,FALSE)</f>
        <v>#REF!</v>
      </c>
      <c r="E317" s="152" t="e">
        <f>IF(C317="","",HLOOKUP(W$15,'Data Collection2'!I$2:J317,A318,FALSE))</f>
        <v>#REF!</v>
      </c>
      <c r="F317" s="152">
        <f>(COUNTIF(D$3:D317,D317))</f>
        <v>315</v>
      </c>
      <c r="G317" s="152">
        <f t="shared" si="55"/>
        <v>999</v>
      </c>
      <c r="H317" s="152" t="e">
        <f t="shared" si="56"/>
        <v>#REF!</v>
      </c>
      <c r="I317" s="153" t="str">
        <f t="shared" si="50"/>
        <v/>
      </c>
      <c r="J317" s="153" t="e">
        <f t="shared" si="58"/>
        <v>#REF!</v>
      </c>
      <c r="K317" s="153" t="e">
        <f t="shared" si="58"/>
        <v>#REF!</v>
      </c>
      <c r="L317" s="153" t="e">
        <f t="shared" si="58"/>
        <v>#REF!</v>
      </c>
      <c r="M317" s="153" t="e">
        <f t="shared" si="58"/>
        <v>#REF!</v>
      </c>
      <c r="N317" s="153" t="e">
        <f t="shared" si="58"/>
        <v>#REF!</v>
      </c>
      <c r="O317" s="153" t="e">
        <f t="shared" si="58"/>
        <v>#REF!</v>
      </c>
      <c r="P317" s="153" t="e">
        <f t="shared" si="57"/>
        <v>#REF!</v>
      </c>
      <c r="Q317" s="153" t="e">
        <f t="shared" si="57"/>
        <v>#REF!</v>
      </c>
      <c r="R317" s="153" t="e">
        <f t="shared" si="57"/>
        <v>#REF!</v>
      </c>
      <c r="S317" s="153" t="e">
        <f t="shared" si="53"/>
        <v>#REF!</v>
      </c>
      <c r="T317" s="152" t="str">
        <f t="shared" ca="1" si="54"/>
        <v/>
      </c>
      <c r="U317" s="149" t="str">
        <f t="shared" ca="1" si="51"/>
        <v/>
      </c>
    </row>
    <row r="318" spans="1:21">
      <c r="A318" s="149">
        <v>316</v>
      </c>
      <c r="B318" s="150">
        <f t="shared" si="52"/>
        <v>316</v>
      </c>
      <c r="C318" s="151" t="e">
        <f>IF('Data Collection2'!$V$6='Pareto Math2'!Z$3,'Pareto Math2'!B318,IF(HLOOKUP(X$15,'Data Collection2'!I$2:J318,A319,FALSE)="","",HLOOKUP(X$15,'Data Collection2'!I$2:J318,A319,FALSE)))</f>
        <v>#REF!</v>
      </c>
      <c r="D318" s="149" t="e">
        <f>HLOOKUP(V$15,'Data Collection2'!I$2:J318,A319,FALSE)</f>
        <v>#REF!</v>
      </c>
      <c r="E318" s="152" t="e">
        <f>IF(C318="","",HLOOKUP(W$15,'Data Collection2'!I$2:J318,A319,FALSE))</f>
        <v>#REF!</v>
      </c>
      <c r="F318" s="152">
        <f>(COUNTIF(D$3:D318,D318))</f>
        <v>316</v>
      </c>
      <c r="G318" s="152">
        <f t="shared" si="55"/>
        <v>999</v>
      </c>
      <c r="H318" s="152" t="e">
        <f t="shared" si="56"/>
        <v>#REF!</v>
      </c>
      <c r="I318" s="153" t="str">
        <f t="shared" si="50"/>
        <v/>
      </c>
      <c r="J318" s="153" t="e">
        <f t="shared" si="58"/>
        <v>#REF!</v>
      </c>
      <c r="K318" s="153" t="e">
        <f t="shared" si="58"/>
        <v>#REF!</v>
      </c>
      <c r="L318" s="153" t="e">
        <f t="shared" si="58"/>
        <v>#REF!</v>
      </c>
      <c r="M318" s="153" t="e">
        <f t="shared" si="58"/>
        <v>#REF!</v>
      </c>
      <c r="N318" s="153" t="e">
        <f t="shared" si="58"/>
        <v>#REF!</v>
      </c>
      <c r="O318" s="153" t="e">
        <f t="shared" si="58"/>
        <v>#REF!</v>
      </c>
      <c r="P318" s="153" t="e">
        <f t="shared" si="57"/>
        <v>#REF!</v>
      </c>
      <c r="Q318" s="153" t="e">
        <f t="shared" si="57"/>
        <v>#REF!</v>
      </c>
      <c r="R318" s="153" t="e">
        <f t="shared" si="57"/>
        <v>#REF!</v>
      </c>
      <c r="S318" s="153" t="e">
        <f t="shared" si="53"/>
        <v>#REF!</v>
      </c>
      <c r="T318" s="152" t="str">
        <f t="shared" ca="1" si="54"/>
        <v/>
      </c>
      <c r="U318" s="149" t="str">
        <f t="shared" ca="1" si="51"/>
        <v/>
      </c>
    </row>
    <row r="319" spans="1:21">
      <c r="A319" s="149">
        <v>317</v>
      </c>
      <c r="B319" s="150">
        <f t="shared" si="52"/>
        <v>317</v>
      </c>
      <c r="C319" s="151" t="e">
        <f>IF('Data Collection2'!$V$6='Pareto Math2'!Z$3,'Pareto Math2'!B319,IF(HLOOKUP(X$15,'Data Collection2'!I$2:J319,A320,FALSE)="","",HLOOKUP(X$15,'Data Collection2'!I$2:J319,A320,FALSE)))</f>
        <v>#REF!</v>
      </c>
      <c r="D319" s="149" t="e">
        <f>HLOOKUP(V$15,'Data Collection2'!I$2:J319,A320,FALSE)</f>
        <v>#REF!</v>
      </c>
      <c r="E319" s="152" t="e">
        <f>IF(C319="","",HLOOKUP(W$15,'Data Collection2'!I$2:J319,A320,FALSE))</f>
        <v>#REF!</v>
      </c>
      <c r="F319" s="152">
        <f>(COUNTIF(D$3:D319,D319))</f>
        <v>317</v>
      </c>
      <c r="G319" s="152">
        <f t="shared" si="55"/>
        <v>999</v>
      </c>
      <c r="H319" s="152" t="e">
        <f t="shared" si="56"/>
        <v>#REF!</v>
      </c>
      <c r="I319" s="153" t="str">
        <f t="shared" si="50"/>
        <v/>
      </c>
      <c r="J319" s="153" t="e">
        <f t="shared" si="58"/>
        <v>#REF!</v>
      </c>
      <c r="K319" s="153" t="e">
        <f t="shared" si="58"/>
        <v>#REF!</v>
      </c>
      <c r="L319" s="153" t="e">
        <f t="shared" si="58"/>
        <v>#REF!</v>
      </c>
      <c r="M319" s="153" t="e">
        <f t="shared" si="58"/>
        <v>#REF!</v>
      </c>
      <c r="N319" s="153" t="e">
        <f t="shared" si="58"/>
        <v>#REF!</v>
      </c>
      <c r="O319" s="153" t="e">
        <f t="shared" si="58"/>
        <v>#REF!</v>
      </c>
      <c r="P319" s="153" t="e">
        <f t="shared" si="57"/>
        <v>#REF!</v>
      </c>
      <c r="Q319" s="153" t="e">
        <f t="shared" si="57"/>
        <v>#REF!</v>
      </c>
      <c r="R319" s="153" t="e">
        <f t="shared" si="57"/>
        <v>#REF!</v>
      </c>
      <c r="S319" s="153" t="e">
        <f t="shared" si="53"/>
        <v>#REF!</v>
      </c>
      <c r="T319" s="152" t="str">
        <f t="shared" ca="1" si="54"/>
        <v/>
      </c>
      <c r="U319" s="149" t="str">
        <f t="shared" ca="1" si="51"/>
        <v/>
      </c>
    </row>
    <row r="320" spans="1:21">
      <c r="A320" s="149">
        <v>318</v>
      </c>
      <c r="B320" s="150">
        <f t="shared" si="52"/>
        <v>318</v>
      </c>
      <c r="C320" s="151" t="e">
        <f>IF('Data Collection2'!$V$6='Pareto Math2'!Z$3,'Pareto Math2'!B320,IF(HLOOKUP(X$15,'Data Collection2'!I$2:J320,A321,FALSE)="","",HLOOKUP(X$15,'Data Collection2'!I$2:J320,A321,FALSE)))</f>
        <v>#REF!</v>
      </c>
      <c r="D320" s="149" t="e">
        <f>HLOOKUP(V$15,'Data Collection2'!I$2:J320,A321,FALSE)</f>
        <v>#REF!</v>
      </c>
      <c r="E320" s="152" t="e">
        <f>IF(C320="","",HLOOKUP(W$15,'Data Collection2'!I$2:J320,A321,FALSE))</f>
        <v>#REF!</v>
      </c>
      <c r="F320" s="152">
        <f>(COUNTIF(D$3:D320,D320))</f>
        <v>318</v>
      </c>
      <c r="G320" s="152">
        <f t="shared" si="55"/>
        <v>999</v>
      </c>
      <c r="H320" s="152" t="e">
        <f t="shared" si="56"/>
        <v>#REF!</v>
      </c>
      <c r="I320" s="153" t="str">
        <f t="shared" si="50"/>
        <v/>
      </c>
      <c r="J320" s="153" t="e">
        <f t="shared" si="58"/>
        <v>#REF!</v>
      </c>
      <c r="K320" s="153" t="e">
        <f t="shared" si="58"/>
        <v>#REF!</v>
      </c>
      <c r="L320" s="153" t="e">
        <f t="shared" si="58"/>
        <v>#REF!</v>
      </c>
      <c r="M320" s="153" t="e">
        <f t="shared" si="58"/>
        <v>#REF!</v>
      </c>
      <c r="N320" s="153" t="e">
        <f t="shared" si="58"/>
        <v>#REF!</v>
      </c>
      <c r="O320" s="153" t="e">
        <f t="shared" si="58"/>
        <v>#REF!</v>
      </c>
      <c r="P320" s="153" t="e">
        <f t="shared" si="57"/>
        <v>#REF!</v>
      </c>
      <c r="Q320" s="153" t="e">
        <f t="shared" si="57"/>
        <v>#REF!</v>
      </c>
      <c r="R320" s="153" t="e">
        <f t="shared" si="57"/>
        <v>#REF!</v>
      </c>
      <c r="S320" s="153" t="e">
        <f t="shared" si="53"/>
        <v>#REF!</v>
      </c>
      <c r="T320" s="152" t="str">
        <f t="shared" ca="1" si="54"/>
        <v/>
      </c>
      <c r="U320" s="149" t="str">
        <f t="shared" ca="1" si="51"/>
        <v/>
      </c>
    </row>
    <row r="321" spans="1:21">
      <c r="A321" s="149">
        <v>319</v>
      </c>
      <c r="B321" s="150">
        <f t="shared" si="52"/>
        <v>319</v>
      </c>
      <c r="C321" s="151" t="e">
        <f>IF('Data Collection2'!$V$6='Pareto Math2'!Z$3,'Pareto Math2'!B321,IF(HLOOKUP(X$15,'Data Collection2'!I$2:J321,A322,FALSE)="","",HLOOKUP(X$15,'Data Collection2'!I$2:J321,A322,FALSE)))</f>
        <v>#REF!</v>
      </c>
      <c r="D321" s="149" t="e">
        <f>HLOOKUP(V$15,'Data Collection2'!I$2:J321,A322,FALSE)</f>
        <v>#REF!</v>
      </c>
      <c r="E321" s="152" t="e">
        <f>IF(C321="","",HLOOKUP(W$15,'Data Collection2'!I$2:J321,A322,FALSE))</f>
        <v>#REF!</v>
      </c>
      <c r="F321" s="152">
        <f>(COUNTIF(D$3:D321,D321))</f>
        <v>319</v>
      </c>
      <c r="G321" s="152">
        <f t="shared" si="55"/>
        <v>999</v>
      </c>
      <c r="H321" s="152" t="e">
        <f t="shared" si="56"/>
        <v>#REF!</v>
      </c>
      <c r="I321" s="153" t="str">
        <f t="shared" si="50"/>
        <v/>
      </c>
      <c r="J321" s="153" t="e">
        <f t="shared" si="58"/>
        <v>#REF!</v>
      </c>
      <c r="K321" s="153" t="e">
        <f t="shared" si="58"/>
        <v>#REF!</v>
      </c>
      <c r="L321" s="153" t="e">
        <f t="shared" si="58"/>
        <v>#REF!</v>
      </c>
      <c r="M321" s="153" t="e">
        <f t="shared" si="58"/>
        <v>#REF!</v>
      </c>
      <c r="N321" s="153" t="e">
        <f t="shared" si="58"/>
        <v>#REF!</v>
      </c>
      <c r="O321" s="153" t="e">
        <f t="shared" si="58"/>
        <v>#REF!</v>
      </c>
      <c r="P321" s="153" t="e">
        <f t="shared" si="57"/>
        <v>#REF!</v>
      </c>
      <c r="Q321" s="153" t="e">
        <f t="shared" si="57"/>
        <v>#REF!</v>
      </c>
      <c r="R321" s="153" t="e">
        <f t="shared" si="57"/>
        <v>#REF!</v>
      </c>
      <c r="S321" s="153" t="e">
        <f t="shared" si="53"/>
        <v>#REF!</v>
      </c>
      <c r="T321" s="152" t="str">
        <f t="shared" ca="1" si="54"/>
        <v/>
      </c>
      <c r="U321" s="149" t="str">
        <f t="shared" ca="1" si="51"/>
        <v/>
      </c>
    </row>
    <row r="322" spans="1:21">
      <c r="A322" s="149">
        <v>320</v>
      </c>
      <c r="B322" s="150">
        <f t="shared" si="52"/>
        <v>320</v>
      </c>
      <c r="C322" s="151" t="e">
        <f>IF('Data Collection2'!$V$6='Pareto Math2'!Z$3,'Pareto Math2'!B322,IF(HLOOKUP(X$15,'Data Collection2'!I$2:J322,A323,FALSE)="","",HLOOKUP(X$15,'Data Collection2'!I$2:J322,A323,FALSE)))</f>
        <v>#REF!</v>
      </c>
      <c r="D322" s="149" t="e">
        <f>HLOOKUP(V$15,'Data Collection2'!I$2:J322,A323,FALSE)</f>
        <v>#REF!</v>
      </c>
      <c r="E322" s="152" t="e">
        <f>IF(C322="","",HLOOKUP(W$15,'Data Collection2'!I$2:J322,A323,FALSE))</f>
        <v>#REF!</v>
      </c>
      <c r="F322" s="152">
        <f>(COUNTIF(D$3:D322,D322))</f>
        <v>320</v>
      </c>
      <c r="G322" s="152">
        <f t="shared" si="55"/>
        <v>999</v>
      </c>
      <c r="H322" s="152" t="e">
        <f t="shared" si="56"/>
        <v>#REF!</v>
      </c>
      <c r="I322" s="153" t="str">
        <f t="shared" si="50"/>
        <v/>
      </c>
      <c r="J322" s="153" t="e">
        <f t="shared" si="58"/>
        <v>#REF!</v>
      </c>
      <c r="K322" s="153" t="e">
        <f t="shared" si="58"/>
        <v>#REF!</v>
      </c>
      <c r="L322" s="153" t="e">
        <f t="shared" si="58"/>
        <v>#REF!</v>
      </c>
      <c r="M322" s="153" t="e">
        <f t="shared" si="58"/>
        <v>#REF!</v>
      </c>
      <c r="N322" s="153" t="e">
        <f t="shared" si="58"/>
        <v>#REF!</v>
      </c>
      <c r="O322" s="153" t="e">
        <f t="shared" si="58"/>
        <v>#REF!</v>
      </c>
      <c r="P322" s="153" t="e">
        <f t="shared" si="57"/>
        <v>#REF!</v>
      </c>
      <c r="Q322" s="153" t="e">
        <f t="shared" si="57"/>
        <v>#REF!</v>
      </c>
      <c r="R322" s="153" t="e">
        <f t="shared" si="57"/>
        <v>#REF!</v>
      </c>
      <c r="S322" s="153" t="e">
        <f t="shared" si="53"/>
        <v>#REF!</v>
      </c>
      <c r="T322" s="152" t="str">
        <f t="shared" ca="1" si="54"/>
        <v/>
      </c>
      <c r="U322" s="149" t="str">
        <f t="shared" ca="1" si="51"/>
        <v/>
      </c>
    </row>
    <row r="323" spans="1:21">
      <c r="A323" s="149">
        <v>321</v>
      </c>
      <c r="B323" s="150">
        <f t="shared" si="52"/>
        <v>321</v>
      </c>
      <c r="C323" s="151" t="e">
        <f>IF('Data Collection2'!$V$6='Pareto Math2'!Z$3,'Pareto Math2'!B323,IF(HLOOKUP(X$15,'Data Collection2'!I$2:J323,A324,FALSE)="","",HLOOKUP(X$15,'Data Collection2'!I$2:J323,A324,FALSE)))</f>
        <v>#REF!</v>
      </c>
      <c r="D323" s="149" t="e">
        <f>HLOOKUP(V$15,'Data Collection2'!I$2:J323,A324,FALSE)</f>
        <v>#REF!</v>
      </c>
      <c r="E323" s="152" t="e">
        <f>IF(C323="","",HLOOKUP(W$15,'Data Collection2'!I$2:J323,A324,FALSE))</f>
        <v>#REF!</v>
      </c>
      <c r="F323" s="152">
        <f>(COUNTIF(D$3:D323,D323))</f>
        <v>321</v>
      </c>
      <c r="G323" s="152">
        <f t="shared" si="55"/>
        <v>999</v>
      </c>
      <c r="H323" s="152" t="e">
        <f t="shared" si="56"/>
        <v>#REF!</v>
      </c>
      <c r="I323" s="153" t="str">
        <f t="shared" ref="I323:I386" si="59">IF(F323=G323,IF(ISNA(H323),G323,H323),"")</f>
        <v/>
      </c>
      <c r="J323" s="153" t="e">
        <f t="shared" si="58"/>
        <v>#REF!</v>
      </c>
      <c r="K323" s="153" t="e">
        <f t="shared" si="58"/>
        <v>#REF!</v>
      </c>
      <c r="L323" s="153" t="e">
        <f t="shared" si="58"/>
        <v>#REF!</v>
      </c>
      <c r="M323" s="153" t="e">
        <f t="shared" si="58"/>
        <v>#REF!</v>
      </c>
      <c r="N323" s="153" t="e">
        <f t="shared" si="58"/>
        <v>#REF!</v>
      </c>
      <c r="O323" s="153" t="e">
        <f t="shared" si="58"/>
        <v>#REF!</v>
      </c>
      <c r="P323" s="153" t="e">
        <f t="shared" si="57"/>
        <v>#REF!</v>
      </c>
      <c r="Q323" s="153" t="e">
        <f t="shared" si="57"/>
        <v>#REF!</v>
      </c>
      <c r="R323" s="153" t="e">
        <f t="shared" si="57"/>
        <v>#REF!</v>
      </c>
      <c r="S323" s="153" t="e">
        <f t="shared" si="53"/>
        <v>#REF!</v>
      </c>
      <c r="T323" s="152" t="str">
        <f t="shared" ca="1" si="54"/>
        <v/>
      </c>
      <c r="U323" s="149" t="str">
        <f t="shared" ref="U323:U386" ca="1" si="60">IF(T323="","",D323)</f>
        <v/>
      </c>
    </row>
    <row r="324" spans="1:21">
      <c r="A324" s="149">
        <v>322</v>
      </c>
      <c r="B324" s="150">
        <f t="shared" ref="B324:B387" si="61">IF(A324&gt;999-COUNTIF(D:D,0),"",A324)</f>
        <v>322</v>
      </c>
      <c r="C324" s="151" t="e">
        <f>IF('Data Collection2'!$V$6='Pareto Math2'!Z$3,'Pareto Math2'!B324,IF(HLOOKUP(X$15,'Data Collection2'!I$2:J324,A325,FALSE)="","",HLOOKUP(X$15,'Data Collection2'!I$2:J324,A325,FALSE)))</f>
        <v>#REF!</v>
      </c>
      <c r="D324" s="149" t="e">
        <f>HLOOKUP(V$15,'Data Collection2'!I$2:J324,A325,FALSE)</f>
        <v>#REF!</v>
      </c>
      <c r="E324" s="152" t="e">
        <f>IF(C324="","",HLOOKUP(W$15,'Data Collection2'!I$2:J324,A325,FALSE))</f>
        <v>#REF!</v>
      </c>
      <c r="F324" s="152">
        <f>(COUNTIF(D$3:D324,D324))</f>
        <v>322</v>
      </c>
      <c r="G324" s="152">
        <f t="shared" si="55"/>
        <v>999</v>
      </c>
      <c r="H324" s="152" t="e">
        <f t="shared" si="56"/>
        <v>#REF!</v>
      </c>
      <c r="I324" s="153" t="str">
        <f t="shared" si="59"/>
        <v/>
      </c>
      <c r="J324" s="153" t="e">
        <f t="shared" si="58"/>
        <v>#REF!</v>
      </c>
      <c r="K324" s="153" t="e">
        <f t="shared" si="58"/>
        <v>#REF!</v>
      </c>
      <c r="L324" s="153" t="e">
        <f t="shared" si="58"/>
        <v>#REF!</v>
      </c>
      <c r="M324" s="153" t="e">
        <f t="shared" si="58"/>
        <v>#REF!</v>
      </c>
      <c r="N324" s="153" t="e">
        <f t="shared" si="58"/>
        <v>#REF!</v>
      </c>
      <c r="O324" s="153" t="e">
        <f t="shared" si="58"/>
        <v>#REF!</v>
      </c>
      <c r="P324" s="153" t="e">
        <f t="shared" si="57"/>
        <v>#REF!</v>
      </c>
      <c r="Q324" s="153" t="e">
        <f t="shared" si="57"/>
        <v>#REF!</v>
      </c>
      <c r="R324" s="153" t="e">
        <f t="shared" si="57"/>
        <v>#REF!</v>
      </c>
      <c r="S324" s="153" t="e">
        <f t="shared" ref="S324:S387" si="62">IF(SUM(J324:R324)=0,$E324,"")</f>
        <v>#REF!</v>
      </c>
      <c r="T324" s="152" t="str">
        <f t="shared" ref="T324:T387" ca="1" si="63">IF(F324=G324,IF(ISNA(H324),G324+(RAND()*0.01),H324+(RAND()*0.0000000001)),"")</f>
        <v/>
      </c>
      <c r="U324" s="149" t="str">
        <f t="shared" ca="1" si="60"/>
        <v/>
      </c>
    </row>
    <row r="325" spans="1:21">
      <c r="A325" s="149">
        <v>323</v>
      </c>
      <c r="B325" s="150">
        <f t="shared" si="61"/>
        <v>323</v>
      </c>
      <c r="C325" s="151" t="e">
        <f>IF('Data Collection2'!$V$6='Pareto Math2'!Z$3,'Pareto Math2'!B325,IF(HLOOKUP(X$15,'Data Collection2'!I$2:J325,A326,FALSE)="","",HLOOKUP(X$15,'Data Collection2'!I$2:J325,A326,FALSE)))</f>
        <v>#REF!</v>
      </c>
      <c r="D325" s="149" t="e">
        <f>HLOOKUP(V$15,'Data Collection2'!I$2:J325,A326,FALSE)</f>
        <v>#REF!</v>
      </c>
      <c r="E325" s="152" t="e">
        <f>IF(C325="","",HLOOKUP(W$15,'Data Collection2'!I$2:J325,A326,FALSE))</f>
        <v>#REF!</v>
      </c>
      <c r="F325" s="152">
        <f>(COUNTIF(D$3:D325,D325))</f>
        <v>323</v>
      </c>
      <c r="G325" s="152">
        <f t="shared" si="55"/>
        <v>999</v>
      </c>
      <c r="H325" s="152" t="e">
        <f t="shared" si="56"/>
        <v>#REF!</v>
      </c>
      <c r="I325" s="153" t="str">
        <f t="shared" si="59"/>
        <v/>
      </c>
      <c r="J325" s="153" t="e">
        <f t="shared" si="58"/>
        <v>#REF!</v>
      </c>
      <c r="K325" s="153" t="e">
        <f t="shared" si="58"/>
        <v>#REF!</v>
      </c>
      <c r="L325" s="153" t="e">
        <f t="shared" si="58"/>
        <v>#REF!</v>
      </c>
      <c r="M325" s="153" t="e">
        <f t="shared" ref="M325:R371" si="64">IF(ISERROR(AA$43),"",IF($D325&lt;&gt;AA$43,"",$E325))</f>
        <v>#REF!</v>
      </c>
      <c r="N325" s="153" t="e">
        <f t="shared" si="64"/>
        <v>#REF!</v>
      </c>
      <c r="O325" s="153" t="e">
        <f t="shared" si="64"/>
        <v>#REF!</v>
      </c>
      <c r="P325" s="153" t="e">
        <f t="shared" si="57"/>
        <v>#REF!</v>
      </c>
      <c r="Q325" s="153" t="e">
        <f t="shared" si="57"/>
        <v>#REF!</v>
      </c>
      <c r="R325" s="153" t="e">
        <f t="shared" si="57"/>
        <v>#REF!</v>
      </c>
      <c r="S325" s="153" t="e">
        <f t="shared" si="62"/>
        <v>#REF!</v>
      </c>
      <c r="T325" s="152" t="str">
        <f t="shared" ca="1" si="63"/>
        <v/>
      </c>
      <c r="U325" s="149" t="str">
        <f t="shared" ca="1" si="60"/>
        <v/>
      </c>
    </row>
    <row r="326" spans="1:21">
      <c r="A326" s="149">
        <v>324</v>
      </c>
      <c r="B326" s="150">
        <f t="shared" si="61"/>
        <v>324</v>
      </c>
      <c r="C326" s="151" t="e">
        <f>IF('Data Collection2'!$V$6='Pareto Math2'!Z$3,'Pareto Math2'!B326,IF(HLOOKUP(X$15,'Data Collection2'!I$2:J326,A327,FALSE)="","",HLOOKUP(X$15,'Data Collection2'!I$2:J326,A327,FALSE)))</f>
        <v>#REF!</v>
      </c>
      <c r="D326" s="149" t="e">
        <f>HLOOKUP(V$15,'Data Collection2'!I$2:J326,A327,FALSE)</f>
        <v>#REF!</v>
      </c>
      <c r="E326" s="152" t="e">
        <f>IF(C326="","",HLOOKUP(W$15,'Data Collection2'!I$2:J326,A327,FALSE))</f>
        <v>#REF!</v>
      </c>
      <c r="F326" s="152">
        <f>(COUNTIF(D$3:D326,D326))</f>
        <v>324</v>
      </c>
      <c r="G326" s="152">
        <f t="shared" si="55"/>
        <v>999</v>
      </c>
      <c r="H326" s="152" t="e">
        <f t="shared" si="56"/>
        <v>#REF!</v>
      </c>
      <c r="I326" s="153" t="str">
        <f t="shared" si="59"/>
        <v/>
      </c>
      <c r="J326" s="153" t="e">
        <f t="shared" ref="J326:J357" si="65">IF(ISERROR(X$43),"",IF($D326&lt;&gt;X$43,"",$E326))</f>
        <v>#REF!</v>
      </c>
      <c r="K326" s="153" t="e">
        <f t="shared" ref="K326:K357" si="66">IF(ISERROR(Y$43),"",IF($D326&lt;&gt;Y$43,"",$E326))</f>
        <v>#REF!</v>
      </c>
      <c r="L326" s="153" t="e">
        <f t="shared" ref="L326:L357" si="67">IF(ISERROR(Z$43),"",IF($D326&lt;&gt;Z$43,"",$E326))</f>
        <v>#REF!</v>
      </c>
      <c r="M326" s="153" t="e">
        <f t="shared" si="64"/>
        <v>#REF!</v>
      </c>
      <c r="N326" s="153" t="e">
        <f t="shared" si="64"/>
        <v>#REF!</v>
      </c>
      <c r="O326" s="153" t="e">
        <f t="shared" si="64"/>
        <v>#REF!</v>
      </c>
      <c r="P326" s="153" t="e">
        <f t="shared" si="57"/>
        <v>#REF!</v>
      </c>
      <c r="Q326" s="153" t="e">
        <f t="shared" si="57"/>
        <v>#REF!</v>
      </c>
      <c r="R326" s="153" t="e">
        <f t="shared" si="57"/>
        <v>#REF!</v>
      </c>
      <c r="S326" s="153" t="e">
        <f t="shared" si="62"/>
        <v>#REF!</v>
      </c>
      <c r="T326" s="152" t="str">
        <f t="shared" ca="1" si="63"/>
        <v/>
      </c>
      <c r="U326" s="149" t="str">
        <f t="shared" ca="1" si="60"/>
        <v/>
      </c>
    </row>
    <row r="327" spans="1:21">
      <c r="A327" s="149">
        <v>325</v>
      </c>
      <c r="B327" s="150">
        <f t="shared" si="61"/>
        <v>325</v>
      </c>
      <c r="C327" s="151" t="e">
        <f>IF('Data Collection2'!$V$6='Pareto Math2'!Z$3,'Pareto Math2'!B327,IF(HLOOKUP(X$15,'Data Collection2'!I$2:J327,A328,FALSE)="","",HLOOKUP(X$15,'Data Collection2'!I$2:J327,A328,FALSE)))</f>
        <v>#REF!</v>
      </c>
      <c r="D327" s="149" t="e">
        <f>HLOOKUP(V$15,'Data Collection2'!I$2:J327,A328,FALSE)</f>
        <v>#REF!</v>
      </c>
      <c r="E327" s="152" t="e">
        <f>IF(C327="","",HLOOKUP(W$15,'Data Collection2'!I$2:J327,A328,FALSE))</f>
        <v>#REF!</v>
      </c>
      <c r="F327" s="152">
        <f>(COUNTIF(D$3:D327,D327))</f>
        <v>325</v>
      </c>
      <c r="G327" s="152">
        <f t="shared" si="55"/>
        <v>999</v>
      </c>
      <c r="H327" s="152" t="e">
        <f t="shared" si="56"/>
        <v>#REF!</v>
      </c>
      <c r="I327" s="153" t="str">
        <f t="shared" si="59"/>
        <v/>
      </c>
      <c r="J327" s="153" t="e">
        <f t="shared" si="65"/>
        <v>#REF!</v>
      </c>
      <c r="K327" s="153" t="e">
        <f t="shared" si="66"/>
        <v>#REF!</v>
      </c>
      <c r="L327" s="153" t="e">
        <f t="shared" si="67"/>
        <v>#REF!</v>
      </c>
      <c r="M327" s="153" t="e">
        <f t="shared" si="64"/>
        <v>#REF!</v>
      </c>
      <c r="N327" s="153" t="e">
        <f t="shared" si="64"/>
        <v>#REF!</v>
      </c>
      <c r="O327" s="153" t="e">
        <f t="shared" si="64"/>
        <v>#REF!</v>
      </c>
      <c r="P327" s="153" t="e">
        <f t="shared" si="57"/>
        <v>#REF!</v>
      </c>
      <c r="Q327" s="153" t="e">
        <f t="shared" si="57"/>
        <v>#REF!</v>
      </c>
      <c r="R327" s="153" t="e">
        <f t="shared" si="57"/>
        <v>#REF!</v>
      </c>
      <c r="S327" s="153" t="e">
        <f t="shared" si="62"/>
        <v>#REF!</v>
      </c>
      <c r="T327" s="152" t="str">
        <f t="shared" ca="1" si="63"/>
        <v/>
      </c>
      <c r="U327" s="149" t="str">
        <f t="shared" ca="1" si="60"/>
        <v/>
      </c>
    </row>
    <row r="328" spans="1:21">
      <c r="A328" s="149">
        <v>326</v>
      </c>
      <c r="B328" s="150">
        <f t="shared" si="61"/>
        <v>326</v>
      </c>
      <c r="C328" s="151" t="e">
        <f>IF('Data Collection2'!$V$6='Pareto Math2'!Z$3,'Pareto Math2'!B328,IF(HLOOKUP(X$15,'Data Collection2'!I$2:J328,A329,FALSE)="","",HLOOKUP(X$15,'Data Collection2'!I$2:J328,A329,FALSE)))</f>
        <v>#REF!</v>
      </c>
      <c r="D328" s="149" t="e">
        <f>HLOOKUP(V$15,'Data Collection2'!I$2:J328,A329,FALSE)</f>
        <v>#REF!</v>
      </c>
      <c r="E328" s="152" t="e">
        <f>IF(C328="","",HLOOKUP(W$15,'Data Collection2'!I$2:J328,A329,FALSE))</f>
        <v>#REF!</v>
      </c>
      <c r="F328" s="152">
        <f>(COUNTIF(D$3:D328,D328))</f>
        <v>326</v>
      </c>
      <c r="G328" s="152">
        <f t="shared" si="55"/>
        <v>999</v>
      </c>
      <c r="H328" s="152" t="e">
        <f t="shared" si="56"/>
        <v>#REF!</v>
      </c>
      <c r="I328" s="153" t="str">
        <f t="shared" si="59"/>
        <v/>
      </c>
      <c r="J328" s="153" t="e">
        <f t="shared" si="65"/>
        <v>#REF!</v>
      </c>
      <c r="K328" s="153" t="e">
        <f t="shared" si="66"/>
        <v>#REF!</v>
      </c>
      <c r="L328" s="153" t="e">
        <f t="shared" si="67"/>
        <v>#REF!</v>
      </c>
      <c r="M328" s="153" t="e">
        <f t="shared" si="64"/>
        <v>#REF!</v>
      </c>
      <c r="N328" s="153" t="e">
        <f t="shared" si="64"/>
        <v>#REF!</v>
      </c>
      <c r="O328" s="153" t="e">
        <f t="shared" si="64"/>
        <v>#REF!</v>
      </c>
      <c r="P328" s="153" t="e">
        <f t="shared" si="57"/>
        <v>#REF!</v>
      </c>
      <c r="Q328" s="153" t="e">
        <f t="shared" si="57"/>
        <v>#REF!</v>
      </c>
      <c r="R328" s="153" t="e">
        <f t="shared" si="57"/>
        <v>#REF!</v>
      </c>
      <c r="S328" s="153" t="e">
        <f t="shared" si="62"/>
        <v>#REF!</v>
      </c>
      <c r="T328" s="152" t="str">
        <f t="shared" ca="1" si="63"/>
        <v/>
      </c>
      <c r="U328" s="149" t="str">
        <f t="shared" ca="1" si="60"/>
        <v/>
      </c>
    </row>
    <row r="329" spans="1:21">
      <c r="A329" s="149">
        <v>327</v>
      </c>
      <c r="B329" s="150">
        <f t="shared" si="61"/>
        <v>327</v>
      </c>
      <c r="C329" s="151" t="e">
        <f>IF('Data Collection2'!$V$6='Pareto Math2'!Z$3,'Pareto Math2'!B329,IF(HLOOKUP(X$15,'Data Collection2'!I$2:J329,A330,FALSE)="","",HLOOKUP(X$15,'Data Collection2'!I$2:J329,A330,FALSE)))</f>
        <v>#REF!</v>
      </c>
      <c r="D329" s="149" t="e">
        <f>HLOOKUP(V$15,'Data Collection2'!I$2:J329,A330,FALSE)</f>
        <v>#REF!</v>
      </c>
      <c r="E329" s="152" t="e">
        <f>IF(C329="","",HLOOKUP(W$15,'Data Collection2'!I$2:J329,A330,FALSE))</f>
        <v>#REF!</v>
      </c>
      <c r="F329" s="152">
        <f>(COUNTIF(D$3:D329,D329))</f>
        <v>327</v>
      </c>
      <c r="G329" s="152">
        <f t="shared" ref="G329:G392" si="68">(COUNTIF(D$3:D$1002,D329))</f>
        <v>999</v>
      </c>
      <c r="H329" s="152" t="e">
        <f t="shared" ref="H329:H392" si="69">(SUMIF(D$3:D$1002,D329,E$3:E$1002))</f>
        <v>#REF!</v>
      </c>
      <c r="I329" s="153" t="str">
        <f t="shared" si="59"/>
        <v/>
      </c>
      <c r="J329" s="153" t="e">
        <f t="shared" si="65"/>
        <v>#REF!</v>
      </c>
      <c r="K329" s="153" t="e">
        <f t="shared" si="66"/>
        <v>#REF!</v>
      </c>
      <c r="L329" s="153" t="e">
        <f t="shared" si="67"/>
        <v>#REF!</v>
      </c>
      <c r="M329" s="153" t="e">
        <f t="shared" si="64"/>
        <v>#REF!</v>
      </c>
      <c r="N329" s="153" t="e">
        <f t="shared" si="64"/>
        <v>#REF!</v>
      </c>
      <c r="O329" s="153" t="e">
        <f t="shared" si="64"/>
        <v>#REF!</v>
      </c>
      <c r="P329" s="153" t="e">
        <f t="shared" si="57"/>
        <v>#REF!</v>
      </c>
      <c r="Q329" s="153" t="e">
        <f t="shared" si="57"/>
        <v>#REF!</v>
      </c>
      <c r="R329" s="153" t="e">
        <f t="shared" si="57"/>
        <v>#REF!</v>
      </c>
      <c r="S329" s="153" t="e">
        <f t="shared" si="62"/>
        <v>#REF!</v>
      </c>
      <c r="T329" s="152" t="str">
        <f t="shared" ca="1" si="63"/>
        <v/>
      </c>
      <c r="U329" s="149" t="str">
        <f t="shared" ca="1" si="60"/>
        <v/>
      </c>
    </row>
    <row r="330" spans="1:21">
      <c r="A330" s="149">
        <v>328</v>
      </c>
      <c r="B330" s="150">
        <f t="shared" si="61"/>
        <v>328</v>
      </c>
      <c r="C330" s="151" t="e">
        <f>IF('Data Collection2'!$V$6='Pareto Math2'!Z$3,'Pareto Math2'!B330,IF(HLOOKUP(X$15,'Data Collection2'!I$2:J330,A331,FALSE)="","",HLOOKUP(X$15,'Data Collection2'!I$2:J330,A331,FALSE)))</f>
        <v>#REF!</v>
      </c>
      <c r="D330" s="149" t="e">
        <f>HLOOKUP(V$15,'Data Collection2'!I$2:J330,A331,FALSE)</f>
        <v>#REF!</v>
      </c>
      <c r="E330" s="152" t="e">
        <f>IF(C330="","",HLOOKUP(W$15,'Data Collection2'!I$2:J330,A331,FALSE))</f>
        <v>#REF!</v>
      </c>
      <c r="F330" s="152">
        <f>(COUNTIF(D$3:D330,D330))</f>
        <v>328</v>
      </c>
      <c r="G330" s="152">
        <f t="shared" si="68"/>
        <v>999</v>
      </c>
      <c r="H330" s="152" t="e">
        <f t="shared" si="69"/>
        <v>#REF!</v>
      </c>
      <c r="I330" s="153" t="str">
        <f t="shared" si="59"/>
        <v/>
      </c>
      <c r="J330" s="153" t="e">
        <f t="shared" si="65"/>
        <v>#REF!</v>
      </c>
      <c r="K330" s="153" t="e">
        <f t="shared" si="66"/>
        <v>#REF!</v>
      </c>
      <c r="L330" s="153" t="e">
        <f t="shared" si="67"/>
        <v>#REF!</v>
      </c>
      <c r="M330" s="153" t="e">
        <f t="shared" si="64"/>
        <v>#REF!</v>
      </c>
      <c r="N330" s="153" t="e">
        <f t="shared" si="64"/>
        <v>#REF!</v>
      </c>
      <c r="O330" s="153" t="e">
        <f t="shared" si="64"/>
        <v>#REF!</v>
      </c>
      <c r="P330" s="153" t="e">
        <f t="shared" si="57"/>
        <v>#REF!</v>
      </c>
      <c r="Q330" s="153" t="e">
        <f t="shared" si="57"/>
        <v>#REF!</v>
      </c>
      <c r="R330" s="153" t="e">
        <f t="shared" si="57"/>
        <v>#REF!</v>
      </c>
      <c r="S330" s="153" t="e">
        <f t="shared" si="62"/>
        <v>#REF!</v>
      </c>
      <c r="T330" s="152" t="str">
        <f t="shared" ca="1" si="63"/>
        <v/>
      </c>
      <c r="U330" s="149" t="str">
        <f t="shared" ca="1" si="60"/>
        <v/>
      </c>
    </row>
    <row r="331" spans="1:21">
      <c r="A331" s="149">
        <v>329</v>
      </c>
      <c r="B331" s="150">
        <f t="shared" si="61"/>
        <v>329</v>
      </c>
      <c r="C331" s="151" t="e">
        <f>IF('Data Collection2'!$V$6='Pareto Math2'!Z$3,'Pareto Math2'!B331,IF(HLOOKUP(X$15,'Data Collection2'!I$2:J331,A332,FALSE)="","",HLOOKUP(X$15,'Data Collection2'!I$2:J331,A332,FALSE)))</f>
        <v>#REF!</v>
      </c>
      <c r="D331" s="149" t="e">
        <f>HLOOKUP(V$15,'Data Collection2'!I$2:J331,A332,FALSE)</f>
        <v>#REF!</v>
      </c>
      <c r="E331" s="152" t="e">
        <f>IF(C331="","",HLOOKUP(W$15,'Data Collection2'!I$2:J331,A332,FALSE))</f>
        <v>#REF!</v>
      </c>
      <c r="F331" s="152">
        <f>(COUNTIF(D$3:D331,D331))</f>
        <v>329</v>
      </c>
      <c r="G331" s="152">
        <f t="shared" si="68"/>
        <v>999</v>
      </c>
      <c r="H331" s="152" t="e">
        <f t="shared" si="69"/>
        <v>#REF!</v>
      </c>
      <c r="I331" s="153" t="str">
        <f t="shared" si="59"/>
        <v/>
      </c>
      <c r="J331" s="153" t="e">
        <f t="shared" si="65"/>
        <v>#REF!</v>
      </c>
      <c r="K331" s="153" t="e">
        <f t="shared" si="66"/>
        <v>#REF!</v>
      </c>
      <c r="L331" s="153" t="e">
        <f t="shared" si="67"/>
        <v>#REF!</v>
      </c>
      <c r="M331" s="153" t="e">
        <f t="shared" si="64"/>
        <v>#REF!</v>
      </c>
      <c r="N331" s="153" t="e">
        <f t="shared" si="64"/>
        <v>#REF!</v>
      </c>
      <c r="O331" s="153" t="e">
        <f t="shared" si="64"/>
        <v>#REF!</v>
      </c>
      <c r="P331" s="153" t="e">
        <f t="shared" si="57"/>
        <v>#REF!</v>
      </c>
      <c r="Q331" s="153" t="e">
        <f t="shared" si="57"/>
        <v>#REF!</v>
      </c>
      <c r="R331" s="153" t="e">
        <f t="shared" si="57"/>
        <v>#REF!</v>
      </c>
      <c r="S331" s="153" t="e">
        <f t="shared" si="62"/>
        <v>#REF!</v>
      </c>
      <c r="T331" s="152" t="str">
        <f t="shared" ca="1" si="63"/>
        <v/>
      </c>
      <c r="U331" s="149" t="str">
        <f t="shared" ca="1" si="60"/>
        <v/>
      </c>
    </row>
    <row r="332" spans="1:21">
      <c r="A332" s="149">
        <v>330</v>
      </c>
      <c r="B332" s="150">
        <f t="shared" si="61"/>
        <v>330</v>
      </c>
      <c r="C332" s="151" t="e">
        <f>IF('Data Collection2'!$V$6='Pareto Math2'!Z$3,'Pareto Math2'!B332,IF(HLOOKUP(X$15,'Data Collection2'!I$2:J332,A333,FALSE)="","",HLOOKUP(X$15,'Data Collection2'!I$2:J332,A333,FALSE)))</f>
        <v>#REF!</v>
      </c>
      <c r="D332" s="149" t="e">
        <f>HLOOKUP(V$15,'Data Collection2'!I$2:J332,A333,FALSE)</f>
        <v>#REF!</v>
      </c>
      <c r="E332" s="152" t="e">
        <f>IF(C332="","",HLOOKUP(W$15,'Data Collection2'!I$2:J332,A333,FALSE))</f>
        <v>#REF!</v>
      </c>
      <c r="F332" s="152">
        <f>(COUNTIF(D$3:D332,D332))</f>
        <v>330</v>
      </c>
      <c r="G332" s="152">
        <f t="shared" si="68"/>
        <v>999</v>
      </c>
      <c r="H332" s="152" t="e">
        <f t="shared" si="69"/>
        <v>#REF!</v>
      </c>
      <c r="I332" s="153" t="str">
        <f t="shared" si="59"/>
        <v/>
      </c>
      <c r="J332" s="153" t="e">
        <f t="shared" si="65"/>
        <v>#REF!</v>
      </c>
      <c r="K332" s="153" t="e">
        <f t="shared" si="66"/>
        <v>#REF!</v>
      </c>
      <c r="L332" s="153" t="e">
        <f t="shared" si="67"/>
        <v>#REF!</v>
      </c>
      <c r="M332" s="153" t="e">
        <f t="shared" si="64"/>
        <v>#REF!</v>
      </c>
      <c r="N332" s="153" t="e">
        <f t="shared" si="64"/>
        <v>#REF!</v>
      </c>
      <c r="O332" s="153" t="e">
        <f t="shared" si="64"/>
        <v>#REF!</v>
      </c>
      <c r="P332" s="153" t="e">
        <f t="shared" si="57"/>
        <v>#REF!</v>
      </c>
      <c r="Q332" s="153" t="e">
        <f t="shared" si="57"/>
        <v>#REF!</v>
      </c>
      <c r="R332" s="153" t="e">
        <f t="shared" si="57"/>
        <v>#REF!</v>
      </c>
      <c r="S332" s="153" t="e">
        <f t="shared" si="62"/>
        <v>#REF!</v>
      </c>
      <c r="T332" s="152" t="str">
        <f t="shared" ca="1" si="63"/>
        <v/>
      </c>
      <c r="U332" s="149" t="str">
        <f t="shared" ca="1" si="60"/>
        <v/>
      </c>
    </row>
    <row r="333" spans="1:21">
      <c r="A333" s="149">
        <v>331</v>
      </c>
      <c r="B333" s="150">
        <f t="shared" si="61"/>
        <v>331</v>
      </c>
      <c r="C333" s="151" t="e">
        <f>IF('Data Collection2'!$V$6='Pareto Math2'!Z$3,'Pareto Math2'!B333,IF(HLOOKUP(X$15,'Data Collection2'!I$2:J333,A334,FALSE)="","",HLOOKUP(X$15,'Data Collection2'!I$2:J333,A334,FALSE)))</f>
        <v>#REF!</v>
      </c>
      <c r="D333" s="149" t="e">
        <f>HLOOKUP(V$15,'Data Collection2'!I$2:J333,A334,FALSE)</f>
        <v>#REF!</v>
      </c>
      <c r="E333" s="152" t="e">
        <f>IF(C333="","",HLOOKUP(W$15,'Data Collection2'!I$2:J333,A334,FALSE))</f>
        <v>#REF!</v>
      </c>
      <c r="F333" s="152">
        <f>(COUNTIF(D$3:D333,D333))</f>
        <v>331</v>
      </c>
      <c r="G333" s="152">
        <f t="shared" si="68"/>
        <v>999</v>
      </c>
      <c r="H333" s="152" t="e">
        <f t="shared" si="69"/>
        <v>#REF!</v>
      </c>
      <c r="I333" s="153" t="str">
        <f t="shared" si="59"/>
        <v/>
      </c>
      <c r="J333" s="153" t="e">
        <f t="shared" si="65"/>
        <v>#REF!</v>
      </c>
      <c r="K333" s="153" t="e">
        <f t="shared" si="66"/>
        <v>#REF!</v>
      </c>
      <c r="L333" s="153" t="e">
        <f t="shared" si="67"/>
        <v>#REF!</v>
      </c>
      <c r="M333" s="153" t="e">
        <f t="shared" si="64"/>
        <v>#REF!</v>
      </c>
      <c r="N333" s="153" t="e">
        <f t="shared" si="64"/>
        <v>#REF!</v>
      </c>
      <c r="O333" s="153" t="e">
        <f t="shared" si="64"/>
        <v>#REF!</v>
      </c>
      <c r="P333" s="153" t="e">
        <f t="shared" si="57"/>
        <v>#REF!</v>
      </c>
      <c r="Q333" s="153" t="e">
        <f t="shared" si="57"/>
        <v>#REF!</v>
      </c>
      <c r="R333" s="153" t="e">
        <f t="shared" si="57"/>
        <v>#REF!</v>
      </c>
      <c r="S333" s="153" t="e">
        <f t="shared" si="62"/>
        <v>#REF!</v>
      </c>
      <c r="T333" s="152" t="str">
        <f t="shared" ca="1" si="63"/>
        <v/>
      </c>
      <c r="U333" s="149" t="str">
        <f t="shared" ca="1" si="60"/>
        <v/>
      </c>
    </row>
    <row r="334" spans="1:21">
      <c r="A334" s="149">
        <v>332</v>
      </c>
      <c r="B334" s="150">
        <f t="shared" si="61"/>
        <v>332</v>
      </c>
      <c r="C334" s="151" t="e">
        <f>IF('Data Collection2'!$V$6='Pareto Math2'!Z$3,'Pareto Math2'!B334,IF(HLOOKUP(X$15,'Data Collection2'!I$2:J334,A335,FALSE)="","",HLOOKUP(X$15,'Data Collection2'!I$2:J334,A335,FALSE)))</f>
        <v>#REF!</v>
      </c>
      <c r="D334" s="149" t="e">
        <f>HLOOKUP(V$15,'Data Collection2'!I$2:J334,A335,FALSE)</f>
        <v>#REF!</v>
      </c>
      <c r="E334" s="152" t="e">
        <f>IF(C334="","",HLOOKUP(W$15,'Data Collection2'!I$2:J334,A335,FALSE))</f>
        <v>#REF!</v>
      </c>
      <c r="F334" s="152">
        <f>(COUNTIF(D$3:D334,D334))</f>
        <v>332</v>
      </c>
      <c r="G334" s="152">
        <f t="shared" si="68"/>
        <v>999</v>
      </c>
      <c r="H334" s="152" t="e">
        <f t="shared" si="69"/>
        <v>#REF!</v>
      </c>
      <c r="I334" s="153" t="str">
        <f t="shared" si="59"/>
        <v/>
      </c>
      <c r="J334" s="153" t="e">
        <f t="shared" si="65"/>
        <v>#REF!</v>
      </c>
      <c r="K334" s="153" t="e">
        <f t="shared" si="66"/>
        <v>#REF!</v>
      </c>
      <c r="L334" s="153" t="e">
        <f t="shared" si="67"/>
        <v>#REF!</v>
      </c>
      <c r="M334" s="153" t="e">
        <f t="shared" si="64"/>
        <v>#REF!</v>
      </c>
      <c r="N334" s="153" t="e">
        <f t="shared" si="64"/>
        <v>#REF!</v>
      </c>
      <c r="O334" s="153" t="e">
        <f t="shared" si="64"/>
        <v>#REF!</v>
      </c>
      <c r="P334" s="153" t="e">
        <f t="shared" si="64"/>
        <v>#REF!</v>
      </c>
      <c r="Q334" s="153" t="e">
        <f t="shared" si="64"/>
        <v>#REF!</v>
      </c>
      <c r="R334" s="153" t="e">
        <f t="shared" si="64"/>
        <v>#REF!</v>
      </c>
      <c r="S334" s="153" t="e">
        <f t="shared" si="62"/>
        <v>#REF!</v>
      </c>
      <c r="T334" s="152" t="str">
        <f t="shared" ca="1" si="63"/>
        <v/>
      </c>
      <c r="U334" s="149" t="str">
        <f t="shared" ca="1" si="60"/>
        <v/>
      </c>
    </row>
    <row r="335" spans="1:21">
      <c r="A335" s="149">
        <v>333</v>
      </c>
      <c r="B335" s="150">
        <f t="shared" si="61"/>
        <v>333</v>
      </c>
      <c r="C335" s="151" t="e">
        <f>IF('Data Collection2'!$V$6='Pareto Math2'!Z$3,'Pareto Math2'!B335,IF(HLOOKUP(X$15,'Data Collection2'!I$2:J335,A336,FALSE)="","",HLOOKUP(X$15,'Data Collection2'!I$2:J335,A336,FALSE)))</f>
        <v>#REF!</v>
      </c>
      <c r="D335" s="149" t="e">
        <f>HLOOKUP(V$15,'Data Collection2'!I$2:J335,A336,FALSE)</f>
        <v>#REF!</v>
      </c>
      <c r="E335" s="152" t="e">
        <f>IF(C335="","",HLOOKUP(W$15,'Data Collection2'!I$2:J335,A336,FALSE))</f>
        <v>#REF!</v>
      </c>
      <c r="F335" s="152">
        <f>(COUNTIF(D$3:D335,D335))</f>
        <v>333</v>
      </c>
      <c r="G335" s="152">
        <f t="shared" si="68"/>
        <v>999</v>
      </c>
      <c r="H335" s="152" t="e">
        <f t="shared" si="69"/>
        <v>#REF!</v>
      </c>
      <c r="I335" s="153" t="str">
        <f t="shared" si="59"/>
        <v/>
      </c>
      <c r="J335" s="153" t="e">
        <f t="shared" si="65"/>
        <v>#REF!</v>
      </c>
      <c r="K335" s="153" t="e">
        <f t="shared" si="66"/>
        <v>#REF!</v>
      </c>
      <c r="L335" s="153" t="e">
        <f t="shared" si="67"/>
        <v>#REF!</v>
      </c>
      <c r="M335" s="153" t="e">
        <f t="shared" si="64"/>
        <v>#REF!</v>
      </c>
      <c r="N335" s="153" t="e">
        <f t="shared" si="64"/>
        <v>#REF!</v>
      </c>
      <c r="O335" s="153" t="e">
        <f t="shared" si="64"/>
        <v>#REF!</v>
      </c>
      <c r="P335" s="153" t="e">
        <f t="shared" si="64"/>
        <v>#REF!</v>
      </c>
      <c r="Q335" s="153" t="e">
        <f t="shared" si="64"/>
        <v>#REF!</v>
      </c>
      <c r="R335" s="153" t="e">
        <f t="shared" si="64"/>
        <v>#REF!</v>
      </c>
      <c r="S335" s="153" t="e">
        <f t="shared" si="62"/>
        <v>#REF!</v>
      </c>
      <c r="T335" s="152" t="str">
        <f t="shared" ca="1" si="63"/>
        <v/>
      </c>
      <c r="U335" s="149" t="str">
        <f t="shared" ca="1" si="60"/>
        <v/>
      </c>
    </row>
    <row r="336" spans="1:21">
      <c r="A336" s="149">
        <v>334</v>
      </c>
      <c r="B336" s="150">
        <f t="shared" si="61"/>
        <v>334</v>
      </c>
      <c r="C336" s="151" t="e">
        <f>IF('Data Collection2'!$V$6='Pareto Math2'!Z$3,'Pareto Math2'!B336,IF(HLOOKUP(X$15,'Data Collection2'!I$2:J336,A337,FALSE)="","",HLOOKUP(X$15,'Data Collection2'!I$2:J336,A337,FALSE)))</f>
        <v>#REF!</v>
      </c>
      <c r="D336" s="149" t="e">
        <f>HLOOKUP(V$15,'Data Collection2'!I$2:J336,A337,FALSE)</f>
        <v>#REF!</v>
      </c>
      <c r="E336" s="152" t="e">
        <f>IF(C336="","",HLOOKUP(W$15,'Data Collection2'!I$2:J336,A337,FALSE))</f>
        <v>#REF!</v>
      </c>
      <c r="F336" s="152">
        <f>(COUNTIF(D$3:D336,D336))</f>
        <v>334</v>
      </c>
      <c r="G336" s="152">
        <f t="shared" si="68"/>
        <v>999</v>
      </c>
      <c r="H336" s="152" t="e">
        <f t="shared" si="69"/>
        <v>#REF!</v>
      </c>
      <c r="I336" s="153" t="str">
        <f t="shared" si="59"/>
        <v/>
      </c>
      <c r="J336" s="153" t="e">
        <f t="shared" si="65"/>
        <v>#REF!</v>
      </c>
      <c r="K336" s="153" t="e">
        <f t="shared" si="66"/>
        <v>#REF!</v>
      </c>
      <c r="L336" s="153" t="e">
        <f t="shared" si="67"/>
        <v>#REF!</v>
      </c>
      <c r="M336" s="153" t="e">
        <f t="shared" si="64"/>
        <v>#REF!</v>
      </c>
      <c r="N336" s="153" t="e">
        <f t="shared" si="64"/>
        <v>#REF!</v>
      </c>
      <c r="O336" s="153" t="e">
        <f t="shared" si="64"/>
        <v>#REF!</v>
      </c>
      <c r="P336" s="153" t="e">
        <f t="shared" si="64"/>
        <v>#REF!</v>
      </c>
      <c r="Q336" s="153" t="e">
        <f t="shared" si="64"/>
        <v>#REF!</v>
      </c>
      <c r="R336" s="153" t="e">
        <f t="shared" si="64"/>
        <v>#REF!</v>
      </c>
      <c r="S336" s="153" t="e">
        <f t="shared" si="62"/>
        <v>#REF!</v>
      </c>
      <c r="T336" s="152" t="str">
        <f t="shared" ca="1" si="63"/>
        <v/>
      </c>
      <c r="U336" s="149" t="str">
        <f t="shared" ca="1" si="60"/>
        <v/>
      </c>
    </row>
    <row r="337" spans="1:21">
      <c r="A337" s="149">
        <v>335</v>
      </c>
      <c r="B337" s="150">
        <f t="shared" si="61"/>
        <v>335</v>
      </c>
      <c r="C337" s="151" t="e">
        <f>IF('Data Collection2'!$V$6='Pareto Math2'!Z$3,'Pareto Math2'!B337,IF(HLOOKUP(X$15,'Data Collection2'!I$2:J337,A338,FALSE)="","",HLOOKUP(X$15,'Data Collection2'!I$2:J337,A338,FALSE)))</f>
        <v>#REF!</v>
      </c>
      <c r="D337" s="149" t="e">
        <f>HLOOKUP(V$15,'Data Collection2'!I$2:J337,A338,FALSE)</f>
        <v>#REF!</v>
      </c>
      <c r="E337" s="152" t="e">
        <f>IF(C337="","",HLOOKUP(W$15,'Data Collection2'!I$2:J337,A338,FALSE))</f>
        <v>#REF!</v>
      </c>
      <c r="F337" s="152">
        <f>(COUNTIF(D$3:D337,D337))</f>
        <v>335</v>
      </c>
      <c r="G337" s="152">
        <f t="shared" si="68"/>
        <v>999</v>
      </c>
      <c r="H337" s="152" t="e">
        <f t="shared" si="69"/>
        <v>#REF!</v>
      </c>
      <c r="I337" s="153" t="str">
        <f t="shared" si="59"/>
        <v/>
      </c>
      <c r="J337" s="153" t="e">
        <f t="shared" si="65"/>
        <v>#REF!</v>
      </c>
      <c r="K337" s="153" t="e">
        <f t="shared" si="66"/>
        <v>#REF!</v>
      </c>
      <c r="L337" s="153" t="e">
        <f t="shared" si="67"/>
        <v>#REF!</v>
      </c>
      <c r="M337" s="153" t="e">
        <f t="shared" si="64"/>
        <v>#REF!</v>
      </c>
      <c r="N337" s="153" t="e">
        <f t="shared" si="64"/>
        <v>#REF!</v>
      </c>
      <c r="O337" s="153" t="e">
        <f t="shared" si="64"/>
        <v>#REF!</v>
      </c>
      <c r="P337" s="153" t="e">
        <f t="shared" si="64"/>
        <v>#REF!</v>
      </c>
      <c r="Q337" s="153" t="e">
        <f t="shared" si="64"/>
        <v>#REF!</v>
      </c>
      <c r="R337" s="153" t="e">
        <f t="shared" si="64"/>
        <v>#REF!</v>
      </c>
      <c r="S337" s="153" t="e">
        <f t="shared" si="62"/>
        <v>#REF!</v>
      </c>
      <c r="T337" s="152" t="str">
        <f t="shared" ca="1" si="63"/>
        <v/>
      </c>
      <c r="U337" s="149" t="str">
        <f t="shared" ca="1" si="60"/>
        <v/>
      </c>
    </row>
    <row r="338" spans="1:21">
      <c r="A338" s="149">
        <v>336</v>
      </c>
      <c r="B338" s="150">
        <f t="shared" si="61"/>
        <v>336</v>
      </c>
      <c r="C338" s="151" t="e">
        <f>IF('Data Collection2'!$V$6='Pareto Math2'!Z$3,'Pareto Math2'!B338,IF(HLOOKUP(X$15,'Data Collection2'!I$2:J338,A339,FALSE)="","",HLOOKUP(X$15,'Data Collection2'!I$2:J338,A339,FALSE)))</f>
        <v>#REF!</v>
      </c>
      <c r="D338" s="149" t="e">
        <f>HLOOKUP(V$15,'Data Collection2'!I$2:J338,A339,FALSE)</f>
        <v>#REF!</v>
      </c>
      <c r="E338" s="152" t="e">
        <f>IF(C338="","",HLOOKUP(W$15,'Data Collection2'!I$2:J338,A339,FALSE))</f>
        <v>#REF!</v>
      </c>
      <c r="F338" s="152">
        <f>(COUNTIF(D$3:D338,D338))</f>
        <v>336</v>
      </c>
      <c r="G338" s="152">
        <f t="shared" si="68"/>
        <v>999</v>
      </c>
      <c r="H338" s="152" t="e">
        <f t="shared" si="69"/>
        <v>#REF!</v>
      </c>
      <c r="I338" s="153" t="str">
        <f t="shared" si="59"/>
        <v/>
      </c>
      <c r="J338" s="153" t="e">
        <f t="shared" si="65"/>
        <v>#REF!</v>
      </c>
      <c r="K338" s="153" t="e">
        <f t="shared" si="66"/>
        <v>#REF!</v>
      </c>
      <c r="L338" s="153" t="e">
        <f t="shared" si="67"/>
        <v>#REF!</v>
      </c>
      <c r="M338" s="153" t="e">
        <f t="shared" si="64"/>
        <v>#REF!</v>
      </c>
      <c r="N338" s="153" t="e">
        <f t="shared" si="64"/>
        <v>#REF!</v>
      </c>
      <c r="O338" s="153" t="e">
        <f t="shared" si="64"/>
        <v>#REF!</v>
      </c>
      <c r="P338" s="153" t="e">
        <f t="shared" si="64"/>
        <v>#REF!</v>
      </c>
      <c r="Q338" s="153" t="e">
        <f t="shared" si="64"/>
        <v>#REF!</v>
      </c>
      <c r="R338" s="153" t="e">
        <f t="shared" si="64"/>
        <v>#REF!</v>
      </c>
      <c r="S338" s="153" t="e">
        <f t="shared" si="62"/>
        <v>#REF!</v>
      </c>
      <c r="T338" s="152" t="str">
        <f t="shared" ca="1" si="63"/>
        <v/>
      </c>
      <c r="U338" s="149" t="str">
        <f t="shared" ca="1" si="60"/>
        <v/>
      </c>
    </row>
    <row r="339" spans="1:21">
      <c r="A339" s="149">
        <v>337</v>
      </c>
      <c r="B339" s="150">
        <f t="shared" si="61"/>
        <v>337</v>
      </c>
      <c r="C339" s="151" t="e">
        <f>IF('Data Collection2'!$V$6='Pareto Math2'!Z$3,'Pareto Math2'!B339,IF(HLOOKUP(X$15,'Data Collection2'!I$2:J339,A340,FALSE)="","",HLOOKUP(X$15,'Data Collection2'!I$2:J339,A340,FALSE)))</f>
        <v>#REF!</v>
      </c>
      <c r="D339" s="149" t="e">
        <f>HLOOKUP(V$15,'Data Collection2'!I$2:J339,A340,FALSE)</f>
        <v>#REF!</v>
      </c>
      <c r="E339" s="152" t="e">
        <f>IF(C339="","",HLOOKUP(W$15,'Data Collection2'!I$2:J339,A340,FALSE))</f>
        <v>#REF!</v>
      </c>
      <c r="F339" s="152">
        <f>(COUNTIF(D$3:D339,D339))</f>
        <v>337</v>
      </c>
      <c r="G339" s="152">
        <f t="shared" si="68"/>
        <v>999</v>
      </c>
      <c r="H339" s="152" t="e">
        <f t="shared" si="69"/>
        <v>#REF!</v>
      </c>
      <c r="I339" s="153" t="str">
        <f t="shared" si="59"/>
        <v/>
      </c>
      <c r="J339" s="153" t="e">
        <f t="shared" si="65"/>
        <v>#REF!</v>
      </c>
      <c r="K339" s="153" t="e">
        <f t="shared" si="66"/>
        <v>#REF!</v>
      </c>
      <c r="L339" s="153" t="e">
        <f t="shared" si="67"/>
        <v>#REF!</v>
      </c>
      <c r="M339" s="153" t="e">
        <f t="shared" si="64"/>
        <v>#REF!</v>
      </c>
      <c r="N339" s="153" t="e">
        <f t="shared" si="64"/>
        <v>#REF!</v>
      </c>
      <c r="O339" s="153" t="e">
        <f t="shared" si="64"/>
        <v>#REF!</v>
      </c>
      <c r="P339" s="153" t="e">
        <f t="shared" si="64"/>
        <v>#REF!</v>
      </c>
      <c r="Q339" s="153" t="e">
        <f t="shared" si="64"/>
        <v>#REF!</v>
      </c>
      <c r="R339" s="153" t="e">
        <f t="shared" si="64"/>
        <v>#REF!</v>
      </c>
      <c r="S339" s="153" t="e">
        <f t="shared" si="62"/>
        <v>#REF!</v>
      </c>
      <c r="T339" s="152" t="str">
        <f t="shared" ca="1" si="63"/>
        <v/>
      </c>
      <c r="U339" s="149" t="str">
        <f t="shared" ca="1" si="60"/>
        <v/>
      </c>
    </row>
    <row r="340" spans="1:21">
      <c r="A340" s="149">
        <v>338</v>
      </c>
      <c r="B340" s="150">
        <f t="shared" si="61"/>
        <v>338</v>
      </c>
      <c r="C340" s="151" t="e">
        <f>IF('Data Collection2'!$V$6='Pareto Math2'!Z$3,'Pareto Math2'!B340,IF(HLOOKUP(X$15,'Data Collection2'!I$2:J340,A341,FALSE)="","",HLOOKUP(X$15,'Data Collection2'!I$2:J340,A341,FALSE)))</f>
        <v>#REF!</v>
      </c>
      <c r="D340" s="149" t="e">
        <f>HLOOKUP(V$15,'Data Collection2'!I$2:J340,A341,FALSE)</f>
        <v>#REF!</v>
      </c>
      <c r="E340" s="152" t="e">
        <f>IF(C340="","",HLOOKUP(W$15,'Data Collection2'!I$2:J340,A341,FALSE))</f>
        <v>#REF!</v>
      </c>
      <c r="F340" s="152">
        <f>(COUNTIF(D$3:D340,D340))</f>
        <v>338</v>
      </c>
      <c r="G340" s="152">
        <f t="shared" si="68"/>
        <v>999</v>
      </c>
      <c r="H340" s="152" t="e">
        <f t="shared" si="69"/>
        <v>#REF!</v>
      </c>
      <c r="I340" s="153" t="str">
        <f t="shared" si="59"/>
        <v/>
      </c>
      <c r="J340" s="153" t="e">
        <f t="shared" si="65"/>
        <v>#REF!</v>
      </c>
      <c r="K340" s="153" t="e">
        <f t="shared" si="66"/>
        <v>#REF!</v>
      </c>
      <c r="L340" s="153" t="e">
        <f t="shared" si="67"/>
        <v>#REF!</v>
      </c>
      <c r="M340" s="153" t="e">
        <f t="shared" si="64"/>
        <v>#REF!</v>
      </c>
      <c r="N340" s="153" t="e">
        <f t="shared" si="64"/>
        <v>#REF!</v>
      </c>
      <c r="O340" s="153" t="e">
        <f t="shared" si="64"/>
        <v>#REF!</v>
      </c>
      <c r="P340" s="153" t="e">
        <f t="shared" si="64"/>
        <v>#REF!</v>
      </c>
      <c r="Q340" s="153" t="e">
        <f t="shared" si="64"/>
        <v>#REF!</v>
      </c>
      <c r="R340" s="153" t="e">
        <f t="shared" si="64"/>
        <v>#REF!</v>
      </c>
      <c r="S340" s="153" t="e">
        <f t="shared" si="62"/>
        <v>#REF!</v>
      </c>
      <c r="T340" s="152" t="str">
        <f t="shared" ca="1" si="63"/>
        <v/>
      </c>
      <c r="U340" s="149" t="str">
        <f t="shared" ca="1" si="60"/>
        <v/>
      </c>
    </row>
    <row r="341" spans="1:21">
      <c r="A341" s="149">
        <v>339</v>
      </c>
      <c r="B341" s="150">
        <f t="shared" si="61"/>
        <v>339</v>
      </c>
      <c r="C341" s="151" t="e">
        <f>IF('Data Collection2'!$V$6='Pareto Math2'!Z$3,'Pareto Math2'!B341,IF(HLOOKUP(X$15,'Data Collection2'!I$2:J341,A342,FALSE)="","",HLOOKUP(X$15,'Data Collection2'!I$2:J341,A342,FALSE)))</f>
        <v>#REF!</v>
      </c>
      <c r="D341" s="149" t="e">
        <f>HLOOKUP(V$15,'Data Collection2'!I$2:J341,A342,FALSE)</f>
        <v>#REF!</v>
      </c>
      <c r="E341" s="152" t="e">
        <f>IF(C341="","",HLOOKUP(W$15,'Data Collection2'!I$2:J341,A342,FALSE))</f>
        <v>#REF!</v>
      </c>
      <c r="F341" s="152">
        <f>(COUNTIF(D$3:D341,D341))</f>
        <v>339</v>
      </c>
      <c r="G341" s="152">
        <f t="shared" si="68"/>
        <v>999</v>
      </c>
      <c r="H341" s="152" t="e">
        <f t="shared" si="69"/>
        <v>#REF!</v>
      </c>
      <c r="I341" s="153" t="str">
        <f t="shared" si="59"/>
        <v/>
      </c>
      <c r="J341" s="153" t="e">
        <f t="shared" si="65"/>
        <v>#REF!</v>
      </c>
      <c r="K341" s="153" t="e">
        <f t="shared" si="66"/>
        <v>#REF!</v>
      </c>
      <c r="L341" s="153" t="e">
        <f t="shared" si="67"/>
        <v>#REF!</v>
      </c>
      <c r="M341" s="153" t="e">
        <f t="shared" si="64"/>
        <v>#REF!</v>
      </c>
      <c r="N341" s="153" t="e">
        <f t="shared" si="64"/>
        <v>#REF!</v>
      </c>
      <c r="O341" s="153" t="e">
        <f t="shared" si="64"/>
        <v>#REF!</v>
      </c>
      <c r="P341" s="153" t="e">
        <f t="shared" si="64"/>
        <v>#REF!</v>
      </c>
      <c r="Q341" s="153" t="e">
        <f t="shared" si="64"/>
        <v>#REF!</v>
      </c>
      <c r="R341" s="153" t="e">
        <f t="shared" si="64"/>
        <v>#REF!</v>
      </c>
      <c r="S341" s="153" t="e">
        <f t="shared" si="62"/>
        <v>#REF!</v>
      </c>
      <c r="T341" s="152" t="str">
        <f t="shared" ca="1" si="63"/>
        <v/>
      </c>
      <c r="U341" s="149" t="str">
        <f t="shared" ca="1" si="60"/>
        <v/>
      </c>
    </row>
    <row r="342" spans="1:21">
      <c r="A342" s="149">
        <v>340</v>
      </c>
      <c r="B342" s="150">
        <f t="shared" si="61"/>
        <v>340</v>
      </c>
      <c r="C342" s="151" t="e">
        <f>IF('Data Collection2'!$V$6='Pareto Math2'!Z$3,'Pareto Math2'!B342,IF(HLOOKUP(X$15,'Data Collection2'!I$2:J342,A343,FALSE)="","",HLOOKUP(X$15,'Data Collection2'!I$2:J342,A343,FALSE)))</f>
        <v>#REF!</v>
      </c>
      <c r="D342" s="149" t="e">
        <f>HLOOKUP(V$15,'Data Collection2'!I$2:J342,A343,FALSE)</f>
        <v>#REF!</v>
      </c>
      <c r="E342" s="152" t="e">
        <f>IF(C342="","",HLOOKUP(W$15,'Data Collection2'!I$2:J342,A343,FALSE))</f>
        <v>#REF!</v>
      </c>
      <c r="F342" s="152">
        <f>(COUNTIF(D$3:D342,D342))</f>
        <v>340</v>
      </c>
      <c r="G342" s="152">
        <f t="shared" si="68"/>
        <v>999</v>
      </c>
      <c r="H342" s="152" t="e">
        <f t="shared" si="69"/>
        <v>#REF!</v>
      </c>
      <c r="I342" s="153" t="str">
        <f t="shared" si="59"/>
        <v/>
      </c>
      <c r="J342" s="153" t="e">
        <f t="shared" si="65"/>
        <v>#REF!</v>
      </c>
      <c r="K342" s="153" t="e">
        <f t="shared" si="66"/>
        <v>#REF!</v>
      </c>
      <c r="L342" s="153" t="e">
        <f t="shared" si="67"/>
        <v>#REF!</v>
      </c>
      <c r="M342" s="153" t="e">
        <f t="shared" si="64"/>
        <v>#REF!</v>
      </c>
      <c r="N342" s="153" t="e">
        <f t="shared" si="64"/>
        <v>#REF!</v>
      </c>
      <c r="O342" s="153" t="e">
        <f t="shared" si="64"/>
        <v>#REF!</v>
      </c>
      <c r="P342" s="153" t="e">
        <f t="shared" si="64"/>
        <v>#REF!</v>
      </c>
      <c r="Q342" s="153" t="e">
        <f t="shared" si="64"/>
        <v>#REF!</v>
      </c>
      <c r="R342" s="153" t="e">
        <f t="shared" si="64"/>
        <v>#REF!</v>
      </c>
      <c r="S342" s="153" t="e">
        <f t="shared" si="62"/>
        <v>#REF!</v>
      </c>
      <c r="T342" s="152" t="str">
        <f t="shared" ca="1" si="63"/>
        <v/>
      </c>
      <c r="U342" s="149" t="str">
        <f t="shared" ca="1" si="60"/>
        <v/>
      </c>
    </row>
    <row r="343" spans="1:21">
      <c r="A343" s="149">
        <v>341</v>
      </c>
      <c r="B343" s="150">
        <f t="shared" si="61"/>
        <v>341</v>
      </c>
      <c r="C343" s="151" t="e">
        <f>IF('Data Collection2'!$V$6='Pareto Math2'!Z$3,'Pareto Math2'!B343,IF(HLOOKUP(X$15,'Data Collection2'!I$2:J343,A344,FALSE)="","",HLOOKUP(X$15,'Data Collection2'!I$2:J343,A344,FALSE)))</f>
        <v>#REF!</v>
      </c>
      <c r="D343" s="149" t="e">
        <f>HLOOKUP(V$15,'Data Collection2'!I$2:J343,A344,FALSE)</f>
        <v>#REF!</v>
      </c>
      <c r="E343" s="152" t="e">
        <f>IF(C343="","",HLOOKUP(W$15,'Data Collection2'!I$2:J343,A344,FALSE))</f>
        <v>#REF!</v>
      </c>
      <c r="F343" s="152">
        <f>(COUNTIF(D$3:D343,D343))</f>
        <v>341</v>
      </c>
      <c r="G343" s="152">
        <f t="shared" si="68"/>
        <v>999</v>
      </c>
      <c r="H343" s="152" t="e">
        <f t="shared" si="69"/>
        <v>#REF!</v>
      </c>
      <c r="I343" s="153" t="str">
        <f t="shared" si="59"/>
        <v/>
      </c>
      <c r="J343" s="153" t="e">
        <f t="shared" si="65"/>
        <v>#REF!</v>
      </c>
      <c r="K343" s="153" t="e">
        <f t="shared" si="66"/>
        <v>#REF!</v>
      </c>
      <c r="L343" s="153" t="e">
        <f t="shared" si="67"/>
        <v>#REF!</v>
      </c>
      <c r="M343" s="153" t="e">
        <f t="shared" si="64"/>
        <v>#REF!</v>
      </c>
      <c r="N343" s="153" t="e">
        <f t="shared" si="64"/>
        <v>#REF!</v>
      </c>
      <c r="O343" s="153" t="e">
        <f t="shared" si="64"/>
        <v>#REF!</v>
      </c>
      <c r="P343" s="153" t="e">
        <f t="shared" si="64"/>
        <v>#REF!</v>
      </c>
      <c r="Q343" s="153" t="e">
        <f t="shared" si="64"/>
        <v>#REF!</v>
      </c>
      <c r="R343" s="153" t="e">
        <f t="shared" si="64"/>
        <v>#REF!</v>
      </c>
      <c r="S343" s="153" t="e">
        <f t="shared" si="62"/>
        <v>#REF!</v>
      </c>
      <c r="T343" s="152" t="str">
        <f t="shared" ca="1" si="63"/>
        <v/>
      </c>
      <c r="U343" s="149" t="str">
        <f t="shared" ca="1" si="60"/>
        <v/>
      </c>
    </row>
    <row r="344" spans="1:21">
      <c r="A344" s="149">
        <v>342</v>
      </c>
      <c r="B344" s="150">
        <f t="shared" si="61"/>
        <v>342</v>
      </c>
      <c r="C344" s="151" t="e">
        <f>IF('Data Collection2'!$V$6='Pareto Math2'!Z$3,'Pareto Math2'!B344,IF(HLOOKUP(X$15,'Data Collection2'!I$2:J344,A345,FALSE)="","",HLOOKUP(X$15,'Data Collection2'!I$2:J344,A345,FALSE)))</f>
        <v>#REF!</v>
      </c>
      <c r="D344" s="149" t="e">
        <f>HLOOKUP(V$15,'Data Collection2'!I$2:J344,A345,FALSE)</f>
        <v>#REF!</v>
      </c>
      <c r="E344" s="152" t="e">
        <f>IF(C344="","",HLOOKUP(W$15,'Data Collection2'!I$2:J344,A345,FALSE))</f>
        <v>#REF!</v>
      </c>
      <c r="F344" s="152">
        <f>(COUNTIF(D$3:D344,D344))</f>
        <v>342</v>
      </c>
      <c r="G344" s="152">
        <f t="shared" si="68"/>
        <v>999</v>
      </c>
      <c r="H344" s="152" t="e">
        <f t="shared" si="69"/>
        <v>#REF!</v>
      </c>
      <c r="I344" s="153" t="str">
        <f t="shared" si="59"/>
        <v/>
      </c>
      <c r="J344" s="153" t="e">
        <f t="shared" si="65"/>
        <v>#REF!</v>
      </c>
      <c r="K344" s="153" t="e">
        <f t="shared" si="66"/>
        <v>#REF!</v>
      </c>
      <c r="L344" s="153" t="e">
        <f t="shared" si="67"/>
        <v>#REF!</v>
      </c>
      <c r="M344" s="153" t="e">
        <f t="shared" si="64"/>
        <v>#REF!</v>
      </c>
      <c r="N344" s="153" t="e">
        <f t="shared" si="64"/>
        <v>#REF!</v>
      </c>
      <c r="O344" s="153" t="e">
        <f t="shared" si="64"/>
        <v>#REF!</v>
      </c>
      <c r="P344" s="153" t="e">
        <f t="shared" si="64"/>
        <v>#REF!</v>
      </c>
      <c r="Q344" s="153" t="e">
        <f t="shared" si="64"/>
        <v>#REF!</v>
      </c>
      <c r="R344" s="153" t="e">
        <f t="shared" si="64"/>
        <v>#REF!</v>
      </c>
      <c r="S344" s="153" t="e">
        <f t="shared" si="62"/>
        <v>#REF!</v>
      </c>
      <c r="T344" s="152" t="str">
        <f t="shared" ca="1" si="63"/>
        <v/>
      </c>
      <c r="U344" s="149" t="str">
        <f t="shared" ca="1" si="60"/>
        <v/>
      </c>
    </row>
    <row r="345" spans="1:21">
      <c r="A345" s="149">
        <v>343</v>
      </c>
      <c r="B345" s="150">
        <f t="shared" si="61"/>
        <v>343</v>
      </c>
      <c r="C345" s="151" t="e">
        <f>IF('Data Collection2'!$V$6='Pareto Math2'!Z$3,'Pareto Math2'!B345,IF(HLOOKUP(X$15,'Data Collection2'!I$2:J345,A346,FALSE)="","",HLOOKUP(X$15,'Data Collection2'!I$2:J345,A346,FALSE)))</f>
        <v>#REF!</v>
      </c>
      <c r="D345" s="149" t="e">
        <f>HLOOKUP(V$15,'Data Collection2'!I$2:J345,A346,FALSE)</f>
        <v>#REF!</v>
      </c>
      <c r="E345" s="152" t="e">
        <f>IF(C345="","",HLOOKUP(W$15,'Data Collection2'!I$2:J345,A346,FALSE))</f>
        <v>#REF!</v>
      </c>
      <c r="F345" s="152">
        <f>(COUNTIF(D$3:D345,D345))</f>
        <v>343</v>
      </c>
      <c r="G345" s="152">
        <f t="shared" si="68"/>
        <v>999</v>
      </c>
      <c r="H345" s="152" t="e">
        <f t="shared" si="69"/>
        <v>#REF!</v>
      </c>
      <c r="I345" s="153" t="str">
        <f t="shared" si="59"/>
        <v/>
      </c>
      <c r="J345" s="153" t="e">
        <f t="shared" si="65"/>
        <v>#REF!</v>
      </c>
      <c r="K345" s="153" t="e">
        <f t="shared" si="66"/>
        <v>#REF!</v>
      </c>
      <c r="L345" s="153" t="e">
        <f t="shared" si="67"/>
        <v>#REF!</v>
      </c>
      <c r="M345" s="153" t="e">
        <f t="shared" si="64"/>
        <v>#REF!</v>
      </c>
      <c r="N345" s="153" t="e">
        <f t="shared" si="64"/>
        <v>#REF!</v>
      </c>
      <c r="O345" s="153" t="e">
        <f t="shared" si="64"/>
        <v>#REF!</v>
      </c>
      <c r="P345" s="153" t="e">
        <f t="shared" si="64"/>
        <v>#REF!</v>
      </c>
      <c r="Q345" s="153" t="e">
        <f t="shared" si="64"/>
        <v>#REF!</v>
      </c>
      <c r="R345" s="153" t="e">
        <f t="shared" si="64"/>
        <v>#REF!</v>
      </c>
      <c r="S345" s="153" t="e">
        <f t="shared" si="62"/>
        <v>#REF!</v>
      </c>
      <c r="T345" s="152" t="str">
        <f t="shared" ca="1" si="63"/>
        <v/>
      </c>
      <c r="U345" s="149" t="str">
        <f t="shared" ca="1" si="60"/>
        <v/>
      </c>
    </row>
    <row r="346" spans="1:21">
      <c r="A346" s="149">
        <v>344</v>
      </c>
      <c r="B346" s="150">
        <f t="shared" si="61"/>
        <v>344</v>
      </c>
      <c r="C346" s="151" t="e">
        <f>IF('Data Collection2'!$V$6='Pareto Math2'!Z$3,'Pareto Math2'!B346,IF(HLOOKUP(X$15,'Data Collection2'!I$2:J346,A347,FALSE)="","",HLOOKUP(X$15,'Data Collection2'!I$2:J346,A347,FALSE)))</f>
        <v>#REF!</v>
      </c>
      <c r="D346" s="149" t="e">
        <f>HLOOKUP(V$15,'Data Collection2'!I$2:J346,A347,FALSE)</f>
        <v>#REF!</v>
      </c>
      <c r="E346" s="152" t="e">
        <f>IF(C346="","",HLOOKUP(W$15,'Data Collection2'!I$2:J346,A347,FALSE))</f>
        <v>#REF!</v>
      </c>
      <c r="F346" s="152">
        <f>(COUNTIF(D$3:D346,D346))</f>
        <v>344</v>
      </c>
      <c r="G346" s="152">
        <f t="shared" si="68"/>
        <v>999</v>
      </c>
      <c r="H346" s="152" t="e">
        <f t="shared" si="69"/>
        <v>#REF!</v>
      </c>
      <c r="I346" s="153" t="str">
        <f t="shared" si="59"/>
        <v/>
      </c>
      <c r="J346" s="153" t="e">
        <f t="shared" si="65"/>
        <v>#REF!</v>
      </c>
      <c r="K346" s="153" t="e">
        <f t="shared" si="66"/>
        <v>#REF!</v>
      </c>
      <c r="L346" s="153" t="e">
        <f t="shared" si="67"/>
        <v>#REF!</v>
      </c>
      <c r="M346" s="153" t="e">
        <f t="shared" si="64"/>
        <v>#REF!</v>
      </c>
      <c r="N346" s="153" t="e">
        <f t="shared" si="64"/>
        <v>#REF!</v>
      </c>
      <c r="O346" s="153" t="e">
        <f t="shared" si="64"/>
        <v>#REF!</v>
      </c>
      <c r="P346" s="153" t="e">
        <f t="shared" si="64"/>
        <v>#REF!</v>
      </c>
      <c r="Q346" s="153" t="e">
        <f t="shared" si="64"/>
        <v>#REF!</v>
      </c>
      <c r="R346" s="153" t="e">
        <f t="shared" si="64"/>
        <v>#REF!</v>
      </c>
      <c r="S346" s="153" t="e">
        <f t="shared" si="62"/>
        <v>#REF!</v>
      </c>
      <c r="T346" s="152" t="str">
        <f t="shared" ca="1" si="63"/>
        <v/>
      </c>
      <c r="U346" s="149" t="str">
        <f t="shared" ca="1" si="60"/>
        <v/>
      </c>
    </row>
    <row r="347" spans="1:21">
      <c r="A347" s="149">
        <v>345</v>
      </c>
      <c r="B347" s="150">
        <f t="shared" si="61"/>
        <v>345</v>
      </c>
      <c r="C347" s="151" t="e">
        <f>IF('Data Collection2'!$V$6='Pareto Math2'!Z$3,'Pareto Math2'!B347,IF(HLOOKUP(X$15,'Data Collection2'!I$2:J347,A348,FALSE)="","",HLOOKUP(X$15,'Data Collection2'!I$2:J347,A348,FALSE)))</f>
        <v>#REF!</v>
      </c>
      <c r="D347" s="149" t="e">
        <f>HLOOKUP(V$15,'Data Collection2'!I$2:J347,A348,FALSE)</f>
        <v>#REF!</v>
      </c>
      <c r="E347" s="152" t="e">
        <f>IF(C347="","",HLOOKUP(W$15,'Data Collection2'!I$2:J347,A348,FALSE))</f>
        <v>#REF!</v>
      </c>
      <c r="F347" s="152">
        <f>(COUNTIF(D$3:D347,D347))</f>
        <v>345</v>
      </c>
      <c r="G347" s="152">
        <f t="shared" si="68"/>
        <v>999</v>
      </c>
      <c r="H347" s="152" t="e">
        <f t="shared" si="69"/>
        <v>#REF!</v>
      </c>
      <c r="I347" s="153" t="str">
        <f t="shared" si="59"/>
        <v/>
      </c>
      <c r="J347" s="153" t="e">
        <f t="shared" si="65"/>
        <v>#REF!</v>
      </c>
      <c r="K347" s="153" t="e">
        <f t="shared" si="66"/>
        <v>#REF!</v>
      </c>
      <c r="L347" s="153" t="e">
        <f t="shared" si="67"/>
        <v>#REF!</v>
      </c>
      <c r="M347" s="153" t="e">
        <f t="shared" si="64"/>
        <v>#REF!</v>
      </c>
      <c r="N347" s="153" t="e">
        <f t="shared" si="64"/>
        <v>#REF!</v>
      </c>
      <c r="O347" s="153" t="e">
        <f t="shared" si="64"/>
        <v>#REF!</v>
      </c>
      <c r="P347" s="153" t="e">
        <f t="shared" si="64"/>
        <v>#REF!</v>
      </c>
      <c r="Q347" s="153" t="e">
        <f t="shared" si="64"/>
        <v>#REF!</v>
      </c>
      <c r="R347" s="153" t="e">
        <f t="shared" si="64"/>
        <v>#REF!</v>
      </c>
      <c r="S347" s="153" t="e">
        <f t="shared" si="62"/>
        <v>#REF!</v>
      </c>
      <c r="T347" s="152" t="str">
        <f t="shared" ca="1" si="63"/>
        <v/>
      </c>
      <c r="U347" s="149" t="str">
        <f t="shared" ca="1" si="60"/>
        <v/>
      </c>
    </row>
    <row r="348" spans="1:21">
      <c r="A348" s="149">
        <v>346</v>
      </c>
      <c r="B348" s="150">
        <f t="shared" si="61"/>
        <v>346</v>
      </c>
      <c r="C348" s="151" t="e">
        <f>IF('Data Collection2'!$V$6='Pareto Math2'!Z$3,'Pareto Math2'!B348,IF(HLOOKUP(X$15,'Data Collection2'!I$2:J348,A349,FALSE)="","",HLOOKUP(X$15,'Data Collection2'!I$2:J348,A349,FALSE)))</f>
        <v>#REF!</v>
      </c>
      <c r="D348" s="149" t="e">
        <f>HLOOKUP(V$15,'Data Collection2'!I$2:J348,A349,FALSE)</f>
        <v>#REF!</v>
      </c>
      <c r="E348" s="152" t="e">
        <f>IF(C348="","",HLOOKUP(W$15,'Data Collection2'!I$2:J348,A349,FALSE))</f>
        <v>#REF!</v>
      </c>
      <c r="F348" s="152">
        <f>(COUNTIF(D$3:D348,D348))</f>
        <v>346</v>
      </c>
      <c r="G348" s="152">
        <f t="shared" si="68"/>
        <v>999</v>
      </c>
      <c r="H348" s="152" t="e">
        <f t="shared" si="69"/>
        <v>#REF!</v>
      </c>
      <c r="I348" s="153" t="str">
        <f t="shared" si="59"/>
        <v/>
      </c>
      <c r="J348" s="153" t="e">
        <f t="shared" si="65"/>
        <v>#REF!</v>
      </c>
      <c r="K348" s="153" t="e">
        <f t="shared" si="66"/>
        <v>#REF!</v>
      </c>
      <c r="L348" s="153" t="e">
        <f t="shared" si="67"/>
        <v>#REF!</v>
      </c>
      <c r="M348" s="153" t="e">
        <f t="shared" si="64"/>
        <v>#REF!</v>
      </c>
      <c r="N348" s="153" t="e">
        <f t="shared" si="64"/>
        <v>#REF!</v>
      </c>
      <c r="O348" s="153" t="e">
        <f t="shared" si="64"/>
        <v>#REF!</v>
      </c>
      <c r="P348" s="153" t="e">
        <f t="shared" si="64"/>
        <v>#REF!</v>
      </c>
      <c r="Q348" s="153" t="e">
        <f t="shared" si="64"/>
        <v>#REF!</v>
      </c>
      <c r="R348" s="153" t="e">
        <f t="shared" si="64"/>
        <v>#REF!</v>
      </c>
      <c r="S348" s="153" t="e">
        <f t="shared" si="62"/>
        <v>#REF!</v>
      </c>
      <c r="T348" s="152" t="str">
        <f t="shared" ca="1" si="63"/>
        <v/>
      </c>
      <c r="U348" s="149" t="str">
        <f t="shared" ca="1" si="60"/>
        <v/>
      </c>
    </row>
    <row r="349" spans="1:21">
      <c r="A349" s="149">
        <v>347</v>
      </c>
      <c r="B349" s="150">
        <f t="shared" si="61"/>
        <v>347</v>
      </c>
      <c r="C349" s="151" t="e">
        <f>IF('Data Collection2'!$V$6='Pareto Math2'!Z$3,'Pareto Math2'!B349,IF(HLOOKUP(X$15,'Data Collection2'!I$2:J349,A350,FALSE)="","",HLOOKUP(X$15,'Data Collection2'!I$2:J349,A350,FALSE)))</f>
        <v>#REF!</v>
      </c>
      <c r="D349" s="149" t="e">
        <f>HLOOKUP(V$15,'Data Collection2'!I$2:J349,A350,FALSE)</f>
        <v>#REF!</v>
      </c>
      <c r="E349" s="152" t="e">
        <f>IF(C349="","",HLOOKUP(W$15,'Data Collection2'!I$2:J349,A350,FALSE))</f>
        <v>#REF!</v>
      </c>
      <c r="F349" s="152">
        <f>(COUNTIF(D$3:D349,D349))</f>
        <v>347</v>
      </c>
      <c r="G349" s="152">
        <f t="shared" si="68"/>
        <v>999</v>
      </c>
      <c r="H349" s="152" t="e">
        <f t="shared" si="69"/>
        <v>#REF!</v>
      </c>
      <c r="I349" s="153" t="str">
        <f t="shared" si="59"/>
        <v/>
      </c>
      <c r="J349" s="153" t="e">
        <f t="shared" si="65"/>
        <v>#REF!</v>
      </c>
      <c r="K349" s="153" t="e">
        <f t="shared" si="66"/>
        <v>#REF!</v>
      </c>
      <c r="L349" s="153" t="e">
        <f t="shared" si="67"/>
        <v>#REF!</v>
      </c>
      <c r="M349" s="153" t="e">
        <f t="shared" si="64"/>
        <v>#REF!</v>
      </c>
      <c r="N349" s="153" t="e">
        <f t="shared" si="64"/>
        <v>#REF!</v>
      </c>
      <c r="O349" s="153" t="e">
        <f t="shared" si="64"/>
        <v>#REF!</v>
      </c>
      <c r="P349" s="153" t="e">
        <f t="shared" si="64"/>
        <v>#REF!</v>
      </c>
      <c r="Q349" s="153" t="e">
        <f t="shared" si="64"/>
        <v>#REF!</v>
      </c>
      <c r="R349" s="153" t="e">
        <f t="shared" si="64"/>
        <v>#REF!</v>
      </c>
      <c r="S349" s="153" t="e">
        <f t="shared" si="62"/>
        <v>#REF!</v>
      </c>
      <c r="T349" s="152" t="str">
        <f t="shared" ca="1" si="63"/>
        <v/>
      </c>
      <c r="U349" s="149" t="str">
        <f t="shared" ca="1" si="60"/>
        <v/>
      </c>
    </row>
    <row r="350" spans="1:21">
      <c r="A350" s="149">
        <v>348</v>
      </c>
      <c r="B350" s="150">
        <f t="shared" si="61"/>
        <v>348</v>
      </c>
      <c r="C350" s="151" t="e">
        <f>IF('Data Collection2'!$V$6='Pareto Math2'!Z$3,'Pareto Math2'!B350,IF(HLOOKUP(X$15,'Data Collection2'!I$2:J350,A351,FALSE)="","",HLOOKUP(X$15,'Data Collection2'!I$2:J350,A351,FALSE)))</f>
        <v>#REF!</v>
      </c>
      <c r="D350" s="149" t="e">
        <f>HLOOKUP(V$15,'Data Collection2'!I$2:J350,A351,FALSE)</f>
        <v>#REF!</v>
      </c>
      <c r="E350" s="152" t="e">
        <f>IF(C350="","",HLOOKUP(W$15,'Data Collection2'!I$2:J350,A351,FALSE))</f>
        <v>#REF!</v>
      </c>
      <c r="F350" s="152">
        <f>(COUNTIF(D$3:D350,D350))</f>
        <v>348</v>
      </c>
      <c r="G350" s="152">
        <f t="shared" si="68"/>
        <v>999</v>
      </c>
      <c r="H350" s="152" t="e">
        <f t="shared" si="69"/>
        <v>#REF!</v>
      </c>
      <c r="I350" s="153" t="str">
        <f t="shared" si="59"/>
        <v/>
      </c>
      <c r="J350" s="153" t="e">
        <f t="shared" si="65"/>
        <v>#REF!</v>
      </c>
      <c r="K350" s="153" t="e">
        <f t="shared" si="66"/>
        <v>#REF!</v>
      </c>
      <c r="L350" s="153" t="e">
        <f t="shared" si="67"/>
        <v>#REF!</v>
      </c>
      <c r="M350" s="153" t="e">
        <f t="shared" si="64"/>
        <v>#REF!</v>
      </c>
      <c r="N350" s="153" t="e">
        <f t="shared" si="64"/>
        <v>#REF!</v>
      </c>
      <c r="O350" s="153" t="e">
        <f t="shared" si="64"/>
        <v>#REF!</v>
      </c>
      <c r="P350" s="153" t="e">
        <f t="shared" si="64"/>
        <v>#REF!</v>
      </c>
      <c r="Q350" s="153" t="e">
        <f t="shared" si="64"/>
        <v>#REF!</v>
      </c>
      <c r="R350" s="153" t="e">
        <f t="shared" si="64"/>
        <v>#REF!</v>
      </c>
      <c r="S350" s="153" t="e">
        <f t="shared" si="62"/>
        <v>#REF!</v>
      </c>
      <c r="T350" s="152" t="str">
        <f t="shared" ca="1" si="63"/>
        <v/>
      </c>
      <c r="U350" s="149" t="str">
        <f t="shared" ca="1" si="60"/>
        <v/>
      </c>
    </row>
    <row r="351" spans="1:21">
      <c r="A351" s="149">
        <v>349</v>
      </c>
      <c r="B351" s="150">
        <f t="shared" si="61"/>
        <v>349</v>
      </c>
      <c r="C351" s="151" t="e">
        <f>IF('Data Collection2'!$V$6='Pareto Math2'!Z$3,'Pareto Math2'!B351,IF(HLOOKUP(X$15,'Data Collection2'!I$2:J351,A352,FALSE)="","",HLOOKUP(X$15,'Data Collection2'!I$2:J351,A352,FALSE)))</f>
        <v>#REF!</v>
      </c>
      <c r="D351" s="149" t="e">
        <f>HLOOKUP(V$15,'Data Collection2'!I$2:J351,A352,FALSE)</f>
        <v>#REF!</v>
      </c>
      <c r="E351" s="152" t="e">
        <f>IF(C351="","",HLOOKUP(W$15,'Data Collection2'!I$2:J351,A352,FALSE))</f>
        <v>#REF!</v>
      </c>
      <c r="F351" s="152">
        <f>(COUNTIF(D$3:D351,D351))</f>
        <v>349</v>
      </c>
      <c r="G351" s="152">
        <f t="shared" si="68"/>
        <v>999</v>
      </c>
      <c r="H351" s="152" t="e">
        <f t="shared" si="69"/>
        <v>#REF!</v>
      </c>
      <c r="I351" s="153" t="str">
        <f t="shared" si="59"/>
        <v/>
      </c>
      <c r="J351" s="153" t="e">
        <f t="shared" si="65"/>
        <v>#REF!</v>
      </c>
      <c r="K351" s="153" t="e">
        <f t="shared" si="66"/>
        <v>#REF!</v>
      </c>
      <c r="L351" s="153" t="e">
        <f t="shared" si="67"/>
        <v>#REF!</v>
      </c>
      <c r="M351" s="153" t="e">
        <f t="shared" si="64"/>
        <v>#REF!</v>
      </c>
      <c r="N351" s="153" t="e">
        <f t="shared" si="64"/>
        <v>#REF!</v>
      </c>
      <c r="O351" s="153" t="e">
        <f t="shared" si="64"/>
        <v>#REF!</v>
      </c>
      <c r="P351" s="153" t="e">
        <f t="shared" si="64"/>
        <v>#REF!</v>
      </c>
      <c r="Q351" s="153" t="e">
        <f t="shared" si="64"/>
        <v>#REF!</v>
      </c>
      <c r="R351" s="153" t="e">
        <f t="shared" si="64"/>
        <v>#REF!</v>
      </c>
      <c r="S351" s="153" t="e">
        <f t="shared" si="62"/>
        <v>#REF!</v>
      </c>
      <c r="T351" s="152" t="str">
        <f t="shared" ca="1" si="63"/>
        <v/>
      </c>
      <c r="U351" s="149" t="str">
        <f t="shared" ca="1" si="60"/>
        <v/>
      </c>
    </row>
    <row r="352" spans="1:21">
      <c r="A352" s="149">
        <v>350</v>
      </c>
      <c r="B352" s="150">
        <f t="shared" si="61"/>
        <v>350</v>
      </c>
      <c r="C352" s="151" t="e">
        <f>IF('Data Collection2'!$V$6='Pareto Math2'!Z$3,'Pareto Math2'!B352,IF(HLOOKUP(X$15,'Data Collection2'!I$2:J352,A353,FALSE)="","",HLOOKUP(X$15,'Data Collection2'!I$2:J352,A353,FALSE)))</f>
        <v>#REF!</v>
      </c>
      <c r="D352" s="149" t="e">
        <f>HLOOKUP(V$15,'Data Collection2'!I$2:J352,A353,FALSE)</f>
        <v>#REF!</v>
      </c>
      <c r="E352" s="152" t="e">
        <f>IF(C352="","",HLOOKUP(W$15,'Data Collection2'!I$2:J352,A353,FALSE))</f>
        <v>#REF!</v>
      </c>
      <c r="F352" s="152">
        <f>(COUNTIF(D$3:D352,D352))</f>
        <v>350</v>
      </c>
      <c r="G352" s="152">
        <f t="shared" si="68"/>
        <v>999</v>
      </c>
      <c r="H352" s="152" t="e">
        <f t="shared" si="69"/>
        <v>#REF!</v>
      </c>
      <c r="I352" s="153" t="str">
        <f t="shared" si="59"/>
        <v/>
      </c>
      <c r="J352" s="153" t="e">
        <f t="shared" si="65"/>
        <v>#REF!</v>
      </c>
      <c r="K352" s="153" t="e">
        <f t="shared" si="66"/>
        <v>#REF!</v>
      </c>
      <c r="L352" s="153" t="e">
        <f t="shared" si="67"/>
        <v>#REF!</v>
      </c>
      <c r="M352" s="153" t="e">
        <f t="shared" si="64"/>
        <v>#REF!</v>
      </c>
      <c r="N352" s="153" t="e">
        <f t="shared" si="64"/>
        <v>#REF!</v>
      </c>
      <c r="O352" s="153" t="e">
        <f t="shared" si="64"/>
        <v>#REF!</v>
      </c>
      <c r="P352" s="153" t="e">
        <f t="shared" si="64"/>
        <v>#REF!</v>
      </c>
      <c r="Q352" s="153" t="e">
        <f t="shared" si="64"/>
        <v>#REF!</v>
      </c>
      <c r="R352" s="153" t="e">
        <f t="shared" si="64"/>
        <v>#REF!</v>
      </c>
      <c r="S352" s="153" t="e">
        <f t="shared" si="62"/>
        <v>#REF!</v>
      </c>
      <c r="T352" s="152" t="str">
        <f t="shared" ca="1" si="63"/>
        <v/>
      </c>
      <c r="U352" s="149" t="str">
        <f t="shared" ca="1" si="60"/>
        <v/>
      </c>
    </row>
    <row r="353" spans="1:21">
      <c r="A353" s="149">
        <v>351</v>
      </c>
      <c r="B353" s="150">
        <f t="shared" si="61"/>
        <v>351</v>
      </c>
      <c r="C353" s="151" t="e">
        <f>IF('Data Collection2'!$V$6='Pareto Math2'!Z$3,'Pareto Math2'!B353,IF(HLOOKUP(X$15,'Data Collection2'!I$2:J353,A354,FALSE)="","",HLOOKUP(X$15,'Data Collection2'!I$2:J353,A354,FALSE)))</f>
        <v>#REF!</v>
      </c>
      <c r="D353" s="149" t="e">
        <f>HLOOKUP(V$15,'Data Collection2'!I$2:J353,A354,FALSE)</f>
        <v>#REF!</v>
      </c>
      <c r="E353" s="152" t="e">
        <f>IF(C353="","",HLOOKUP(W$15,'Data Collection2'!I$2:J353,A354,FALSE))</f>
        <v>#REF!</v>
      </c>
      <c r="F353" s="152">
        <f>(COUNTIF(D$3:D353,D353))</f>
        <v>351</v>
      </c>
      <c r="G353" s="152">
        <f t="shared" si="68"/>
        <v>999</v>
      </c>
      <c r="H353" s="152" t="e">
        <f t="shared" si="69"/>
        <v>#REF!</v>
      </c>
      <c r="I353" s="153" t="str">
        <f t="shared" si="59"/>
        <v/>
      </c>
      <c r="J353" s="153" t="e">
        <f t="shared" si="65"/>
        <v>#REF!</v>
      </c>
      <c r="K353" s="153" t="e">
        <f t="shared" si="66"/>
        <v>#REF!</v>
      </c>
      <c r="L353" s="153" t="e">
        <f t="shared" si="67"/>
        <v>#REF!</v>
      </c>
      <c r="M353" s="153" t="e">
        <f t="shared" si="64"/>
        <v>#REF!</v>
      </c>
      <c r="N353" s="153" t="e">
        <f t="shared" si="64"/>
        <v>#REF!</v>
      </c>
      <c r="O353" s="153" t="e">
        <f t="shared" si="64"/>
        <v>#REF!</v>
      </c>
      <c r="P353" s="153" t="e">
        <f t="shared" si="64"/>
        <v>#REF!</v>
      </c>
      <c r="Q353" s="153" t="e">
        <f t="shared" si="64"/>
        <v>#REF!</v>
      </c>
      <c r="R353" s="153" t="e">
        <f t="shared" si="64"/>
        <v>#REF!</v>
      </c>
      <c r="S353" s="153" t="e">
        <f t="shared" si="62"/>
        <v>#REF!</v>
      </c>
      <c r="T353" s="152" t="str">
        <f t="shared" ca="1" si="63"/>
        <v/>
      </c>
      <c r="U353" s="149" t="str">
        <f t="shared" ca="1" si="60"/>
        <v/>
      </c>
    </row>
    <row r="354" spans="1:21">
      <c r="A354" s="149">
        <v>352</v>
      </c>
      <c r="B354" s="150">
        <f t="shared" si="61"/>
        <v>352</v>
      </c>
      <c r="C354" s="151" t="e">
        <f>IF('Data Collection2'!$V$6='Pareto Math2'!Z$3,'Pareto Math2'!B354,IF(HLOOKUP(X$15,'Data Collection2'!I$2:J354,A355,FALSE)="","",HLOOKUP(X$15,'Data Collection2'!I$2:J354,A355,FALSE)))</f>
        <v>#REF!</v>
      </c>
      <c r="D354" s="149" t="e">
        <f>HLOOKUP(V$15,'Data Collection2'!I$2:J354,A355,FALSE)</f>
        <v>#REF!</v>
      </c>
      <c r="E354" s="152" t="e">
        <f>IF(C354="","",HLOOKUP(W$15,'Data Collection2'!I$2:J354,A355,FALSE))</f>
        <v>#REF!</v>
      </c>
      <c r="F354" s="152">
        <f>(COUNTIF(D$3:D354,D354))</f>
        <v>352</v>
      </c>
      <c r="G354" s="152">
        <f t="shared" si="68"/>
        <v>999</v>
      </c>
      <c r="H354" s="152" t="e">
        <f t="shared" si="69"/>
        <v>#REF!</v>
      </c>
      <c r="I354" s="153" t="str">
        <f t="shared" si="59"/>
        <v/>
      </c>
      <c r="J354" s="153" t="e">
        <f t="shared" si="65"/>
        <v>#REF!</v>
      </c>
      <c r="K354" s="153" t="e">
        <f t="shared" si="66"/>
        <v>#REF!</v>
      </c>
      <c r="L354" s="153" t="e">
        <f t="shared" si="67"/>
        <v>#REF!</v>
      </c>
      <c r="M354" s="153" t="e">
        <f t="shared" si="64"/>
        <v>#REF!</v>
      </c>
      <c r="N354" s="153" t="e">
        <f t="shared" si="64"/>
        <v>#REF!</v>
      </c>
      <c r="O354" s="153" t="e">
        <f t="shared" si="64"/>
        <v>#REF!</v>
      </c>
      <c r="P354" s="153" t="e">
        <f t="shared" si="64"/>
        <v>#REF!</v>
      </c>
      <c r="Q354" s="153" t="e">
        <f t="shared" si="64"/>
        <v>#REF!</v>
      </c>
      <c r="R354" s="153" t="e">
        <f t="shared" si="64"/>
        <v>#REF!</v>
      </c>
      <c r="S354" s="153" t="e">
        <f t="shared" si="62"/>
        <v>#REF!</v>
      </c>
      <c r="T354" s="152" t="str">
        <f t="shared" ca="1" si="63"/>
        <v/>
      </c>
      <c r="U354" s="149" t="str">
        <f t="shared" ca="1" si="60"/>
        <v/>
      </c>
    </row>
    <row r="355" spans="1:21">
      <c r="A355" s="149">
        <v>353</v>
      </c>
      <c r="B355" s="150">
        <f t="shared" si="61"/>
        <v>353</v>
      </c>
      <c r="C355" s="151" t="e">
        <f>IF('Data Collection2'!$V$6='Pareto Math2'!Z$3,'Pareto Math2'!B355,IF(HLOOKUP(X$15,'Data Collection2'!I$2:J355,A356,FALSE)="","",HLOOKUP(X$15,'Data Collection2'!I$2:J355,A356,FALSE)))</f>
        <v>#REF!</v>
      </c>
      <c r="D355" s="149" t="e">
        <f>HLOOKUP(V$15,'Data Collection2'!I$2:J355,A356,FALSE)</f>
        <v>#REF!</v>
      </c>
      <c r="E355" s="152" t="e">
        <f>IF(C355="","",HLOOKUP(W$15,'Data Collection2'!I$2:J355,A356,FALSE))</f>
        <v>#REF!</v>
      </c>
      <c r="F355" s="152">
        <f>(COUNTIF(D$3:D355,D355))</f>
        <v>353</v>
      </c>
      <c r="G355" s="152">
        <f t="shared" si="68"/>
        <v>999</v>
      </c>
      <c r="H355" s="152" t="e">
        <f t="shared" si="69"/>
        <v>#REF!</v>
      </c>
      <c r="I355" s="153" t="str">
        <f t="shared" si="59"/>
        <v/>
      </c>
      <c r="J355" s="153" t="e">
        <f t="shared" si="65"/>
        <v>#REF!</v>
      </c>
      <c r="K355" s="153" t="e">
        <f t="shared" si="66"/>
        <v>#REF!</v>
      </c>
      <c r="L355" s="153" t="e">
        <f t="shared" si="67"/>
        <v>#REF!</v>
      </c>
      <c r="M355" s="153" t="e">
        <f t="shared" si="64"/>
        <v>#REF!</v>
      </c>
      <c r="N355" s="153" t="e">
        <f t="shared" si="64"/>
        <v>#REF!</v>
      </c>
      <c r="O355" s="153" t="e">
        <f t="shared" si="64"/>
        <v>#REF!</v>
      </c>
      <c r="P355" s="153" t="e">
        <f t="shared" si="64"/>
        <v>#REF!</v>
      </c>
      <c r="Q355" s="153" t="e">
        <f t="shared" si="64"/>
        <v>#REF!</v>
      </c>
      <c r="R355" s="153" t="e">
        <f t="shared" si="64"/>
        <v>#REF!</v>
      </c>
      <c r="S355" s="153" t="e">
        <f t="shared" si="62"/>
        <v>#REF!</v>
      </c>
      <c r="T355" s="152" t="str">
        <f t="shared" ca="1" si="63"/>
        <v/>
      </c>
      <c r="U355" s="149" t="str">
        <f t="shared" ca="1" si="60"/>
        <v/>
      </c>
    </row>
    <row r="356" spans="1:21">
      <c r="A356" s="149">
        <v>354</v>
      </c>
      <c r="B356" s="150">
        <f t="shared" si="61"/>
        <v>354</v>
      </c>
      <c r="C356" s="151" t="e">
        <f>IF('Data Collection2'!$V$6='Pareto Math2'!Z$3,'Pareto Math2'!B356,IF(HLOOKUP(X$15,'Data Collection2'!I$2:J356,A357,FALSE)="","",HLOOKUP(X$15,'Data Collection2'!I$2:J356,A357,FALSE)))</f>
        <v>#REF!</v>
      </c>
      <c r="D356" s="149" t="e">
        <f>HLOOKUP(V$15,'Data Collection2'!I$2:J356,A357,FALSE)</f>
        <v>#REF!</v>
      </c>
      <c r="E356" s="152" t="e">
        <f>IF(C356="","",HLOOKUP(W$15,'Data Collection2'!I$2:J356,A357,FALSE))</f>
        <v>#REF!</v>
      </c>
      <c r="F356" s="152">
        <f>(COUNTIF(D$3:D356,D356))</f>
        <v>354</v>
      </c>
      <c r="G356" s="152">
        <f t="shared" si="68"/>
        <v>999</v>
      </c>
      <c r="H356" s="152" t="e">
        <f t="shared" si="69"/>
        <v>#REF!</v>
      </c>
      <c r="I356" s="153" t="str">
        <f t="shared" si="59"/>
        <v/>
      </c>
      <c r="J356" s="153" t="e">
        <f t="shared" si="65"/>
        <v>#REF!</v>
      </c>
      <c r="K356" s="153" t="e">
        <f t="shared" si="66"/>
        <v>#REF!</v>
      </c>
      <c r="L356" s="153" t="e">
        <f t="shared" si="67"/>
        <v>#REF!</v>
      </c>
      <c r="M356" s="153" t="e">
        <f t="shared" si="64"/>
        <v>#REF!</v>
      </c>
      <c r="N356" s="153" t="e">
        <f t="shared" si="64"/>
        <v>#REF!</v>
      </c>
      <c r="O356" s="153" t="e">
        <f t="shared" si="64"/>
        <v>#REF!</v>
      </c>
      <c r="P356" s="153" t="e">
        <f t="shared" si="64"/>
        <v>#REF!</v>
      </c>
      <c r="Q356" s="153" t="e">
        <f t="shared" si="64"/>
        <v>#REF!</v>
      </c>
      <c r="R356" s="153" t="e">
        <f t="shared" si="64"/>
        <v>#REF!</v>
      </c>
      <c r="S356" s="153" t="e">
        <f t="shared" si="62"/>
        <v>#REF!</v>
      </c>
      <c r="T356" s="152" t="str">
        <f t="shared" ca="1" si="63"/>
        <v/>
      </c>
      <c r="U356" s="149" t="str">
        <f t="shared" ca="1" si="60"/>
        <v/>
      </c>
    </row>
    <row r="357" spans="1:21">
      <c r="A357" s="149">
        <v>355</v>
      </c>
      <c r="B357" s="150">
        <f t="shared" si="61"/>
        <v>355</v>
      </c>
      <c r="C357" s="151" t="e">
        <f>IF('Data Collection2'!$V$6='Pareto Math2'!Z$3,'Pareto Math2'!B357,IF(HLOOKUP(X$15,'Data Collection2'!I$2:J357,A358,FALSE)="","",HLOOKUP(X$15,'Data Collection2'!I$2:J357,A358,FALSE)))</f>
        <v>#REF!</v>
      </c>
      <c r="D357" s="149" t="e">
        <f>HLOOKUP(V$15,'Data Collection2'!I$2:J357,A358,FALSE)</f>
        <v>#REF!</v>
      </c>
      <c r="E357" s="152" t="e">
        <f>IF(C357="","",HLOOKUP(W$15,'Data Collection2'!I$2:J357,A358,FALSE))</f>
        <v>#REF!</v>
      </c>
      <c r="F357" s="152">
        <f>(COUNTIF(D$3:D357,D357))</f>
        <v>355</v>
      </c>
      <c r="G357" s="152">
        <f t="shared" si="68"/>
        <v>999</v>
      </c>
      <c r="H357" s="152" t="e">
        <f t="shared" si="69"/>
        <v>#REF!</v>
      </c>
      <c r="I357" s="153" t="str">
        <f t="shared" si="59"/>
        <v/>
      </c>
      <c r="J357" s="153" t="e">
        <f t="shared" si="65"/>
        <v>#REF!</v>
      </c>
      <c r="K357" s="153" t="e">
        <f t="shared" si="66"/>
        <v>#REF!</v>
      </c>
      <c r="L357" s="153" t="e">
        <f t="shared" si="67"/>
        <v>#REF!</v>
      </c>
      <c r="M357" s="153" t="e">
        <f t="shared" si="64"/>
        <v>#REF!</v>
      </c>
      <c r="N357" s="153" t="e">
        <f t="shared" si="64"/>
        <v>#REF!</v>
      </c>
      <c r="O357" s="153" t="e">
        <f t="shared" si="64"/>
        <v>#REF!</v>
      </c>
      <c r="P357" s="153" t="e">
        <f t="shared" si="64"/>
        <v>#REF!</v>
      </c>
      <c r="Q357" s="153" t="e">
        <f t="shared" si="64"/>
        <v>#REF!</v>
      </c>
      <c r="R357" s="153" t="e">
        <f t="shared" si="64"/>
        <v>#REF!</v>
      </c>
      <c r="S357" s="153" t="e">
        <f t="shared" si="62"/>
        <v>#REF!</v>
      </c>
      <c r="T357" s="152" t="str">
        <f t="shared" ca="1" si="63"/>
        <v/>
      </c>
      <c r="U357" s="149" t="str">
        <f t="shared" ca="1" si="60"/>
        <v/>
      </c>
    </row>
    <row r="358" spans="1:21">
      <c r="A358" s="149">
        <v>356</v>
      </c>
      <c r="B358" s="150">
        <f t="shared" si="61"/>
        <v>356</v>
      </c>
      <c r="C358" s="151" t="e">
        <f>IF('Data Collection2'!$V$6='Pareto Math2'!Z$3,'Pareto Math2'!B358,IF(HLOOKUP(X$15,'Data Collection2'!I$2:J358,A359,FALSE)="","",HLOOKUP(X$15,'Data Collection2'!I$2:J358,A359,FALSE)))</f>
        <v>#REF!</v>
      </c>
      <c r="D358" s="149" t="e">
        <f>HLOOKUP(V$15,'Data Collection2'!I$2:J358,A359,FALSE)</f>
        <v>#REF!</v>
      </c>
      <c r="E358" s="152" t="e">
        <f>IF(C358="","",HLOOKUP(W$15,'Data Collection2'!I$2:J358,A359,FALSE))</f>
        <v>#REF!</v>
      </c>
      <c r="F358" s="152">
        <f>(COUNTIF(D$3:D358,D358))</f>
        <v>356</v>
      </c>
      <c r="G358" s="152">
        <f t="shared" si="68"/>
        <v>999</v>
      </c>
      <c r="H358" s="152" t="e">
        <f t="shared" si="69"/>
        <v>#REF!</v>
      </c>
      <c r="I358" s="153" t="str">
        <f t="shared" si="59"/>
        <v/>
      </c>
      <c r="J358" s="153" t="e">
        <f t="shared" ref="J358:J384" si="70">IF(ISERROR(X$43),"",IF($D358&lt;&gt;X$43,"",$E358))</f>
        <v>#REF!</v>
      </c>
      <c r="K358" s="153" t="e">
        <f t="shared" ref="K358:K384" si="71">IF(ISERROR(Y$43),"",IF($D358&lt;&gt;Y$43,"",$E358))</f>
        <v>#REF!</v>
      </c>
      <c r="L358" s="153" t="e">
        <f t="shared" ref="L358:L384" si="72">IF(ISERROR(Z$43),"",IF($D358&lt;&gt;Z$43,"",$E358))</f>
        <v>#REF!</v>
      </c>
      <c r="M358" s="153" t="e">
        <f t="shared" si="64"/>
        <v>#REF!</v>
      </c>
      <c r="N358" s="153" t="e">
        <f t="shared" si="64"/>
        <v>#REF!</v>
      </c>
      <c r="O358" s="153" t="e">
        <f t="shared" si="64"/>
        <v>#REF!</v>
      </c>
      <c r="P358" s="153" t="e">
        <f t="shared" si="64"/>
        <v>#REF!</v>
      </c>
      <c r="Q358" s="153" t="e">
        <f t="shared" si="64"/>
        <v>#REF!</v>
      </c>
      <c r="R358" s="153" t="e">
        <f t="shared" si="64"/>
        <v>#REF!</v>
      </c>
      <c r="S358" s="153" t="e">
        <f t="shared" si="62"/>
        <v>#REF!</v>
      </c>
      <c r="T358" s="152" t="str">
        <f t="shared" ca="1" si="63"/>
        <v/>
      </c>
      <c r="U358" s="149" t="str">
        <f t="shared" ca="1" si="60"/>
        <v/>
      </c>
    </row>
    <row r="359" spans="1:21">
      <c r="A359" s="149">
        <v>357</v>
      </c>
      <c r="B359" s="150">
        <f t="shared" si="61"/>
        <v>357</v>
      </c>
      <c r="C359" s="151" t="e">
        <f>IF('Data Collection2'!$V$6='Pareto Math2'!Z$3,'Pareto Math2'!B359,IF(HLOOKUP(X$15,'Data Collection2'!I$2:J359,A360,FALSE)="","",HLOOKUP(X$15,'Data Collection2'!I$2:J359,A360,FALSE)))</f>
        <v>#REF!</v>
      </c>
      <c r="D359" s="149" t="e">
        <f>HLOOKUP(V$15,'Data Collection2'!I$2:J359,A360,FALSE)</f>
        <v>#REF!</v>
      </c>
      <c r="E359" s="152" t="e">
        <f>IF(C359="","",HLOOKUP(W$15,'Data Collection2'!I$2:J359,A360,FALSE))</f>
        <v>#REF!</v>
      </c>
      <c r="F359" s="152">
        <f>(COUNTIF(D$3:D359,D359))</f>
        <v>357</v>
      </c>
      <c r="G359" s="152">
        <f t="shared" si="68"/>
        <v>999</v>
      </c>
      <c r="H359" s="152" t="e">
        <f t="shared" si="69"/>
        <v>#REF!</v>
      </c>
      <c r="I359" s="153" t="str">
        <f t="shared" si="59"/>
        <v/>
      </c>
      <c r="J359" s="153" t="e">
        <f t="shared" si="70"/>
        <v>#REF!</v>
      </c>
      <c r="K359" s="153" t="e">
        <f t="shared" si="71"/>
        <v>#REF!</v>
      </c>
      <c r="L359" s="153" t="e">
        <f t="shared" si="72"/>
        <v>#REF!</v>
      </c>
      <c r="M359" s="153" t="e">
        <f t="shared" si="64"/>
        <v>#REF!</v>
      </c>
      <c r="N359" s="153" t="e">
        <f t="shared" si="64"/>
        <v>#REF!</v>
      </c>
      <c r="O359" s="153" t="e">
        <f t="shared" si="64"/>
        <v>#REF!</v>
      </c>
      <c r="P359" s="153" t="e">
        <f t="shared" si="64"/>
        <v>#REF!</v>
      </c>
      <c r="Q359" s="153" t="e">
        <f t="shared" si="64"/>
        <v>#REF!</v>
      </c>
      <c r="R359" s="153" t="e">
        <f t="shared" si="64"/>
        <v>#REF!</v>
      </c>
      <c r="S359" s="153" t="e">
        <f t="shared" si="62"/>
        <v>#REF!</v>
      </c>
      <c r="T359" s="152" t="str">
        <f t="shared" ca="1" si="63"/>
        <v/>
      </c>
      <c r="U359" s="149" t="str">
        <f t="shared" ca="1" si="60"/>
        <v/>
      </c>
    </row>
    <row r="360" spans="1:21">
      <c r="A360" s="149">
        <v>358</v>
      </c>
      <c r="B360" s="150">
        <f t="shared" si="61"/>
        <v>358</v>
      </c>
      <c r="C360" s="151" t="e">
        <f>IF('Data Collection2'!$V$6='Pareto Math2'!Z$3,'Pareto Math2'!B360,IF(HLOOKUP(X$15,'Data Collection2'!I$2:J360,A361,FALSE)="","",HLOOKUP(X$15,'Data Collection2'!I$2:J360,A361,FALSE)))</f>
        <v>#REF!</v>
      </c>
      <c r="D360" s="149" t="e">
        <f>HLOOKUP(V$15,'Data Collection2'!I$2:J360,A361,FALSE)</f>
        <v>#REF!</v>
      </c>
      <c r="E360" s="152" t="e">
        <f>IF(C360="","",HLOOKUP(W$15,'Data Collection2'!I$2:J360,A361,FALSE))</f>
        <v>#REF!</v>
      </c>
      <c r="F360" s="152">
        <f>(COUNTIF(D$3:D360,D360))</f>
        <v>358</v>
      </c>
      <c r="G360" s="152">
        <f t="shared" si="68"/>
        <v>999</v>
      </c>
      <c r="H360" s="152" t="e">
        <f t="shared" si="69"/>
        <v>#REF!</v>
      </c>
      <c r="I360" s="153" t="str">
        <f t="shared" si="59"/>
        <v/>
      </c>
      <c r="J360" s="153" t="e">
        <f t="shared" si="70"/>
        <v>#REF!</v>
      </c>
      <c r="K360" s="153" t="e">
        <f t="shared" si="71"/>
        <v>#REF!</v>
      </c>
      <c r="L360" s="153" t="e">
        <f t="shared" si="72"/>
        <v>#REF!</v>
      </c>
      <c r="M360" s="153" t="e">
        <f t="shared" si="64"/>
        <v>#REF!</v>
      </c>
      <c r="N360" s="153" t="e">
        <f t="shared" si="64"/>
        <v>#REF!</v>
      </c>
      <c r="O360" s="153" t="e">
        <f t="shared" si="64"/>
        <v>#REF!</v>
      </c>
      <c r="P360" s="153" t="e">
        <f t="shared" si="64"/>
        <v>#REF!</v>
      </c>
      <c r="Q360" s="153" t="e">
        <f t="shared" si="64"/>
        <v>#REF!</v>
      </c>
      <c r="R360" s="153" t="e">
        <f t="shared" si="64"/>
        <v>#REF!</v>
      </c>
      <c r="S360" s="153" t="e">
        <f t="shared" si="62"/>
        <v>#REF!</v>
      </c>
      <c r="T360" s="152" t="str">
        <f t="shared" ca="1" si="63"/>
        <v/>
      </c>
      <c r="U360" s="149" t="str">
        <f t="shared" ca="1" si="60"/>
        <v/>
      </c>
    </row>
    <row r="361" spans="1:21">
      <c r="A361" s="149">
        <v>359</v>
      </c>
      <c r="B361" s="150">
        <f t="shared" si="61"/>
        <v>359</v>
      </c>
      <c r="C361" s="151" t="e">
        <f>IF('Data Collection2'!$V$6='Pareto Math2'!Z$3,'Pareto Math2'!B361,IF(HLOOKUP(X$15,'Data Collection2'!I$2:J361,A362,FALSE)="","",HLOOKUP(X$15,'Data Collection2'!I$2:J361,A362,FALSE)))</f>
        <v>#REF!</v>
      </c>
      <c r="D361" s="149" t="e">
        <f>HLOOKUP(V$15,'Data Collection2'!I$2:J361,A362,FALSE)</f>
        <v>#REF!</v>
      </c>
      <c r="E361" s="152" t="e">
        <f>IF(C361="","",HLOOKUP(W$15,'Data Collection2'!I$2:J361,A362,FALSE))</f>
        <v>#REF!</v>
      </c>
      <c r="F361" s="152">
        <f>(COUNTIF(D$3:D361,D361))</f>
        <v>359</v>
      </c>
      <c r="G361" s="152">
        <f t="shared" si="68"/>
        <v>999</v>
      </c>
      <c r="H361" s="152" t="e">
        <f t="shared" si="69"/>
        <v>#REF!</v>
      </c>
      <c r="I361" s="153" t="str">
        <f t="shared" si="59"/>
        <v/>
      </c>
      <c r="J361" s="153" t="e">
        <f t="shared" si="70"/>
        <v>#REF!</v>
      </c>
      <c r="K361" s="153" t="e">
        <f t="shared" si="71"/>
        <v>#REF!</v>
      </c>
      <c r="L361" s="153" t="e">
        <f t="shared" si="72"/>
        <v>#REF!</v>
      </c>
      <c r="M361" s="153" t="e">
        <f t="shared" si="64"/>
        <v>#REF!</v>
      </c>
      <c r="N361" s="153" t="e">
        <f t="shared" si="64"/>
        <v>#REF!</v>
      </c>
      <c r="O361" s="153" t="e">
        <f t="shared" si="64"/>
        <v>#REF!</v>
      </c>
      <c r="P361" s="153" t="e">
        <f t="shared" si="64"/>
        <v>#REF!</v>
      </c>
      <c r="Q361" s="153" t="e">
        <f t="shared" si="64"/>
        <v>#REF!</v>
      </c>
      <c r="R361" s="153" t="e">
        <f t="shared" si="64"/>
        <v>#REF!</v>
      </c>
      <c r="S361" s="153" t="e">
        <f t="shared" si="62"/>
        <v>#REF!</v>
      </c>
      <c r="T361" s="152" t="str">
        <f t="shared" ca="1" si="63"/>
        <v/>
      </c>
      <c r="U361" s="149" t="str">
        <f t="shared" ca="1" si="60"/>
        <v/>
      </c>
    </row>
    <row r="362" spans="1:21">
      <c r="A362" s="149">
        <v>360</v>
      </c>
      <c r="B362" s="150">
        <f t="shared" si="61"/>
        <v>360</v>
      </c>
      <c r="C362" s="151" t="e">
        <f>IF('Data Collection2'!$V$6='Pareto Math2'!Z$3,'Pareto Math2'!B362,IF(HLOOKUP(X$15,'Data Collection2'!I$2:J362,A363,FALSE)="","",HLOOKUP(X$15,'Data Collection2'!I$2:J362,A363,FALSE)))</f>
        <v>#REF!</v>
      </c>
      <c r="D362" s="149" t="e">
        <f>HLOOKUP(V$15,'Data Collection2'!I$2:J362,A363,FALSE)</f>
        <v>#REF!</v>
      </c>
      <c r="E362" s="152" t="e">
        <f>IF(C362="","",HLOOKUP(W$15,'Data Collection2'!I$2:J362,A363,FALSE))</f>
        <v>#REF!</v>
      </c>
      <c r="F362" s="152">
        <f>(COUNTIF(D$3:D362,D362))</f>
        <v>360</v>
      </c>
      <c r="G362" s="152">
        <f t="shared" si="68"/>
        <v>999</v>
      </c>
      <c r="H362" s="152" t="e">
        <f t="shared" si="69"/>
        <v>#REF!</v>
      </c>
      <c r="I362" s="153" t="str">
        <f t="shared" si="59"/>
        <v/>
      </c>
      <c r="J362" s="153" t="e">
        <f t="shared" si="70"/>
        <v>#REF!</v>
      </c>
      <c r="K362" s="153" t="e">
        <f t="shared" si="71"/>
        <v>#REF!</v>
      </c>
      <c r="L362" s="153" t="e">
        <f t="shared" si="72"/>
        <v>#REF!</v>
      </c>
      <c r="M362" s="153" t="e">
        <f t="shared" si="64"/>
        <v>#REF!</v>
      </c>
      <c r="N362" s="153" t="e">
        <f t="shared" si="64"/>
        <v>#REF!</v>
      </c>
      <c r="O362" s="153" t="e">
        <f t="shared" si="64"/>
        <v>#REF!</v>
      </c>
      <c r="P362" s="153" t="e">
        <f t="shared" si="64"/>
        <v>#REF!</v>
      </c>
      <c r="Q362" s="153" t="e">
        <f t="shared" si="64"/>
        <v>#REF!</v>
      </c>
      <c r="R362" s="153" t="e">
        <f t="shared" si="64"/>
        <v>#REF!</v>
      </c>
      <c r="S362" s="153" t="e">
        <f t="shared" si="62"/>
        <v>#REF!</v>
      </c>
      <c r="T362" s="152" t="str">
        <f t="shared" ca="1" si="63"/>
        <v/>
      </c>
      <c r="U362" s="149" t="str">
        <f t="shared" ca="1" si="60"/>
        <v/>
      </c>
    </row>
    <row r="363" spans="1:21">
      <c r="A363" s="149">
        <v>361</v>
      </c>
      <c r="B363" s="150">
        <f t="shared" si="61"/>
        <v>361</v>
      </c>
      <c r="C363" s="151" t="e">
        <f>IF('Data Collection2'!$V$6='Pareto Math2'!Z$3,'Pareto Math2'!B363,IF(HLOOKUP(X$15,'Data Collection2'!I$2:J363,A364,FALSE)="","",HLOOKUP(X$15,'Data Collection2'!I$2:J363,A364,FALSE)))</f>
        <v>#REF!</v>
      </c>
      <c r="D363" s="149" t="e">
        <f>HLOOKUP(V$15,'Data Collection2'!I$2:J363,A364,FALSE)</f>
        <v>#REF!</v>
      </c>
      <c r="E363" s="152" t="e">
        <f>IF(C363="","",HLOOKUP(W$15,'Data Collection2'!I$2:J363,A364,FALSE))</f>
        <v>#REF!</v>
      </c>
      <c r="F363" s="152">
        <f>(COUNTIF(D$3:D363,D363))</f>
        <v>361</v>
      </c>
      <c r="G363" s="152">
        <f t="shared" si="68"/>
        <v>999</v>
      </c>
      <c r="H363" s="152" t="e">
        <f t="shared" si="69"/>
        <v>#REF!</v>
      </c>
      <c r="I363" s="153" t="str">
        <f t="shared" si="59"/>
        <v/>
      </c>
      <c r="J363" s="153" t="e">
        <f t="shared" si="70"/>
        <v>#REF!</v>
      </c>
      <c r="K363" s="153" t="e">
        <f t="shared" si="71"/>
        <v>#REF!</v>
      </c>
      <c r="L363" s="153" t="e">
        <f t="shared" si="72"/>
        <v>#REF!</v>
      </c>
      <c r="M363" s="153" t="e">
        <f t="shared" si="64"/>
        <v>#REF!</v>
      </c>
      <c r="N363" s="153" t="e">
        <f t="shared" si="64"/>
        <v>#REF!</v>
      </c>
      <c r="O363" s="153" t="e">
        <f t="shared" si="64"/>
        <v>#REF!</v>
      </c>
      <c r="P363" s="153" t="e">
        <f t="shared" si="64"/>
        <v>#REF!</v>
      </c>
      <c r="Q363" s="153" t="e">
        <f t="shared" si="64"/>
        <v>#REF!</v>
      </c>
      <c r="R363" s="153" t="e">
        <f t="shared" si="64"/>
        <v>#REF!</v>
      </c>
      <c r="S363" s="153" t="e">
        <f t="shared" si="62"/>
        <v>#REF!</v>
      </c>
      <c r="T363" s="152" t="str">
        <f t="shared" ca="1" si="63"/>
        <v/>
      </c>
      <c r="U363" s="149" t="str">
        <f t="shared" ca="1" si="60"/>
        <v/>
      </c>
    </row>
    <row r="364" spans="1:21">
      <c r="A364" s="149">
        <v>362</v>
      </c>
      <c r="B364" s="150">
        <f t="shared" si="61"/>
        <v>362</v>
      </c>
      <c r="C364" s="151" t="e">
        <f>IF('Data Collection2'!$V$6='Pareto Math2'!Z$3,'Pareto Math2'!B364,IF(HLOOKUP(X$15,'Data Collection2'!I$2:J364,A365,FALSE)="","",HLOOKUP(X$15,'Data Collection2'!I$2:J364,A365,FALSE)))</f>
        <v>#REF!</v>
      </c>
      <c r="D364" s="149" t="e">
        <f>HLOOKUP(V$15,'Data Collection2'!I$2:J364,A365,FALSE)</f>
        <v>#REF!</v>
      </c>
      <c r="E364" s="152" t="e">
        <f>IF(C364="","",HLOOKUP(W$15,'Data Collection2'!I$2:J364,A365,FALSE))</f>
        <v>#REF!</v>
      </c>
      <c r="F364" s="152">
        <f>(COUNTIF(D$3:D364,D364))</f>
        <v>362</v>
      </c>
      <c r="G364" s="152">
        <f t="shared" si="68"/>
        <v>999</v>
      </c>
      <c r="H364" s="152" t="e">
        <f t="shared" si="69"/>
        <v>#REF!</v>
      </c>
      <c r="I364" s="153" t="str">
        <f t="shared" si="59"/>
        <v/>
      </c>
      <c r="J364" s="153" t="e">
        <f t="shared" si="70"/>
        <v>#REF!</v>
      </c>
      <c r="K364" s="153" t="e">
        <f t="shared" si="71"/>
        <v>#REF!</v>
      </c>
      <c r="L364" s="153" t="e">
        <f t="shared" si="72"/>
        <v>#REF!</v>
      </c>
      <c r="M364" s="153" t="e">
        <f t="shared" si="64"/>
        <v>#REF!</v>
      </c>
      <c r="N364" s="153" t="e">
        <f t="shared" si="64"/>
        <v>#REF!</v>
      </c>
      <c r="O364" s="153" t="e">
        <f t="shared" si="64"/>
        <v>#REF!</v>
      </c>
      <c r="P364" s="153" t="e">
        <f t="shared" si="64"/>
        <v>#REF!</v>
      </c>
      <c r="Q364" s="153" t="e">
        <f t="shared" si="64"/>
        <v>#REF!</v>
      </c>
      <c r="R364" s="153" t="e">
        <f t="shared" si="64"/>
        <v>#REF!</v>
      </c>
      <c r="S364" s="153" t="e">
        <f t="shared" si="62"/>
        <v>#REF!</v>
      </c>
      <c r="T364" s="152" t="str">
        <f t="shared" ca="1" si="63"/>
        <v/>
      </c>
      <c r="U364" s="149" t="str">
        <f t="shared" ca="1" si="60"/>
        <v/>
      </c>
    </row>
    <row r="365" spans="1:21">
      <c r="A365" s="149">
        <v>363</v>
      </c>
      <c r="B365" s="150">
        <f t="shared" si="61"/>
        <v>363</v>
      </c>
      <c r="C365" s="151" t="e">
        <f>IF('Data Collection2'!$V$6='Pareto Math2'!Z$3,'Pareto Math2'!B365,IF(HLOOKUP(X$15,'Data Collection2'!I$2:J365,A366,FALSE)="","",HLOOKUP(X$15,'Data Collection2'!I$2:J365,A366,FALSE)))</f>
        <v>#REF!</v>
      </c>
      <c r="D365" s="149" t="e">
        <f>HLOOKUP(V$15,'Data Collection2'!I$2:J365,A366,FALSE)</f>
        <v>#REF!</v>
      </c>
      <c r="E365" s="152" t="e">
        <f>IF(C365="","",HLOOKUP(W$15,'Data Collection2'!I$2:J365,A366,FALSE))</f>
        <v>#REF!</v>
      </c>
      <c r="F365" s="152">
        <f>(COUNTIF(D$3:D365,D365))</f>
        <v>363</v>
      </c>
      <c r="G365" s="152">
        <f t="shared" si="68"/>
        <v>999</v>
      </c>
      <c r="H365" s="152" t="e">
        <f t="shared" si="69"/>
        <v>#REF!</v>
      </c>
      <c r="I365" s="153" t="str">
        <f t="shared" si="59"/>
        <v/>
      </c>
      <c r="J365" s="153" t="e">
        <f t="shared" si="70"/>
        <v>#REF!</v>
      </c>
      <c r="K365" s="153" t="e">
        <f t="shared" si="71"/>
        <v>#REF!</v>
      </c>
      <c r="L365" s="153" t="e">
        <f t="shared" si="72"/>
        <v>#REF!</v>
      </c>
      <c r="M365" s="153" t="e">
        <f t="shared" si="64"/>
        <v>#REF!</v>
      </c>
      <c r="N365" s="153" t="e">
        <f t="shared" si="64"/>
        <v>#REF!</v>
      </c>
      <c r="O365" s="153" t="e">
        <f t="shared" si="64"/>
        <v>#REF!</v>
      </c>
      <c r="P365" s="153" t="e">
        <f t="shared" si="64"/>
        <v>#REF!</v>
      </c>
      <c r="Q365" s="153" t="e">
        <f t="shared" si="64"/>
        <v>#REF!</v>
      </c>
      <c r="R365" s="153" t="e">
        <f t="shared" si="64"/>
        <v>#REF!</v>
      </c>
      <c r="S365" s="153" t="e">
        <f t="shared" si="62"/>
        <v>#REF!</v>
      </c>
      <c r="T365" s="152" t="str">
        <f t="shared" ca="1" si="63"/>
        <v/>
      </c>
      <c r="U365" s="149" t="str">
        <f t="shared" ca="1" si="60"/>
        <v/>
      </c>
    </row>
    <row r="366" spans="1:21">
      <c r="A366" s="149">
        <v>364</v>
      </c>
      <c r="B366" s="150">
        <f t="shared" si="61"/>
        <v>364</v>
      </c>
      <c r="C366" s="151" t="e">
        <f>IF('Data Collection2'!$V$6='Pareto Math2'!Z$3,'Pareto Math2'!B366,IF(HLOOKUP(X$15,'Data Collection2'!I$2:J366,A367,FALSE)="","",HLOOKUP(X$15,'Data Collection2'!I$2:J366,A367,FALSE)))</f>
        <v>#REF!</v>
      </c>
      <c r="D366" s="149" t="e">
        <f>HLOOKUP(V$15,'Data Collection2'!I$2:J366,A367,FALSE)</f>
        <v>#REF!</v>
      </c>
      <c r="E366" s="152" t="e">
        <f>IF(C366="","",HLOOKUP(W$15,'Data Collection2'!I$2:J366,A367,FALSE))</f>
        <v>#REF!</v>
      </c>
      <c r="F366" s="152">
        <f>(COUNTIF(D$3:D366,D366))</f>
        <v>364</v>
      </c>
      <c r="G366" s="152">
        <f t="shared" si="68"/>
        <v>999</v>
      </c>
      <c r="H366" s="152" t="e">
        <f t="shared" si="69"/>
        <v>#REF!</v>
      </c>
      <c r="I366" s="153" t="str">
        <f t="shared" si="59"/>
        <v/>
      </c>
      <c r="J366" s="153" t="e">
        <f t="shared" si="70"/>
        <v>#REF!</v>
      </c>
      <c r="K366" s="153" t="e">
        <f t="shared" si="71"/>
        <v>#REF!</v>
      </c>
      <c r="L366" s="153" t="e">
        <f t="shared" si="72"/>
        <v>#REF!</v>
      </c>
      <c r="M366" s="153" t="e">
        <f t="shared" si="64"/>
        <v>#REF!</v>
      </c>
      <c r="N366" s="153" t="e">
        <f t="shared" si="64"/>
        <v>#REF!</v>
      </c>
      <c r="O366" s="153" t="e">
        <f t="shared" si="64"/>
        <v>#REF!</v>
      </c>
      <c r="P366" s="153" t="e">
        <f t="shared" si="64"/>
        <v>#REF!</v>
      </c>
      <c r="Q366" s="153" t="e">
        <f t="shared" si="64"/>
        <v>#REF!</v>
      </c>
      <c r="R366" s="153" t="e">
        <f t="shared" si="64"/>
        <v>#REF!</v>
      </c>
      <c r="S366" s="153" t="e">
        <f t="shared" si="62"/>
        <v>#REF!</v>
      </c>
      <c r="T366" s="152" t="str">
        <f t="shared" ca="1" si="63"/>
        <v/>
      </c>
      <c r="U366" s="149" t="str">
        <f t="shared" ca="1" si="60"/>
        <v/>
      </c>
    </row>
    <row r="367" spans="1:21">
      <c r="A367" s="149">
        <v>365</v>
      </c>
      <c r="B367" s="150">
        <f t="shared" si="61"/>
        <v>365</v>
      </c>
      <c r="C367" s="151" t="e">
        <f>IF('Data Collection2'!$V$6='Pareto Math2'!Z$3,'Pareto Math2'!B367,IF(HLOOKUP(X$15,'Data Collection2'!I$2:J367,A368,FALSE)="","",HLOOKUP(X$15,'Data Collection2'!I$2:J367,A368,FALSE)))</f>
        <v>#REF!</v>
      </c>
      <c r="D367" s="149" t="e">
        <f>HLOOKUP(V$15,'Data Collection2'!I$2:J367,A368,FALSE)</f>
        <v>#REF!</v>
      </c>
      <c r="E367" s="152" t="e">
        <f>IF(C367="","",HLOOKUP(W$15,'Data Collection2'!I$2:J367,A368,FALSE))</f>
        <v>#REF!</v>
      </c>
      <c r="F367" s="152">
        <f>(COUNTIF(D$3:D367,D367))</f>
        <v>365</v>
      </c>
      <c r="G367" s="152">
        <f t="shared" si="68"/>
        <v>999</v>
      </c>
      <c r="H367" s="152" t="e">
        <f t="shared" si="69"/>
        <v>#REF!</v>
      </c>
      <c r="I367" s="153" t="str">
        <f t="shared" si="59"/>
        <v/>
      </c>
      <c r="J367" s="153" t="e">
        <f t="shared" si="70"/>
        <v>#REF!</v>
      </c>
      <c r="K367" s="153" t="e">
        <f t="shared" si="71"/>
        <v>#REF!</v>
      </c>
      <c r="L367" s="153" t="e">
        <f t="shared" si="72"/>
        <v>#REF!</v>
      </c>
      <c r="M367" s="153" t="e">
        <f t="shared" si="64"/>
        <v>#REF!</v>
      </c>
      <c r="N367" s="153" t="e">
        <f t="shared" si="64"/>
        <v>#REF!</v>
      </c>
      <c r="O367" s="153" t="e">
        <f t="shared" si="64"/>
        <v>#REF!</v>
      </c>
      <c r="P367" s="153" t="e">
        <f t="shared" si="64"/>
        <v>#REF!</v>
      </c>
      <c r="Q367" s="153" t="e">
        <f t="shared" si="64"/>
        <v>#REF!</v>
      </c>
      <c r="R367" s="153" t="e">
        <f t="shared" si="64"/>
        <v>#REF!</v>
      </c>
      <c r="S367" s="153" t="e">
        <f t="shared" si="62"/>
        <v>#REF!</v>
      </c>
      <c r="T367" s="152" t="str">
        <f t="shared" ca="1" si="63"/>
        <v/>
      </c>
      <c r="U367" s="149" t="str">
        <f t="shared" ca="1" si="60"/>
        <v/>
      </c>
    </row>
    <row r="368" spans="1:21">
      <c r="A368" s="149">
        <v>366</v>
      </c>
      <c r="B368" s="150">
        <f t="shared" si="61"/>
        <v>366</v>
      </c>
      <c r="C368" s="151" t="e">
        <f>IF('Data Collection2'!$V$6='Pareto Math2'!Z$3,'Pareto Math2'!B368,IF(HLOOKUP(X$15,'Data Collection2'!I$2:J368,A369,FALSE)="","",HLOOKUP(X$15,'Data Collection2'!I$2:J368,A369,FALSE)))</f>
        <v>#REF!</v>
      </c>
      <c r="D368" s="149" t="e">
        <f>HLOOKUP(V$15,'Data Collection2'!I$2:J368,A369,FALSE)</f>
        <v>#REF!</v>
      </c>
      <c r="E368" s="152" t="e">
        <f>IF(C368="","",HLOOKUP(W$15,'Data Collection2'!I$2:J368,A369,FALSE))</f>
        <v>#REF!</v>
      </c>
      <c r="F368" s="152">
        <f>(COUNTIF(D$3:D368,D368))</f>
        <v>366</v>
      </c>
      <c r="G368" s="152">
        <f t="shared" si="68"/>
        <v>999</v>
      </c>
      <c r="H368" s="152" t="e">
        <f t="shared" si="69"/>
        <v>#REF!</v>
      </c>
      <c r="I368" s="153" t="str">
        <f t="shared" si="59"/>
        <v/>
      </c>
      <c r="J368" s="153" t="e">
        <f t="shared" si="70"/>
        <v>#REF!</v>
      </c>
      <c r="K368" s="153" t="e">
        <f t="shared" si="71"/>
        <v>#REF!</v>
      </c>
      <c r="L368" s="153" t="e">
        <f t="shared" si="72"/>
        <v>#REF!</v>
      </c>
      <c r="M368" s="153" t="e">
        <f t="shared" si="64"/>
        <v>#REF!</v>
      </c>
      <c r="N368" s="153" t="e">
        <f t="shared" si="64"/>
        <v>#REF!</v>
      </c>
      <c r="O368" s="153" t="e">
        <f t="shared" si="64"/>
        <v>#REF!</v>
      </c>
      <c r="P368" s="153" t="e">
        <f t="shared" si="64"/>
        <v>#REF!</v>
      </c>
      <c r="Q368" s="153" t="e">
        <f t="shared" si="64"/>
        <v>#REF!</v>
      </c>
      <c r="R368" s="153" t="e">
        <f t="shared" si="64"/>
        <v>#REF!</v>
      </c>
      <c r="S368" s="153" t="e">
        <f t="shared" si="62"/>
        <v>#REF!</v>
      </c>
      <c r="T368" s="152" t="str">
        <f t="shared" ca="1" si="63"/>
        <v/>
      </c>
      <c r="U368" s="149" t="str">
        <f t="shared" ca="1" si="60"/>
        <v/>
      </c>
    </row>
    <row r="369" spans="1:21">
      <c r="A369" s="149">
        <v>367</v>
      </c>
      <c r="B369" s="150">
        <f t="shared" si="61"/>
        <v>367</v>
      </c>
      <c r="C369" s="151" t="e">
        <f>IF('Data Collection2'!$V$6='Pareto Math2'!Z$3,'Pareto Math2'!B369,IF(HLOOKUP(X$15,'Data Collection2'!I$2:J369,A370,FALSE)="","",HLOOKUP(X$15,'Data Collection2'!I$2:J369,A370,FALSE)))</f>
        <v>#REF!</v>
      </c>
      <c r="D369" s="149" t="e">
        <f>HLOOKUP(V$15,'Data Collection2'!I$2:J369,A370,FALSE)</f>
        <v>#REF!</v>
      </c>
      <c r="E369" s="152" t="e">
        <f>IF(C369="","",HLOOKUP(W$15,'Data Collection2'!I$2:J369,A370,FALSE))</f>
        <v>#REF!</v>
      </c>
      <c r="F369" s="152">
        <f>(COUNTIF(D$3:D369,D369))</f>
        <v>367</v>
      </c>
      <c r="G369" s="152">
        <f t="shared" si="68"/>
        <v>999</v>
      </c>
      <c r="H369" s="152" t="e">
        <f t="shared" si="69"/>
        <v>#REF!</v>
      </c>
      <c r="I369" s="153" t="str">
        <f t="shared" si="59"/>
        <v/>
      </c>
      <c r="J369" s="153" t="e">
        <f t="shared" si="70"/>
        <v>#REF!</v>
      </c>
      <c r="K369" s="153" t="e">
        <f t="shared" si="71"/>
        <v>#REF!</v>
      </c>
      <c r="L369" s="153" t="e">
        <f t="shared" si="72"/>
        <v>#REF!</v>
      </c>
      <c r="M369" s="153" t="e">
        <f t="shared" si="64"/>
        <v>#REF!</v>
      </c>
      <c r="N369" s="153" t="e">
        <f t="shared" si="64"/>
        <v>#REF!</v>
      </c>
      <c r="O369" s="153" t="e">
        <f t="shared" si="64"/>
        <v>#REF!</v>
      </c>
      <c r="P369" s="153" t="e">
        <f t="shared" si="64"/>
        <v>#REF!</v>
      </c>
      <c r="Q369" s="153" t="e">
        <f t="shared" si="64"/>
        <v>#REF!</v>
      </c>
      <c r="R369" s="153" t="e">
        <f t="shared" si="64"/>
        <v>#REF!</v>
      </c>
      <c r="S369" s="153" t="e">
        <f t="shared" si="62"/>
        <v>#REF!</v>
      </c>
      <c r="T369" s="152" t="str">
        <f t="shared" ca="1" si="63"/>
        <v/>
      </c>
      <c r="U369" s="149" t="str">
        <f t="shared" ca="1" si="60"/>
        <v/>
      </c>
    </row>
    <row r="370" spans="1:21">
      <c r="A370" s="149">
        <v>368</v>
      </c>
      <c r="B370" s="150">
        <f t="shared" si="61"/>
        <v>368</v>
      </c>
      <c r="C370" s="151" t="e">
        <f>IF('Data Collection2'!$V$6='Pareto Math2'!Z$3,'Pareto Math2'!B370,IF(HLOOKUP(X$15,'Data Collection2'!I$2:J370,A371,FALSE)="","",HLOOKUP(X$15,'Data Collection2'!I$2:J370,A371,FALSE)))</f>
        <v>#REF!</v>
      </c>
      <c r="D370" s="149" t="e">
        <f>HLOOKUP(V$15,'Data Collection2'!I$2:J370,A371,FALSE)</f>
        <v>#REF!</v>
      </c>
      <c r="E370" s="152" t="e">
        <f>IF(C370="","",HLOOKUP(W$15,'Data Collection2'!I$2:J370,A371,FALSE))</f>
        <v>#REF!</v>
      </c>
      <c r="F370" s="152">
        <f>(COUNTIF(D$3:D370,D370))</f>
        <v>368</v>
      </c>
      <c r="G370" s="152">
        <f t="shared" si="68"/>
        <v>999</v>
      </c>
      <c r="H370" s="152" t="e">
        <f t="shared" si="69"/>
        <v>#REF!</v>
      </c>
      <c r="I370" s="153" t="str">
        <f t="shared" si="59"/>
        <v/>
      </c>
      <c r="J370" s="153" t="e">
        <f t="shared" si="70"/>
        <v>#REF!</v>
      </c>
      <c r="K370" s="153" t="e">
        <f t="shared" si="71"/>
        <v>#REF!</v>
      </c>
      <c r="L370" s="153" t="e">
        <f t="shared" si="72"/>
        <v>#REF!</v>
      </c>
      <c r="M370" s="153" t="e">
        <f t="shared" si="64"/>
        <v>#REF!</v>
      </c>
      <c r="N370" s="153" t="e">
        <f t="shared" si="64"/>
        <v>#REF!</v>
      </c>
      <c r="O370" s="153" t="e">
        <f t="shared" si="64"/>
        <v>#REF!</v>
      </c>
      <c r="P370" s="153" t="e">
        <f t="shared" si="64"/>
        <v>#REF!</v>
      </c>
      <c r="Q370" s="153" t="e">
        <f t="shared" si="64"/>
        <v>#REF!</v>
      </c>
      <c r="R370" s="153" t="e">
        <f t="shared" si="64"/>
        <v>#REF!</v>
      </c>
      <c r="S370" s="153" t="e">
        <f t="shared" si="62"/>
        <v>#REF!</v>
      </c>
      <c r="T370" s="152" t="str">
        <f t="shared" ca="1" si="63"/>
        <v/>
      </c>
      <c r="U370" s="149" t="str">
        <f t="shared" ca="1" si="60"/>
        <v/>
      </c>
    </row>
    <row r="371" spans="1:21">
      <c r="A371" s="149">
        <v>369</v>
      </c>
      <c r="B371" s="150">
        <f t="shared" si="61"/>
        <v>369</v>
      </c>
      <c r="C371" s="151" t="e">
        <f>IF('Data Collection2'!$V$6='Pareto Math2'!Z$3,'Pareto Math2'!B371,IF(HLOOKUP(X$15,'Data Collection2'!I$2:J371,A372,FALSE)="","",HLOOKUP(X$15,'Data Collection2'!I$2:J371,A372,FALSE)))</f>
        <v>#REF!</v>
      </c>
      <c r="D371" s="149" t="e">
        <f>HLOOKUP(V$15,'Data Collection2'!I$2:J371,A372,FALSE)</f>
        <v>#REF!</v>
      </c>
      <c r="E371" s="152" t="e">
        <f>IF(C371="","",HLOOKUP(W$15,'Data Collection2'!I$2:J371,A372,FALSE))</f>
        <v>#REF!</v>
      </c>
      <c r="F371" s="152">
        <f>(COUNTIF(D$3:D371,D371))</f>
        <v>369</v>
      </c>
      <c r="G371" s="152">
        <f t="shared" si="68"/>
        <v>999</v>
      </c>
      <c r="H371" s="152" t="e">
        <f t="shared" si="69"/>
        <v>#REF!</v>
      </c>
      <c r="I371" s="153" t="str">
        <f t="shared" si="59"/>
        <v/>
      </c>
      <c r="J371" s="153" t="e">
        <f t="shared" si="70"/>
        <v>#REF!</v>
      </c>
      <c r="K371" s="153" t="e">
        <f t="shared" si="71"/>
        <v>#REF!</v>
      </c>
      <c r="L371" s="153" t="e">
        <f t="shared" si="72"/>
        <v>#REF!</v>
      </c>
      <c r="M371" s="153" t="e">
        <f t="shared" si="64"/>
        <v>#REF!</v>
      </c>
      <c r="N371" s="153" t="e">
        <f t="shared" si="64"/>
        <v>#REF!</v>
      </c>
      <c r="O371" s="153" t="e">
        <f t="shared" si="64"/>
        <v>#REF!</v>
      </c>
      <c r="P371" s="153" t="e">
        <f t="shared" si="64"/>
        <v>#REF!</v>
      </c>
      <c r="Q371" s="153" t="e">
        <f t="shared" si="64"/>
        <v>#REF!</v>
      </c>
      <c r="R371" s="153" t="e">
        <f t="shared" si="64"/>
        <v>#REF!</v>
      </c>
      <c r="S371" s="153" t="e">
        <f t="shared" si="62"/>
        <v>#REF!</v>
      </c>
      <c r="T371" s="152" t="str">
        <f t="shared" ca="1" si="63"/>
        <v/>
      </c>
      <c r="U371" s="149" t="str">
        <f t="shared" ca="1" si="60"/>
        <v/>
      </c>
    </row>
    <row r="372" spans="1:21">
      <c r="A372" s="149">
        <v>370</v>
      </c>
      <c r="B372" s="150">
        <f t="shared" si="61"/>
        <v>370</v>
      </c>
      <c r="C372" s="151" t="e">
        <f>IF('Data Collection2'!$V$6='Pareto Math2'!Z$3,'Pareto Math2'!B372,IF(HLOOKUP(X$15,'Data Collection2'!I$2:J372,A373,FALSE)="","",HLOOKUP(X$15,'Data Collection2'!I$2:J372,A373,FALSE)))</f>
        <v>#REF!</v>
      </c>
      <c r="D372" s="149" t="e">
        <f>HLOOKUP(V$15,'Data Collection2'!I$2:J372,A373,FALSE)</f>
        <v>#REF!</v>
      </c>
      <c r="E372" s="152" t="e">
        <f>IF(C372="","",HLOOKUP(W$15,'Data Collection2'!I$2:J372,A373,FALSE))</f>
        <v>#REF!</v>
      </c>
      <c r="F372" s="152">
        <f>(COUNTIF(D$3:D372,D372))</f>
        <v>370</v>
      </c>
      <c r="G372" s="152">
        <f t="shared" si="68"/>
        <v>999</v>
      </c>
      <c r="H372" s="152" t="e">
        <f t="shared" si="69"/>
        <v>#REF!</v>
      </c>
      <c r="I372" s="153" t="str">
        <f t="shared" si="59"/>
        <v/>
      </c>
      <c r="J372" s="153" t="e">
        <f t="shared" si="70"/>
        <v>#REF!</v>
      </c>
      <c r="K372" s="153" t="e">
        <f t="shared" si="71"/>
        <v>#REF!</v>
      </c>
      <c r="L372" s="153" t="e">
        <f t="shared" si="72"/>
        <v>#REF!</v>
      </c>
      <c r="M372" s="153" t="e">
        <f t="shared" ref="M372:M384" si="73">IF(ISERROR(AA$43),"",IF($D372&lt;&gt;AA$43,"",$E372))</f>
        <v>#REF!</v>
      </c>
      <c r="N372" s="153" t="e">
        <f t="shared" ref="N372:N384" si="74">IF(ISERROR(AB$43),"",IF($D372&lt;&gt;AB$43,"",$E372))</f>
        <v>#REF!</v>
      </c>
      <c r="O372" s="153" t="e">
        <f t="shared" ref="O372:O384" si="75">IF(ISERROR(AC$43),"",IF($D372&lt;&gt;AC$43,"",$E372))</f>
        <v>#REF!</v>
      </c>
      <c r="P372" s="153" t="e">
        <f t="shared" ref="P372:P384" si="76">IF(ISERROR(AD$43),"",IF($D372&lt;&gt;AD$43,"",$E372))</f>
        <v>#REF!</v>
      </c>
      <c r="Q372" s="153" t="e">
        <f t="shared" ref="Q372:Q384" si="77">IF(ISERROR(AE$43),"",IF($D372&lt;&gt;AE$43,"",$E372))</f>
        <v>#REF!</v>
      </c>
      <c r="R372" s="153" t="e">
        <f t="shared" ref="R372:R384" si="78">IF(ISERROR(AF$43),"",IF($D372&lt;&gt;AF$43,"",$E372))</f>
        <v>#REF!</v>
      </c>
      <c r="S372" s="153" t="e">
        <f t="shared" si="62"/>
        <v>#REF!</v>
      </c>
      <c r="T372" s="152" t="str">
        <f t="shared" ca="1" si="63"/>
        <v/>
      </c>
      <c r="U372" s="149" t="str">
        <f t="shared" ca="1" si="60"/>
        <v/>
      </c>
    </row>
    <row r="373" spans="1:21">
      <c r="A373" s="149">
        <v>371</v>
      </c>
      <c r="B373" s="150">
        <f t="shared" si="61"/>
        <v>371</v>
      </c>
      <c r="C373" s="151" t="e">
        <f>IF('Data Collection2'!$V$6='Pareto Math2'!Z$3,'Pareto Math2'!B373,IF(HLOOKUP(X$15,'Data Collection2'!I$2:J373,A374,FALSE)="","",HLOOKUP(X$15,'Data Collection2'!I$2:J373,A374,FALSE)))</f>
        <v>#REF!</v>
      </c>
      <c r="D373" s="149" t="e">
        <f>HLOOKUP(V$15,'Data Collection2'!I$2:J373,A374,FALSE)</f>
        <v>#REF!</v>
      </c>
      <c r="E373" s="152" t="e">
        <f>IF(C373="","",HLOOKUP(W$15,'Data Collection2'!I$2:J373,A374,FALSE))</f>
        <v>#REF!</v>
      </c>
      <c r="F373" s="152">
        <f>(COUNTIF(D$3:D373,D373))</f>
        <v>371</v>
      </c>
      <c r="G373" s="152">
        <f t="shared" si="68"/>
        <v>999</v>
      </c>
      <c r="H373" s="152" t="e">
        <f t="shared" si="69"/>
        <v>#REF!</v>
      </c>
      <c r="I373" s="153" t="str">
        <f t="shared" si="59"/>
        <v/>
      </c>
      <c r="J373" s="153" t="e">
        <f t="shared" si="70"/>
        <v>#REF!</v>
      </c>
      <c r="K373" s="153" t="e">
        <f t="shared" si="71"/>
        <v>#REF!</v>
      </c>
      <c r="L373" s="153" t="e">
        <f t="shared" si="72"/>
        <v>#REF!</v>
      </c>
      <c r="M373" s="153" t="e">
        <f t="shared" si="73"/>
        <v>#REF!</v>
      </c>
      <c r="N373" s="153" t="e">
        <f t="shared" si="74"/>
        <v>#REF!</v>
      </c>
      <c r="O373" s="153" t="e">
        <f t="shared" si="75"/>
        <v>#REF!</v>
      </c>
      <c r="P373" s="153" t="e">
        <f t="shared" si="76"/>
        <v>#REF!</v>
      </c>
      <c r="Q373" s="153" t="e">
        <f t="shared" si="77"/>
        <v>#REF!</v>
      </c>
      <c r="R373" s="153" t="e">
        <f t="shared" si="78"/>
        <v>#REF!</v>
      </c>
      <c r="S373" s="153" t="e">
        <f t="shared" si="62"/>
        <v>#REF!</v>
      </c>
      <c r="T373" s="152" t="str">
        <f t="shared" ca="1" si="63"/>
        <v/>
      </c>
      <c r="U373" s="149" t="str">
        <f t="shared" ca="1" si="60"/>
        <v/>
      </c>
    </row>
    <row r="374" spans="1:21">
      <c r="A374" s="149">
        <v>372</v>
      </c>
      <c r="B374" s="150">
        <f t="shared" si="61"/>
        <v>372</v>
      </c>
      <c r="C374" s="151" t="e">
        <f>IF('Data Collection2'!$V$6='Pareto Math2'!Z$3,'Pareto Math2'!B374,IF(HLOOKUP(X$15,'Data Collection2'!I$2:J374,A375,FALSE)="","",HLOOKUP(X$15,'Data Collection2'!I$2:J374,A375,FALSE)))</f>
        <v>#REF!</v>
      </c>
      <c r="D374" s="149" t="e">
        <f>HLOOKUP(V$15,'Data Collection2'!I$2:J374,A375,FALSE)</f>
        <v>#REF!</v>
      </c>
      <c r="E374" s="152" t="e">
        <f>IF(C374="","",HLOOKUP(W$15,'Data Collection2'!I$2:J374,A375,FALSE))</f>
        <v>#REF!</v>
      </c>
      <c r="F374" s="152">
        <f>(COUNTIF(D$3:D374,D374))</f>
        <v>372</v>
      </c>
      <c r="G374" s="152">
        <f t="shared" si="68"/>
        <v>999</v>
      </c>
      <c r="H374" s="152" t="e">
        <f t="shared" si="69"/>
        <v>#REF!</v>
      </c>
      <c r="I374" s="153" t="str">
        <f t="shared" si="59"/>
        <v/>
      </c>
      <c r="J374" s="153" t="e">
        <f t="shared" si="70"/>
        <v>#REF!</v>
      </c>
      <c r="K374" s="153" t="e">
        <f t="shared" si="71"/>
        <v>#REF!</v>
      </c>
      <c r="L374" s="153" t="e">
        <f t="shared" si="72"/>
        <v>#REF!</v>
      </c>
      <c r="M374" s="153" t="e">
        <f t="shared" si="73"/>
        <v>#REF!</v>
      </c>
      <c r="N374" s="153" t="e">
        <f t="shared" si="74"/>
        <v>#REF!</v>
      </c>
      <c r="O374" s="153" t="e">
        <f t="shared" si="75"/>
        <v>#REF!</v>
      </c>
      <c r="P374" s="153" t="e">
        <f t="shared" si="76"/>
        <v>#REF!</v>
      </c>
      <c r="Q374" s="153" t="e">
        <f t="shared" si="77"/>
        <v>#REF!</v>
      </c>
      <c r="R374" s="153" t="e">
        <f t="shared" si="78"/>
        <v>#REF!</v>
      </c>
      <c r="S374" s="153" t="e">
        <f t="shared" si="62"/>
        <v>#REF!</v>
      </c>
      <c r="T374" s="152" t="str">
        <f t="shared" ca="1" si="63"/>
        <v/>
      </c>
      <c r="U374" s="149" t="str">
        <f t="shared" ca="1" si="60"/>
        <v/>
      </c>
    </row>
    <row r="375" spans="1:21">
      <c r="A375" s="149">
        <v>373</v>
      </c>
      <c r="B375" s="150">
        <f t="shared" si="61"/>
        <v>373</v>
      </c>
      <c r="C375" s="151" t="e">
        <f>IF('Data Collection2'!$V$6='Pareto Math2'!Z$3,'Pareto Math2'!B375,IF(HLOOKUP(X$15,'Data Collection2'!I$2:J375,A376,FALSE)="","",HLOOKUP(X$15,'Data Collection2'!I$2:J375,A376,FALSE)))</f>
        <v>#REF!</v>
      </c>
      <c r="D375" s="149" t="e">
        <f>HLOOKUP(V$15,'Data Collection2'!I$2:J375,A376,FALSE)</f>
        <v>#REF!</v>
      </c>
      <c r="E375" s="152" t="e">
        <f>IF(C375="","",HLOOKUP(W$15,'Data Collection2'!I$2:J375,A376,FALSE))</f>
        <v>#REF!</v>
      </c>
      <c r="F375" s="152">
        <f>(COUNTIF(D$3:D375,D375))</f>
        <v>373</v>
      </c>
      <c r="G375" s="152">
        <f t="shared" si="68"/>
        <v>999</v>
      </c>
      <c r="H375" s="152" t="e">
        <f t="shared" si="69"/>
        <v>#REF!</v>
      </c>
      <c r="I375" s="153" t="str">
        <f t="shared" si="59"/>
        <v/>
      </c>
      <c r="J375" s="153" t="e">
        <f t="shared" si="70"/>
        <v>#REF!</v>
      </c>
      <c r="K375" s="153" t="e">
        <f t="shared" si="71"/>
        <v>#REF!</v>
      </c>
      <c r="L375" s="153" t="e">
        <f t="shared" si="72"/>
        <v>#REF!</v>
      </c>
      <c r="M375" s="153" t="e">
        <f t="shared" si="73"/>
        <v>#REF!</v>
      </c>
      <c r="N375" s="153" t="e">
        <f t="shared" si="74"/>
        <v>#REF!</v>
      </c>
      <c r="O375" s="153" t="e">
        <f t="shared" si="75"/>
        <v>#REF!</v>
      </c>
      <c r="P375" s="153" t="e">
        <f t="shared" si="76"/>
        <v>#REF!</v>
      </c>
      <c r="Q375" s="153" t="e">
        <f t="shared" si="77"/>
        <v>#REF!</v>
      </c>
      <c r="R375" s="153" t="e">
        <f t="shared" si="78"/>
        <v>#REF!</v>
      </c>
      <c r="S375" s="153" t="e">
        <f t="shared" si="62"/>
        <v>#REF!</v>
      </c>
      <c r="T375" s="152" t="str">
        <f t="shared" ca="1" si="63"/>
        <v/>
      </c>
      <c r="U375" s="149" t="str">
        <f t="shared" ca="1" si="60"/>
        <v/>
      </c>
    </row>
    <row r="376" spans="1:21">
      <c r="A376" s="149">
        <v>374</v>
      </c>
      <c r="B376" s="150">
        <f t="shared" si="61"/>
        <v>374</v>
      </c>
      <c r="C376" s="151" t="e">
        <f>IF('Data Collection2'!$V$6='Pareto Math2'!Z$3,'Pareto Math2'!B376,IF(HLOOKUP(X$15,'Data Collection2'!I$2:J376,A377,FALSE)="","",HLOOKUP(X$15,'Data Collection2'!I$2:J376,A377,FALSE)))</f>
        <v>#REF!</v>
      </c>
      <c r="D376" s="149" t="e">
        <f>HLOOKUP(V$15,'Data Collection2'!I$2:J376,A377,FALSE)</f>
        <v>#REF!</v>
      </c>
      <c r="E376" s="152" t="e">
        <f>IF(C376="","",HLOOKUP(W$15,'Data Collection2'!I$2:J376,A377,FALSE))</f>
        <v>#REF!</v>
      </c>
      <c r="F376" s="152">
        <f>(COUNTIF(D$3:D376,D376))</f>
        <v>374</v>
      </c>
      <c r="G376" s="152">
        <f t="shared" si="68"/>
        <v>999</v>
      </c>
      <c r="H376" s="152" t="e">
        <f t="shared" si="69"/>
        <v>#REF!</v>
      </c>
      <c r="I376" s="153" t="str">
        <f t="shared" si="59"/>
        <v/>
      </c>
      <c r="J376" s="153" t="e">
        <f t="shared" si="70"/>
        <v>#REF!</v>
      </c>
      <c r="K376" s="153" t="e">
        <f t="shared" si="71"/>
        <v>#REF!</v>
      </c>
      <c r="L376" s="153" t="e">
        <f t="shared" si="72"/>
        <v>#REF!</v>
      </c>
      <c r="M376" s="153" t="e">
        <f t="shared" si="73"/>
        <v>#REF!</v>
      </c>
      <c r="N376" s="153" t="e">
        <f t="shared" si="74"/>
        <v>#REF!</v>
      </c>
      <c r="O376" s="153" t="e">
        <f t="shared" si="75"/>
        <v>#REF!</v>
      </c>
      <c r="P376" s="153" t="e">
        <f t="shared" si="76"/>
        <v>#REF!</v>
      </c>
      <c r="Q376" s="153" t="e">
        <f t="shared" si="77"/>
        <v>#REF!</v>
      </c>
      <c r="R376" s="153" t="e">
        <f t="shared" si="78"/>
        <v>#REF!</v>
      </c>
      <c r="S376" s="153" t="e">
        <f t="shared" si="62"/>
        <v>#REF!</v>
      </c>
      <c r="T376" s="152" t="str">
        <f t="shared" ca="1" si="63"/>
        <v/>
      </c>
      <c r="U376" s="149" t="str">
        <f t="shared" ca="1" si="60"/>
        <v/>
      </c>
    </row>
    <row r="377" spans="1:21">
      <c r="A377" s="149">
        <v>375</v>
      </c>
      <c r="B377" s="150">
        <f t="shared" si="61"/>
        <v>375</v>
      </c>
      <c r="C377" s="151" t="e">
        <f>IF('Data Collection2'!$V$6='Pareto Math2'!Z$3,'Pareto Math2'!B377,IF(HLOOKUP(X$15,'Data Collection2'!I$2:J377,A378,FALSE)="","",HLOOKUP(X$15,'Data Collection2'!I$2:J377,A378,FALSE)))</f>
        <v>#REF!</v>
      </c>
      <c r="D377" s="149" t="e">
        <f>HLOOKUP(V$15,'Data Collection2'!I$2:J377,A378,FALSE)</f>
        <v>#REF!</v>
      </c>
      <c r="E377" s="152" t="e">
        <f>IF(C377="","",HLOOKUP(W$15,'Data Collection2'!I$2:J377,A378,FALSE))</f>
        <v>#REF!</v>
      </c>
      <c r="F377" s="152">
        <f>(COUNTIF(D$3:D377,D377))</f>
        <v>375</v>
      </c>
      <c r="G377" s="152">
        <f t="shared" si="68"/>
        <v>999</v>
      </c>
      <c r="H377" s="152" t="e">
        <f t="shared" si="69"/>
        <v>#REF!</v>
      </c>
      <c r="I377" s="153" t="str">
        <f t="shared" si="59"/>
        <v/>
      </c>
      <c r="J377" s="153" t="e">
        <f t="shared" si="70"/>
        <v>#REF!</v>
      </c>
      <c r="K377" s="153" t="e">
        <f t="shared" si="71"/>
        <v>#REF!</v>
      </c>
      <c r="L377" s="153" t="e">
        <f t="shared" si="72"/>
        <v>#REF!</v>
      </c>
      <c r="M377" s="153" t="e">
        <f t="shared" si="73"/>
        <v>#REF!</v>
      </c>
      <c r="N377" s="153" t="e">
        <f t="shared" si="74"/>
        <v>#REF!</v>
      </c>
      <c r="O377" s="153" t="e">
        <f t="shared" si="75"/>
        <v>#REF!</v>
      </c>
      <c r="P377" s="153" t="e">
        <f t="shared" si="76"/>
        <v>#REF!</v>
      </c>
      <c r="Q377" s="153" t="e">
        <f t="shared" si="77"/>
        <v>#REF!</v>
      </c>
      <c r="R377" s="153" t="e">
        <f t="shared" si="78"/>
        <v>#REF!</v>
      </c>
      <c r="S377" s="153" t="e">
        <f t="shared" si="62"/>
        <v>#REF!</v>
      </c>
      <c r="T377" s="152" t="str">
        <f t="shared" ca="1" si="63"/>
        <v/>
      </c>
      <c r="U377" s="149" t="str">
        <f t="shared" ca="1" si="60"/>
        <v/>
      </c>
    </row>
    <row r="378" spans="1:21">
      <c r="A378" s="149">
        <v>376</v>
      </c>
      <c r="B378" s="150">
        <f t="shared" si="61"/>
        <v>376</v>
      </c>
      <c r="C378" s="151" t="e">
        <f>IF('Data Collection2'!$V$6='Pareto Math2'!Z$3,'Pareto Math2'!B378,IF(HLOOKUP(X$15,'Data Collection2'!I$2:J378,A379,FALSE)="","",HLOOKUP(X$15,'Data Collection2'!I$2:J378,A379,FALSE)))</f>
        <v>#REF!</v>
      </c>
      <c r="D378" s="149" t="e">
        <f>HLOOKUP(V$15,'Data Collection2'!I$2:J378,A379,FALSE)</f>
        <v>#REF!</v>
      </c>
      <c r="E378" s="152" t="e">
        <f>IF(C378="","",HLOOKUP(W$15,'Data Collection2'!I$2:J378,A379,FALSE))</f>
        <v>#REF!</v>
      </c>
      <c r="F378" s="152">
        <f>(COUNTIF(D$3:D378,D378))</f>
        <v>376</v>
      </c>
      <c r="G378" s="152">
        <f t="shared" si="68"/>
        <v>999</v>
      </c>
      <c r="H378" s="152" t="e">
        <f t="shared" si="69"/>
        <v>#REF!</v>
      </c>
      <c r="I378" s="153" t="str">
        <f t="shared" si="59"/>
        <v/>
      </c>
      <c r="J378" s="153" t="e">
        <f t="shared" si="70"/>
        <v>#REF!</v>
      </c>
      <c r="K378" s="153" t="e">
        <f t="shared" si="71"/>
        <v>#REF!</v>
      </c>
      <c r="L378" s="153" t="e">
        <f t="shared" si="72"/>
        <v>#REF!</v>
      </c>
      <c r="M378" s="153" t="e">
        <f t="shared" si="73"/>
        <v>#REF!</v>
      </c>
      <c r="N378" s="153" t="e">
        <f t="shared" si="74"/>
        <v>#REF!</v>
      </c>
      <c r="O378" s="153" t="e">
        <f t="shared" si="75"/>
        <v>#REF!</v>
      </c>
      <c r="P378" s="153" t="e">
        <f t="shared" si="76"/>
        <v>#REF!</v>
      </c>
      <c r="Q378" s="153" t="e">
        <f t="shared" si="77"/>
        <v>#REF!</v>
      </c>
      <c r="R378" s="153" t="e">
        <f t="shared" si="78"/>
        <v>#REF!</v>
      </c>
      <c r="S378" s="153" t="e">
        <f t="shared" si="62"/>
        <v>#REF!</v>
      </c>
      <c r="T378" s="152" t="str">
        <f t="shared" ca="1" si="63"/>
        <v/>
      </c>
      <c r="U378" s="149" t="str">
        <f t="shared" ca="1" si="60"/>
        <v/>
      </c>
    </row>
    <row r="379" spans="1:21">
      <c r="A379" s="149">
        <v>377</v>
      </c>
      <c r="B379" s="150">
        <f t="shared" si="61"/>
        <v>377</v>
      </c>
      <c r="C379" s="151" t="e">
        <f>IF('Data Collection2'!$V$6='Pareto Math2'!Z$3,'Pareto Math2'!B379,IF(HLOOKUP(X$15,'Data Collection2'!I$2:J379,A380,FALSE)="","",HLOOKUP(X$15,'Data Collection2'!I$2:J379,A380,FALSE)))</f>
        <v>#REF!</v>
      </c>
      <c r="D379" s="149" t="e">
        <f>HLOOKUP(V$15,'Data Collection2'!I$2:J379,A380,FALSE)</f>
        <v>#REF!</v>
      </c>
      <c r="E379" s="152" t="e">
        <f>IF(C379="","",HLOOKUP(W$15,'Data Collection2'!I$2:J379,A380,FALSE))</f>
        <v>#REF!</v>
      </c>
      <c r="F379" s="152">
        <f>(COUNTIF(D$3:D379,D379))</f>
        <v>377</v>
      </c>
      <c r="G379" s="152">
        <f t="shared" si="68"/>
        <v>999</v>
      </c>
      <c r="H379" s="152" t="e">
        <f t="shared" si="69"/>
        <v>#REF!</v>
      </c>
      <c r="I379" s="153" t="str">
        <f t="shared" si="59"/>
        <v/>
      </c>
      <c r="J379" s="153" t="e">
        <f t="shared" si="70"/>
        <v>#REF!</v>
      </c>
      <c r="K379" s="153" t="e">
        <f t="shared" si="71"/>
        <v>#REF!</v>
      </c>
      <c r="L379" s="153" t="e">
        <f t="shared" si="72"/>
        <v>#REF!</v>
      </c>
      <c r="M379" s="153" t="e">
        <f t="shared" si="73"/>
        <v>#REF!</v>
      </c>
      <c r="N379" s="153" t="e">
        <f t="shared" si="74"/>
        <v>#REF!</v>
      </c>
      <c r="O379" s="153" t="e">
        <f t="shared" si="75"/>
        <v>#REF!</v>
      </c>
      <c r="P379" s="153" t="e">
        <f t="shared" si="76"/>
        <v>#REF!</v>
      </c>
      <c r="Q379" s="153" t="e">
        <f t="shared" si="77"/>
        <v>#REF!</v>
      </c>
      <c r="R379" s="153" t="e">
        <f t="shared" si="78"/>
        <v>#REF!</v>
      </c>
      <c r="S379" s="153" t="e">
        <f t="shared" si="62"/>
        <v>#REF!</v>
      </c>
      <c r="T379" s="152" t="str">
        <f t="shared" ca="1" si="63"/>
        <v/>
      </c>
      <c r="U379" s="149" t="str">
        <f t="shared" ca="1" si="60"/>
        <v/>
      </c>
    </row>
    <row r="380" spans="1:21">
      <c r="A380" s="149">
        <v>378</v>
      </c>
      <c r="B380" s="150">
        <f t="shared" si="61"/>
        <v>378</v>
      </c>
      <c r="C380" s="151" t="e">
        <f>IF('Data Collection2'!$V$6='Pareto Math2'!Z$3,'Pareto Math2'!B380,IF(HLOOKUP(X$15,'Data Collection2'!I$2:J380,A381,FALSE)="","",HLOOKUP(X$15,'Data Collection2'!I$2:J380,A381,FALSE)))</f>
        <v>#REF!</v>
      </c>
      <c r="D380" s="149" t="e">
        <f>HLOOKUP(V$15,'Data Collection2'!I$2:J380,A381,FALSE)</f>
        <v>#REF!</v>
      </c>
      <c r="E380" s="152" t="e">
        <f>IF(C380="","",HLOOKUP(W$15,'Data Collection2'!I$2:J380,A381,FALSE))</f>
        <v>#REF!</v>
      </c>
      <c r="F380" s="152">
        <f>(COUNTIF(D$3:D380,D380))</f>
        <v>378</v>
      </c>
      <c r="G380" s="152">
        <f t="shared" si="68"/>
        <v>999</v>
      </c>
      <c r="H380" s="152" t="e">
        <f t="shared" si="69"/>
        <v>#REF!</v>
      </c>
      <c r="I380" s="153" t="str">
        <f t="shared" si="59"/>
        <v/>
      </c>
      <c r="J380" s="153" t="e">
        <f t="shared" si="70"/>
        <v>#REF!</v>
      </c>
      <c r="K380" s="153" t="e">
        <f t="shared" si="71"/>
        <v>#REF!</v>
      </c>
      <c r="L380" s="153" t="e">
        <f t="shared" si="72"/>
        <v>#REF!</v>
      </c>
      <c r="M380" s="153" t="e">
        <f t="shared" si="73"/>
        <v>#REF!</v>
      </c>
      <c r="N380" s="153" t="e">
        <f t="shared" si="74"/>
        <v>#REF!</v>
      </c>
      <c r="O380" s="153" t="e">
        <f t="shared" si="75"/>
        <v>#REF!</v>
      </c>
      <c r="P380" s="153" t="e">
        <f t="shared" si="76"/>
        <v>#REF!</v>
      </c>
      <c r="Q380" s="153" t="e">
        <f t="shared" si="77"/>
        <v>#REF!</v>
      </c>
      <c r="R380" s="153" t="e">
        <f t="shared" si="78"/>
        <v>#REF!</v>
      </c>
      <c r="S380" s="153" t="e">
        <f t="shared" si="62"/>
        <v>#REF!</v>
      </c>
      <c r="T380" s="152" t="str">
        <f t="shared" ca="1" si="63"/>
        <v/>
      </c>
      <c r="U380" s="149" t="str">
        <f t="shared" ca="1" si="60"/>
        <v/>
      </c>
    </row>
    <row r="381" spans="1:21">
      <c r="A381" s="149">
        <v>379</v>
      </c>
      <c r="B381" s="150">
        <f t="shared" si="61"/>
        <v>379</v>
      </c>
      <c r="C381" s="151" t="e">
        <f>IF('Data Collection2'!$V$6='Pareto Math2'!Z$3,'Pareto Math2'!B381,IF(HLOOKUP(X$15,'Data Collection2'!I$2:J381,A382,FALSE)="","",HLOOKUP(X$15,'Data Collection2'!I$2:J381,A382,FALSE)))</f>
        <v>#REF!</v>
      </c>
      <c r="D381" s="149" t="e">
        <f>HLOOKUP(V$15,'Data Collection2'!I$2:J381,A382,FALSE)</f>
        <v>#REF!</v>
      </c>
      <c r="E381" s="152" t="e">
        <f>IF(C381="","",HLOOKUP(W$15,'Data Collection2'!I$2:J381,A382,FALSE))</f>
        <v>#REF!</v>
      </c>
      <c r="F381" s="152">
        <f>(COUNTIF(D$3:D381,D381))</f>
        <v>379</v>
      </c>
      <c r="G381" s="152">
        <f t="shared" si="68"/>
        <v>999</v>
      </c>
      <c r="H381" s="152" t="e">
        <f t="shared" si="69"/>
        <v>#REF!</v>
      </c>
      <c r="I381" s="153" t="str">
        <f t="shared" si="59"/>
        <v/>
      </c>
      <c r="J381" s="153" t="e">
        <f t="shared" si="70"/>
        <v>#REF!</v>
      </c>
      <c r="K381" s="153" t="e">
        <f t="shared" si="71"/>
        <v>#REF!</v>
      </c>
      <c r="L381" s="153" t="e">
        <f t="shared" si="72"/>
        <v>#REF!</v>
      </c>
      <c r="M381" s="153" t="e">
        <f t="shared" si="73"/>
        <v>#REF!</v>
      </c>
      <c r="N381" s="153" t="e">
        <f t="shared" si="74"/>
        <v>#REF!</v>
      </c>
      <c r="O381" s="153" t="e">
        <f t="shared" si="75"/>
        <v>#REF!</v>
      </c>
      <c r="P381" s="153" t="e">
        <f t="shared" si="76"/>
        <v>#REF!</v>
      </c>
      <c r="Q381" s="153" t="e">
        <f t="shared" si="77"/>
        <v>#REF!</v>
      </c>
      <c r="R381" s="153" t="e">
        <f t="shared" si="78"/>
        <v>#REF!</v>
      </c>
      <c r="S381" s="153" t="e">
        <f t="shared" si="62"/>
        <v>#REF!</v>
      </c>
      <c r="T381" s="152" t="str">
        <f t="shared" ca="1" si="63"/>
        <v/>
      </c>
      <c r="U381" s="149" t="str">
        <f t="shared" ca="1" si="60"/>
        <v/>
      </c>
    </row>
    <row r="382" spans="1:21">
      <c r="A382" s="149">
        <v>380</v>
      </c>
      <c r="B382" s="150">
        <f t="shared" si="61"/>
        <v>380</v>
      </c>
      <c r="C382" s="151" t="e">
        <f>IF('Data Collection2'!$V$6='Pareto Math2'!Z$3,'Pareto Math2'!B382,IF(HLOOKUP(X$15,'Data Collection2'!I$2:J382,A383,FALSE)="","",HLOOKUP(X$15,'Data Collection2'!I$2:J382,A383,FALSE)))</f>
        <v>#REF!</v>
      </c>
      <c r="D382" s="149" t="e">
        <f>HLOOKUP(V$15,'Data Collection2'!I$2:J382,A383,FALSE)</f>
        <v>#REF!</v>
      </c>
      <c r="E382" s="152" t="e">
        <f>IF(C382="","",HLOOKUP(W$15,'Data Collection2'!I$2:J382,A383,FALSE))</f>
        <v>#REF!</v>
      </c>
      <c r="F382" s="152">
        <f>(COUNTIF(D$3:D382,D382))</f>
        <v>380</v>
      </c>
      <c r="G382" s="152">
        <f t="shared" si="68"/>
        <v>999</v>
      </c>
      <c r="H382" s="152" t="e">
        <f t="shared" si="69"/>
        <v>#REF!</v>
      </c>
      <c r="I382" s="153" t="str">
        <f t="shared" si="59"/>
        <v/>
      </c>
      <c r="J382" s="153" t="e">
        <f t="shared" si="70"/>
        <v>#REF!</v>
      </c>
      <c r="K382" s="153" t="e">
        <f t="shared" si="71"/>
        <v>#REF!</v>
      </c>
      <c r="L382" s="153" t="e">
        <f t="shared" si="72"/>
        <v>#REF!</v>
      </c>
      <c r="M382" s="153" t="e">
        <f t="shared" si="73"/>
        <v>#REF!</v>
      </c>
      <c r="N382" s="153" t="e">
        <f t="shared" si="74"/>
        <v>#REF!</v>
      </c>
      <c r="O382" s="153" t="e">
        <f t="shared" si="75"/>
        <v>#REF!</v>
      </c>
      <c r="P382" s="153" t="e">
        <f t="shared" si="76"/>
        <v>#REF!</v>
      </c>
      <c r="Q382" s="153" t="e">
        <f t="shared" si="77"/>
        <v>#REF!</v>
      </c>
      <c r="R382" s="153" t="e">
        <f t="shared" si="78"/>
        <v>#REF!</v>
      </c>
      <c r="S382" s="153" t="e">
        <f t="shared" si="62"/>
        <v>#REF!</v>
      </c>
      <c r="T382" s="152" t="str">
        <f t="shared" ca="1" si="63"/>
        <v/>
      </c>
      <c r="U382" s="149" t="str">
        <f t="shared" ca="1" si="60"/>
        <v/>
      </c>
    </row>
    <row r="383" spans="1:21">
      <c r="A383" s="149">
        <v>381</v>
      </c>
      <c r="B383" s="150">
        <f t="shared" si="61"/>
        <v>381</v>
      </c>
      <c r="C383" s="151" t="e">
        <f>IF('Data Collection2'!$V$6='Pareto Math2'!Z$3,'Pareto Math2'!B383,IF(HLOOKUP(X$15,'Data Collection2'!I$2:J383,A384,FALSE)="","",HLOOKUP(X$15,'Data Collection2'!I$2:J383,A384,FALSE)))</f>
        <v>#REF!</v>
      </c>
      <c r="D383" s="149" t="e">
        <f>HLOOKUP(V$15,'Data Collection2'!I$2:J383,A384,FALSE)</f>
        <v>#REF!</v>
      </c>
      <c r="E383" s="152" t="e">
        <f>IF(C383="","",HLOOKUP(W$15,'Data Collection2'!I$2:J383,A384,FALSE))</f>
        <v>#REF!</v>
      </c>
      <c r="F383" s="152">
        <f>(COUNTIF(D$3:D383,D383))</f>
        <v>381</v>
      </c>
      <c r="G383" s="152">
        <f t="shared" si="68"/>
        <v>999</v>
      </c>
      <c r="H383" s="152" t="e">
        <f t="shared" si="69"/>
        <v>#REF!</v>
      </c>
      <c r="I383" s="153" t="str">
        <f t="shared" si="59"/>
        <v/>
      </c>
      <c r="J383" s="153" t="e">
        <f t="shared" si="70"/>
        <v>#REF!</v>
      </c>
      <c r="K383" s="153" t="e">
        <f t="shared" si="71"/>
        <v>#REF!</v>
      </c>
      <c r="L383" s="153" t="e">
        <f t="shared" si="72"/>
        <v>#REF!</v>
      </c>
      <c r="M383" s="153" t="e">
        <f t="shared" si="73"/>
        <v>#REF!</v>
      </c>
      <c r="N383" s="153" t="e">
        <f t="shared" si="74"/>
        <v>#REF!</v>
      </c>
      <c r="O383" s="153" t="e">
        <f t="shared" si="75"/>
        <v>#REF!</v>
      </c>
      <c r="P383" s="153" t="e">
        <f t="shared" si="76"/>
        <v>#REF!</v>
      </c>
      <c r="Q383" s="153" t="e">
        <f t="shared" si="77"/>
        <v>#REF!</v>
      </c>
      <c r="R383" s="153" t="e">
        <f t="shared" si="78"/>
        <v>#REF!</v>
      </c>
      <c r="S383" s="153" t="e">
        <f t="shared" si="62"/>
        <v>#REF!</v>
      </c>
      <c r="T383" s="152" t="str">
        <f t="shared" ca="1" si="63"/>
        <v/>
      </c>
      <c r="U383" s="149" t="str">
        <f t="shared" ca="1" si="60"/>
        <v/>
      </c>
    </row>
    <row r="384" spans="1:21">
      <c r="A384" s="149">
        <v>382</v>
      </c>
      <c r="B384" s="150">
        <f t="shared" si="61"/>
        <v>382</v>
      </c>
      <c r="C384" s="151" t="e">
        <f>IF('Data Collection2'!$V$6='Pareto Math2'!Z$3,'Pareto Math2'!B384,IF(HLOOKUP(X$15,'Data Collection2'!I$2:J384,A385,FALSE)="","",HLOOKUP(X$15,'Data Collection2'!I$2:J384,A385,FALSE)))</f>
        <v>#REF!</v>
      </c>
      <c r="D384" s="149" t="e">
        <f>HLOOKUP(V$15,'Data Collection2'!I$2:J384,A385,FALSE)</f>
        <v>#REF!</v>
      </c>
      <c r="E384" s="152" t="e">
        <f>IF(C384="","",HLOOKUP(W$15,'Data Collection2'!I$2:J384,A385,FALSE))</f>
        <v>#REF!</v>
      </c>
      <c r="F384" s="152">
        <f>(COUNTIF(D$3:D384,D384))</f>
        <v>382</v>
      </c>
      <c r="G384" s="152">
        <f t="shared" si="68"/>
        <v>999</v>
      </c>
      <c r="H384" s="152" t="e">
        <f t="shared" si="69"/>
        <v>#REF!</v>
      </c>
      <c r="I384" s="153" t="str">
        <f t="shared" si="59"/>
        <v/>
      </c>
      <c r="J384" s="153" t="e">
        <f t="shared" si="70"/>
        <v>#REF!</v>
      </c>
      <c r="K384" s="153" t="e">
        <f t="shared" si="71"/>
        <v>#REF!</v>
      </c>
      <c r="L384" s="153" t="e">
        <f t="shared" si="72"/>
        <v>#REF!</v>
      </c>
      <c r="M384" s="153" t="e">
        <f t="shared" si="73"/>
        <v>#REF!</v>
      </c>
      <c r="N384" s="153" t="e">
        <f t="shared" si="74"/>
        <v>#REF!</v>
      </c>
      <c r="O384" s="153" t="e">
        <f t="shared" si="75"/>
        <v>#REF!</v>
      </c>
      <c r="P384" s="153" t="e">
        <f t="shared" si="76"/>
        <v>#REF!</v>
      </c>
      <c r="Q384" s="153" t="e">
        <f t="shared" si="77"/>
        <v>#REF!</v>
      </c>
      <c r="R384" s="153" t="e">
        <f t="shared" si="78"/>
        <v>#REF!</v>
      </c>
      <c r="S384" s="153" t="e">
        <f t="shared" si="62"/>
        <v>#REF!</v>
      </c>
      <c r="T384" s="152" t="str">
        <f t="shared" ca="1" si="63"/>
        <v/>
      </c>
      <c r="U384" s="149" t="str">
        <f t="shared" ca="1" si="60"/>
        <v/>
      </c>
    </row>
    <row r="385" spans="1:21">
      <c r="A385" s="149">
        <v>383</v>
      </c>
      <c r="B385" s="150">
        <f t="shared" si="61"/>
        <v>383</v>
      </c>
      <c r="C385" s="151" t="e">
        <f>IF('Data Collection2'!$V$6='Pareto Math2'!Z$3,'Pareto Math2'!B385,IF(HLOOKUP(X$15,'Data Collection2'!I$2:J385,A386,FALSE)="","",HLOOKUP(X$15,'Data Collection2'!I$2:J385,A386,FALSE)))</f>
        <v>#REF!</v>
      </c>
      <c r="D385" s="149" t="e">
        <f>HLOOKUP(V$15,'Data Collection2'!I$2:J385,A386,FALSE)</f>
        <v>#REF!</v>
      </c>
      <c r="E385" s="152" t="e">
        <f>IF(C385="","",HLOOKUP(W$15,'Data Collection2'!I$2:J385,A386,FALSE))</f>
        <v>#REF!</v>
      </c>
      <c r="F385" s="152">
        <f>(COUNTIF(D$3:D385,D385))</f>
        <v>383</v>
      </c>
      <c r="G385" s="152">
        <f t="shared" si="68"/>
        <v>999</v>
      </c>
      <c r="H385" s="152" t="e">
        <f t="shared" si="69"/>
        <v>#REF!</v>
      </c>
      <c r="I385" s="153" t="str">
        <f t="shared" si="59"/>
        <v/>
      </c>
      <c r="J385" s="153" t="e">
        <f t="shared" ref="J385:R413" si="79">IF(ISERROR(X$43),"",IF($D385&lt;&gt;X$43,"",$E385))</f>
        <v>#REF!</v>
      </c>
      <c r="K385" s="153" t="e">
        <f t="shared" si="79"/>
        <v>#REF!</v>
      </c>
      <c r="L385" s="153" t="e">
        <f t="shared" si="79"/>
        <v>#REF!</v>
      </c>
      <c r="M385" s="153" t="e">
        <f t="shared" si="79"/>
        <v>#REF!</v>
      </c>
      <c r="N385" s="153" t="e">
        <f t="shared" si="79"/>
        <v>#REF!</v>
      </c>
      <c r="O385" s="153" t="e">
        <f t="shared" si="79"/>
        <v>#REF!</v>
      </c>
      <c r="P385" s="153" t="e">
        <f t="shared" si="79"/>
        <v>#REF!</v>
      </c>
      <c r="Q385" s="153" t="e">
        <f t="shared" si="79"/>
        <v>#REF!</v>
      </c>
      <c r="R385" s="153" t="e">
        <f t="shared" si="79"/>
        <v>#REF!</v>
      </c>
      <c r="S385" s="153" t="e">
        <f t="shared" si="62"/>
        <v>#REF!</v>
      </c>
      <c r="T385" s="152" t="str">
        <f t="shared" ca="1" si="63"/>
        <v/>
      </c>
      <c r="U385" s="149" t="str">
        <f t="shared" ca="1" si="60"/>
        <v/>
      </c>
    </row>
    <row r="386" spans="1:21">
      <c r="A386" s="149">
        <v>384</v>
      </c>
      <c r="B386" s="150">
        <f t="shared" si="61"/>
        <v>384</v>
      </c>
      <c r="C386" s="151" t="e">
        <f>IF('Data Collection2'!$V$6='Pareto Math2'!Z$3,'Pareto Math2'!B386,IF(HLOOKUP(X$15,'Data Collection2'!I$2:J386,A387,FALSE)="","",HLOOKUP(X$15,'Data Collection2'!I$2:J386,A387,FALSE)))</f>
        <v>#REF!</v>
      </c>
      <c r="D386" s="149" t="e">
        <f>HLOOKUP(V$15,'Data Collection2'!I$2:J386,A387,FALSE)</f>
        <v>#REF!</v>
      </c>
      <c r="E386" s="152" t="e">
        <f>IF(C386="","",HLOOKUP(W$15,'Data Collection2'!I$2:J386,A387,FALSE))</f>
        <v>#REF!</v>
      </c>
      <c r="F386" s="152">
        <f>(COUNTIF(D$3:D386,D386))</f>
        <v>384</v>
      </c>
      <c r="G386" s="152">
        <f t="shared" si="68"/>
        <v>999</v>
      </c>
      <c r="H386" s="152" t="e">
        <f t="shared" si="69"/>
        <v>#REF!</v>
      </c>
      <c r="I386" s="153" t="str">
        <f t="shared" si="59"/>
        <v/>
      </c>
      <c r="J386" s="153" t="e">
        <f t="shared" si="79"/>
        <v>#REF!</v>
      </c>
      <c r="K386" s="153" t="e">
        <f t="shared" si="79"/>
        <v>#REF!</v>
      </c>
      <c r="L386" s="153" t="e">
        <f t="shared" si="79"/>
        <v>#REF!</v>
      </c>
      <c r="M386" s="153" t="e">
        <f t="shared" si="79"/>
        <v>#REF!</v>
      </c>
      <c r="N386" s="153" t="e">
        <f t="shared" si="79"/>
        <v>#REF!</v>
      </c>
      <c r="O386" s="153" t="e">
        <f t="shared" si="79"/>
        <v>#REF!</v>
      </c>
      <c r="P386" s="153" t="e">
        <f t="shared" si="79"/>
        <v>#REF!</v>
      </c>
      <c r="Q386" s="153" t="e">
        <f t="shared" si="79"/>
        <v>#REF!</v>
      </c>
      <c r="R386" s="153" t="e">
        <f t="shared" si="79"/>
        <v>#REF!</v>
      </c>
      <c r="S386" s="153" t="e">
        <f t="shared" si="62"/>
        <v>#REF!</v>
      </c>
      <c r="T386" s="152" t="str">
        <f t="shared" ca="1" si="63"/>
        <v/>
      </c>
      <c r="U386" s="149" t="str">
        <f t="shared" ca="1" si="60"/>
        <v/>
      </c>
    </row>
    <row r="387" spans="1:21">
      <c r="A387" s="149">
        <v>385</v>
      </c>
      <c r="B387" s="150">
        <f t="shared" si="61"/>
        <v>385</v>
      </c>
      <c r="C387" s="151" t="e">
        <f>IF('Data Collection2'!$V$6='Pareto Math2'!Z$3,'Pareto Math2'!B387,IF(HLOOKUP(X$15,'Data Collection2'!I$2:J387,A388,FALSE)="","",HLOOKUP(X$15,'Data Collection2'!I$2:J387,A388,FALSE)))</f>
        <v>#REF!</v>
      </c>
      <c r="D387" s="149" t="e">
        <f>HLOOKUP(V$15,'Data Collection2'!I$2:J387,A388,FALSE)</f>
        <v>#REF!</v>
      </c>
      <c r="E387" s="152" t="e">
        <f>IF(C387="","",HLOOKUP(W$15,'Data Collection2'!I$2:J387,A388,FALSE))</f>
        <v>#REF!</v>
      </c>
      <c r="F387" s="152">
        <f>(COUNTIF(D$3:D387,D387))</f>
        <v>385</v>
      </c>
      <c r="G387" s="152">
        <f t="shared" si="68"/>
        <v>999</v>
      </c>
      <c r="H387" s="152" t="e">
        <f t="shared" si="69"/>
        <v>#REF!</v>
      </c>
      <c r="I387" s="153" t="str">
        <f t="shared" ref="I387:I450" si="80">IF(F387=G387,IF(ISNA(H387),G387,H387),"")</f>
        <v/>
      </c>
      <c r="J387" s="153" t="e">
        <f t="shared" si="79"/>
        <v>#REF!</v>
      </c>
      <c r="K387" s="153" t="e">
        <f t="shared" si="79"/>
        <v>#REF!</v>
      </c>
      <c r="L387" s="153" t="e">
        <f t="shared" si="79"/>
        <v>#REF!</v>
      </c>
      <c r="M387" s="153" t="e">
        <f t="shared" si="79"/>
        <v>#REF!</v>
      </c>
      <c r="N387" s="153" t="e">
        <f t="shared" si="79"/>
        <v>#REF!</v>
      </c>
      <c r="O387" s="153" t="e">
        <f t="shared" si="79"/>
        <v>#REF!</v>
      </c>
      <c r="P387" s="153" t="e">
        <f t="shared" si="79"/>
        <v>#REF!</v>
      </c>
      <c r="Q387" s="153" t="e">
        <f t="shared" si="79"/>
        <v>#REF!</v>
      </c>
      <c r="R387" s="153" t="e">
        <f t="shared" si="79"/>
        <v>#REF!</v>
      </c>
      <c r="S387" s="153" t="e">
        <f t="shared" si="62"/>
        <v>#REF!</v>
      </c>
      <c r="T387" s="152" t="str">
        <f t="shared" ca="1" si="63"/>
        <v/>
      </c>
      <c r="U387" s="149" t="str">
        <f t="shared" ref="U387:U450" ca="1" si="81">IF(T387="","",D387)</f>
        <v/>
      </c>
    </row>
    <row r="388" spans="1:21">
      <c r="A388" s="149">
        <v>386</v>
      </c>
      <c r="B388" s="150">
        <f t="shared" ref="B388:B451" si="82">IF(A388&gt;999-COUNTIF(D:D,0),"",A388)</f>
        <v>386</v>
      </c>
      <c r="C388" s="151" t="e">
        <f>IF('Data Collection2'!$V$6='Pareto Math2'!Z$3,'Pareto Math2'!B388,IF(HLOOKUP(X$15,'Data Collection2'!I$2:J388,A389,FALSE)="","",HLOOKUP(X$15,'Data Collection2'!I$2:J388,A389,FALSE)))</f>
        <v>#REF!</v>
      </c>
      <c r="D388" s="149" t="e">
        <f>HLOOKUP(V$15,'Data Collection2'!I$2:J388,A389,FALSE)</f>
        <v>#REF!</v>
      </c>
      <c r="E388" s="152" t="e">
        <f>IF(C388="","",HLOOKUP(W$15,'Data Collection2'!I$2:J388,A389,FALSE))</f>
        <v>#REF!</v>
      </c>
      <c r="F388" s="152">
        <f>(COUNTIF(D$3:D388,D388))</f>
        <v>386</v>
      </c>
      <c r="G388" s="152">
        <f t="shared" si="68"/>
        <v>999</v>
      </c>
      <c r="H388" s="152" t="e">
        <f t="shared" si="69"/>
        <v>#REF!</v>
      </c>
      <c r="I388" s="153" t="str">
        <f t="shared" si="80"/>
        <v/>
      </c>
      <c r="J388" s="153" t="e">
        <f t="shared" si="79"/>
        <v>#REF!</v>
      </c>
      <c r="K388" s="153" t="e">
        <f t="shared" si="79"/>
        <v>#REF!</v>
      </c>
      <c r="L388" s="153" t="e">
        <f t="shared" si="79"/>
        <v>#REF!</v>
      </c>
      <c r="M388" s="153" t="e">
        <f t="shared" si="79"/>
        <v>#REF!</v>
      </c>
      <c r="N388" s="153" t="e">
        <f t="shared" si="79"/>
        <v>#REF!</v>
      </c>
      <c r="O388" s="153" t="e">
        <f t="shared" si="79"/>
        <v>#REF!</v>
      </c>
      <c r="P388" s="153" t="e">
        <f t="shared" si="79"/>
        <v>#REF!</v>
      </c>
      <c r="Q388" s="153" t="e">
        <f t="shared" si="79"/>
        <v>#REF!</v>
      </c>
      <c r="R388" s="153" t="e">
        <f t="shared" si="79"/>
        <v>#REF!</v>
      </c>
      <c r="S388" s="153" t="e">
        <f t="shared" ref="S388:S451" si="83">IF(SUM(J388:R388)=0,$E388,"")</f>
        <v>#REF!</v>
      </c>
      <c r="T388" s="152" t="str">
        <f t="shared" ref="T388:T451" ca="1" si="84">IF(F388=G388,IF(ISNA(H388),G388+(RAND()*0.01),H388+(RAND()*0.0000000001)),"")</f>
        <v/>
      </c>
      <c r="U388" s="149" t="str">
        <f t="shared" ca="1" si="81"/>
        <v/>
      </c>
    </row>
    <row r="389" spans="1:21">
      <c r="A389" s="149">
        <v>387</v>
      </c>
      <c r="B389" s="150">
        <f t="shared" si="82"/>
        <v>387</v>
      </c>
      <c r="C389" s="151" t="e">
        <f>IF('Data Collection2'!$V$6='Pareto Math2'!Z$3,'Pareto Math2'!B389,IF(HLOOKUP(X$15,'Data Collection2'!I$2:J389,A390,FALSE)="","",HLOOKUP(X$15,'Data Collection2'!I$2:J389,A390,FALSE)))</f>
        <v>#REF!</v>
      </c>
      <c r="D389" s="149" t="e">
        <f>HLOOKUP(V$15,'Data Collection2'!I$2:J389,A390,FALSE)</f>
        <v>#REF!</v>
      </c>
      <c r="E389" s="152" t="e">
        <f>IF(C389="","",HLOOKUP(W$15,'Data Collection2'!I$2:J389,A390,FALSE))</f>
        <v>#REF!</v>
      </c>
      <c r="F389" s="152">
        <f>(COUNTIF(D$3:D389,D389))</f>
        <v>387</v>
      </c>
      <c r="G389" s="152">
        <f t="shared" si="68"/>
        <v>999</v>
      </c>
      <c r="H389" s="152" t="e">
        <f t="shared" si="69"/>
        <v>#REF!</v>
      </c>
      <c r="I389" s="153" t="str">
        <f t="shared" si="80"/>
        <v/>
      </c>
      <c r="J389" s="153" t="e">
        <f t="shared" si="79"/>
        <v>#REF!</v>
      </c>
      <c r="K389" s="153" t="e">
        <f t="shared" si="79"/>
        <v>#REF!</v>
      </c>
      <c r="L389" s="153" t="e">
        <f t="shared" si="79"/>
        <v>#REF!</v>
      </c>
      <c r="M389" s="153" t="e">
        <f t="shared" si="79"/>
        <v>#REF!</v>
      </c>
      <c r="N389" s="153" t="e">
        <f t="shared" si="79"/>
        <v>#REF!</v>
      </c>
      <c r="O389" s="153" t="e">
        <f t="shared" si="79"/>
        <v>#REF!</v>
      </c>
      <c r="P389" s="153" t="e">
        <f t="shared" si="79"/>
        <v>#REF!</v>
      </c>
      <c r="Q389" s="153" t="e">
        <f t="shared" si="79"/>
        <v>#REF!</v>
      </c>
      <c r="R389" s="153" t="e">
        <f t="shared" si="79"/>
        <v>#REF!</v>
      </c>
      <c r="S389" s="153" t="e">
        <f t="shared" si="83"/>
        <v>#REF!</v>
      </c>
      <c r="T389" s="152" t="str">
        <f t="shared" ca="1" si="84"/>
        <v/>
      </c>
      <c r="U389" s="149" t="str">
        <f t="shared" ca="1" si="81"/>
        <v/>
      </c>
    </row>
    <row r="390" spans="1:21">
      <c r="A390" s="149">
        <v>388</v>
      </c>
      <c r="B390" s="150">
        <f t="shared" si="82"/>
        <v>388</v>
      </c>
      <c r="C390" s="151" t="e">
        <f>IF('Data Collection2'!$V$6='Pareto Math2'!Z$3,'Pareto Math2'!B390,IF(HLOOKUP(X$15,'Data Collection2'!I$2:J390,A391,FALSE)="","",HLOOKUP(X$15,'Data Collection2'!I$2:J390,A391,FALSE)))</f>
        <v>#REF!</v>
      </c>
      <c r="D390" s="149" t="e">
        <f>HLOOKUP(V$15,'Data Collection2'!I$2:J390,A391,FALSE)</f>
        <v>#REF!</v>
      </c>
      <c r="E390" s="152" t="e">
        <f>IF(C390="","",HLOOKUP(W$15,'Data Collection2'!I$2:J390,A391,FALSE))</f>
        <v>#REF!</v>
      </c>
      <c r="F390" s="152">
        <f>(COUNTIF(D$3:D390,D390))</f>
        <v>388</v>
      </c>
      <c r="G390" s="152">
        <f t="shared" si="68"/>
        <v>999</v>
      </c>
      <c r="H390" s="152" t="e">
        <f t="shared" si="69"/>
        <v>#REF!</v>
      </c>
      <c r="I390" s="153" t="str">
        <f t="shared" si="80"/>
        <v/>
      </c>
      <c r="J390" s="153" t="e">
        <f t="shared" si="79"/>
        <v>#REF!</v>
      </c>
      <c r="K390" s="153" t="e">
        <f t="shared" si="79"/>
        <v>#REF!</v>
      </c>
      <c r="L390" s="153" t="e">
        <f t="shared" si="79"/>
        <v>#REF!</v>
      </c>
      <c r="M390" s="153" t="e">
        <f t="shared" si="79"/>
        <v>#REF!</v>
      </c>
      <c r="N390" s="153" t="e">
        <f t="shared" si="79"/>
        <v>#REF!</v>
      </c>
      <c r="O390" s="153" t="e">
        <f t="shared" si="79"/>
        <v>#REF!</v>
      </c>
      <c r="P390" s="153" t="e">
        <f t="shared" si="79"/>
        <v>#REF!</v>
      </c>
      <c r="Q390" s="153" t="e">
        <f t="shared" si="79"/>
        <v>#REF!</v>
      </c>
      <c r="R390" s="153" t="e">
        <f t="shared" si="79"/>
        <v>#REF!</v>
      </c>
      <c r="S390" s="153" t="e">
        <f t="shared" si="83"/>
        <v>#REF!</v>
      </c>
      <c r="T390" s="152" t="str">
        <f t="shared" ca="1" si="84"/>
        <v/>
      </c>
      <c r="U390" s="149" t="str">
        <f t="shared" ca="1" si="81"/>
        <v/>
      </c>
    </row>
    <row r="391" spans="1:21">
      <c r="A391" s="149">
        <v>389</v>
      </c>
      <c r="B391" s="150">
        <f t="shared" si="82"/>
        <v>389</v>
      </c>
      <c r="C391" s="151" t="e">
        <f>IF('Data Collection2'!$V$6='Pareto Math2'!Z$3,'Pareto Math2'!B391,IF(HLOOKUP(X$15,'Data Collection2'!I$2:J391,A392,FALSE)="","",HLOOKUP(X$15,'Data Collection2'!I$2:J391,A392,FALSE)))</f>
        <v>#REF!</v>
      </c>
      <c r="D391" s="149" t="e">
        <f>HLOOKUP(V$15,'Data Collection2'!I$2:J391,A392,FALSE)</f>
        <v>#REF!</v>
      </c>
      <c r="E391" s="152" t="e">
        <f>IF(C391="","",HLOOKUP(W$15,'Data Collection2'!I$2:J391,A392,FALSE))</f>
        <v>#REF!</v>
      </c>
      <c r="F391" s="152">
        <f>(COUNTIF(D$3:D391,D391))</f>
        <v>389</v>
      </c>
      <c r="G391" s="152">
        <f t="shared" si="68"/>
        <v>999</v>
      </c>
      <c r="H391" s="152" t="e">
        <f t="shared" si="69"/>
        <v>#REF!</v>
      </c>
      <c r="I391" s="153" t="str">
        <f t="shared" si="80"/>
        <v/>
      </c>
      <c r="J391" s="153" t="e">
        <f t="shared" si="79"/>
        <v>#REF!</v>
      </c>
      <c r="K391" s="153" t="e">
        <f t="shared" si="79"/>
        <v>#REF!</v>
      </c>
      <c r="L391" s="153" t="e">
        <f t="shared" si="79"/>
        <v>#REF!</v>
      </c>
      <c r="M391" s="153" t="e">
        <f t="shared" si="79"/>
        <v>#REF!</v>
      </c>
      <c r="N391" s="153" t="e">
        <f t="shared" si="79"/>
        <v>#REF!</v>
      </c>
      <c r="O391" s="153" t="e">
        <f t="shared" si="79"/>
        <v>#REF!</v>
      </c>
      <c r="P391" s="153" t="e">
        <f t="shared" si="79"/>
        <v>#REF!</v>
      </c>
      <c r="Q391" s="153" t="e">
        <f t="shared" si="79"/>
        <v>#REF!</v>
      </c>
      <c r="R391" s="153" t="e">
        <f t="shared" si="79"/>
        <v>#REF!</v>
      </c>
      <c r="S391" s="153" t="e">
        <f t="shared" si="83"/>
        <v>#REF!</v>
      </c>
      <c r="T391" s="152" t="str">
        <f t="shared" ca="1" si="84"/>
        <v/>
      </c>
      <c r="U391" s="149" t="str">
        <f t="shared" ca="1" si="81"/>
        <v/>
      </c>
    </row>
    <row r="392" spans="1:21">
      <c r="A392" s="149">
        <v>390</v>
      </c>
      <c r="B392" s="150">
        <f t="shared" si="82"/>
        <v>390</v>
      </c>
      <c r="C392" s="151" t="e">
        <f>IF('Data Collection2'!$V$6='Pareto Math2'!Z$3,'Pareto Math2'!B392,IF(HLOOKUP(X$15,'Data Collection2'!I$2:J392,A393,FALSE)="","",HLOOKUP(X$15,'Data Collection2'!I$2:J392,A393,FALSE)))</f>
        <v>#REF!</v>
      </c>
      <c r="D392" s="149" t="e">
        <f>HLOOKUP(V$15,'Data Collection2'!I$2:J392,A393,FALSE)</f>
        <v>#REF!</v>
      </c>
      <c r="E392" s="152" t="e">
        <f>IF(C392="","",HLOOKUP(W$15,'Data Collection2'!I$2:J392,A393,FALSE))</f>
        <v>#REF!</v>
      </c>
      <c r="F392" s="152">
        <f>(COUNTIF(D$3:D392,D392))</f>
        <v>390</v>
      </c>
      <c r="G392" s="152">
        <f t="shared" si="68"/>
        <v>999</v>
      </c>
      <c r="H392" s="152" t="e">
        <f t="shared" si="69"/>
        <v>#REF!</v>
      </c>
      <c r="I392" s="153" t="str">
        <f t="shared" si="80"/>
        <v/>
      </c>
      <c r="J392" s="153" t="e">
        <f t="shared" si="79"/>
        <v>#REF!</v>
      </c>
      <c r="K392" s="153" t="e">
        <f t="shared" si="79"/>
        <v>#REF!</v>
      </c>
      <c r="L392" s="153" t="e">
        <f t="shared" si="79"/>
        <v>#REF!</v>
      </c>
      <c r="M392" s="153" t="e">
        <f t="shared" si="79"/>
        <v>#REF!</v>
      </c>
      <c r="N392" s="153" t="e">
        <f t="shared" si="79"/>
        <v>#REF!</v>
      </c>
      <c r="O392" s="153" t="e">
        <f t="shared" si="79"/>
        <v>#REF!</v>
      </c>
      <c r="P392" s="153" t="e">
        <f t="shared" si="79"/>
        <v>#REF!</v>
      </c>
      <c r="Q392" s="153" t="e">
        <f t="shared" si="79"/>
        <v>#REF!</v>
      </c>
      <c r="R392" s="153" t="e">
        <f t="shared" si="79"/>
        <v>#REF!</v>
      </c>
      <c r="S392" s="153" t="e">
        <f t="shared" si="83"/>
        <v>#REF!</v>
      </c>
      <c r="T392" s="152" t="str">
        <f t="shared" ca="1" si="84"/>
        <v/>
      </c>
      <c r="U392" s="149" t="str">
        <f t="shared" ca="1" si="81"/>
        <v/>
      </c>
    </row>
    <row r="393" spans="1:21">
      <c r="A393" s="149">
        <v>391</v>
      </c>
      <c r="B393" s="150">
        <f t="shared" si="82"/>
        <v>391</v>
      </c>
      <c r="C393" s="151" t="e">
        <f>IF('Data Collection2'!$V$6='Pareto Math2'!Z$3,'Pareto Math2'!B393,IF(HLOOKUP(X$15,'Data Collection2'!I$2:J393,A394,FALSE)="","",HLOOKUP(X$15,'Data Collection2'!I$2:J393,A394,FALSE)))</f>
        <v>#REF!</v>
      </c>
      <c r="D393" s="149" t="e">
        <f>HLOOKUP(V$15,'Data Collection2'!I$2:J393,A394,FALSE)</f>
        <v>#REF!</v>
      </c>
      <c r="E393" s="152" t="e">
        <f>IF(C393="","",HLOOKUP(W$15,'Data Collection2'!I$2:J393,A394,FALSE))</f>
        <v>#REF!</v>
      </c>
      <c r="F393" s="152">
        <f>(COUNTIF(D$3:D393,D393))</f>
        <v>391</v>
      </c>
      <c r="G393" s="152">
        <f t="shared" ref="G393:G456" si="85">(COUNTIF(D$3:D$1002,D393))</f>
        <v>999</v>
      </c>
      <c r="H393" s="152" t="e">
        <f t="shared" ref="H393:H456" si="86">(SUMIF(D$3:D$1002,D393,E$3:E$1002))</f>
        <v>#REF!</v>
      </c>
      <c r="I393" s="153" t="str">
        <f t="shared" si="80"/>
        <v/>
      </c>
      <c r="J393" s="153" t="e">
        <f t="shared" si="79"/>
        <v>#REF!</v>
      </c>
      <c r="K393" s="153" t="e">
        <f t="shared" si="79"/>
        <v>#REF!</v>
      </c>
      <c r="L393" s="153" t="e">
        <f t="shared" si="79"/>
        <v>#REF!</v>
      </c>
      <c r="M393" s="153" t="e">
        <f t="shared" si="79"/>
        <v>#REF!</v>
      </c>
      <c r="N393" s="153" t="e">
        <f t="shared" si="79"/>
        <v>#REF!</v>
      </c>
      <c r="O393" s="153" t="e">
        <f t="shared" si="79"/>
        <v>#REF!</v>
      </c>
      <c r="P393" s="153" t="e">
        <f t="shared" si="79"/>
        <v>#REF!</v>
      </c>
      <c r="Q393" s="153" t="e">
        <f t="shared" si="79"/>
        <v>#REF!</v>
      </c>
      <c r="R393" s="153" t="e">
        <f t="shared" si="79"/>
        <v>#REF!</v>
      </c>
      <c r="S393" s="153" t="e">
        <f t="shared" si="83"/>
        <v>#REF!</v>
      </c>
      <c r="T393" s="152" t="str">
        <f t="shared" ca="1" si="84"/>
        <v/>
      </c>
      <c r="U393" s="149" t="str">
        <f t="shared" ca="1" si="81"/>
        <v/>
      </c>
    </row>
    <row r="394" spans="1:21">
      <c r="A394" s="149">
        <v>392</v>
      </c>
      <c r="B394" s="150">
        <f t="shared" si="82"/>
        <v>392</v>
      </c>
      <c r="C394" s="151" t="e">
        <f>IF('Data Collection2'!$V$6='Pareto Math2'!Z$3,'Pareto Math2'!B394,IF(HLOOKUP(X$15,'Data Collection2'!I$2:J394,A395,FALSE)="","",HLOOKUP(X$15,'Data Collection2'!I$2:J394,A395,FALSE)))</f>
        <v>#REF!</v>
      </c>
      <c r="D394" s="149" t="e">
        <f>HLOOKUP(V$15,'Data Collection2'!I$2:J394,A395,FALSE)</f>
        <v>#REF!</v>
      </c>
      <c r="E394" s="152" t="e">
        <f>IF(C394="","",HLOOKUP(W$15,'Data Collection2'!I$2:J394,A395,FALSE))</f>
        <v>#REF!</v>
      </c>
      <c r="F394" s="152">
        <f>(COUNTIF(D$3:D394,D394))</f>
        <v>392</v>
      </c>
      <c r="G394" s="152">
        <f t="shared" si="85"/>
        <v>999</v>
      </c>
      <c r="H394" s="152" t="e">
        <f t="shared" si="86"/>
        <v>#REF!</v>
      </c>
      <c r="I394" s="153" t="str">
        <f t="shared" si="80"/>
        <v/>
      </c>
      <c r="J394" s="153" t="e">
        <f t="shared" si="79"/>
        <v>#REF!</v>
      </c>
      <c r="K394" s="153" t="e">
        <f t="shared" si="79"/>
        <v>#REF!</v>
      </c>
      <c r="L394" s="153" t="e">
        <f t="shared" si="79"/>
        <v>#REF!</v>
      </c>
      <c r="M394" s="153" t="e">
        <f t="shared" si="79"/>
        <v>#REF!</v>
      </c>
      <c r="N394" s="153" t="e">
        <f t="shared" si="79"/>
        <v>#REF!</v>
      </c>
      <c r="O394" s="153" t="e">
        <f t="shared" si="79"/>
        <v>#REF!</v>
      </c>
      <c r="P394" s="153" t="e">
        <f t="shared" si="79"/>
        <v>#REF!</v>
      </c>
      <c r="Q394" s="153" t="e">
        <f t="shared" si="79"/>
        <v>#REF!</v>
      </c>
      <c r="R394" s="153" t="e">
        <f t="shared" si="79"/>
        <v>#REF!</v>
      </c>
      <c r="S394" s="153" t="e">
        <f t="shared" si="83"/>
        <v>#REF!</v>
      </c>
      <c r="T394" s="152" t="str">
        <f t="shared" ca="1" si="84"/>
        <v/>
      </c>
      <c r="U394" s="149" t="str">
        <f t="shared" ca="1" si="81"/>
        <v/>
      </c>
    </row>
    <row r="395" spans="1:21">
      <c r="A395" s="149">
        <v>393</v>
      </c>
      <c r="B395" s="150">
        <f t="shared" si="82"/>
        <v>393</v>
      </c>
      <c r="C395" s="151" t="e">
        <f>IF('Data Collection2'!$V$6='Pareto Math2'!Z$3,'Pareto Math2'!B395,IF(HLOOKUP(X$15,'Data Collection2'!I$2:J395,A396,FALSE)="","",HLOOKUP(X$15,'Data Collection2'!I$2:J395,A396,FALSE)))</f>
        <v>#REF!</v>
      </c>
      <c r="D395" s="149" t="e">
        <f>HLOOKUP(V$15,'Data Collection2'!I$2:J395,A396,FALSE)</f>
        <v>#REF!</v>
      </c>
      <c r="E395" s="152" t="e">
        <f>IF(C395="","",HLOOKUP(W$15,'Data Collection2'!I$2:J395,A396,FALSE))</f>
        <v>#REF!</v>
      </c>
      <c r="F395" s="152">
        <f>(COUNTIF(D$3:D395,D395))</f>
        <v>393</v>
      </c>
      <c r="G395" s="152">
        <f t="shared" si="85"/>
        <v>999</v>
      </c>
      <c r="H395" s="152" t="e">
        <f t="shared" si="86"/>
        <v>#REF!</v>
      </c>
      <c r="I395" s="153" t="str">
        <f t="shared" si="80"/>
        <v/>
      </c>
      <c r="J395" s="153" t="e">
        <f t="shared" si="79"/>
        <v>#REF!</v>
      </c>
      <c r="K395" s="153" t="e">
        <f t="shared" si="79"/>
        <v>#REF!</v>
      </c>
      <c r="L395" s="153" t="e">
        <f t="shared" si="79"/>
        <v>#REF!</v>
      </c>
      <c r="M395" s="153" t="e">
        <f t="shared" si="79"/>
        <v>#REF!</v>
      </c>
      <c r="N395" s="153" t="e">
        <f t="shared" si="79"/>
        <v>#REF!</v>
      </c>
      <c r="O395" s="153" t="e">
        <f t="shared" si="79"/>
        <v>#REF!</v>
      </c>
      <c r="P395" s="153" t="e">
        <f t="shared" si="79"/>
        <v>#REF!</v>
      </c>
      <c r="Q395" s="153" t="e">
        <f t="shared" si="79"/>
        <v>#REF!</v>
      </c>
      <c r="R395" s="153" t="e">
        <f t="shared" si="79"/>
        <v>#REF!</v>
      </c>
      <c r="S395" s="153" t="e">
        <f t="shared" si="83"/>
        <v>#REF!</v>
      </c>
      <c r="T395" s="152" t="str">
        <f t="shared" ca="1" si="84"/>
        <v/>
      </c>
      <c r="U395" s="149" t="str">
        <f t="shared" ca="1" si="81"/>
        <v/>
      </c>
    </row>
    <row r="396" spans="1:21">
      <c r="A396" s="149">
        <v>394</v>
      </c>
      <c r="B396" s="150">
        <f t="shared" si="82"/>
        <v>394</v>
      </c>
      <c r="C396" s="151" t="e">
        <f>IF('Data Collection2'!$V$6='Pareto Math2'!Z$3,'Pareto Math2'!B396,IF(HLOOKUP(X$15,'Data Collection2'!I$2:J396,A397,FALSE)="","",HLOOKUP(X$15,'Data Collection2'!I$2:J396,A397,FALSE)))</f>
        <v>#REF!</v>
      </c>
      <c r="D396" s="149" t="e">
        <f>HLOOKUP(V$15,'Data Collection2'!I$2:J396,A397,FALSE)</f>
        <v>#REF!</v>
      </c>
      <c r="E396" s="152" t="e">
        <f>IF(C396="","",HLOOKUP(W$15,'Data Collection2'!I$2:J396,A397,FALSE))</f>
        <v>#REF!</v>
      </c>
      <c r="F396" s="152">
        <f>(COUNTIF(D$3:D396,D396))</f>
        <v>394</v>
      </c>
      <c r="G396" s="152">
        <f t="shared" si="85"/>
        <v>999</v>
      </c>
      <c r="H396" s="152" t="e">
        <f t="shared" si="86"/>
        <v>#REF!</v>
      </c>
      <c r="I396" s="153" t="str">
        <f t="shared" si="80"/>
        <v/>
      </c>
      <c r="J396" s="153" t="e">
        <f t="shared" si="79"/>
        <v>#REF!</v>
      </c>
      <c r="K396" s="153" t="e">
        <f t="shared" si="79"/>
        <v>#REF!</v>
      </c>
      <c r="L396" s="153" t="e">
        <f t="shared" si="79"/>
        <v>#REF!</v>
      </c>
      <c r="M396" s="153" t="e">
        <f t="shared" si="79"/>
        <v>#REF!</v>
      </c>
      <c r="N396" s="153" t="e">
        <f t="shared" si="79"/>
        <v>#REF!</v>
      </c>
      <c r="O396" s="153" t="e">
        <f t="shared" si="79"/>
        <v>#REF!</v>
      </c>
      <c r="P396" s="153" t="e">
        <f t="shared" si="79"/>
        <v>#REF!</v>
      </c>
      <c r="Q396" s="153" t="e">
        <f t="shared" si="79"/>
        <v>#REF!</v>
      </c>
      <c r="R396" s="153" t="e">
        <f t="shared" si="79"/>
        <v>#REF!</v>
      </c>
      <c r="S396" s="153" t="e">
        <f t="shared" si="83"/>
        <v>#REF!</v>
      </c>
      <c r="T396" s="152" t="str">
        <f t="shared" ca="1" si="84"/>
        <v/>
      </c>
      <c r="U396" s="149" t="str">
        <f t="shared" ca="1" si="81"/>
        <v/>
      </c>
    </row>
    <row r="397" spans="1:21">
      <c r="A397" s="149">
        <v>395</v>
      </c>
      <c r="B397" s="150">
        <f t="shared" si="82"/>
        <v>395</v>
      </c>
      <c r="C397" s="151" t="e">
        <f>IF('Data Collection2'!$V$6='Pareto Math2'!Z$3,'Pareto Math2'!B397,IF(HLOOKUP(X$15,'Data Collection2'!I$2:J397,A398,FALSE)="","",HLOOKUP(X$15,'Data Collection2'!I$2:J397,A398,FALSE)))</f>
        <v>#REF!</v>
      </c>
      <c r="D397" s="149" t="e">
        <f>HLOOKUP(V$15,'Data Collection2'!I$2:J397,A398,FALSE)</f>
        <v>#REF!</v>
      </c>
      <c r="E397" s="152" t="e">
        <f>IF(C397="","",HLOOKUP(W$15,'Data Collection2'!I$2:J397,A398,FALSE))</f>
        <v>#REF!</v>
      </c>
      <c r="F397" s="152">
        <f>(COUNTIF(D$3:D397,D397))</f>
        <v>395</v>
      </c>
      <c r="G397" s="152">
        <f t="shared" si="85"/>
        <v>999</v>
      </c>
      <c r="H397" s="152" t="e">
        <f t="shared" si="86"/>
        <v>#REF!</v>
      </c>
      <c r="I397" s="153" t="str">
        <f t="shared" si="80"/>
        <v/>
      </c>
      <c r="J397" s="153" t="e">
        <f t="shared" si="79"/>
        <v>#REF!</v>
      </c>
      <c r="K397" s="153" t="e">
        <f t="shared" si="79"/>
        <v>#REF!</v>
      </c>
      <c r="L397" s="153" t="e">
        <f t="shared" si="79"/>
        <v>#REF!</v>
      </c>
      <c r="M397" s="153" t="e">
        <f t="shared" si="79"/>
        <v>#REF!</v>
      </c>
      <c r="N397" s="153" t="e">
        <f t="shared" si="79"/>
        <v>#REF!</v>
      </c>
      <c r="O397" s="153" t="e">
        <f t="shared" si="79"/>
        <v>#REF!</v>
      </c>
      <c r="P397" s="153" t="e">
        <f t="shared" si="79"/>
        <v>#REF!</v>
      </c>
      <c r="Q397" s="153" t="e">
        <f t="shared" si="79"/>
        <v>#REF!</v>
      </c>
      <c r="R397" s="153" t="e">
        <f t="shared" si="79"/>
        <v>#REF!</v>
      </c>
      <c r="S397" s="153" t="e">
        <f t="shared" si="83"/>
        <v>#REF!</v>
      </c>
      <c r="T397" s="152" t="str">
        <f t="shared" ca="1" si="84"/>
        <v/>
      </c>
      <c r="U397" s="149" t="str">
        <f t="shared" ca="1" si="81"/>
        <v/>
      </c>
    </row>
    <row r="398" spans="1:21">
      <c r="A398" s="149">
        <v>396</v>
      </c>
      <c r="B398" s="150">
        <f t="shared" si="82"/>
        <v>396</v>
      </c>
      <c r="C398" s="151" t="e">
        <f>IF('Data Collection2'!$V$6='Pareto Math2'!Z$3,'Pareto Math2'!B398,IF(HLOOKUP(X$15,'Data Collection2'!I$2:J398,A399,FALSE)="","",HLOOKUP(X$15,'Data Collection2'!I$2:J398,A399,FALSE)))</f>
        <v>#REF!</v>
      </c>
      <c r="D398" s="149" t="e">
        <f>HLOOKUP(V$15,'Data Collection2'!I$2:J398,A399,FALSE)</f>
        <v>#REF!</v>
      </c>
      <c r="E398" s="152" t="e">
        <f>IF(C398="","",HLOOKUP(W$15,'Data Collection2'!I$2:J398,A399,FALSE))</f>
        <v>#REF!</v>
      </c>
      <c r="F398" s="152">
        <f>(COUNTIF(D$3:D398,D398))</f>
        <v>396</v>
      </c>
      <c r="G398" s="152">
        <f t="shared" si="85"/>
        <v>999</v>
      </c>
      <c r="H398" s="152" t="e">
        <f t="shared" si="86"/>
        <v>#REF!</v>
      </c>
      <c r="I398" s="153" t="str">
        <f t="shared" si="80"/>
        <v/>
      </c>
      <c r="J398" s="153" t="e">
        <f t="shared" si="79"/>
        <v>#REF!</v>
      </c>
      <c r="K398" s="153" t="e">
        <f t="shared" si="79"/>
        <v>#REF!</v>
      </c>
      <c r="L398" s="153" t="e">
        <f t="shared" si="79"/>
        <v>#REF!</v>
      </c>
      <c r="M398" s="153" t="e">
        <f t="shared" si="79"/>
        <v>#REF!</v>
      </c>
      <c r="N398" s="153" t="e">
        <f t="shared" si="79"/>
        <v>#REF!</v>
      </c>
      <c r="O398" s="153" t="e">
        <f t="shared" si="79"/>
        <v>#REF!</v>
      </c>
      <c r="P398" s="153" t="e">
        <f t="shared" si="79"/>
        <v>#REF!</v>
      </c>
      <c r="Q398" s="153" t="e">
        <f t="shared" si="79"/>
        <v>#REF!</v>
      </c>
      <c r="R398" s="153" t="e">
        <f t="shared" si="79"/>
        <v>#REF!</v>
      </c>
      <c r="S398" s="153" t="e">
        <f t="shared" si="83"/>
        <v>#REF!</v>
      </c>
      <c r="T398" s="152" t="str">
        <f t="shared" ca="1" si="84"/>
        <v/>
      </c>
      <c r="U398" s="149" t="str">
        <f t="shared" ca="1" si="81"/>
        <v/>
      </c>
    </row>
    <row r="399" spans="1:21">
      <c r="A399" s="149">
        <v>397</v>
      </c>
      <c r="B399" s="150">
        <f t="shared" si="82"/>
        <v>397</v>
      </c>
      <c r="C399" s="151" t="e">
        <f>IF('Data Collection2'!$V$6='Pareto Math2'!Z$3,'Pareto Math2'!B399,IF(HLOOKUP(X$15,'Data Collection2'!I$2:J399,A400,FALSE)="","",HLOOKUP(X$15,'Data Collection2'!I$2:J399,A400,FALSE)))</f>
        <v>#REF!</v>
      </c>
      <c r="D399" s="149" t="e">
        <f>HLOOKUP(V$15,'Data Collection2'!I$2:J399,A400,FALSE)</f>
        <v>#REF!</v>
      </c>
      <c r="E399" s="152" t="e">
        <f>IF(C399="","",HLOOKUP(W$15,'Data Collection2'!I$2:J399,A400,FALSE))</f>
        <v>#REF!</v>
      </c>
      <c r="F399" s="152">
        <f>(COUNTIF(D$3:D399,D399))</f>
        <v>397</v>
      </c>
      <c r="G399" s="152">
        <f t="shared" si="85"/>
        <v>999</v>
      </c>
      <c r="H399" s="152" t="e">
        <f t="shared" si="86"/>
        <v>#REF!</v>
      </c>
      <c r="I399" s="153" t="str">
        <f t="shared" si="80"/>
        <v/>
      </c>
      <c r="J399" s="153" t="e">
        <f t="shared" si="79"/>
        <v>#REF!</v>
      </c>
      <c r="K399" s="153" t="e">
        <f t="shared" si="79"/>
        <v>#REF!</v>
      </c>
      <c r="L399" s="153" t="e">
        <f t="shared" si="79"/>
        <v>#REF!</v>
      </c>
      <c r="M399" s="153" t="e">
        <f t="shared" si="79"/>
        <v>#REF!</v>
      </c>
      <c r="N399" s="153" t="e">
        <f t="shared" si="79"/>
        <v>#REF!</v>
      </c>
      <c r="O399" s="153" t="e">
        <f t="shared" si="79"/>
        <v>#REF!</v>
      </c>
      <c r="P399" s="153" t="e">
        <f t="shared" si="79"/>
        <v>#REF!</v>
      </c>
      <c r="Q399" s="153" t="e">
        <f t="shared" si="79"/>
        <v>#REF!</v>
      </c>
      <c r="R399" s="153" t="e">
        <f t="shared" si="79"/>
        <v>#REF!</v>
      </c>
      <c r="S399" s="153" t="e">
        <f t="shared" si="83"/>
        <v>#REF!</v>
      </c>
      <c r="T399" s="152" t="str">
        <f t="shared" ca="1" si="84"/>
        <v/>
      </c>
      <c r="U399" s="149" t="str">
        <f t="shared" ca="1" si="81"/>
        <v/>
      </c>
    </row>
    <row r="400" spans="1:21">
      <c r="A400" s="149">
        <v>398</v>
      </c>
      <c r="B400" s="150">
        <f t="shared" si="82"/>
        <v>398</v>
      </c>
      <c r="C400" s="151" t="e">
        <f>IF('Data Collection2'!$V$6='Pareto Math2'!Z$3,'Pareto Math2'!B400,IF(HLOOKUP(X$15,'Data Collection2'!I$2:J400,A401,FALSE)="","",HLOOKUP(X$15,'Data Collection2'!I$2:J400,A401,FALSE)))</f>
        <v>#REF!</v>
      </c>
      <c r="D400" s="149" t="e">
        <f>HLOOKUP(V$15,'Data Collection2'!I$2:J400,A401,FALSE)</f>
        <v>#REF!</v>
      </c>
      <c r="E400" s="152" t="e">
        <f>IF(C400="","",HLOOKUP(W$15,'Data Collection2'!I$2:J400,A401,FALSE))</f>
        <v>#REF!</v>
      </c>
      <c r="F400" s="152">
        <f>(COUNTIF(D$3:D400,D400))</f>
        <v>398</v>
      </c>
      <c r="G400" s="152">
        <f t="shared" si="85"/>
        <v>999</v>
      </c>
      <c r="H400" s="152" t="e">
        <f t="shared" si="86"/>
        <v>#REF!</v>
      </c>
      <c r="I400" s="153" t="str">
        <f t="shared" si="80"/>
        <v/>
      </c>
      <c r="J400" s="153" t="e">
        <f t="shared" si="79"/>
        <v>#REF!</v>
      </c>
      <c r="K400" s="153" t="e">
        <f t="shared" si="79"/>
        <v>#REF!</v>
      </c>
      <c r="L400" s="153" t="e">
        <f t="shared" si="79"/>
        <v>#REF!</v>
      </c>
      <c r="M400" s="153" t="e">
        <f t="shared" si="79"/>
        <v>#REF!</v>
      </c>
      <c r="N400" s="153" t="e">
        <f t="shared" si="79"/>
        <v>#REF!</v>
      </c>
      <c r="O400" s="153" t="e">
        <f t="shared" si="79"/>
        <v>#REF!</v>
      </c>
      <c r="P400" s="153" t="e">
        <f t="shared" si="79"/>
        <v>#REF!</v>
      </c>
      <c r="Q400" s="153" t="e">
        <f t="shared" si="79"/>
        <v>#REF!</v>
      </c>
      <c r="R400" s="153" t="e">
        <f t="shared" si="79"/>
        <v>#REF!</v>
      </c>
      <c r="S400" s="153" t="e">
        <f t="shared" si="83"/>
        <v>#REF!</v>
      </c>
      <c r="T400" s="152" t="str">
        <f t="shared" ca="1" si="84"/>
        <v/>
      </c>
      <c r="U400" s="149" t="str">
        <f t="shared" ca="1" si="81"/>
        <v/>
      </c>
    </row>
    <row r="401" spans="1:21">
      <c r="A401" s="149">
        <v>399</v>
      </c>
      <c r="B401" s="150">
        <f t="shared" si="82"/>
        <v>399</v>
      </c>
      <c r="C401" s="151" t="e">
        <f>IF('Data Collection2'!$V$6='Pareto Math2'!Z$3,'Pareto Math2'!B401,IF(HLOOKUP(X$15,'Data Collection2'!I$2:J401,A402,FALSE)="","",HLOOKUP(X$15,'Data Collection2'!I$2:J401,A402,FALSE)))</f>
        <v>#REF!</v>
      </c>
      <c r="D401" s="149" t="e">
        <f>HLOOKUP(V$15,'Data Collection2'!I$2:J401,A402,FALSE)</f>
        <v>#REF!</v>
      </c>
      <c r="E401" s="152" t="e">
        <f>IF(C401="","",HLOOKUP(W$15,'Data Collection2'!I$2:J401,A402,FALSE))</f>
        <v>#REF!</v>
      </c>
      <c r="F401" s="152">
        <f>(COUNTIF(D$3:D401,D401))</f>
        <v>399</v>
      </c>
      <c r="G401" s="152">
        <f t="shared" si="85"/>
        <v>999</v>
      </c>
      <c r="H401" s="152" t="e">
        <f t="shared" si="86"/>
        <v>#REF!</v>
      </c>
      <c r="I401" s="153" t="str">
        <f t="shared" si="80"/>
        <v/>
      </c>
      <c r="J401" s="153" t="e">
        <f t="shared" si="79"/>
        <v>#REF!</v>
      </c>
      <c r="K401" s="153" t="e">
        <f t="shared" si="79"/>
        <v>#REF!</v>
      </c>
      <c r="L401" s="153" t="e">
        <f t="shared" si="79"/>
        <v>#REF!</v>
      </c>
      <c r="M401" s="153" t="e">
        <f t="shared" si="79"/>
        <v>#REF!</v>
      </c>
      <c r="N401" s="153" t="e">
        <f t="shared" si="79"/>
        <v>#REF!</v>
      </c>
      <c r="O401" s="153" t="e">
        <f t="shared" si="79"/>
        <v>#REF!</v>
      </c>
      <c r="P401" s="153" t="e">
        <f t="shared" si="79"/>
        <v>#REF!</v>
      </c>
      <c r="Q401" s="153" t="e">
        <f t="shared" si="79"/>
        <v>#REF!</v>
      </c>
      <c r="R401" s="153" t="e">
        <f t="shared" si="79"/>
        <v>#REF!</v>
      </c>
      <c r="S401" s="153" t="e">
        <f t="shared" si="83"/>
        <v>#REF!</v>
      </c>
      <c r="T401" s="152" t="str">
        <f t="shared" ca="1" si="84"/>
        <v/>
      </c>
      <c r="U401" s="149" t="str">
        <f t="shared" ca="1" si="81"/>
        <v/>
      </c>
    </row>
    <row r="402" spans="1:21">
      <c r="A402" s="149">
        <v>400</v>
      </c>
      <c r="B402" s="150">
        <f t="shared" si="82"/>
        <v>400</v>
      </c>
      <c r="C402" s="151" t="e">
        <f>IF('Data Collection2'!$V$6='Pareto Math2'!Z$3,'Pareto Math2'!B402,IF(HLOOKUP(X$15,'Data Collection2'!I$2:J402,A403,FALSE)="","",HLOOKUP(X$15,'Data Collection2'!I$2:J402,A403,FALSE)))</f>
        <v>#REF!</v>
      </c>
      <c r="D402" s="149" t="e">
        <f>HLOOKUP(V$15,'Data Collection2'!I$2:J402,A403,FALSE)</f>
        <v>#REF!</v>
      </c>
      <c r="E402" s="152" t="e">
        <f>IF(C402="","",HLOOKUP(W$15,'Data Collection2'!I$2:J402,A403,FALSE))</f>
        <v>#REF!</v>
      </c>
      <c r="F402" s="152">
        <f>(COUNTIF(D$3:D402,D402))</f>
        <v>400</v>
      </c>
      <c r="G402" s="152">
        <f t="shared" si="85"/>
        <v>999</v>
      </c>
      <c r="H402" s="152" t="e">
        <f t="shared" si="86"/>
        <v>#REF!</v>
      </c>
      <c r="I402" s="153" t="str">
        <f t="shared" si="80"/>
        <v/>
      </c>
      <c r="J402" s="153" t="e">
        <f t="shared" si="79"/>
        <v>#REF!</v>
      </c>
      <c r="K402" s="153" t="e">
        <f t="shared" si="79"/>
        <v>#REF!</v>
      </c>
      <c r="L402" s="153" t="e">
        <f t="shared" si="79"/>
        <v>#REF!</v>
      </c>
      <c r="M402" s="153" t="e">
        <f t="shared" si="79"/>
        <v>#REF!</v>
      </c>
      <c r="N402" s="153" t="e">
        <f t="shared" si="79"/>
        <v>#REF!</v>
      </c>
      <c r="O402" s="153" t="e">
        <f t="shared" si="79"/>
        <v>#REF!</v>
      </c>
      <c r="P402" s="153" t="e">
        <f t="shared" si="79"/>
        <v>#REF!</v>
      </c>
      <c r="Q402" s="153" t="e">
        <f t="shared" si="79"/>
        <v>#REF!</v>
      </c>
      <c r="R402" s="153" t="e">
        <f t="shared" si="79"/>
        <v>#REF!</v>
      </c>
      <c r="S402" s="153" t="e">
        <f t="shared" si="83"/>
        <v>#REF!</v>
      </c>
      <c r="T402" s="152" t="str">
        <f t="shared" ca="1" si="84"/>
        <v/>
      </c>
      <c r="U402" s="149" t="str">
        <f t="shared" ca="1" si="81"/>
        <v/>
      </c>
    </row>
    <row r="403" spans="1:21">
      <c r="A403" s="149">
        <v>401</v>
      </c>
      <c r="B403" s="150">
        <f t="shared" si="82"/>
        <v>401</v>
      </c>
      <c r="C403" s="151" t="e">
        <f>IF('Data Collection2'!$V$6='Pareto Math2'!Z$3,'Pareto Math2'!B403,IF(HLOOKUP(X$15,'Data Collection2'!I$2:J403,A404,FALSE)="","",HLOOKUP(X$15,'Data Collection2'!I$2:J403,A404,FALSE)))</f>
        <v>#REF!</v>
      </c>
      <c r="D403" s="149" t="e">
        <f>HLOOKUP(V$15,'Data Collection2'!I$2:J403,A404,FALSE)</f>
        <v>#REF!</v>
      </c>
      <c r="E403" s="152" t="e">
        <f>IF(C403="","",HLOOKUP(W$15,'Data Collection2'!I$2:J403,A404,FALSE))</f>
        <v>#REF!</v>
      </c>
      <c r="F403" s="152">
        <f>(COUNTIF(D$3:D403,D403))</f>
        <v>401</v>
      </c>
      <c r="G403" s="152">
        <f t="shared" si="85"/>
        <v>999</v>
      </c>
      <c r="H403" s="152" t="e">
        <f t="shared" si="86"/>
        <v>#REF!</v>
      </c>
      <c r="I403" s="153" t="str">
        <f t="shared" si="80"/>
        <v/>
      </c>
      <c r="J403" s="153" t="e">
        <f t="shared" si="79"/>
        <v>#REF!</v>
      </c>
      <c r="K403" s="153" t="e">
        <f t="shared" si="79"/>
        <v>#REF!</v>
      </c>
      <c r="L403" s="153" t="e">
        <f t="shared" si="79"/>
        <v>#REF!</v>
      </c>
      <c r="M403" s="153" t="e">
        <f t="shared" si="79"/>
        <v>#REF!</v>
      </c>
      <c r="N403" s="153" t="e">
        <f t="shared" si="79"/>
        <v>#REF!</v>
      </c>
      <c r="O403" s="153" t="e">
        <f t="shared" si="79"/>
        <v>#REF!</v>
      </c>
      <c r="P403" s="153" t="e">
        <f t="shared" si="79"/>
        <v>#REF!</v>
      </c>
      <c r="Q403" s="153" t="e">
        <f t="shared" si="79"/>
        <v>#REF!</v>
      </c>
      <c r="R403" s="153" t="e">
        <f t="shared" si="79"/>
        <v>#REF!</v>
      </c>
      <c r="S403" s="153" t="e">
        <f t="shared" si="83"/>
        <v>#REF!</v>
      </c>
      <c r="T403" s="152" t="str">
        <f t="shared" ca="1" si="84"/>
        <v/>
      </c>
      <c r="U403" s="149" t="str">
        <f t="shared" ca="1" si="81"/>
        <v/>
      </c>
    </row>
    <row r="404" spans="1:21">
      <c r="A404" s="149">
        <v>402</v>
      </c>
      <c r="B404" s="150">
        <f t="shared" si="82"/>
        <v>402</v>
      </c>
      <c r="C404" s="151" t="e">
        <f>IF('Data Collection2'!$V$6='Pareto Math2'!Z$3,'Pareto Math2'!B404,IF(HLOOKUP(X$15,'Data Collection2'!I$2:J404,A405,FALSE)="","",HLOOKUP(X$15,'Data Collection2'!I$2:J404,A405,FALSE)))</f>
        <v>#REF!</v>
      </c>
      <c r="D404" s="149" t="e">
        <f>HLOOKUP(V$15,'Data Collection2'!I$2:J404,A405,FALSE)</f>
        <v>#REF!</v>
      </c>
      <c r="E404" s="152" t="e">
        <f>IF(C404="","",HLOOKUP(W$15,'Data Collection2'!I$2:J404,A405,FALSE))</f>
        <v>#REF!</v>
      </c>
      <c r="F404" s="152">
        <f>(COUNTIF(D$3:D404,D404))</f>
        <v>402</v>
      </c>
      <c r="G404" s="152">
        <f t="shared" si="85"/>
        <v>999</v>
      </c>
      <c r="H404" s="152" t="e">
        <f t="shared" si="86"/>
        <v>#REF!</v>
      </c>
      <c r="I404" s="153" t="str">
        <f t="shared" si="80"/>
        <v/>
      </c>
      <c r="J404" s="153" t="e">
        <f t="shared" si="79"/>
        <v>#REF!</v>
      </c>
      <c r="K404" s="153" t="e">
        <f t="shared" si="79"/>
        <v>#REF!</v>
      </c>
      <c r="L404" s="153" t="e">
        <f t="shared" si="79"/>
        <v>#REF!</v>
      </c>
      <c r="M404" s="153" t="e">
        <f t="shared" si="79"/>
        <v>#REF!</v>
      </c>
      <c r="N404" s="153" t="e">
        <f t="shared" si="79"/>
        <v>#REF!</v>
      </c>
      <c r="O404" s="153" t="e">
        <f t="shared" si="79"/>
        <v>#REF!</v>
      </c>
      <c r="P404" s="153" t="e">
        <f t="shared" si="79"/>
        <v>#REF!</v>
      </c>
      <c r="Q404" s="153" t="e">
        <f t="shared" si="79"/>
        <v>#REF!</v>
      </c>
      <c r="R404" s="153" t="e">
        <f t="shared" si="79"/>
        <v>#REF!</v>
      </c>
      <c r="S404" s="153" t="e">
        <f t="shared" si="83"/>
        <v>#REF!</v>
      </c>
      <c r="T404" s="152" t="str">
        <f t="shared" ca="1" si="84"/>
        <v/>
      </c>
      <c r="U404" s="149" t="str">
        <f t="shared" ca="1" si="81"/>
        <v/>
      </c>
    </row>
    <row r="405" spans="1:21">
      <c r="A405" s="149">
        <v>403</v>
      </c>
      <c r="B405" s="150">
        <f t="shared" si="82"/>
        <v>403</v>
      </c>
      <c r="C405" s="151" t="e">
        <f>IF('Data Collection2'!$V$6='Pareto Math2'!Z$3,'Pareto Math2'!B405,IF(HLOOKUP(X$15,'Data Collection2'!I$2:J405,A406,FALSE)="","",HLOOKUP(X$15,'Data Collection2'!I$2:J405,A406,FALSE)))</f>
        <v>#REF!</v>
      </c>
      <c r="D405" s="149" t="e">
        <f>HLOOKUP(V$15,'Data Collection2'!I$2:J405,A406,FALSE)</f>
        <v>#REF!</v>
      </c>
      <c r="E405" s="152" t="e">
        <f>IF(C405="","",HLOOKUP(W$15,'Data Collection2'!I$2:J405,A406,FALSE))</f>
        <v>#REF!</v>
      </c>
      <c r="F405" s="152">
        <f>(COUNTIF(D$3:D405,D405))</f>
        <v>403</v>
      </c>
      <c r="G405" s="152">
        <f t="shared" si="85"/>
        <v>999</v>
      </c>
      <c r="H405" s="152" t="e">
        <f t="shared" si="86"/>
        <v>#REF!</v>
      </c>
      <c r="I405" s="153" t="str">
        <f t="shared" si="80"/>
        <v/>
      </c>
      <c r="J405" s="153" t="e">
        <f t="shared" si="79"/>
        <v>#REF!</v>
      </c>
      <c r="K405" s="153" t="e">
        <f t="shared" si="79"/>
        <v>#REF!</v>
      </c>
      <c r="L405" s="153" t="e">
        <f t="shared" si="79"/>
        <v>#REF!</v>
      </c>
      <c r="M405" s="153" t="e">
        <f t="shared" si="79"/>
        <v>#REF!</v>
      </c>
      <c r="N405" s="153" t="e">
        <f t="shared" si="79"/>
        <v>#REF!</v>
      </c>
      <c r="O405" s="153" t="e">
        <f t="shared" si="79"/>
        <v>#REF!</v>
      </c>
      <c r="P405" s="153" t="e">
        <f t="shared" si="79"/>
        <v>#REF!</v>
      </c>
      <c r="Q405" s="153" t="e">
        <f t="shared" si="79"/>
        <v>#REF!</v>
      </c>
      <c r="R405" s="153" t="e">
        <f t="shared" si="79"/>
        <v>#REF!</v>
      </c>
      <c r="S405" s="153" t="e">
        <f t="shared" si="83"/>
        <v>#REF!</v>
      </c>
      <c r="T405" s="152" t="str">
        <f t="shared" ca="1" si="84"/>
        <v/>
      </c>
      <c r="U405" s="149" t="str">
        <f t="shared" ca="1" si="81"/>
        <v/>
      </c>
    </row>
    <row r="406" spans="1:21">
      <c r="A406" s="149">
        <v>404</v>
      </c>
      <c r="B406" s="150">
        <f t="shared" si="82"/>
        <v>404</v>
      </c>
      <c r="C406" s="151" t="e">
        <f>IF('Data Collection2'!$V$6='Pareto Math2'!Z$3,'Pareto Math2'!B406,IF(HLOOKUP(X$15,'Data Collection2'!I$2:J406,A407,FALSE)="","",HLOOKUP(X$15,'Data Collection2'!I$2:J406,A407,FALSE)))</f>
        <v>#REF!</v>
      </c>
      <c r="D406" s="149" t="e">
        <f>HLOOKUP(V$15,'Data Collection2'!I$2:J406,A407,FALSE)</f>
        <v>#REF!</v>
      </c>
      <c r="E406" s="152" t="e">
        <f>IF(C406="","",HLOOKUP(W$15,'Data Collection2'!I$2:J406,A407,FALSE))</f>
        <v>#REF!</v>
      </c>
      <c r="F406" s="152">
        <f>(COUNTIF(D$3:D406,D406))</f>
        <v>404</v>
      </c>
      <c r="G406" s="152">
        <f t="shared" si="85"/>
        <v>999</v>
      </c>
      <c r="H406" s="152" t="e">
        <f t="shared" si="86"/>
        <v>#REF!</v>
      </c>
      <c r="I406" s="153" t="str">
        <f t="shared" si="80"/>
        <v/>
      </c>
      <c r="J406" s="153" t="e">
        <f t="shared" si="79"/>
        <v>#REF!</v>
      </c>
      <c r="K406" s="153" t="e">
        <f t="shared" si="79"/>
        <v>#REF!</v>
      </c>
      <c r="L406" s="153" t="e">
        <f t="shared" si="79"/>
        <v>#REF!</v>
      </c>
      <c r="M406" s="153" t="e">
        <f t="shared" si="79"/>
        <v>#REF!</v>
      </c>
      <c r="N406" s="153" t="e">
        <f t="shared" si="79"/>
        <v>#REF!</v>
      </c>
      <c r="O406" s="153" t="e">
        <f t="shared" si="79"/>
        <v>#REF!</v>
      </c>
      <c r="P406" s="153" t="e">
        <f t="shared" si="79"/>
        <v>#REF!</v>
      </c>
      <c r="Q406" s="153" t="e">
        <f t="shared" si="79"/>
        <v>#REF!</v>
      </c>
      <c r="R406" s="153" t="e">
        <f t="shared" si="79"/>
        <v>#REF!</v>
      </c>
      <c r="S406" s="153" t="e">
        <f t="shared" si="83"/>
        <v>#REF!</v>
      </c>
      <c r="T406" s="152" t="str">
        <f t="shared" ca="1" si="84"/>
        <v/>
      </c>
      <c r="U406" s="149" t="str">
        <f t="shared" ca="1" si="81"/>
        <v/>
      </c>
    </row>
    <row r="407" spans="1:21">
      <c r="A407" s="149">
        <v>405</v>
      </c>
      <c r="B407" s="150">
        <f t="shared" si="82"/>
        <v>405</v>
      </c>
      <c r="C407" s="151" t="e">
        <f>IF('Data Collection2'!$V$6='Pareto Math2'!Z$3,'Pareto Math2'!B407,IF(HLOOKUP(X$15,'Data Collection2'!I$2:J407,A408,FALSE)="","",HLOOKUP(X$15,'Data Collection2'!I$2:J407,A408,FALSE)))</f>
        <v>#REF!</v>
      </c>
      <c r="D407" s="149" t="e">
        <f>HLOOKUP(V$15,'Data Collection2'!I$2:J407,A408,FALSE)</f>
        <v>#REF!</v>
      </c>
      <c r="E407" s="152" t="e">
        <f>IF(C407="","",HLOOKUP(W$15,'Data Collection2'!I$2:J407,A408,FALSE))</f>
        <v>#REF!</v>
      </c>
      <c r="F407" s="152">
        <f>(COUNTIF(D$3:D407,D407))</f>
        <v>405</v>
      </c>
      <c r="G407" s="152">
        <f t="shared" si="85"/>
        <v>999</v>
      </c>
      <c r="H407" s="152" t="e">
        <f t="shared" si="86"/>
        <v>#REF!</v>
      </c>
      <c r="I407" s="153" t="str">
        <f t="shared" si="80"/>
        <v/>
      </c>
      <c r="J407" s="153" t="e">
        <f t="shared" si="79"/>
        <v>#REF!</v>
      </c>
      <c r="K407" s="153" t="e">
        <f t="shared" si="79"/>
        <v>#REF!</v>
      </c>
      <c r="L407" s="153" t="e">
        <f t="shared" si="79"/>
        <v>#REF!</v>
      </c>
      <c r="M407" s="153" t="e">
        <f t="shared" si="79"/>
        <v>#REF!</v>
      </c>
      <c r="N407" s="153" t="e">
        <f t="shared" si="79"/>
        <v>#REF!</v>
      </c>
      <c r="O407" s="153" t="e">
        <f t="shared" si="79"/>
        <v>#REF!</v>
      </c>
      <c r="P407" s="153" t="e">
        <f t="shared" si="79"/>
        <v>#REF!</v>
      </c>
      <c r="Q407" s="153" t="e">
        <f t="shared" si="79"/>
        <v>#REF!</v>
      </c>
      <c r="R407" s="153" t="e">
        <f t="shared" si="79"/>
        <v>#REF!</v>
      </c>
      <c r="S407" s="153" t="e">
        <f t="shared" si="83"/>
        <v>#REF!</v>
      </c>
      <c r="T407" s="152" t="str">
        <f t="shared" ca="1" si="84"/>
        <v/>
      </c>
      <c r="U407" s="149" t="str">
        <f t="shared" ca="1" si="81"/>
        <v/>
      </c>
    </row>
    <row r="408" spans="1:21">
      <c r="A408" s="149">
        <v>406</v>
      </c>
      <c r="B408" s="150">
        <f t="shared" si="82"/>
        <v>406</v>
      </c>
      <c r="C408" s="151" t="e">
        <f>IF('Data Collection2'!$V$6='Pareto Math2'!Z$3,'Pareto Math2'!B408,IF(HLOOKUP(X$15,'Data Collection2'!I$2:J408,A409,FALSE)="","",HLOOKUP(X$15,'Data Collection2'!I$2:J408,A409,FALSE)))</f>
        <v>#REF!</v>
      </c>
      <c r="D408" s="149" t="e">
        <f>HLOOKUP(V$15,'Data Collection2'!I$2:J408,A409,FALSE)</f>
        <v>#REF!</v>
      </c>
      <c r="E408" s="152" t="e">
        <f>IF(C408="","",HLOOKUP(W$15,'Data Collection2'!I$2:J408,A409,FALSE))</f>
        <v>#REF!</v>
      </c>
      <c r="F408" s="152">
        <f>(COUNTIF(D$3:D408,D408))</f>
        <v>406</v>
      </c>
      <c r="G408" s="152">
        <f t="shared" si="85"/>
        <v>999</v>
      </c>
      <c r="H408" s="152" t="e">
        <f t="shared" si="86"/>
        <v>#REF!</v>
      </c>
      <c r="I408" s="153" t="str">
        <f t="shared" si="80"/>
        <v/>
      </c>
      <c r="J408" s="153" t="e">
        <f t="shared" si="79"/>
        <v>#REF!</v>
      </c>
      <c r="K408" s="153" t="e">
        <f t="shared" si="79"/>
        <v>#REF!</v>
      </c>
      <c r="L408" s="153" t="e">
        <f t="shared" si="79"/>
        <v>#REF!</v>
      </c>
      <c r="M408" s="153" t="e">
        <f t="shared" si="79"/>
        <v>#REF!</v>
      </c>
      <c r="N408" s="153" t="e">
        <f t="shared" si="79"/>
        <v>#REF!</v>
      </c>
      <c r="O408" s="153" t="e">
        <f t="shared" si="79"/>
        <v>#REF!</v>
      </c>
      <c r="P408" s="153" t="e">
        <f t="shared" si="79"/>
        <v>#REF!</v>
      </c>
      <c r="Q408" s="153" t="e">
        <f t="shared" si="79"/>
        <v>#REF!</v>
      </c>
      <c r="R408" s="153" t="e">
        <f t="shared" si="79"/>
        <v>#REF!</v>
      </c>
      <c r="S408" s="153" t="e">
        <f t="shared" si="83"/>
        <v>#REF!</v>
      </c>
      <c r="T408" s="152" t="str">
        <f t="shared" ca="1" si="84"/>
        <v/>
      </c>
      <c r="U408" s="149" t="str">
        <f t="shared" ca="1" si="81"/>
        <v/>
      </c>
    </row>
    <row r="409" spans="1:21">
      <c r="A409" s="149">
        <v>407</v>
      </c>
      <c r="B409" s="150">
        <f t="shared" si="82"/>
        <v>407</v>
      </c>
      <c r="C409" s="151" t="e">
        <f>IF('Data Collection2'!$V$6='Pareto Math2'!Z$3,'Pareto Math2'!B409,IF(HLOOKUP(X$15,'Data Collection2'!I$2:J409,A410,FALSE)="","",HLOOKUP(X$15,'Data Collection2'!I$2:J409,A410,FALSE)))</f>
        <v>#REF!</v>
      </c>
      <c r="D409" s="149" t="e">
        <f>HLOOKUP(V$15,'Data Collection2'!I$2:J409,A410,FALSE)</f>
        <v>#REF!</v>
      </c>
      <c r="E409" s="152" t="e">
        <f>IF(C409="","",HLOOKUP(W$15,'Data Collection2'!I$2:J409,A410,FALSE))</f>
        <v>#REF!</v>
      </c>
      <c r="F409" s="152">
        <f>(COUNTIF(D$3:D409,D409))</f>
        <v>407</v>
      </c>
      <c r="G409" s="152">
        <f t="shared" si="85"/>
        <v>999</v>
      </c>
      <c r="H409" s="152" t="e">
        <f t="shared" si="86"/>
        <v>#REF!</v>
      </c>
      <c r="I409" s="153" t="str">
        <f t="shared" si="80"/>
        <v/>
      </c>
      <c r="J409" s="153" t="e">
        <f t="shared" si="79"/>
        <v>#REF!</v>
      </c>
      <c r="K409" s="153" t="e">
        <f t="shared" si="79"/>
        <v>#REF!</v>
      </c>
      <c r="L409" s="153" t="e">
        <f t="shared" si="79"/>
        <v>#REF!</v>
      </c>
      <c r="M409" s="153" t="e">
        <f t="shared" si="79"/>
        <v>#REF!</v>
      </c>
      <c r="N409" s="153" t="e">
        <f t="shared" si="79"/>
        <v>#REF!</v>
      </c>
      <c r="O409" s="153" t="e">
        <f t="shared" si="79"/>
        <v>#REF!</v>
      </c>
      <c r="P409" s="153" t="e">
        <f t="shared" si="79"/>
        <v>#REF!</v>
      </c>
      <c r="Q409" s="153" t="e">
        <f t="shared" si="79"/>
        <v>#REF!</v>
      </c>
      <c r="R409" s="153" t="e">
        <f t="shared" si="79"/>
        <v>#REF!</v>
      </c>
      <c r="S409" s="153" t="e">
        <f t="shared" si="83"/>
        <v>#REF!</v>
      </c>
      <c r="T409" s="152" t="str">
        <f t="shared" ca="1" si="84"/>
        <v/>
      </c>
      <c r="U409" s="149" t="str">
        <f t="shared" ca="1" si="81"/>
        <v/>
      </c>
    </row>
    <row r="410" spans="1:21">
      <c r="A410" s="149">
        <v>408</v>
      </c>
      <c r="B410" s="150">
        <f t="shared" si="82"/>
        <v>408</v>
      </c>
      <c r="C410" s="151" t="e">
        <f>IF('Data Collection2'!$V$6='Pareto Math2'!Z$3,'Pareto Math2'!B410,IF(HLOOKUP(X$15,'Data Collection2'!I$2:J410,A411,FALSE)="","",HLOOKUP(X$15,'Data Collection2'!I$2:J410,A411,FALSE)))</f>
        <v>#REF!</v>
      </c>
      <c r="D410" s="149" t="e">
        <f>HLOOKUP(V$15,'Data Collection2'!I$2:J410,A411,FALSE)</f>
        <v>#REF!</v>
      </c>
      <c r="E410" s="152" t="e">
        <f>IF(C410="","",HLOOKUP(W$15,'Data Collection2'!I$2:J410,A411,FALSE))</f>
        <v>#REF!</v>
      </c>
      <c r="F410" s="152">
        <f>(COUNTIF(D$3:D410,D410))</f>
        <v>408</v>
      </c>
      <c r="G410" s="152">
        <f t="shared" si="85"/>
        <v>999</v>
      </c>
      <c r="H410" s="152" t="e">
        <f t="shared" si="86"/>
        <v>#REF!</v>
      </c>
      <c r="I410" s="153" t="str">
        <f t="shared" si="80"/>
        <v/>
      </c>
      <c r="J410" s="153" t="e">
        <f t="shared" si="79"/>
        <v>#REF!</v>
      </c>
      <c r="K410" s="153" t="e">
        <f t="shared" si="79"/>
        <v>#REF!</v>
      </c>
      <c r="L410" s="153" t="e">
        <f t="shared" si="79"/>
        <v>#REF!</v>
      </c>
      <c r="M410" s="153" t="e">
        <f t="shared" si="79"/>
        <v>#REF!</v>
      </c>
      <c r="N410" s="153" t="e">
        <f t="shared" si="79"/>
        <v>#REF!</v>
      </c>
      <c r="O410" s="153" t="e">
        <f t="shared" si="79"/>
        <v>#REF!</v>
      </c>
      <c r="P410" s="153" t="e">
        <f t="shared" si="79"/>
        <v>#REF!</v>
      </c>
      <c r="Q410" s="153" t="e">
        <f t="shared" si="79"/>
        <v>#REF!</v>
      </c>
      <c r="R410" s="153" t="e">
        <f t="shared" si="79"/>
        <v>#REF!</v>
      </c>
      <c r="S410" s="153" t="e">
        <f t="shared" si="83"/>
        <v>#REF!</v>
      </c>
      <c r="T410" s="152" t="str">
        <f t="shared" ca="1" si="84"/>
        <v/>
      </c>
      <c r="U410" s="149" t="str">
        <f t="shared" ca="1" si="81"/>
        <v/>
      </c>
    </row>
    <row r="411" spans="1:21">
      <c r="A411" s="149">
        <v>409</v>
      </c>
      <c r="B411" s="150">
        <f t="shared" si="82"/>
        <v>409</v>
      </c>
      <c r="C411" s="151" t="e">
        <f>IF('Data Collection2'!$V$6='Pareto Math2'!Z$3,'Pareto Math2'!B411,IF(HLOOKUP(X$15,'Data Collection2'!I$2:J411,A412,FALSE)="","",HLOOKUP(X$15,'Data Collection2'!I$2:J411,A412,FALSE)))</f>
        <v>#REF!</v>
      </c>
      <c r="D411" s="149" t="e">
        <f>HLOOKUP(V$15,'Data Collection2'!I$2:J411,A412,FALSE)</f>
        <v>#REF!</v>
      </c>
      <c r="E411" s="152" t="e">
        <f>IF(C411="","",HLOOKUP(W$15,'Data Collection2'!I$2:J411,A412,FALSE))</f>
        <v>#REF!</v>
      </c>
      <c r="F411" s="152">
        <f>(COUNTIF(D$3:D411,D411))</f>
        <v>409</v>
      </c>
      <c r="G411" s="152">
        <f t="shared" si="85"/>
        <v>999</v>
      </c>
      <c r="H411" s="152" t="e">
        <f t="shared" si="86"/>
        <v>#REF!</v>
      </c>
      <c r="I411" s="153" t="str">
        <f t="shared" si="80"/>
        <v/>
      </c>
      <c r="J411" s="153" t="e">
        <f t="shared" si="79"/>
        <v>#REF!</v>
      </c>
      <c r="K411" s="153" t="e">
        <f t="shared" si="79"/>
        <v>#REF!</v>
      </c>
      <c r="L411" s="153" t="e">
        <f t="shared" si="79"/>
        <v>#REF!</v>
      </c>
      <c r="M411" s="153" t="e">
        <f t="shared" si="79"/>
        <v>#REF!</v>
      </c>
      <c r="N411" s="153" t="e">
        <f t="shared" si="79"/>
        <v>#REF!</v>
      </c>
      <c r="O411" s="153" t="e">
        <f t="shared" si="79"/>
        <v>#REF!</v>
      </c>
      <c r="P411" s="153" t="e">
        <f t="shared" si="79"/>
        <v>#REF!</v>
      </c>
      <c r="Q411" s="153" t="e">
        <f t="shared" si="79"/>
        <v>#REF!</v>
      </c>
      <c r="R411" s="153" t="e">
        <f t="shared" si="79"/>
        <v>#REF!</v>
      </c>
      <c r="S411" s="153" t="e">
        <f t="shared" si="83"/>
        <v>#REF!</v>
      </c>
      <c r="T411" s="152" t="str">
        <f t="shared" ca="1" si="84"/>
        <v/>
      </c>
      <c r="U411" s="149" t="str">
        <f t="shared" ca="1" si="81"/>
        <v/>
      </c>
    </row>
    <row r="412" spans="1:21">
      <c r="A412" s="149">
        <v>410</v>
      </c>
      <c r="B412" s="150">
        <f t="shared" si="82"/>
        <v>410</v>
      </c>
      <c r="C412" s="151" t="e">
        <f>IF('Data Collection2'!$V$6='Pareto Math2'!Z$3,'Pareto Math2'!B412,IF(HLOOKUP(X$15,'Data Collection2'!I$2:J412,A413,FALSE)="","",HLOOKUP(X$15,'Data Collection2'!I$2:J412,A413,FALSE)))</f>
        <v>#REF!</v>
      </c>
      <c r="D412" s="149" t="e">
        <f>HLOOKUP(V$15,'Data Collection2'!I$2:J412,A413,FALSE)</f>
        <v>#REF!</v>
      </c>
      <c r="E412" s="152" t="e">
        <f>IF(C412="","",HLOOKUP(W$15,'Data Collection2'!I$2:J412,A413,FALSE))</f>
        <v>#REF!</v>
      </c>
      <c r="F412" s="152">
        <f>(COUNTIF(D$3:D412,D412))</f>
        <v>410</v>
      </c>
      <c r="G412" s="152">
        <f t="shared" si="85"/>
        <v>999</v>
      </c>
      <c r="H412" s="152" t="e">
        <f t="shared" si="86"/>
        <v>#REF!</v>
      </c>
      <c r="I412" s="153" t="str">
        <f t="shared" si="80"/>
        <v/>
      </c>
      <c r="J412" s="153" t="e">
        <f t="shared" si="79"/>
        <v>#REF!</v>
      </c>
      <c r="K412" s="153" t="e">
        <f t="shared" si="79"/>
        <v>#REF!</v>
      </c>
      <c r="L412" s="153" t="e">
        <f t="shared" si="79"/>
        <v>#REF!</v>
      </c>
      <c r="M412" s="153" t="e">
        <f t="shared" si="79"/>
        <v>#REF!</v>
      </c>
      <c r="N412" s="153" t="e">
        <f t="shared" si="79"/>
        <v>#REF!</v>
      </c>
      <c r="O412" s="153" t="e">
        <f t="shared" si="79"/>
        <v>#REF!</v>
      </c>
      <c r="P412" s="153" t="e">
        <f t="shared" si="79"/>
        <v>#REF!</v>
      </c>
      <c r="Q412" s="153" t="e">
        <f t="shared" si="79"/>
        <v>#REF!</v>
      </c>
      <c r="R412" s="153" t="e">
        <f t="shared" si="79"/>
        <v>#REF!</v>
      </c>
      <c r="S412" s="153" t="e">
        <f t="shared" si="83"/>
        <v>#REF!</v>
      </c>
      <c r="T412" s="152" t="str">
        <f t="shared" ca="1" si="84"/>
        <v/>
      </c>
      <c r="U412" s="149" t="str">
        <f t="shared" ca="1" si="81"/>
        <v/>
      </c>
    </row>
    <row r="413" spans="1:21">
      <c r="A413" s="149">
        <v>411</v>
      </c>
      <c r="B413" s="150">
        <f t="shared" si="82"/>
        <v>411</v>
      </c>
      <c r="C413" s="151" t="e">
        <f>IF('Data Collection2'!$V$6='Pareto Math2'!Z$3,'Pareto Math2'!B413,IF(HLOOKUP(X$15,'Data Collection2'!I$2:J413,A414,FALSE)="","",HLOOKUP(X$15,'Data Collection2'!I$2:J413,A414,FALSE)))</f>
        <v>#REF!</v>
      </c>
      <c r="D413" s="149" t="e">
        <f>HLOOKUP(V$15,'Data Collection2'!I$2:J413,A414,FALSE)</f>
        <v>#REF!</v>
      </c>
      <c r="E413" s="152" t="e">
        <f>IF(C413="","",HLOOKUP(W$15,'Data Collection2'!I$2:J413,A414,FALSE))</f>
        <v>#REF!</v>
      </c>
      <c r="F413" s="152">
        <f>(COUNTIF(D$3:D413,D413))</f>
        <v>411</v>
      </c>
      <c r="G413" s="152">
        <f t="shared" si="85"/>
        <v>999</v>
      </c>
      <c r="H413" s="152" t="e">
        <f t="shared" si="86"/>
        <v>#REF!</v>
      </c>
      <c r="I413" s="153" t="str">
        <f t="shared" si="80"/>
        <v/>
      </c>
      <c r="J413" s="153" t="e">
        <f t="shared" si="79"/>
        <v>#REF!</v>
      </c>
      <c r="K413" s="153" t="e">
        <f t="shared" si="79"/>
        <v>#REF!</v>
      </c>
      <c r="L413" s="153" t="e">
        <f t="shared" si="79"/>
        <v>#REF!</v>
      </c>
      <c r="M413" s="153" t="e">
        <f t="shared" ref="M413:R455" si="87">IF(ISERROR(AA$43),"",IF($D413&lt;&gt;AA$43,"",$E413))</f>
        <v>#REF!</v>
      </c>
      <c r="N413" s="153" t="e">
        <f t="shared" si="87"/>
        <v>#REF!</v>
      </c>
      <c r="O413" s="153" t="e">
        <f t="shared" si="87"/>
        <v>#REF!</v>
      </c>
      <c r="P413" s="153" t="e">
        <f t="shared" si="87"/>
        <v>#REF!</v>
      </c>
      <c r="Q413" s="153" t="e">
        <f t="shared" si="87"/>
        <v>#REF!</v>
      </c>
      <c r="R413" s="153" t="e">
        <f t="shared" si="87"/>
        <v>#REF!</v>
      </c>
      <c r="S413" s="153" t="e">
        <f t="shared" si="83"/>
        <v>#REF!</v>
      </c>
      <c r="T413" s="152" t="str">
        <f t="shared" ca="1" si="84"/>
        <v/>
      </c>
      <c r="U413" s="149" t="str">
        <f t="shared" ca="1" si="81"/>
        <v/>
      </c>
    </row>
    <row r="414" spans="1:21">
      <c r="A414" s="149">
        <v>412</v>
      </c>
      <c r="B414" s="150">
        <f t="shared" si="82"/>
        <v>412</v>
      </c>
      <c r="C414" s="151" t="e">
        <f>IF('Data Collection2'!$V$6='Pareto Math2'!Z$3,'Pareto Math2'!B414,IF(HLOOKUP(X$15,'Data Collection2'!I$2:J414,A415,FALSE)="","",HLOOKUP(X$15,'Data Collection2'!I$2:J414,A415,FALSE)))</f>
        <v>#REF!</v>
      </c>
      <c r="D414" s="149" t="e">
        <f>HLOOKUP(V$15,'Data Collection2'!I$2:J414,A415,FALSE)</f>
        <v>#REF!</v>
      </c>
      <c r="E414" s="152" t="e">
        <f>IF(C414="","",HLOOKUP(W$15,'Data Collection2'!I$2:J414,A415,FALSE))</f>
        <v>#REF!</v>
      </c>
      <c r="F414" s="152">
        <f>(COUNTIF(D$3:D414,D414))</f>
        <v>412</v>
      </c>
      <c r="G414" s="152">
        <f t="shared" si="85"/>
        <v>999</v>
      </c>
      <c r="H414" s="152" t="e">
        <f t="shared" si="86"/>
        <v>#REF!</v>
      </c>
      <c r="I414" s="153" t="str">
        <f t="shared" si="80"/>
        <v/>
      </c>
      <c r="J414" s="153" t="e">
        <f t="shared" ref="J414:O477" si="88">IF(ISERROR(X$43),"",IF($D414&lt;&gt;X$43,"",$E414))</f>
        <v>#REF!</v>
      </c>
      <c r="K414" s="153" t="e">
        <f t="shared" si="88"/>
        <v>#REF!</v>
      </c>
      <c r="L414" s="153" t="e">
        <f t="shared" si="88"/>
        <v>#REF!</v>
      </c>
      <c r="M414" s="153" t="e">
        <f t="shared" si="87"/>
        <v>#REF!</v>
      </c>
      <c r="N414" s="153" t="e">
        <f t="shared" si="87"/>
        <v>#REF!</v>
      </c>
      <c r="O414" s="153" t="e">
        <f t="shared" si="87"/>
        <v>#REF!</v>
      </c>
      <c r="P414" s="153" t="e">
        <f t="shared" si="87"/>
        <v>#REF!</v>
      </c>
      <c r="Q414" s="153" t="e">
        <f t="shared" si="87"/>
        <v>#REF!</v>
      </c>
      <c r="R414" s="153" t="e">
        <f t="shared" si="87"/>
        <v>#REF!</v>
      </c>
      <c r="S414" s="153" t="e">
        <f t="shared" si="83"/>
        <v>#REF!</v>
      </c>
      <c r="T414" s="152" t="str">
        <f t="shared" ca="1" si="84"/>
        <v/>
      </c>
      <c r="U414" s="149" t="str">
        <f t="shared" ca="1" si="81"/>
        <v/>
      </c>
    </row>
    <row r="415" spans="1:21">
      <c r="A415" s="149">
        <v>413</v>
      </c>
      <c r="B415" s="150">
        <f t="shared" si="82"/>
        <v>413</v>
      </c>
      <c r="C415" s="151" t="e">
        <f>IF('Data Collection2'!$V$6='Pareto Math2'!Z$3,'Pareto Math2'!B415,IF(HLOOKUP(X$15,'Data Collection2'!I$2:J415,A416,FALSE)="","",HLOOKUP(X$15,'Data Collection2'!I$2:J415,A416,FALSE)))</f>
        <v>#REF!</v>
      </c>
      <c r="D415" s="149" t="e">
        <f>HLOOKUP(V$15,'Data Collection2'!I$2:J415,A416,FALSE)</f>
        <v>#REF!</v>
      </c>
      <c r="E415" s="152" t="e">
        <f>IF(C415="","",HLOOKUP(W$15,'Data Collection2'!I$2:J415,A416,FALSE))</f>
        <v>#REF!</v>
      </c>
      <c r="F415" s="152">
        <f>(COUNTIF(D$3:D415,D415))</f>
        <v>413</v>
      </c>
      <c r="G415" s="152">
        <f t="shared" si="85"/>
        <v>999</v>
      </c>
      <c r="H415" s="152" t="e">
        <f t="shared" si="86"/>
        <v>#REF!</v>
      </c>
      <c r="I415" s="153" t="str">
        <f t="shared" si="80"/>
        <v/>
      </c>
      <c r="J415" s="153" t="e">
        <f t="shared" si="88"/>
        <v>#REF!</v>
      </c>
      <c r="K415" s="153" t="e">
        <f t="shared" si="88"/>
        <v>#REF!</v>
      </c>
      <c r="L415" s="153" t="e">
        <f t="shared" si="88"/>
        <v>#REF!</v>
      </c>
      <c r="M415" s="153" t="e">
        <f t="shared" si="87"/>
        <v>#REF!</v>
      </c>
      <c r="N415" s="153" t="e">
        <f t="shared" si="87"/>
        <v>#REF!</v>
      </c>
      <c r="O415" s="153" t="e">
        <f t="shared" si="87"/>
        <v>#REF!</v>
      </c>
      <c r="P415" s="153" t="e">
        <f t="shared" si="87"/>
        <v>#REF!</v>
      </c>
      <c r="Q415" s="153" t="e">
        <f t="shared" si="87"/>
        <v>#REF!</v>
      </c>
      <c r="R415" s="153" t="e">
        <f t="shared" si="87"/>
        <v>#REF!</v>
      </c>
      <c r="S415" s="153" t="e">
        <f t="shared" si="83"/>
        <v>#REF!</v>
      </c>
      <c r="T415" s="152" t="str">
        <f t="shared" ca="1" si="84"/>
        <v/>
      </c>
      <c r="U415" s="149" t="str">
        <f t="shared" ca="1" si="81"/>
        <v/>
      </c>
    </row>
    <row r="416" spans="1:21">
      <c r="A416" s="149">
        <v>414</v>
      </c>
      <c r="B416" s="150">
        <f t="shared" si="82"/>
        <v>414</v>
      </c>
      <c r="C416" s="151" t="e">
        <f>IF('Data Collection2'!$V$6='Pareto Math2'!Z$3,'Pareto Math2'!B416,IF(HLOOKUP(X$15,'Data Collection2'!I$2:J416,A417,FALSE)="","",HLOOKUP(X$15,'Data Collection2'!I$2:J416,A417,FALSE)))</f>
        <v>#REF!</v>
      </c>
      <c r="D416" s="149" t="e">
        <f>HLOOKUP(V$15,'Data Collection2'!I$2:J416,A417,FALSE)</f>
        <v>#REF!</v>
      </c>
      <c r="E416" s="152" t="e">
        <f>IF(C416="","",HLOOKUP(W$15,'Data Collection2'!I$2:J416,A417,FALSE))</f>
        <v>#REF!</v>
      </c>
      <c r="F416" s="152">
        <f>(COUNTIF(D$3:D416,D416))</f>
        <v>414</v>
      </c>
      <c r="G416" s="152">
        <f t="shared" si="85"/>
        <v>999</v>
      </c>
      <c r="H416" s="152" t="e">
        <f t="shared" si="86"/>
        <v>#REF!</v>
      </c>
      <c r="I416" s="153" t="str">
        <f t="shared" si="80"/>
        <v/>
      </c>
      <c r="J416" s="153" t="e">
        <f t="shared" si="88"/>
        <v>#REF!</v>
      </c>
      <c r="K416" s="153" t="e">
        <f t="shared" si="88"/>
        <v>#REF!</v>
      </c>
      <c r="L416" s="153" t="e">
        <f t="shared" si="88"/>
        <v>#REF!</v>
      </c>
      <c r="M416" s="153" t="e">
        <f t="shared" si="87"/>
        <v>#REF!</v>
      </c>
      <c r="N416" s="153" t="e">
        <f t="shared" si="87"/>
        <v>#REF!</v>
      </c>
      <c r="O416" s="153" t="e">
        <f t="shared" si="87"/>
        <v>#REF!</v>
      </c>
      <c r="P416" s="153" t="e">
        <f t="shared" si="87"/>
        <v>#REF!</v>
      </c>
      <c r="Q416" s="153" t="e">
        <f t="shared" si="87"/>
        <v>#REF!</v>
      </c>
      <c r="R416" s="153" t="e">
        <f t="shared" si="87"/>
        <v>#REF!</v>
      </c>
      <c r="S416" s="153" t="e">
        <f t="shared" si="83"/>
        <v>#REF!</v>
      </c>
      <c r="T416" s="152" t="str">
        <f t="shared" ca="1" si="84"/>
        <v/>
      </c>
      <c r="U416" s="149" t="str">
        <f t="shared" ca="1" si="81"/>
        <v/>
      </c>
    </row>
    <row r="417" spans="1:21">
      <c r="A417" s="149">
        <v>415</v>
      </c>
      <c r="B417" s="150">
        <f t="shared" si="82"/>
        <v>415</v>
      </c>
      <c r="C417" s="151" t="e">
        <f>IF('Data Collection2'!$V$6='Pareto Math2'!Z$3,'Pareto Math2'!B417,IF(HLOOKUP(X$15,'Data Collection2'!I$2:J417,A418,FALSE)="","",HLOOKUP(X$15,'Data Collection2'!I$2:J417,A418,FALSE)))</f>
        <v>#REF!</v>
      </c>
      <c r="D417" s="149" t="e">
        <f>HLOOKUP(V$15,'Data Collection2'!I$2:J417,A418,FALSE)</f>
        <v>#REF!</v>
      </c>
      <c r="E417" s="152" t="e">
        <f>IF(C417="","",HLOOKUP(W$15,'Data Collection2'!I$2:J417,A418,FALSE))</f>
        <v>#REF!</v>
      </c>
      <c r="F417" s="152">
        <f>(COUNTIF(D$3:D417,D417))</f>
        <v>415</v>
      </c>
      <c r="G417" s="152">
        <f t="shared" si="85"/>
        <v>999</v>
      </c>
      <c r="H417" s="152" t="e">
        <f t="shared" si="86"/>
        <v>#REF!</v>
      </c>
      <c r="I417" s="153" t="str">
        <f t="shared" si="80"/>
        <v/>
      </c>
      <c r="J417" s="153" t="e">
        <f t="shared" si="88"/>
        <v>#REF!</v>
      </c>
      <c r="K417" s="153" t="e">
        <f t="shared" si="88"/>
        <v>#REF!</v>
      </c>
      <c r="L417" s="153" t="e">
        <f t="shared" si="88"/>
        <v>#REF!</v>
      </c>
      <c r="M417" s="153" t="e">
        <f t="shared" si="87"/>
        <v>#REF!</v>
      </c>
      <c r="N417" s="153" t="e">
        <f t="shared" si="87"/>
        <v>#REF!</v>
      </c>
      <c r="O417" s="153" t="e">
        <f t="shared" si="87"/>
        <v>#REF!</v>
      </c>
      <c r="P417" s="153" t="e">
        <f t="shared" si="87"/>
        <v>#REF!</v>
      </c>
      <c r="Q417" s="153" t="e">
        <f t="shared" si="87"/>
        <v>#REF!</v>
      </c>
      <c r="R417" s="153" t="e">
        <f t="shared" si="87"/>
        <v>#REF!</v>
      </c>
      <c r="S417" s="153" t="e">
        <f t="shared" si="83"/>
        <v>#REF!</v>
      </c>
      <c r="T417" s="152" t="str">
        <f t="shared" ca="1" si="84"/>
        <v/>
      </c>
      <c r="U417" s="149" t="str">
        <f t="shared" ca="1" si="81"/>
        <v/>
      </c>
    </row>
    <row r="418" spans="1:21">
      <c r="A418" s="149">
        <v>416</v>
      </c>
      <c r="B418" s="150">
        <f t="shared" si="82"/>
        <v>416</v>
      </c>
      <c r="C418" s="151" t="e">
        <f>IF('Data Collection2'!$V$6='Pareto Math2'!Z$3,'Pareto Math2'!B418,IF(HLOOKUP(X$15,'Data Collection2'!I$2:J418,A419,FALSE)="","",HLOOKUP(X$15,'Data Collection2'!I$2:J418,A419,FALSE)))</f>
        <v>#REF!</v>
      </c>
      <c r="D418" s="149" t="e">
        <f>HLOOKUP(V$15,'Data Collection2'!I$2:J418,A419,FALSE)</f>
        <v>#REF!</v>
      </c>
      <c r="E418" s="152" t="e">
        <f>IF(C418="","",HLOOKUP(W$15,'Data Collection2'!I$2:J418,A419,FALSE))</f>
        <v>#REF!</v>
      </c>
      <c r="F418" s="152">
        <f>(COUNTIF(D$3:D418,D418))</f>
        <v>416</v>
      </c>
      <c r="G418" s="152">
        <f t="shared" si="85"/>
        <v>999</v>
      </c>
      <c r="H418" s="152" t="e">
        <f t="shared" si="86"/>
        <v>#REF!</v>
      </c>
      <c r="I418" s="153" t="str">
        <f t="shared" si="80"/>
        <v/>
      </c>
      <c r="J418" s="153" t="e">
        <f t="shared" si="88"/>
        <v>#REF!</v>
      </c>
      <c r="K418" s="153" t="e">
        <f t="shared" si="88"/>
        <v>#REF!</v>
      </c>
      <c r="L418" s="153" t="e">
        <f t="shared" si="88"/>
        <v>#REF!</v>
      </c>
      <c r="M418" s="153" t="e">
        <f t="shared" si="87"/>
        <v>#REF!</v>
      </c>
      <c r="N418" s="153" t="e">
        <f t="shared" si="87"/>
        <v>#REF!</v>
      </c>
      <c r="O418" s="153" t="e">
        <f t="shared" si="87"/>
        <v>#REF!</v>
      </c>
      <c r="P418" s="153" t="e">
        <f t="shared" si="87"/>
        <v>#REF!</v>
      </c>
      <c r="Q418" s="153" t="e">
        <f t="shared" si="87"/>
        <v>#REF!</v>
      </c>
      <c r="R418" s="153" t="e">
        <f t="shared" si="87"/>
        <v>#REF!</v>
      </c>
      <c r="S418" s="153" t="e">
        <f t="shared" si="83"/>
        <v>#REF!</v>
      </c>
      <c r="T418" s="152" t="str">
        <f t="shared" ca="1" si="84"/>
        <v/>
      </c>
      <c r="U418" s="149" t="str">
        <f t="shared" ca="1" si="81"/>
        <v/>
      </c>
    </row>
    <row r="419" spans="1:21">
      <c r="A419" s="149">
        <v>417</v>
      </c>
      <c r="B419" s="150">
        <f t="shared" si="82"/>
        <v>417</v>
      </c>
      <c r="C419" s="151" t="e">
        <f>IF('Data Collection2'!$V$6='Pareto Math2'!Z$3,'Pareto Math2'!B419,IF(HLOOKUP(X$15,'Data Collection2'!I$2:J419,A420,FALSE)="","",HLOOKUP(X$15,'Data Collection2'!I$2:J419,A420,FALSE)))</f>
        <v>#REF!</v>
      </c>
      <c r="D419" s="149" t="e">
        <f>HLOOKUP(V$15,'Data Collection2'!I$2:J419,A420,FALSE)</f>
        <v>#REF!</v>
      </c>
      <c r="E419" s="152" t="e">
        <f>IF(C419="","",HLOOKUP(W$15,'Data Collection2'!I$2:J419,A420,FALSE))</f>
        <v>#REF!</v>
      </c>
      <c r="F419" s="152">
        <f>(COUNTIF(D$3:D419,D419))</f>
        <v>417</v>
      </c>
      <c r="G419" s="152">
        <f t="shared" si="85"/>
        <v>999</v>
      </c>
      <c r="H419" s="152" t="e">
        <f t="shared" si="86"/>
        <v>#REF!</v>
      </c>
      <c r="I419" s="153" t="str">
        <f t="shared" si="80"/>
        <v/>
      </c>
      <c r="J419" s="153" t="e">
        <f t="shared" si="88"/>
        <v>#REF!</v>
      </c>
      <c r="K419" s="153" t="e">
        <f t="shared" si="88"/>
        <v>#REF!</v>
      </c>
      <c r="L419" s="153" t="e">
        <f t="shared" si="88"/>
        <v>#REF!</v>
      </c>
      <c r="M419" s="153" t="e">
        <f t="shared" si="87"/>
        <v>#REF!</v>
      </c>
      <c r="N419" s="153" t="e">
        <f t="shared" si="87"/>
        <v>#REF!</v>
      </c>
      <c r="O419" s="153" t="e">
        <f t="shared" si="87"/>
        <v>#REF!</v>
      </c>
      <c r="P419" s="153" t="e">
        <f t="shared" si="87"/>
        <v>#REF!</v>
      </c>
      <c r="Q419" s="153" t="e">
        <f t="shared" si="87"/>
        <v>#REF!</v>
      </c>
      <c r="R419" s="153" t="e">
        <f t="shared" si="87"/>
        <v>#REF!</v>
      </c>
      <c r="S419" s="153" t="e">
        <f t="shared" si="83"/>
        <v>#REF!</v>
      </c>
      <c r="T419" s="152" t="str">
        <f t="shared" ca="1" si="84"/>
        <v/>
      </c>
      <c r="U419" s="149" t="str">
        <f t="shared" ca="1" si="81"/>
        <v/>
      </c>
    </row>
    <row r="420" spans="1:21">
      <c r="A420" s="149">
        <v>418</v>
      </c>
      <c r="B420" s="150">
        <f t="shared" si="82"/>
        <v>418</v>
      </c>
      <c r="C420" s="151" t="e">
        <f>IF('Data Collection2'!$V$6='Pareto Math2'!Z$3,'Pareto Math2'!B420,IF(HLOOKUP(X$15,'Data Collection2'!I$2:J420,A421,FALSE)="","",HLOOKUP(X$15,'Data Collection2'!I$2:J420,A421,FALSE)))</f>
        <v>#REF!</v>
      </c>
      <c r="D420" s="149" t="e">
        <f>HLOOKUP(V$15,'Data Collection2'!I$2:J420,A421,FALSE)</f>
        <v>#REF!</v>
      </c>
      <c r="E420" s="152" t="e">
        <f>IF(C420="","",HLOOKUP(W$15,'Data Collection2'!I$2:J420,A421,FALSE))</f>
        <v>#REF!</v>
      </c>
      <c r="F420" s="152">
        <f>(COUNTIF(D$3:D420,D420))</f>
        <v>418</v>
      </c>
      <c r="G420" s="152">
        <f t="shared" si="85"/>
        <v>999</v>
      </c>
      <c r="H420" s="152" t="e">
        <f t="shared" si="86"/>
        <v>#REF!</v>
      </c>
      <c r="I420" s="153" t="str">
        <f t="shared" si="80"/>
        <v/>
      </c>
      <c r="J420" s="153" t="e">
        <f t="shared" si="88"/>
        <v>#REF!</v>
      </c>
      <c r="K420" s="153" t="e">
        <f t="shared" si="88"/>
        <v>#REF!</v>
      </c>
      <c r="L420" s="153" t="e">
        <f t="shared" si="88"/>
        <v>#REF!</v>
      </c>
      <c r="M420" s="153" t="e">
        <f t="shared" si="87"/>
        <v>#REF!</v>
      </c>
      <c r="N420" s="153" t="e">
        <f t="shared" si="87"/>
        <v>#REF!</v>
      </c>
      <c r="O420" s="153" t="e">
        <f t="shared" si="87"/>
        <v>#REF!</v>
      </c>
      <c r="P420" s="153" t="e">
        <f t="shared" si="87"/>
        <v>#REF!</v>
      </c>
      <c r="Q420" s="153" t="e">
        <f t="shared" si="87"/>
        <v>#REF!</v>
      </c>
      <c r="R420" s="153" t="e">
        <f t="shared" si="87"/>
        <v>#REF!</v>
      </c>
      <c r="S420" s="153" t="e">
        <f t="shared" si="83"/>
        <v>#REF!</v>
      </c>
      <c r="T420" s="152" t="str">
        <f t="shared" ca="1" si="84"/>
        <v/>
      </c>
      <c r="U420" s="149" t="str">
        <f t="shared" ca="1" si="81"/>
        <v/>
      </c>
    </row>
    <row r="421" spans="1:21">
      <c r="A421" s="149">
        <v>419</v>
      </c>
      <c r="B421" s="150">
        <f t="shared" si="82"/>
        <v>419</v>
      </c>
      <c r="C421" s="151" t="e">
        <f>IF('Data Collection2'!$V$6='Pareto Math2'!Z$3,'Pareto Math2'!B421,IF(HLOOKUP(X$15,'Data Collection2'!I$2:J421,A422,FALSE)="","",HLOOKUP(X$15,'Data Collection2'!I$2:J421,A422,FALSE)))</f>
        <v>#REF!</v>
      </c>
      <c r="D421" s="149" t="e">
        <f>HLOOKUP(V$15,'Data Collection2'!I$2:J421,A422,FALSE)</f>
        <v>#REF!</v>
      </c>
      <c r="E421" s="152" t="e">
        <f>IF(C421="","",HLOOKUP(W$15,'Data Collection2'!I$2:J421,A422,FALSE))</f>
        <v>#REF!</v>
      </c>
      <c r="F421" s="152">
        <f>(COUNTIF(D$3:D421,D421))</f>
        <v>419</v>
      </c>
      <c r="G421" s="152">
        <f t="shared" si="85"/>
        <v>999</v>
      </c>
      <c r="H421" s="152" t="e">
        <f t="shared" si="86"/>
        <v>#REF!</v>
      </c>
      <c r="I421" s="153" t="str">
        <f t="shared" si="80"/>
        <v/>
      </c>
      <c r="J421" s="153" t="e">
        <f t="shared" si="88"/>
        <v>#REF!</v>
      </c>
      <c r="K421" s="153" t="e">
        <f t="shared" si="88"/>
        <v>#REF!</v>
      </c>
      <c r="L421" s="153" t="e">
        <f t="shared" si="88"/>
        <v>#REF!</v>
      </c>
      <c r="M421" s="153" t="e">
        <f t="shared" si="87"/>
        <v>#REF!</v>
      </c>
      <c r="N421" s="153" t="e">
        <f t="shared" si="87"/>
        <v>#REF!</v>
      </c>
      <c r="O421" s="153" t="e">
        <f t="shared" si="87"/>
        <v>#REF!</v>
      </c>
      <c r="P421" s="153" t="e">
        <f t="shared" si="87"/>
        <v>#REF!</v>
      </c>
      <c r="Q421" s="153" t="e">
        <f t="shared" si="87"/>
        <v>#REF!</v>
      </c>
      <c r="R421" s="153" t="e">
        <f t="shared" si="87"/>
        <v>#REF!</v>
      </c>
      <c r="S421" s="153" t="e">
        <f t="shared" si="83"/>
        <v>#REF!</v>
      </c>
      <c r="T421" s="152" t="str">
        <f t="shared" ca="1" si="84"/>
        <v/>
      </c>
      <c r="U421" s="149" t="str">
        <f t="shared" ca="1" si="81"/>
        <v/>
      </c>
    </row>
    <row r="422" spans="1:21">
      <c r="A422" s="149">
        <v>420</v>
      </c>
      <c r="B422" s="150">
        <f t="shared" si="82"/>
        <v>420</v>
      </c>
      <c r="C422" s="151" t="e">
        <f>IF('Data Collection2'!$V$6='Pareto Math2'!Z$3,'Pareto Math2'!B422,IF(HLOOKUP(X$15,'Data Collection2'!I$2:J422,A423,FALSE)="","",HLOOKUP(X$15,'Data Collection2'!I$2:J422,A423,FALSE)))</f>
        <v>#REF!</v>
      </c>
      <c r="D422" s="149" t="e">
        <f>HLOOKUP(V$15,'Data Collection2'!I$2:J422,A423,FALSE)</f>
        <v>#REF!</v>
      </c>
      <c r="E422" s="152" t="e">
        <f>IF(C422="","",HLOOKUP(W$15,'Data Collection2'!I$2:J422,A423,FALSE))</f>
        <v>#REF!</v>
      </c>
      <c r="F422" s="152">
        <f>(COUNTIF(D$3:D422,D422))</f>
        <v>420</v>
      </c>
      <c r="G422" s="152">
        <f t="shared" si="85"/>
        <v>999</v>
      </c>
      <c r="H422" s="152" t="e">
        <f t="shared" si="86"/>
        <v>#REF!</v>
      </c>
      <c r="I422" s="153" t="str">
        <f t="shared" si="80"/>
        <v/>
      </c>
      <c r="J422" s="153" t="e">
        <f t="shared" si="88"/>
        <v>#REF!</v>
      </c>
      <c r="K422" s="153" t="e">
        <f t="shared" si="88"/>
        <v>#REF!</v>
      </c>
      <c r="L422" s="153" t="e">
        <f t="shared" si="88"/>
        <v>#REF!</v>
      </c>
      <c r="M422" s="153" t="e">
        <f t="shared" si="87"/>
        <v>#REF!</v>
      </c>
      <c r="N422" s="153" t="e">
        <f t="shared" si="87"/>
        <v>#REF!</v>
      </c>
      <c r="O422" s="153" t="e">
        <f t="shared" si="87"/>
        <v>#REF!</v>
      </c>
      <c r="P422" s="153" t="e">
        <f t="shared" si="87"/>
        <v>#REF!</v>
      </c>
      <c r="Q422" s="153" t="e">
        <f t="shared" si="87"/>
        <v>#REF!</v>
      </c>
      <c r="R422" s="153" t="e">
        <f t="shared" si="87"/>
        <v>#REF!</v>
      </c>
      <c r="S422" s="153" t="e">
        <f t="shared" si="83"/>
        <v>#REF!</v>
      </c>
      <c r="T422" s="152" t="str">
        <f t="shared" ca="1" si="84"/>
        <v/>
      </c>
      <c r="U422" s="149" t="str">
        <f t="shared" ca="1" si="81"/>
        <v/>
      </c>
    </row>
    <row r="423" spans="1:21">
      <c r="A423" s="149">
        <v>421</v>
      </c>
      <c r="B423" s="150">
        <f t="shared" si="82"/>
        <v>421</v>
      </c>
      <c r="C423" s="151" t="e">
        <f>IF('Data Collection2'!$V$6='Pareto Math2'!Z$3,'Pareto Math2'!B423,IF(HLOOKUP(X$15,'Data Collection2'!I$2:J423,A424,FALSE)="","",HLOOKUP(X$15,'Data Collection2'!I$2:J423,A424,FALSE)))</f>
        <v>#REF!</v>
      </c>
      <c r="D423" s="149" t="e">
        <f>HLOOKUP(V$15,'Data Collection2'!I$2:J423,A424,FALSE)</f>
        <v>#REF!</v>
      </c>
      <c r="E423" s="152" t="e">
        <f>IF(C423="","",HLOOKUP(W$15,'Data Collection2'!I$2:J423,A424,FALSE))</f>
        <v>#REF!</v>
      </c>
      <c r="F423" s="152">
        <f>(COUNTIF(D$3:D423,D423))</f>
        <v>421</v>
      </c>
      <c r="G423" s="152">
        <f t="shared" si="85"/>
        <v>999</v>
      </c>
      <c r="H423" s="152" t="e">
        <f t="shared" si="86"/>
        <v>#REF!</v>
      </c>
      <c r="I423" s="153" t="str">
        <f t="shared" si="80"/>
        <v/>
      </c>
      <c r="J423" s="153" t="e">
        <f t="shared" si="88"/>
        <v>#REF!</v>
      </c>
      <c r="K423" s="153" t="e">
        <f t="shared" si="88"/>
        <v>#REF!</v>
      </c>
      <c r="L423" s="153" t="e">
        <f t="shared" si="88"/>
        <v>#REF!</v>
      </c>
      <c r="M423" s="153" t="e">
        <f t="shared" si="87"/>
        <v>#REF!</v>
      </c>
      <c r="N423" s="153" t="e">
        <f t="shared" si="87"/>
        <v>#REF!</v>
      </c>
      <c r="O423" s="153" t="e">
        <f t="shared" si="87"/>
        <v>#REF!</v>
      </c>
      <c r="P423" s="153" t="e">
        <f t="shared" si="87"/>
        <v>#REF!</v>
      </c>
      <c r="Q423" s="153" t="e">
        <f t="shared" si="87"/>
        <v>#REF!</v>
      </c>
      <c r="R423" s="153" t="e">
        <f t="shared" si="87"/>
        <v>#REF!</v>
      </c>
      <c r="S423" s="153" t="e">
        <f t="shared" si="83"/>
        <v>#REF!</v>
      </c>
      <c r="T423" s="152" t="str">
        <f t="shared" ca="1" si="84"/>
        <v/>
      </c>
      <c r="U423" s="149" t="str">
        <f t="shared" ca="1" si="81"/>
        <v/>
      </c>
    </row>
    <row r="424" spans="1:21">
      <c r="A424" s="149">
        <v>422</v>
      </c>
      <c r="B424" s="150">
        <f t="shared" si="82"/>
        <v>422</v>
      </c>
      <c r="C424" s="151" t="e">
        <f>IF('Data Collection2'!$V$6='Pareto Math2'!Z$3,'Pareto Math2'!B424,IF(HLOOKUP(X$15,'Data Collection2'!I$2:J424,A425,FALSE)="","",HLOOKUP(X$15,'Data Collection2'!I$2:J424,A425,FALSE)))</f>
        <v>#REF!</v>
      </c>
      <c r="D424" s="149" t="e">
        <f>HLOOKUP(V$15,'Data Collection2'!I$2:J424,A425,FALSE)</f>
        <v>#REF!</v>
      </c>
      <c r="E424" s="152" t="e">
        <f>IF(C424="","",HLOOKUP(W$15,'Data Collection2'!I$2:J424,A425,FALSE))</f>
        <v>#REF!</v>
      </c>
      <c r="F424" s="152">
        <f>(COUNTIF(D$3:D424,D424))</f>
        <v>422</v>
      </c>
      <c r="G424" s="152">
        <f t="shared" si="85"/>
        <v>999</v>
      </c>
      <c r="H424" s="152" t="e">
        <f t="shared" si="86"/>
        <v>#REF!</v>
      </c>
      <c r="I424" s="153" t="str">
        <f t="shared" si="80"/>
        <v/>
      </c>
      <c r="J424" s="153" t="e">
        <f t="shared" si="88"/>
        <v>#REF!</v>
      </c>
      <c r="K424" s="153" t="e">
        <f t="shared" si="88"/>
        <v>#REF!</v>
      </c>
      <c r="L424" s="153" t="e">
        <f t="shared" si="88"/>
        <v>#REF!</v>
      </c>
      <c r="M424" s="153" t="e">
        <f t="shared" si="87"/>
        <v>#REF!</v>
      </c>
      <c r="N424" s="153" t="e">
        <f t="shared" si="87"/>
        <v>#REF!</v>
      </c>
      <c r="O424" s="153" t="e">
        <f t="shared" si="87"/>
        <v>#REF!</v>
      </c>
      <c r="P424" s="153" t="e">
        <f t="shared" si="87"/>
        <v>#REF!</v>
      </c>
      <c r="Q424" s="153" t="e">
        <f t="shared" si="87"/>
        <v>#REF!</v>
      </c>
      <c r="R424" s="153" t="e">
        <f t="shared" si="87"/>
        <v>#REF!</v>
      </c>
      <c r="S424" s="153" t="e">
        <f t="shared" si="83"/>
        <v>#REF!</v>
      </c>
      <c r="T424" s="152" t="str">
        <f t="shared" ca="1" si="84"/>
        <v/>
      </c>
      <c r="U424" s="149" t="str">
        <f t="shared" ca="1" si="81"/>
        <v/>
      </c>
    </row>
    <row r="425" spans="1:21">
      <c r="A425" s="149">
        <v>423</v>
      </c>
      <c r="B425" s="150">
        <f t="shared" si="82"/>
        <v>423</v>
      </c>
      <c r="C425" s="151" t="e">
        <f>IF('Data Collection2'!$V$6='Pareto Math2'!Z$3,'Pareto Math2'!B425,IF(HLOOKUP(X$15,'Data Collection2'!I$2:J425,A426,FALSE)="","",HLOOKUP(X$15,'Data Collection2'!I$2:J425,A426,FALSE)))</f>
        <v>#REF!</v>
      </c>
      <c r="D425" s="149" t="e">
        <f>HLOOKUP(V$15,'Data Collection2'!I$2:J425,A426,FALSE)</f>
        <v>#REF!</v>
      </c>
      <c r="E425" s="152" t="e">
        <f>IF(C425="","",HLOOKUP(W$15,'Data Collection2'!I$2:J425,A426,FALSE))</f>
        <v>#REF!</v>
      </c>
      <c r="F425" s="152">
        <f>(COUNTIF(D$3:D425,D425))</f>
        <v>423</v>
      </c>
      <c r="G425" s="152">
        <f t="shared" si="85"/>
        <v>999</v>
      </c>
      <c r="H425" s="152" t="e">
        <f t="shared" si="86"/>
        <v>#REF!</v>
      </c>
      <c r="I425" s="153" t="str">
        <f t="shared" si="80"/>
        <v/>
      </c>
      <c r="J425" s="153" t="e">
        <f t="shared" si="88"/>
        <v>#REF!</v>
      </c>
      <c r="K425" s="153" t="e">
        <f t="shared" si="88"/>
        <v>#REF!</v>
      </c>
      <c r="L425" s="153" t="e">
        <f t="shared" si="88"/>
        <v>#REF!</v>
      </c>
      <c r="M425" s="153" t="e">
        <f t="shared" si="87"/>
        <v>#REF!</v>
      </c>
      <c r="N425" s="153" t="e">
        <f t="shared" si="87"/>
        <v>#REF!</v>
      </c>
      <c r="O425" s="153" t="e">
        <f t="shared" si="87"/>
        <v>#REF!</v>
      </c>
      <c r="P425" s="153" t="e">
        <f t="shared" si="87"/>
        <v>#REF!</v>
      </c>
      <c r="Q425" s="153" t="e">
        <f t="shared" si="87"/>
        <v>#REF!</v>
      </c>
      <c r="R425" s="153" t="e">
        <f t="shared" si="87"/>
        <v>#REF!</v>
      </c>
      <c r="S425" s="153" t="e">
        <f t="shared" si="83"/>
        <v>#REF!</v>
      </c>
      <c r="T425" s="152" t="str">
        <f t="shared" ca="1" si="84"/>
        <v/>
      </c>
      <c r="U425" s="149" t="str">
        <f t="shared" ca="1" si="81"/>
        <v/>
      </c>
    </row>
    <row r="426" spans="1:21">
      <c r="A426" s="149">
        <v>424</v>
      </c>
      <c r="B426" s="150">
        <f t="shared" si="82"/>
        <v>424</v>
      </c>
      <c r="C426" s="151" t="e">
        <f>IF('Data Collection2'!$V$6='Pareto Math2'!Z$3,'Pareto Math2'!B426,IF(HLOOKUP(X$15,'Data Collection2'!I$2:J426,A427,FALSE)="","",HLOOKUP(X$15,'Data Collection2'!I$2:J426,A427,FALSE)))</f>
        <v>#REF!</v>
      </c>
      <c r="D426" s="149" t="e">
        <f>HLOOKUP(V$15,'Data Collection2'!I$2:J426,A427,FALSE)</f>
        <v>#REF!</v>
      </c>
      <c r="E426" s="152" t="e">
        <f>IF(C426="","",HLOOKUP(W$15,'Data Collection2'!I$2:J426,A427,FALSE))</f>
        <v>#REF!</v>
      </c>
      <c r="F426" s="152">
        <f>(COUNTIF(D$3:D426,D426))</f>
        <v>424</v>
      </c>
      <c r="G426" s="152">
        <f t="shared" si="85"/>
        <v>999</v>
      </c>
      <c r="H426" s="152" t="e">
        <f t="shared" si="86"/>
        <v>#REF!</v>
      </c>
      <c r="I426" s="153" t="str">
        <f t="shared" si="80"/>
        <v/>
      </c>
      <c r="J426" s="153" t="e">
        <f t="shared" si="88"/>
        <v>#REF!</v>
      </c>
      <c r="K426" s="153" t="e">
        <f t="shared" si="88"/>
        <v>#REF!</v>
      </c>
      <c r="L426" s="153" t="e">
        <f t="shared" si="88"/>
        <v>#REF!</v>
      </c>
      <c r="M426" s="153" t="e">
        <f t="shared" si="87"/>
        <v>#REF!</v>
      </c>
      <c r="N426" s="153" t="e">
        <f t="shared" si="87"/>
        <v>#REF!</v>
      </c>
      <c r="O426" s="153" t="e">
        <f t="shared" si="87"/>
        <v>#REF!</v>
      </c>
      <c r="P426" s="153" t="e">
        <f t="shared" si="87"/>
        <v>#REF!</v>
      </c>
      <c r="Q426" s="153" t="e">
        <f t="shared" si="87"/>
        <v>#REF!</v>
      </c>
      <c r="R426" s="153" t="e">
        <f t="shared" si="87"/>
        <v>#REF!</v>
      </c>
      <c r="S426" s="153" t="e">
        <f t="shared" si="83"/>
        <v>#REF!</v>
      </c>
      <c r="T426" s="152" t="str">
        <f t="shared" ca="1" si="84"/>
        <v/>
      </c>
      <c r="U426" s="149" t="str">
        <f t="shared" ca="1" si="81"/>
        <v/>
      </c>
    </row>
    <row r="427" spans="1:21">
      <c r="A427" s="149">
        <v>425</v>
      </c>
      <c r="B427" s="150">
        <f t="shared" si="82"/>
        <v>425</v>
      </c>
      <c r="C427" s="151" t="e">
        <f>IF('Data Collection2'!$V$6='Pareto Math2'!Z$3,'Pareto Math2'!B427,IF(HLOOKUP(X$15,'Data Collection2'!I$2:J427,A428,FALSE)="","",HLOOKUP(X$15,'Data Collection2'!I$2:J427,A428,FALSE)))</f>
        <v>#REF!</v>
      </c>
      <c r="D427" s="149" t="e">
        <f>HLOOKUP(V$15,'Data Collection2'!I$2:J427,A428,FALSE)</f>
        <v>#REF!</v>
      </c>
      <c r="E427" s="152" t="e">
        <f>IF(C427="","",HLOOKUP(W$15,'Data Collection2'!I$2:J427,A428,FALSE))</f>
        <v>#REF!</v>
      </c>
      <c r="F427" s="152">
        <f>(COUNTIF(D$3:D427,D427))</f>
        <v>425</v>
      </c>
      <c r="G427" s="152">
        <f t="shared" si="85"/>
        <v>999</v>
      </c>
      <c r="H427" s="152" t="e">
        <f t="shared" si="86"/>
        <v>#REF!</v>
      </c>
      <c r="I427" s="153" t="str">
        <f t="shared" si="80"/>
        <v/>
      </c>
      <c r="J427" s="153" t="e">
        <f t="shared" si="88"/>
        <v>#REF!</v>
      </c>
      <c r="K427" s="153" t="e">
        <f t="shared" si="88"/>
        <v>#REF!</v>
      </c>
      <c r="L427" s="153" t="e">
        <f t="shared" si="88"/>
        <v>#REF!</v>
      </c>
      <c r="M427" s="153" t="e">
        <f t="shared" si="87"/>
        <v>#REF!</v>
      </c>
      <c r="N427" s="153" t="e">
        <f t="shared" si="87"/>
        <v>#REF!</v>
      </c>
      <c r="O427" s="153" t="e">
        <f t="shared" si="87"/>
        <v>#REF!</v>
      </c>
      <c r="P427" s="153" t="e">
        <f t="shared" si="87"/>
        <v>#REF!</v>
      </c>
      <c r="Q427" s="153" t="e">
        <f t="shared" si="87"/>
        <v>#REF!</v>
      </c>
      <c r="R427" s="153" t="e">
        <f t="shared" si="87"/>
        <v>#REF!</v>
      </c>
      <c r="S427" s="153" t="e">
        <f t="shared" si="83"/>
        <v>#REF!</v>
      </c>
      <c r="T427" s="152" t="str">
        <f t="shared" ca="1" si="84"/>
        <v/>
      </c>
      <c r="U427" s="149" t="str">
        <f t="shared" ca="1" si="81"/>
        <v/>
      </c>
    </row>
    <row r="428" spans="1:21">
      <c r="A428" s="149">
        <v>426</v>
      </c>
      <c r="B428" s="150">
        <f t="shared" si="82"/>
        <v>426</v>
      </c>
      <c r="C428" s="151" t="e">
        <f>IF('Data Collection2'!$V$6='Pareto Math2'!Z$3,'Pareto Math2'!B428,IF(HLOOKUP(X$15,'Data Collection2'!I$2:J428,A429,FALSE)="","",HLOOKUP(X$15,'Data Collection2'!I$2:J428,A429,FALSE)))</f>
        <v>#REF!</v>
      </c>
      <c r="D428" s="149" t="e">
        <f>HLOOKUP(V$15,'Data Collection2'!I$2:J428,A429,FALSE)</f>
        <v>#REF!</v>
      </c>
      <c r="E428" s="152" t="e">
        <f>IF(C428="","",HLOOKUP(W$15,'Data Collection2'!I$2:J428,A429,FALSE))</f>
        <v>#REF!</v>
      </c>
      <c r="F428" s="152">
        <f>(COUNTIF(D$3:D428,D428))</f>
        <v>426</v>
      </c>
      <c r="G428" s="152">
        <f t="shared" si="85"/>
        <v>999</v>
      </c>
      <c r="H428" s="152" t="e">
        <f t="shared" si="86"/>
        <v>#REF!</v>
      </c>
      <c r="I428" s="153" t="str">
        <f t="shared" si="80"/>
        <v/>
      </c>
      <c r="J428" s="153" t="e">
        <f t="shared" si="88"/>
        <v>#REF!</v>
      </c>
      <c r="K428" s="153" t="e">
        <f t="shared" si="88"/>
        <v>#REF!</v>
      </c>
      <c r="L428" s="153" t="e">
        <f t="shared" si="88"/>
        <v>#REF!</v>
      </c>
      <c r="M428" s="153" t="e">
        <f t="shared" si="87"/>
        <v>#REF!</v>
      </c>
      <c r="N428" s="153" t="e">
        <f t="shared" si="87"/>
        <v>#REF!</v>
      </c>
      <c r="O428" s="153" t="e">
        <f t="shared" si="87"/>
        <v>#REF!</v>
      </c>
      <c r="P428" s="153" t="e">
        <f t="shared" si="87"/>
        <v>#REF!</v>
      </c>
      <c r="Q428" s="153" t="e">
        <f t="shared" si="87"/>
        <v>#REF!</v>
      </c>
      <c r="R428" s="153" t="e">
        <f t="shared" si="87"/>
        <v>#REF!</v>
      </c>
      <c r="S428" s="153" t="e">
        <f t="shared" si="83"/>
        <v>#REF!</v>
      </c>
      <c r="T428" s="152" t="str">
        <f t="shared" ca="1" si="84"/>
        <v/>
      </c>
      <c r="U428" s="149" t="str">
        <f t="shared" ca="1" si="81"/>
        <v/>
      </c>
    </row>
    <row r="429" spans="1:21">
      <c r="A429" s="149">
        <v>427</v>
      </c>
      <c r="B429" s="150">
        <f t="shared" si="82"/>
        <v>427</v>
      </c>
      <c r="C429" s="151" t="e">
        <f>IF('Data Collection2'!$V$6='Pareto Math2'!Z$3,'Pareto Math2'!B429,IF(HLOOKUP(X$15,'Data Collection2'!I$2:J429,A430,FALSE)="","",HLOOKUP(X$15,'Data Collection2'!I$2:J429,A430,FALSE)))</f>
        <v>#REF!</v>
      </c>
      <c r="D429" s="149" t="e">
        <f>HLOOKUP(V$15,'Data Collection2'!I$2:J429,A430,FALSE)</f>
        <v>#REF!</v>
      </c>
      <c r="E429" s="152" t="e">
        <f>IF(C429="","",HLOOKUP(W$15,'Data Collection2'!I$2:J429,A430,FALSE))</f>
        <v>#REF!</v>
      </c>
      <c r="F429" s="152">
        <f>(COUNTIF(D$3:D429,D429))</f>
        <v>427</v>
      </c>
      <c r="G429" s="152">
        <f t="shared" si="85"/>
        <v>999</v>
      </c>
      <c r="H429" s="152" t="e">
        <f t="shared" si="86"/>
        <v>#REF!</v>
      </c>
      <c r="I429" s="153" t="str">
        <f t="shared" si="80"/>
        <v/>
      </c>
      <c r="J429" s="153" t="e">
        <f t="shared" si="88"/>
        <v>#REF!</v>
      </c>
      <c r="K429" s="153" t="e">
        <f t="shared" si="88"/>
        <v>#REF!</v>
      </c>
      <c r="L429" s="153" t="e">
        <f t="shared" si="88"/>
        <v>#REF!</v>
      </c>
      <c r="M429" s="153" t="e">
        <f t="shared" si="87"/>
        <v>#REF!</v>
      </c>
      <c r="N429" s="153" t="e">
        <f t="shared" si="87"/>
        <v>#REF!</v>
      </c>
      <c r="O429" s="153" t="e">
        <f t="shared" si="87"/>
        <v>#REF!</v>
      </c>
      <c r="P429" s="153" t="e">
        <f t="shared" si="87"/>
        <v>#REF!</v>
      </c>
      <c r="Q429" s="153" t="e">
        <f t="shared" si="87"/>
        <v>#REF!</v>
      </c>
      <c r="R429" s="153" t="e">
        <f t="shared" si="87"/>
        <v>#REF!</v>
      </c>
      <c r="S429" s="153" t="e">
        <f t="shared" si="83"/>
        <v>#REF!</v>
      </c>
      <c r="T429" s="152" t="str">
        <f t="shared" ca="1" si="84"/>
        <v/>
      </c>
      <c r="U429" s="149" t="str">
        <f t="shared" ca="1" si="81"/>
        <v/>
      </c>
    </row>
    <row r="430" spans="1:21">
      <c r="A430" s="149">
        <v>428</v>
      </c>
      <c r="B430" s="150">
        <f t="shared" si="82"/>
        <v>428</v>
      </c>
      <c r="C430" s="151" t="e">
        <f>IF('Data Collection2'!$V$6='Pareto Math2'!Z$3,'Pareto Math2'!B430,IF(HLOOKUP(X$15,'Data Collection2'!I$2:J430,A431,FALSE)="","",HLOOKUP(X$15,'Data Collection2'!I$2:J430,A431,FALSE)))</f>
        <v>#REF!</v>
      </c>
      <c r="D430" s="149" t="e">
        <f>HLOOKUP(V$15,'Data Collection2'!I$2:J430,A431,FALSE)</f>
        <v>#REF!</v>
      </c>
      <c r="E430" s="152" t="e">
        <f>IF(C430="","",HLOOKUP(W$15,'Data Collection2'!I$2:J430,A431,FALSE))</f>
        <v>#REF!</v>
      </c>
      <c r="F430" s="152">
        <f>(COUNTIF(D$3:D430,D430))</f>
        <v>428</v>
      </c>
      <c r="G430" s="152">
        <f t="shared" si="85"/>
        <v>999</v>
      </c>
      <c r="H430" s="152" t="e">
        <f t="shared" si="86"/>
        <v>#REF!</v>
      </c>
      <c r="I430" s="153" t="str">
        <f t="shared" si="80"/>
        <v/>
      </c>
      <c r="J430" s="153" t="e">
        <f t="shared" si="88"/>
        <v>#REF!</v>
      </c>
      <c r="K430" s="153" t="e">
        <f t="shared" si="88"/>
        <v>#REF!</v>
      </c>
      <c r="L430" s="153" t="e">
        <f t="shared" si="88"/>
        <v>#REF!</v>
      </c>
      <c r="M430" s="153" t="e">
        <f t="shared" si="87"/>
        <v>#REF!</v>
      </c>
      <c r="N430" s="153" t="e">
        <f t="shared" si="87"/>
        <v>#REF!</v>
      </c>
      <c r="O430" s="153" t="e">
        <f t="shared" si="87"/>
        <v>#REF!</v>
      </c>
      <c r="P430" s="153" t="e">
        <f t="shared" si="87"/>
        <v>#REF!</v>
      </c>
      <c r="Q430" s="153" t="e">
        <f t="shared" si="87"/>
        <v>#REF!</v>
      </c>
      <c r="R430" s="153" t="e">
        <f t="shared" si="87"/>
        <v>#REF!</v>
      </c>
      <c r="S430" s="153" t="e">
        <f t="shared" si="83"/>
        <v>#REF!</v>
      </c>
      <c r="T430" s="152" t="str">
        <f t="shared" ca="1" si="84"/>
        <v/>
      </c>
      <c r="U430" s="149" t="str">
        <f t="shared" ca="1" si="81"/>
        <v/>
      </c>
    </row>
    <row r="431" spans="1:21">
      <c r="A431" s="149">
        <v>429</v>
      </c>
      <c r="B431" s="150">
        <f t="shared" si="82"/>
        <v>429</v>
      </c>
      <c r="C431" s="151" t="e">
        <f>IF('Data Collection2'!$V$6='Pareto Math2'!Z$3,'Pareto Math2'!B431,IF(HLOOKUP(X$15,'Data Collection2'!I$2:J431,A432,FALSE)="","",HLOOKUP(X$15,'Data Collection2'!I$2:J431,A432,FALSE)))</f>
        <v>#REF!</v>
      </c>
      <c r="D431" s="149" t="e">
        <f>HLOOKUP(V$15,'Data Collection2'!I$2:J431,A432,FALSE)</f>
        <v>#REF!</v>
      </c>
      <c r="E431" s="152" t="e">
        <f>IF(C431="","",HLOOKUP(W$15,'Data Collection2'!I$2:J431,A432,FALSE))</f>
        <v>#REF!</v>
      </c>
      <c r="F431" s="152">
        <f>(COUNTIF(D$3:D431,D431))</f>
        <v>429</v>
      </c>
      <c r="G431" s="152">
        <f t="shared" si="85"/>
        <v>999</v>
      </c>
      <c r="H431" s="152" t="e">
        <f t="shared" si="86"/>
        <v>#REF!</v>
      </c>
      <c r="I431" s="153" t="str">
        <f t="shared" si="80"/>
        <v/>
      </c>
      <c r="J431" s="153" t="e">
        <f t="shared" si="88"/>
        <v>#REF!</v>
      </c>
      <c r="K431" s="153" t="e">
        <f t="shared" si="88"/>
        <v>#REF!</v>
      </c>
      <c r="L431" s="153" t="e">
        <f t="shared" si="88"/>
        <v>#REF!</v>
      </c>
      <c r="M431" s="153" t="e">
        <f t="shared" si="87"/>
        <v>#REF!</v>
      </c>
      <c r="N431" s="153" t="e">
        <f t="shared" si="87"/>
        <v>#REF!</v>
      </c>
      <c r="O431" s="153" t="e">
        <f t="shared" si="87"/>
        <v>#REF!</v>
      </c>
      <c r="P431" s="153" t="e">
        <f t="shared" si="87"/>
        <v>#REF!</v>
      </c>
      <c r="Q431" s="153" t="e">
        <f t="shared" si="87"/>
        <v>#REF!</v>
      </c>
      <c r="R431" s="153" t="e">
        <f t="shared" si="87"/>
        <v>#REF!</v>
      </c>
      <c r="S431" s="153" t="e">
        <f t="shared" si="83"/>
        <v>#REF!</v>
      </c>
      <c r="T431" s="152" t="str">
        <f t="shared" ca="1" si="84"/>
        <v/>
      </c>
      <c r="U431" s="149" t="str">
        <f t="shared" ca="1" si="81"/>
        <v/>
      </c>
    </row>
    <row r="432" spans="1:21">
      <c r="A432" s="149">
        <v>430</v>
      </c>
      <c r="B432" s="150">
        <f t="shared" si="82"/>
        <v>430</v>
      </c>
      <c r="C432" s="151" t="e">
        <f>IF('Data Collection2'!$V$6='Pareto Math2'!Z$3,'Pareto Math2'!B432,IF(HLOOKUP(X$15,'Data Collection2'!I$2:J432,A433,FALSE)="","",HLOOKUP(X$15,'Data Collection2'!I$2:J432,A433,FALSE)))</f>
        <v>#REF!</v>
      </c>
      <c r="D432" s="149" t="e">
        <f>HLOOKUP(V$15,'Data Collection2'!I$2:J432,A433,FALSE)</f>
        <v>#REF!</v>
      </c>
      <c r="E432" s="152" t="e">
        <f>IF(C432="","",HLOOKUP(W$15,'Data Collection2'!I$2:J432,A433,FALSE))</f>
        <v>#REF!</v>
      </c>
      <c r="F432" s="152">
        <f>(COUNTIF(D$3:D432,D432))</f>
        <v>430</v>
      </c>
      <c r="G432" s="152">
        <f t="shared" si="85"/>
        <v>999</v>
      </c>
      <c r="H432" s="152" t="e">
        <f t="shared" si="86"/>
        <v>#REF!</v>
      </c>
      <c r="I432" s="153" t="str">
        <f t="shared" si="80"/>
        <v/>
      </c>
      <c r="J432" s="153" t="e">
        <f t="shared" si="88"/>
        <v>#REF!</v>
      </c>
      <c r="K432" s="153" t="e">
        <f t="shared" si="88"/>
        <v>#REF!</v>
      </c>
      <c r="L432" s="153" t="e">
        <f t="shared" si="88"/>
        <v>#REF!</v>
      </c>
      <c r="M432" s="153" t="e">
        <f t="shared" si="87"/>
        <v>#REF!</v>
      </c>
      <c r="N432" s="153" t="e">
        <f t="shared" si="87"/>
        <v>#REF!</v>
      </c>
      <c r="O432" s="153" t="e">
        <f t="shared" si="87"/>
        <v>#REF!</v>
      </c>
      <c r="P432" s="153" t="e">
        <f t="shared" si="87"/>
        <v>#REF!</v>
      </c>
      <c r="Q432" s="153" t="e">
        <f t="shared" si="87"/>
        <v>#REF!</v>
      </c>
      <c r="R432" s="153" t="e">
        <f t="shared" si="87"/>
        <v>#REF!</v>
      </c>
      <c r="S432" s="153" t="e">
        <f t="shared" si="83"/>
        <v>#REF!</v>
      </c>
      <c r="T432" s="152" t="str">
        <f t="shared" ca="1" si="84"/>
        <v/>
      </c>
      <c r="U432" s="149" t="str">
        <f t="shared" ca="1" si="81"/>
        <v/>
      </c>
    </row>
    <row r="433" spans="1:21">
      <c r="A433" s="149">
        <v>431</v>
      </c>
      <c r="B433" s="150">
        <f t="shared" si="82"/>
        <v>431</v>
      </c>
      <c r="C433" s="151" t="e">
        <f>IF('Data Collection2'!$V$6='Pareto Math2'!Z$3,'Pareto Math2'!B433,IF(HLOOKUP(X$15,'Data Collection2'!I$2:J433,A434,FALSE)="","",HLOOKUP(X$15,'Data Collection2'!I$2:J433,A434,FALSE)))</f>
        <v>#REF!</v>
      </c>
      <c r="D433" s="149" t="e">
        <f>HLOOKUP(V$15,'Data Collection2'!I$2:J433,A434,FALSE)</f>
        <v>#REF!</v>
      </c>
      <c r="E433" s="152" t="e">
        <f>IF(C433="","",HLOOKUP(W$15,'Data Collection2'!I$2:J433,A434,FALSE))</f>
        <v>#REF!</v>
      </c>
      <c r="F433" s="152">
        <f>(COUNTIF(D$3:D433,D433))</f>
        <v>431</v>
      </c>
      <c r="G433" s="152">
        <f t="shared" si="85"/>
        <v>999</v>
      </c>
      <c r="H433" s="152" t="e">
        <f t="shared" si="86"/>
        <v>#REF!</v>
      </c>
      <c r="I433" s="153" t="str">
        <f t="shared" si="80"/>
        <v/>
      </c>
      <c r="J433" s="153" t="e">
        <f t="shared" si="88"/>
        <v>#REF!</v>
      </c>
      <c r="K433" s="153" t="e">
        <f t="shared" si="88"/>
        <v>#REF!</v>
      </c>
      <c r="L433" s="153" t="e">
        <f t="shared" si="88"/>
        <v>#REF!</v>
      </c>
      <c r="M433" s="153" t="e">
        <f t="shared" si="87"/>
        <v>#REF!</v>
      </c>
      <c r="N433" s="153" t="e">
        <f t="shared" si="87"/>
        <v>#REF!</v>
      </c>
      <c r="O433" s="153" t="e">
        <f t="shared" si="87"/>
        <v>#REF!</v>
      </c>
      <c r="P433" s="153" t="e">
        <f t="shared" si="87"/>
        <v>#REF!</v>
      </c>
      <c r="Q433" s="153" t="e">
        <f t="shared" si="87"/>
        <v>#REF!</v>
      </c>
      <c r="R433" s="153" t="e">
        <f t="shared" si="87"/>
        <v>#REF!</v>
      </c>
      <c r="S433" s="153" t="e">
        <f t="shared" si="83"/>
        <v>#REF!</v>
      </c>
      <c r="T433" s="152" t="str">
        <f t="shared" ca="1" si="84"/>
        <v/>
      </c>
      <c r="U433" s="149" t="str">
        <f t="shared" ca="1" si="81"/>
        <v/>
      </c>
    </row>
    <row r="434" spans="1:21">
      <c r="A434" s="149">
        <v>432</v>
      </c>
      <c r="B434" s="150">
        <f t="shared" si="82"/>
        <v>432</v>
      </c>
      <c r="C434" s="151" t="e">
        <f>IF('Data Collection2'!$V$6='Pareto Math2'!Z$3,'Pareto Math2'!B434,IF(HLOOKUP(X$15,'Data Collection2'!I$2:J434,A435,FALSE)="","",HLOOKUP(X$15,'Data Collection2'!I$2:J434,A435,FALSE)))</f>
        <v>#REF!</v>
      </c>
      <c r="D434" s="149" t="e">
        <f>HLOOKUP(V$15,'Data Collection2'!I$2:J434,A435,FALSE)</f>
        <v>#REF!</v>
      </c>
      <c r="E434" s="152" t="e">
        <f>IF(C434="","",HLOOKUP(W$15,'Data Collection2'!I$2:J434,A435,FALSE))</f>
        <v>#REF!</v>
      </c>
      <c r="F434" s="152">
        <f>(COUNTIF(D$3:D434,D434))</f>
        <v>432</v>
      </c>
      <c r="G434" s="152">
        <f t="shared" si="85"/>
        <v>999</v>
      </c>
      <c r="H434" s="152" t="e">
        <f t="shared" si="86"/>
        <v>#REF!</v>
      </c>
      <c r="I434" s="153" t="str">
        <f t="shared" si="80"/>
        <v/>
      </c>
      <c r="J434" s="153" t="e">
        <f t="shared" si="88"/>
        <v>#REF!</v>
      </c>
      <c r="K434" s="153" t="e">
        <f t="shared" si="88"/>
        <v>#REF!</v>
      </c>
      <c r="L434" s="153" t="e">
        <f t="shared" si="88"/>
        <v>#REF!</v>
      </c>
      <c r="M434" s="153" t="e">
        <f t="shared" si="87"/>
        <v>#REF!</v>
      </c>
      <c r="N434" s="153" t="e">
        <f t="shared" si="87"/>
        <v>#REF!</v>
      </c>
      <c r="O434" s="153" t="e">
        <f t="shared" si="87"/>
        <v>#REF!</v>
      </c>
      <c r="P434" s="153" t="e">
        <f t="shared" si="87"/>
        <v>#REF!</v>
      </c>
      <c r="Q434" s="153" t="e">
        <f t="shared" si="87"/>
        <v>#REF!</v>
      </c>
      <c r="R434" s="153" t="e">
        <f t="shared" si="87"/>
        <v>#REF!</v>
      </c>
      <c r="S434" s="153" t="e">
        <f t="shared" si="83"/>
        <v>#REF!</v>
      </c>
      <c r="T434" s="152" t="str">
        <f t="shared" ca="1" si="84"/>
        <v/>
      </c>
      <c r="U434" s="149" t="str">
        <f t="shared" ca="1" si="81"/>
        <v/>
      </c>
    </row>
    <row r="435" spans="1:21">
      <c r="A435" s="149">
        <v>433</v>
      </c>
      <c r="B435" s="150">
        <f t="shared" si="82"/>
        <v>433</v>
      </c>
      <c r="C435" s="151" t="e">
        <f>IF('Data Collection2'!$V$6='Pareto Math2'!Z$3,'Pareto Math2'!B435,IF(HLOOKUP(X$15,'Data Collection2'!I$2:J435,A436,FALSE)="","",HLOOKUP(X$15,'Data Collection2'!I$2:J435,A436,FALSE)))</f>
        <v>#REF!</v>
      </c>
      <c r="D435" s="149" t="e">
        <f>HLOOKUP(V$15,'Data Collection2'!I$2:J435,A436,FALSE)</f>
        <v>#REF!</v>
      </c>
      <c r="E435" s="152" t="e">
        <f>IF(C435="","",HLOOKUP(W$15,'Data Collection2'!I$2:J435,A436,FALSE))</f>
        <v>#REF!</v>
      </c>
      <c r="F435" s="152">
        <f>(COUNTIF(D$3:D435,D435))</f>
        <v>433</v>
      </c>
      <c r="G435" s="152">
        <f t="shared" si="85"/>
        <v>999</v>
      </c>
      <c r="H435" s="152" t="e">
        <f t="shared" si="86"/>
        <v>#REF!</v>
      </c>
      <c r="I435" s="153" t="str">
        <f t="shared" si="80"/>
        <v/>
      </c>
      <c r="J435" s="153" t="e">
        <f t="shared" si="88"/>
        <v>#REF!</v>
      </c>
      <c r="K435" s="153" t="e">
        <f t="shared" si="88"/>
        <v>#REF!</v>
      </c>
      <c r="L435" s="153" t="e">
        <f t="shared" si="88"/>
        <v>#REF!</v>
      </c>
      <c r="M435" s="153" t="e">
        <f t="shared" si="87"/>
        <v>#REF!</v>
      </c>
      <c r="N435" s="153" t="e">
        <f t="shared" si="87"/>
        <v>#REF!</v>
      </c>
      <c r="O435" s="153" t="e">
        <f t="shared" si="87"/>
        <v>#REF!</v>
      </c>
      <c r="P435" s="153" t="e">
        <f t="shared" si="87"/>
        <v>#REF!</v>
      </c>
      <c r="Q435" s="153" t="e">
        <f t="shared" si="87"/>
        <v>#REF!</v>
      </c>
      <c r="R435" s="153" t="e">
        <f t="shared" si="87"/>
        <v>#REF!</v>
      </c>
      <c r="S435" s="153" t="e">
        <f t="shared" si="83"/>
        <v>#REF!</v>
      </c>
      <c r="T435" s="152" t="str">
        <f t="shared" ca="1" si="84"/>
        <v/>
      </c>
      <c r="U435" s="149" t="str">
        <f t="shared" ca="1" si="81"/>
        <v/>
      </c>
    </row>
    <row r="436" spans="1:21">
      <c r="A436" s="149">
        <v>434</v>
      </c>
      <c r="B436" s="150">
        <f t="shared" si="82"/>
        <v>434</v>
      </c>
      <c r="C436" s="151" t="e">
        <f>IF('Data Collection2'!$V$6='Pareto Math2'!Z$3,'Pareto Math2'!B436,IF(HLOOKUP(X$15,'Data Collection2'!I$2:J436,A437,FALSE)="","",HLOOKUP(X$15,'Data Collection2'!I$2:J436,A437,FALSE)))</f>
        <v>#REF!</v>
      </c>
      <c r="D436" s="149" t="e">
        <f>HLOOKUP(V$15,'Data Collection2'!I$2:J436,A437,FALSE)</f>
        <v>#REF!</v>
      </c>
      <c r="E436" s="152" t="e">
        <f>IF(C436="","",HLOOKUP(W$15,'Data Collection2'!I$2:J436,A437,FALSE))</f>
        <v>#REF!</v>
      </c>
      <c r="F436" s="152">
        <f>(COUNTIF(D$3:D436,D436))</f>
        <v>434</v>
      </c>
      <c r="G436" s="152">
        <f t="shared" si="85"/>
        <v>999</v>
      </c>
      <c r="H436" s="152" t="e">
        <f t="shared" si="86"/>
        <v>#REF!</v>
      </c>
      <c r="I436" s="153" t="str">
        <f t="shared" si="80"/>
        <v/>
      </c>
      <c r="J436" s="153" t="e">
        <f t="shared" si="88"/>
        <v>#REF!</v>
      </c>
      <c r="K436" s="153" t="e">
        <f t="shared" si="88"/>
        <v>#REF!</v>
      </c>
      <c r="L436" s="153" t="e">
        <f t="shared" si="88"/>
        <v>#REF!</v>
      </c>
      <c r="M436" s="153" t="e">
        <f t="shared" si="87"/>
        <v>#REF!</v>
      </c>
      <c r="N436" s="153" t="e">
        <f t="shared" si="87"/>
        <v>#REF!</v>
      </c>
      <c r="O436" s="153" t="e">
        <f t="shared" si="87"/>
        <v>#REF!</v>
      </c>
      <c r="P436" s="153" t="e">
        <f t="shared" si="87"/>
        <v>#REF!</v>
      </c>
      <c r="Q436" s="153" t="e">
        <f t="shared" si="87"/>
        <v>#REF!</v>
      </c>
      <c r="R436" s="153" t="e">
        <f t="shared" si="87"/>
        <v>#REF!</v>
      </c>
      <c r="S436" s="153" t="e">
        <f t="shared" si="83"/>
        <v>#REF!</v>
      </c>
      <c r="T436" s="152" t="str">
        <f t="shared" ca="1" si="84"/>
        <v/>
      </c>
      <c r="U436" s="149" t="str">
        <f t="shared" ca="1" si="81"/>
        <v/>
      </c>
    </row>
    <row r="437" spans="1:21">
      <c r="A437" s="149">
        <v>435</v>
      </c>
      <c r="B437" s="150">
        <f t="shared" si="82"/>
        <v>435</v>
      </c>
      <c r="C437" s="151" t="e">
        <f>IF('Data Collection2'!$V$6='Pareto Math2'!Z$3,'Pareto Math2'!B437,IF(HLOOKUP(X$15,'Data Collection2'!I$2:J437,A438,FALSE)="","",HLOOKUP(X$15,'Data Collection2'!I$2:J437,A438,FALSE)))</f>
        <v>#REF!</v>
      </c>
      <c r="D437" s="149" t="e">
        <f>HLOOKUP(V$15,'Data Collection2'!I$2:J437,A438,FALSE)</f>
        <v>#REF!</v>
      </c>
      <c r="E437" s="152" t="e">
        <f>IF(C437="","",HLOOKUP(W$15,'Data Collection2'!I$2:J437,A438,FALSE))</f>
        <v>#REF!</v>
      </c>
      <c r="F437" s="152">
        <f>(COUNTIF(D$3:D437,D437))</f>
        <v>435</v>
      </c>
      <c r="G437" s="152">
        <f t="shared" si="85"/>
        <v>999</v>
      </c>
      <c r="H437" s="152" t="e">
        <f t="shared" si="86"/>
        <v>#REF!</v>
      </c>
      <c r="I437" s="153" t="str">
        <f t="shared" si="80"/>
        <v/>
      </c>
      <c r="J437" s="153" t="e">
        <f t="shared" si="88"/>
        <v>#REF!</v>
      </c>
      <c r="K437" s="153" t="e">
        <f t="shared" si="88"/>
        <v>#REF!</v>
      </c>
      <c r="L437" s="153" t="e">
        <f t="shared" si="88"/>
        <v>#REF!</v>
      </c>
      <c r="M437" s="153" t="e">
        <f t="shared" si="87"/>
        <v>#REF!</v>
      </c>
      <c r="N437" s="153" t="e">
        <f t="shared" si="87"/>
        <v>#REF!</v>
      </c>
      <c r="O437" s="153" t="e">
        <f t="shared" si="87"/>
        <v>#REF!</v>
      </c>
      <c r="P437" s="153" t="e">
        <f t="shared" si="87"/>
        <v>#REF!</v>
      </c>
      <c r="Q437" s="153" t="e">
        <f t="shared" si="87"/>
        <v>#REF!</v>
      </c>
      <c r="R437" s="153" t="e">
        <f t="shared" si="87"/>
        <v>#REF!</v>
      </c>
      <c r="S437" s="153" t="e">
        <f t="shared" si="83"/>
        <v>#REF!</v>
      </c>
      <c r="T437" s="152" t="str">
        <f t="shared" ca="1" si="84"/>
        <v/>
      </c>
      <c r="U437" s="149" t="str">
        <f t="shared" ca="1" si="81"/>
        <v/>
      </c>
    </row>
    <row r="438" spans="1:21">
      <c r="A438" s="149">
        <v>436</v>
      </c>
      <c r="B438" s="150">
        <f t="shared" si="82"/>
        <v>436</v>
      </c>
      <c r="C438" s="151" t="e">
        <f>IF('Data Collection2'!$V$6='Pareto Math2'!Z$3,'Pareto Math2'!B438,IF(HLOOKUP(X$15,'Data Collection2'!I$2:J438,A439,FALSE)="","",HLOOKUP(X$15,'Data Collection2'!I$2:J438,A439,FALSE)))</f>
        <v>#REF!</v>
      </c>
      <c r="D438" s="149" t="e">
        <f>HLOOKUP(V$15,'Data Collection2'!I$2:J438,A439,FALSE)</f>
        <v>#REF!</v>
      </c>
      <c r="E438" s="152" t="e">
        <f>IF(C438="","",HLOOKUP(W$15,'Data Collection2'!I$2:J438,A439,FALSE))</f>
        <v>#REF!</v>
      </c>
      <c r="F438" s="152">
        <f>(COUNTIF(D$3:D438,D438))</f>
        <v>436</v>
      </c>
      <c r="G438" s="152">
        <f t="shared" si="85"/>
        <v>999</v>
      </c>
      <c r="H438" s="152" t="e">
        <f t="shared" si="86"/>
        <v>#REF!</v>
      </c>
      <c r="I438" s="153" t="str">
        <f t="shared" si="80"/>
        <v/>
      </c>
      <c r="J438" s="153" t="e">
        <f t="shared" si="88"/>
        <v>#REF!</v>
      </c>
      <c r="K438" s="153" t="e">
        <f t="shared" si="88"/>
        <v>#REF!</v>
      </c>
      <c r="L438" s="153" t="e">
        <f t="shared" si="88"/>
        <v>#REF!</v>
      </c>
      <c r="M438" s="153" t="e">
        <f t="shared" si="87"/>
        <v>#REF!</v>
      </c>
      <c r="N438" s="153" t="e">
        <f t="shared" si="87"/>
        <v>#REF!</v>
      </c>
      <c r="O438" s="153" t="e">
        <f t="shared" si="87"/>
        <v>#REF!</v>
      </c>
      <c r="P438" s="153" t="e">
        <f t="shared" si="87"/>
        <v>#REF!</v>
      </c>
      <c r="Q438" s="153" t="e">
        <f t="shared" si="87"/>
        <v>#REF!</v>
      </c>
      <c r="R438" s="153" t="e">
        <f t="shared" si="87"/>
        <v>#REF!</v>
      </c>
      <c r="S438" s="153" t="e">
        <f t="shared" si="83"/>
        <v>#REF!</v>
      </c>
      <c r="T438" s="152" t="str">
        <f t="shared" ca="1" si="84"/>
        <v/>
      </c>
      <c r="U438" s="149" t="str">
        <f t="shared" ca="1" si="81"/>
        <v/>
      </c>
    </row>
    <row r="439" spans="1:21">
      <c r="A439" s="149">
        <v>437</v>
      </c>
      <c r="B439" s="150">
        <f t="shared" si="82"/>
        <v>437</v>
      </c>
      <c r="C439" s="151" t="e">
        <f>IF('Data Collection2'!$V$6='Pareto Math2'!Z$3,'Pareto Math2'!B439,IF(HLOOKUP(X$15,'Data Collection2'!I$2:J439,A440,FALSE)="","",HLOOKUP(X$15,'Data Collection2'!I$2:J439,A440,FALSE)))</f>
        <v>#REF!</v>
      </c>
      <c r="D439" s="149" t="e">
        <f>HLOOKUP(V$15,'Data Collection2'!I$2:J439,A440,FALSE)</f>
        <v>#REF!</v>
      </c>
      <c r="E439" s="152" t="e">
        <f>IF(C439="","",HLOOKUP(W$15,'Data Collection2'!I$2:J439,A440,FALSE))</f>
        <v>#REF!</v>
      </c>
      <c r="F439" s="152">
        <f>(COUNTIF(D$3:D439,D439))</f>
        <v>437</v>
      </c>
      <c r="G439" s="152">
        <f t="shared" si="85"/>
        <v>999</v>
      </c>
      <c r="H439" s="152" t="e">
        <f t="shared" si="86"/>
        <v>#REF!</v>
      </c>
      <c r="I439" s="153" t="str">
        <f t="shared" si="80"/>
        <v/>
      </c>
      <c r="J439" s="153" t="e">
        <f t="shared" si="88"/>
        <v>#REF!</v>
      </c>
      <c r="K439" s="153" t="e">
        <f t="shared" si="88"/>
        <v>#REF!</v>
      </c>
      <c r="L439" s="153" t="e">
        <f t="shared" si="88"/>
        <v>#REF!</v>
      </c>
      <c r="M439" s="153" t="e">
        <f t="shared" si="87"/>
        <v>#REF!</v>
      </c>
      <c r="N439" s="153" t="e">
        <f t="shared" si="87"/>
        <v>#REF!</v>
      </c>
      <c r="O439" s="153" t="e">
        <f t="shared" si="87"/>
        <v>#REF!</v>
      </c>
      <c r="P439" s="153" t="e">
        <f t="shared" si="87"/>
        <v>#REF!</v>
      </c>
      <c r="Q439" s="153" t="e">
        <f t="shared" si="87"/>
        <v>#REF!</v>
      </c>
      <c r="R439" s="153" t="e">
        <f t="shared" si="87"/>
        <v>#REF!</v>
      </c>
      <c r="S439" s="153" t="e">
        <f t="shared" si="83"/>
        <v>#REF!</v>
      </c>
      <c r="T439" s="152" t="str">
        <f t="shared" ca="1" si="84"/>
        <v/>
      </c>
      <c r="U439" s="149" t="str">
        <f t="shared" ca="1" si="81"/>
        <v/>
      </c>
    </row>
    <row r="440" spans="1:21">
      <c r="A440" s="149">
        <v>438</v>
      </c>
      <c r="B440" s="150">
        <f t="shared" si="82"/>
        <v>438</v>
      </c>
      <c r="C440" s="151" t="e">
        <f>IF('Data Collection2'!$V$6='Pareto Math2'!Z$3,'Pareto Math2'!B440,IF(HLOOKUP(X$15,'Data Collection2'!I$2:J440,A441,FALSE)="","",HLOOKUP(X$15,'Data Collection2'!I$2:J440,A441,FALSE)))</f>
        <v>#REF!</v>
      </c>
      <c r="D440" s="149" t="e">
        <f>HLOOKUP(V$15,'Data Collection2'!I$2:J440,A441,FALSE)</f>
        <v>#REF!</v>
      </c>
      <c r="E440" s="152" t="e">
        <f>IF(C440="","",HLOOKUP(W$15,'Data Collection2'!I$2:J440,A441,FALSE))</f>
        <v>#REF!</v>
      </c>
      <c r="F440" s="152">
        <f>(COUNTIF(D$3:D440,D440))</f>
        <v>438</v>
      </c>
      <c r="G440" s="152">
        <f t="shared" si="85"/>
        <v>999</v>
      </c>
      <c r="H440" s="152" t="e">
        <f t="shared" si="86"/>
        <v>#REF!</v>
      </c>
      <c r="I440" s="153" t="str">
        <f t="shared" si="80"/>
        <v/>
      </c>
      <c r="J440" s="153" t="e">
        <f t="shared" si="88"/>
        <v>#REF!</v>
      </c>
      <c r="K440" s="153" t="e">
        <f t="shared" si="88"/>
        <v>#REF!</v>
      </c>
      <c r="L440" s="153" t="e">
        <f t="shared" si="88"/>
        <v>#REF!</v>
      </c>
      <c r="M440" s="153" t="e">
        <f t="shared" si="87"/>
        <v>#REF!</v>
      </c>
      <c r="N440" s="153" t="e">
        <f t="shared" si="87"/>
        <v>#REF!</v>
      </c>
      <c r="O440" s="153" t="e">
        <f t="shared" si="87"/>
        <v>#REF!</v>
      </c>
      <c r="P440" s="153" t="e">
        <f t="shared" si="87"/>
        <v>#REF!</v>
      </c>
      <c r="Q440" s="153" t="e">
        <f t="shared" si="87"/>
        <v>#REF!</v>
      </c>
      <c r="R440" s="153" t="e">
        <f t="shared" si="87"/>
        <v>#REF!</v>
      </c>
      <c r="S440" s="153" t="e">
        <f t="shared" si="83"/>
        <v>#REF!</v>
      </c>
      <c r="T440" s="152" t="str">
        <f t="shared" ca="1" si="84"/>
        <v/>
      </c>
      <c r="U440" s="149" t="str">
        <f t="shared" ca="1" si="81"/>
        <v/>
      </c>
    </row>
    <row r="441" spans="1:21">
      <c r="A441" s="149">
        <v>439</v>
      </c>
      <c r="B441" s="150">
        <f t="shared" si="82"/>
        <v>439</v>
      </c>
      <c r="C441" s="151" t="e">
        <f>IF('Data Collection2'!$V$6='Pareto Math2'!Z$3,'Pareto Math2'!B441,IF(HLOOKUP(X$15,'Data Collection2'!I$2:J441,A442,FALSE)="","",HLOOKUP(X$15,'Data Collection2'!I$2:J441,A442,FALSE)))</f>
        <v>#REF!</v>
      </c>
      <c r="D441" s="149" t="e">
        <f>HLOOKUP(V$15,'Data Collection2'!I$2:J441,A442,FALSE)</f>
        <v>#REF!</v>
      </c>
      <c r="E441" s="152" t="e">
        <f>IF(C441="","",HLOOKUP(W$15,'Data Collection2'!I$2:J441,A442,FALSE))</f>
        <v>#REF!</v>
      </c>
      <c r="F441" s="152">
        <f>(COUNTIF(D$3:D441,D441))</f>
        <v>439</v>
      </c>
      <c r="G441" s="152">
        <f t="shared" si="85"/>
        <v>999</v>
      </c>
      <c r="H441" s="152" t="e">
        <f t="shared" si="86"/>
        <v>#REF!</v>
      </c>
      <c r="I441" s="153" t="str">
        <f t="shared" si="80"/>
        <v/>
      </c>
      <c r="J441" s="153" t="e">
        <f t="shared" si="88"/>
        <v>#REF!</v>
      </c>
      <c r="K441" s="153" t="e">
        <f t="shared" si="88"/>
        <v>#REF!</v>
      </c>
      <c r="L441" s="153" t="e">
        <f t="shared" si="88"/>
        <v>#REF!</v>
      </c>
      <c r="M441" s="153" t="e">
        <f t="shared" si="87"/>
        <v>#REF!</v>
      </c>
      <c r="N441" s="153" t="e">
        <f t="shared" si="87"/>
        <v>#REF!</v>
      </c>
      <c r="O441" s="153" t="e">
        <f t="shared" si="87"/>
        <v>#REF!</v>
      </c>
      <c r="P441" s="153" t="e">
        <f t="shared" si="87"/>
        <v>#REF!</v>
      </c>
      <c r="Q441" s="153" t="e">
        <f t="shared" si="87"/>
        <v>#REF!</v>
      </c>
      <c r="R441" s="153" t="e">
        <f t="shared" si="87"/>
        <v>#REF!</v>
      </c>
      <c r="S441" s="153" t="e">
        <f t="shared" si="83"/>
        <v>#REF!</v>
      </c>
      <c r="T441" s="152" t="str">
        <f t="shared" ca="1" si="84"/>
        <v/>
      </c>
      <c r="U441" s="149" t="str">
        <f t="shared" ca="1" si="81"/>
        <v/>
      </c>
    </row>
    <row r="442" spans="1:21">
      <c r="A442" s="149">
        <v>440</v>
      </c>
      <c r="B442" s="150">
        <f t="shared" si="82"/>
        <v>440</v>
      </c>
      <c r="C442" s="151" t="e">
        <f>IF('Data Collection2'!$V$6='Pareto Math2'!Z$3,'Pareto Math2'!B442,IF(HLOOKUP(X$15,'Data Collection2'!I$2:J442,A443,FALSE)="","",HLOOKUP(X$15,'Data Collection2'!I$2:J442,A443,FALSE)))</f>
        <v>#REF!</v>
      </c>
      <c r="D442" s="149" t="e">
        <f>HLOOKUP(V$15,'Data Collection2'!I$2:J442,A443,FALSE)</f>
        <v>#REF!</v>
      </c>
      <c r="E442" s="152" t="e">
        <f>IF(C442="","",HLOOKUP(W$15,'Data Collection2'!I$2:J442,A443,FALSE))</f>
        <v>#REF!</v>
      </c>
      <c r="F442" s="152">
        <f>(COUNTIF(D$3:D442,D442))</f>
        <v>440</v>
      </c>
      <c r="G442" s="152">
        <f t="shared" si="85"/>
        <v>999</v>
      </c>
      <c r="H442" s="152" t="e">
        <f t="shared" si="86"/>
        <v>#REF!</v>
      </c>
      <c r="I442" s="153" t="str">
        <f t="shared" si="80"/>
        <v/>
      </c>
      <c r="J442" s="153" t="e">
        <f t="shared" si="88"/>
        <v>#REF!</v>
      </c>
      <c r="K442" s="153" t="e">
        <f t="shared" si="88"/>
        <v>#REF!</v>
      </c>
      <c r="L442" s="153" t="e">
        <f t="shared" si="88"/>
        <v>#REF!</v>
      </c>
      <c r="M442" s="153" t="e">
        <f t="shared" si="87"/>
        <v>#REF!</v>
      </c>
      <c r="N442" s="153" t="e">
        <f t="shared" si="87"/>
        <v>#REF!</v>
      </c>
      <c r="O442" s="153" t="e">
        <f t="shared" si="87"/>
        <v>#REF!</v>
      </c>
      <c r="P442" s="153" t="e">
        <f t="shared" si="87"/>
        <v>#REF!</v>
      </c>
      <c r="Q442" s="153" t="e">
        <f t="shared" si="87"/>
        <v>#REF!</v>
      </c>
      <c r="R442" s="153" t="e">
        <f t="shared" si="87"/>
        <v>#REF!</v>
      </c>
      <c r="S442" s="153" t="e">
        <f t="shared" si="83"/>
        <v>#REF!</v>
      </c>
      <c r="T442" s="152" t="str">
        <f t="shared" ca="1" si="84"/>
        <v/>
      </c>
      <c r="U442" s="149" t="str">
        <f t="shared" ca="1" si="81"/>
        <v/>
      </c>
    </row>
    <row r="443" spans="1:21">
      <c r="A443" s="149">
        <v>441</v>
      </c>
      <c r="B443" s="150">
        <f t="shared" si="82"/>
        <v>441</v>
      </c>
      <c r="C443" s="151" t="e">
        <f>IF('Data Collection2'!$V$6='Pareto Math2'!Z$3,'Pareto Math2'!B443,IF(HLOOKUP(X$15,'Data Collection2'!I$2:J443,A444,FALSE)="","",HLOOKUP(X$15,'Data Collection2'!I$2:J443,A444,FALSE)))</f>
        <v>#REF!</v>
      </c>
      <c r="D443" s="149" t="e">
        <f>HLOOKUP(V$15,'Data Collection2'!I$2:J443,A444,FALSE)</f>
        <v>#REF!</v>
      </c>
      <c r="E443" s="152" t="e">
        <f>IF(C443="","",HLOOKUP(W$15,'Data Collection2'!I$2:J443,A444,FALSE))</f>
        <v>#REF!</v>
      </c>
      <c r="F443" s="152">
        <f>(COUNTIF(D$3:D443,D443))</f>
        <v>441</v>
      </c>
      <c r="G443" s="152">
        <f t="shared" si="85"/>
        <v>999</v>
      </c>
      <c r="H443" s="152" t="e">
        <f t="shared" si="86"/>
        <v>#REF!</v>
      </c>
      <c r="I443" s="153" t="str">
        <f t="shared" si="80"/>
        <v/>
      </c>
      <c r="J443" s="153" t="e">
        <f t="shared" si="88"/>
        <v>#REF!</v>
      </c>
      <c r="K443" s="153" t="e">
        <f t="shared" si="88"/>
        <v>#REF!</v>
      </c>
      <c r="L443" s="153" t="e">
        <f t="shared" si="88"/>
        <v>#REF!</v>
      </c>
      <c r="M443" s="153" t="e">
        <f t="shared" si="87"/>
        <v>#REF!</v>
      </c>
      <c r="N443" s="153" t="e">
        <f t="shared" si="87"/>
        <v>#REF!</v>
      </c>
      <c r="O443" s="153" t="e">
        <f t="shared" si="87"/>
        <v>#REF!</v>
      </c>
      <c r="P443" s="153" t="e">
        <f t="shared" si="87"/>
        <v>#REF!</v>
      </c>
      <c r="Q443" s="153" t="e">
        <f t="shared" si="87"/>
        <v>#REF!</v>
      </c>
      <c r="R443" s="153" t="e">
        <f t="shared" si="87"/>
        <v>#REF!</v>
      </c>
      <c r="S443" s="153" t="e">
        <f t="shared" si="83"/>
        <v>#REF!</v>
      </c>
      <c r="T443" s="152" t="str">
        <f t="shared" ca="1" si="84"/>
        <v/>
      </c>
      <c r="U443" s="149" t="str">
        <f t="shared" ca="1" si="81"/>
        <v/>
      </c>
    </row>
    <row r="444" spans="1:21">
      <c r="A444" s="149">
        <v>442</v>
      </c>
      <c r="B444" s="150">
        <f t="shared" si="82"/>
        <v>442</v>
      </c>
      <c r="C444" s="151" t="e">
        <f>IF('Data Collection2'!$V$6='Pareto Math2'!Z$3,'Pareto Math2'!B444,IF(HLOOKUP(X$15,'Data Collection2'!I$2:J444,A445,FALSE)="","",HLOOKUP(X$15,'Data Collection2'!I$2:J444,A445,FALSE)))</f>
        <v>#REF!</v>
      </c>
      <c r="D444" s="149" t="e">
        <f>HLOOKUP(V$15,'Data Collection2'!I$2:J444,A445,FALSE)</f>
        <v>#REF!</v>
      </c>
      <c r="E444" s="152" t="e">
        <f>IF(C444="","",HLOOKUP(W$15,'Data Collection2'!I$2:J444,A445,FALSE))</f>
        <v>#REF!</v>
      </c>
      <c r="F444" s="152">
        <f>(COUNTIF(D$3:D444,D444))</f>
        <v>442</v>
      </c>
      <c r="G444" s="152">
        <f t="shared" si="85"/>
        <v>999</v>
      </c>
      <c r="H444" s="152" t="e">
        <f t="shared" si="86"/>
        <v>#REF!</v>
      </c>
      <c r="I444" s="153" t="str">
        <f t="shared" si="80"/>
        <v/>
      </c>
      <c r="J444" s="153" t="e">
        <f t="shared" si="88"/>
        <v>#REF!</v>
      </c>
      <c r="K444" s="153" t="e">
        <f t="shared" si="88"/>
        <v>#REF!</v>
      </c>
      <c r="L444" s="153" t="e">
        <f t="shared" si="88"/>
        <v>#REF!</v>
      </c>
      <c r="M444" s="153" t="e">
        <f t="shared" si="87"/>
        <v>#REF!</v>
      </c>
      <c r="N444" s="153" t="e">
        <f t="shared" si="87"/>
        <v>#REF!</v>
      </c>
      <c r="O444" s="153" t="e">
        <f t="shared" si="87"/>
        <v>#REF!</v>
      </c>
      <c r="P444" s="153" t="e">
        <f t="shared" si="87"/>
        <v>#REF!</v>
      </c>
      <c r="Q444" s="153" t="e">
        <f t="shared" si="87"/>
        <v>#REF!</v>
      </c>
      <c r="R444" s="153" t="e">
        <f t="shared" si="87"/>
        <v>#REF!</v>
      </c>
      <c r="S444" s="153" t="e">
        <f t="shared" si="83"/>
        <v>#REF!</v>
      </c>
      <c r="T444" s="152" t="str">
        <f t="shared" ca="1" si="84"/>
        <v/>
      </c>
      <c r="U444" s="149" t="str">
        <f t="shared" ca="1" si="81"/>
        <v/>
      </c>
    </row>
    <row r="445" spans="1:21">
      <c r="A445" s="149">
        <v>443</v>
      </c>
      <c r="B445" s="150">
        <f t="shared" si="82"/>
        <v>443</v>
      </c>
      <c r="C445" s="151" t="e">
        <f>IF('Data Collection2'!$V$6='Pareto Math2'!Z$3,'Pareto Math2'!B445,IF(HLOOKUP(X$15,'Data Collection2'!I$2:J445,A446,FALSE)="","",HLOOKUP(X$15,'Data Collection2'!I$2:J445,A446,FALSE)))</f>
        <v>#REF!</v>
      </c>
      <c r="D445" s="149" t="e">
        <f>HLOOKUP(V$15,'Data Collection2'!I$2:J445,A446,FALSE)</f>
        <v>#REF!</v>
      </c>
      <c r="E445" s="152" t="e">
        <f>IF(C445="","",HLOOKUP(W$15,'Data Collection2'!I$2:J445,A446,FALSE))</f>
        <v>#REF!</v>
      </c>
      <c r="F445" s="152">
        <f>(COUNTIF(D$3:D445,D445))</f>
        <v>443</v>
      </c>
      <c r="G445" s="152">
        <f t="shared" si="85"/>
        <v>999</v>
      </c>
      <c r="H445" s="152" t="e">
        <f t="shared" si="86"/>
        <v>#REF!</v>
      </c>
      <c r="I445" s="153" t="str">
        <f t="shared" si="80"/>
        <v/>
      </c>
      <c r="J445" s="153" t="e">
        <f t="shared" si="88"/>
        <v>#REF!</v>
      </c>
      <c r="K445" s="153" t="e">
        <f t="shared" si="88"/>
        <v>#REF!</v>
      </c>
      <c r="L445" s="153" t="e">
        <f t="shared" si="88"/>
        <v>#REF!</v>
      </c>
      <c r="M445" s="153" t="e">
        <f t="shared" si="87"/>
        <v>#REF!</v>
      </c>
      <c r="N445" s="153" t="e">
        <f t="shared" si="87"/>
        <v>#REF!</v>
      </c>
      <c r="O445" s="153" t="e">
        <f t="shared" si="87"/>
        <v>#REF!</v>
      </c>
      <c r="P445" s="153" t="e">
        <f t="shared" si="87"/>
        <v>#REF!</v>
      </c>
      <c r="Q445" s="153" t="e">
        <f t="shared" si="87"/>
        <v>#REF!</v>
      </c>
      <c r="R445" s="153" t="e">
        <f t="shared" si="87"/>
        <v>#REF!</v>
      </c>
      <c r="S445" s="153" t="e">
        <f t="shared" si="83"/>
        <v>#REF!</v>
      </c>
      <c r="T445" s="152" t="str">
        <f t="shared" ca="1" si="84"/>
        <v/>
      </c>
      <c r="U445" s="149" t="str">
        <f t="shared" ca="1" si="81"/>
        <v/>
      </c>
    </row>
    <row r="446" spans="1:21">
      <c r="A446" s="149">
        <v>444</v>
      </c>
      <c r="B446" s="150">
        <f t="shared" si="82"/>
        <v>444</v>
      </c>
      <c r="C446" s="151" t="e">
        <f>IF('Data Collection2'!$V$6='Pareto Math2'!Z$3,'Pareto Math2'!B446,IF(HLOOKUP(X$15,'Data Collection2'!I$2:J446,A447,FALSE)="","",HLOOKUP(X$15,'Data Collection2'!I$2:J446,A447,FALSE)))</f>
        <v>#REF!</v>
      </c>
      <c r="D446" s="149" t="e">
        <f>HLOOKUP(V$15,'Data Collection2'!I$2:J446,A447,FALSE)</f>
        <v>#REF!</v>
      </c>
      <c r="E446" s="152" t="e">
        <f>IF(C446="","",HLOOKUP(W$15,'Data Collection2'!I$2:J446,A447,FALSE))</f>
        <v>#REF!</v>
      </c>
      <c r="F446" s="152">
        <f>(COUNTIF(D$3:D446,D446))</f>
        <v>444</v>
      </c>
      <c r="G446" s="152">
        <f t="shared" si="85"/>
        <v>999</v>
      </c>
      <c r="H446" s="152" t="e">
        <f t="shared" si="86"/>
        <v>#REF!</v>
      </c>
      <c r="I446" s="153" t="str">
        <f t="shared" si="80"/>
        <v/>
      </c>
      <c r="J446" s="153" t="e">
        <f t="shared" si="88"/>
        <v>#REF!</v>
      </c>
      <c r="K446" s="153" t="e">
        <f t="shared" si="88"/>
        <v>#REF!</v>
      </c>
      <c r="L446" s="153" t="e">
        <f t="shared" si="88"/>
        <v>#REF!</v>
      </c>
      <c r="M446" s="153" t="e">
        <f t="shared" si="87"/>
        <v>#REF!</v>
      </c>
      <c r="N446" s="153" t="e">
        <f t="shared" si="87"/>
        <v>#REF!</v>
      </c>
      <c r="O446" s="153" t="e">
        <f t="shared" si="87"/>
        <v>#REF!</v>
      </c>
      <c r="P446" s="153" t="e">
        <f t="shared" si="87"/>
        <v>#REF!</v>
      </c>
      <c r="Q446" s="153" t="e">
        <f t="shared" si="87"/>
        <v>#REF!</v>
      </c>
      <c r="R446" s="153" t="e">
        <f t="shared" si="87"/>
        <v>#REF!</v>
      </c>
      <c r="S446" s="153" t="e">
        <f t="shared" si="83"/>
        <v>#REF!</v>
      </c>
      <c r="T446" s="152" t="str">
        <f t="shared" ca="1" si="84"/>
        <v/>
      </c>
      <c r="U446" s="149" t="str">
        <f t="shared" ca="1" si="81"/>
        <v/>
      </c>
    </row>
    <row r="447" spans="1:21">
      <c r="A447" s="149">
        <v>445</v>
      </c>
      <c r="B447" s="150">
        <f t="shared" si="82"/>
        <v>445</v>
      </c>
      <c r="C447" s="151" t="e">
        <f>IF('Data Collection2'!$V$6='Pareto Math2'!Z$3,'Pareto Math2'!B447,IF(HLOOKUP(X$15,'Data Collection2'!I$2:J447,A448,FALSE)="","",HLOOKUP(X$15,'Data Collection2'!I$2:J447,A448,FALSE)))</f>
        <v>#REF!</v>
      </c>
      <c r="D447" s="149" t="e">
        <f>HLOOKUP(V$15,'Data Collection2'!I$2:J447,A448,FALSE)</f>
        <v>#REF!</v>
      </c>
      <c r="E447" s="152" t="e">
        <f>IF(C447="","",HLOOKUP(W$15,'Data Collection2'!I$2:J447,A448,FALSE))</f>
        <v>#REF!</v>
      </c>
      <c r="F447" s="152">
        <f>(COUNTIF(D$3:D447,D447))</f>
        <v>445</v>
      </c>
      <c r="G447" s="152">
        <f t="shared" si="85"/>
        <v>999</v>
      </c>
      <c r="H447" s="152" t="e">
        <f t="shared" si="86"/>
        <v>#REF!</v>
      </c>
      <c r="I447" s="153" t="str">
        <f t="shared" si="80"/>
        <v/>
      </c>
      <c r="J447" s="153" t="e">
        <f t="shared" si="88"/>
        <v>#REF!</v>
      </c>
      <c r="K447" s="153" t="e">
        <f t="shared" si="88"/>
        <v>#REF!</v>
      </c>
      <c r="L447" s="153" t="e">
        <f t="shared" si="88"/>
        <v>#REF!</v>
      </c>
      <c r="M447" s="153" t="e">
        <f t="shared" si="87"/>
        <v>#REF!</v>
      </c>
      <c r="N447" s="153" t="e">
        <f t="shared" si="87"/>
        <v>#REF!</v>
      </c>
      <c r="O447" s="153" t="e">
        <f t="shared" si="87"/>
        <v>#REF!</v>
      </c>
      <c r="P447" s="153" t="e">
        <f t="shared" si="87"/>
        <v>#REF!</v>
      </c>
      <c r="Q447" s="153" t="e">
        <f t="shared" si="87"/>
        <v>#REF!</v>
      </c>
      <c r="R447" s="153" t="e">
        <f t="shared" si="87"/>
        <v>#REF!</v>
      </c>
      <c r="S447" s="153" t="e">
        <f t="shared" si="83"/>
        <v>#REF!</v>
      </c>
      <c r="T447" s="152" t="str">
        <f t="shared" ca="1" si="84"/>
        <v/>
      </c>
      <c r="U447" s="149" t="str">
        <f t="shared" ca="1" si="81"/>
        <v/>
      </c>
    </row>
    <row r="448" spans="1:21">
      <c r="A448" s="149">
        <v>446</v>
      </c>
      <c r="B448" s="150">
        <f t="shared" si="82"/>
        <v>446</v>
      </c>
      <c r="C448" s="151" t="e">
        <f>IF('Data Collection2'!$V$6='Pareto Math2'!Z$3,'Pareto Math2'!B448,IF(HLOOKUP(X$15,'Data Collection2'!I$2:J448,A449,FALSE)="","",HLOOKUP(X$15,'Data Collection2'!I$2:J448,A449,FALSE)))</f>
        <v>#REF!</v>
      </c>
      <c r="D448" s="149" t="e">
        <f>HLOOKUP(V$15,'Data Collection2'!I$2:J448,A449,FALSE)</f>
        <v>#REF!</v>
      </c>
      <c r="E448" s="152" t="e">
        <f>IF(C448="","",HLOOKUP(W$15,'Data Collection2'!I$2:J448,A449,FALSE))</f>
        <v>#REF!</v>
      </c>
      <c r="F448" s="152">
        <f>(COUNTIF(D$3:D448,D448))</f>
        <v>446</v>
      </c>
      <c r="G448" s="152">
        <f t="shared" si="85"/>
        <v>999</v>
      </c>
      <c r="H448" s="152" t="e">
        <f t="shared" si="86"/>
        <v>#REF!</v>
      </c>
      <c r="I448" s="153" t="str">
        <f t="shared" si="80"/>
        <v/>
      </c>
      <c r="J448" s="153" t="e">
        <f t="shared" si="88"/>
        <v>#REF!</v>
      </c>
      <c r="K448" s="153" t="e">
        <f t="shared" si="88"/>
        <v>#REF!</v>
      </c>
      <c r="L448" s="153" t="e">
        <f t="shared" si="88"/>
        <v>#REF!</v>
      </c>
      <c r="M448" s="153" t="e">
        <f t="shared" si="87"/>
        <v>#REF!</v>
      </c>
      <c r="N448" s="153" t="e">
        <f t="shared" si="87"/>
        <v>#REF!</v>
      </c>
      <c r="O448" s="153" t="e">
        <f t="shared" si="87"/>
        <v>#REF!</v>
      </c>
      <c r="P448" s="153" t="e">
        <f t="shared" si="87"/>
        <v>#REF!</v>
      </c>
      <c r="Q448" s="153" t="e">
        <f t="shared" si="87"/>
        <v>#REF!</v>
      </c>
      <c r="R448" s="153" t="e">
        <f t="shared" si="87"/>
        <v>#REF!</v>
      </c>
      <c r="S448" s="153" t="e">
        <f t="shared" si="83"/>
        <v>#REF!</v>
      </c>
      <c r="T448" s="152" t="str">
        <f t="shared" ca="1" si="84"/>
        <v/>
      </c>
      <c r="U448" s="149" t="str">
        <f t="shared" ca="1" si="81"/>
        <v/>
      </c>
    </row>
    <row r="449" spans="1:21">
      <c r="A449" s="149">
        <v>447</v>
      </c>
      <c r="B449" s="150">
        <f t="shared" si="82"/>
        <v>447</v>
      </c>
      <c r="C449" s="151" t="e">
        <f>IF('Data Collection2'!$V$6='Pareto Math2'!Z$3,'Pareto Math2'!B449,IF(HLOOKUP(X$15,'Data Collection2'!I$2:J449,A450,FALSE)="","",HLOOKUP(X$15,'Data Collection2'!I$2:J449,A450,FALSE)))</f>
        <v>#REF!</v>
      </c>
      <c r="D449" s="149" t="e">
        <f>HLOOKUP(V$15,'Data Collection2'!I$2:J449,A450,FALSE)</f>
        <v>#REF!</v>
      </c>
      <c r="E449" s="152" t="e">
        <f>IF(C449="","",HLOOKUP(W$15,'Data Collection2'!I$2:J449,A450,FALSE))</f>
        <v>#REF!</v>
      </c>
      <c r="F449" s="152">
        <f>(COUNTIF(D$3:D449,D449))</f>
        <v>447</v>
      </c>
      <c r="G449" s="152">
        <f t="shared" si="85"/>
        <v>999</v>
      </c>
      <c r="H449" s="152" t="e">
        <f t="shared" si="86"/>
        <v>#REF!</v>
      </c>
      <c r="I449" s="153" t="str">
        <f t="shared" si="80"/>
        <v/>
      </c>
      <c r="J449" s="153" t="e">
        <f t="shared" si="88"/>
        <v>#REF!</v>
      </c>
      <c r="K449" s="153" t="e">
        <f t="shared" si="88"/>
        <v>#REF!</v>
      </c>
      <c r="L449" s="153" t="e">
        <f t="shared" si="88"/>
        <v>#REF!</v>
      </c>
      <c r="M449" s="153" t="e">
        <f t="shared" si="87"/>
        <v>#REF!</v>
      </c>
      <c r="N449" s="153" t="e">
        <f t="shared" si="87"/>
        <v>#REF!</v>
      </c>
      <c r="O449" s="153" t="e">
        <f t="shared" si="87"/>
        <v>#REF!</v>
      </c>
      <c r="P449" s="153" t="e">
        <f t="shared" si="87"/>
        <v>#REF!</v>
      </c>
      <c r="Q449" s="153" t="e">
        <f t="shared" si="87"/>
        <v>#REF!</v>
      </c>
      <c r="R449" s="153" t="e">
        <f t="shared" si="87"/>
        <v>#REF!</v>
      </c>
      <c r="S449" s="153" t="e">
        <f t="shared" si="83"/>
        <v>#REF!</v>
      </c>
      <c r="T449" s="152" t="str">
        <f t="shared" ca="1" si="84"/>
        <v/>
      </c>
      <c r="U449" s="149" t="str">
        <f t="shared" ca="1" si="81"/>
        <v/>
      </c>
    </row>
    <row r="450" spans="1:21">
      <c r="A450" s="149">
        <v>448</v>
      </c>
      <c r="B450" s="150">
        <f t="shared" si="82"/>
        <v>448</v>
      </c>
      <c r="C450" s="151" t="e">
        <f>IF('Data Collection2'!$V$6='Pareto Math2'!Z$3,'Pareto Math2'!B450,IF(HLOOKUP(X$15,'Data Collection2'!I$2:J450,A451,FALSE)="","",HLOOKUP(X$15,'Data Collection2'!I$2:J450,A451,FALSE)))</f>
        <v>#REF!</v>
      </c>
      <c r="D450" s="149" t="e">
        <f>HLOOKUP(V$15,'Data Collection2'!I$2:J450,A451,FALSE)</f>
        <v>#REF!</v>
      </c>
      <c r="E450" s="152" t="e">
        <f>IF(C450="","",HLOOKUP(W$15,'Data Collection2'!I$2:J450,A451,FALSE))</f>
        <v>#REF!</v>
      </c>
      <c r="F450" s="152">
        <f>(COUNTIF(D$3:D450,D450))</f>
        <v>448</v>
      </c>
      <c r="G450" s="152">
        <f t="shared" si="85"/>
        <v>999</v>
      </c>
      <c r="H450" s="152" t="e">
        <f t="shared" si="86"/>
        <v>#REF!</v>
      </c>
      <c r="I450" s="153" t="str">
        <f t="shared" si="80"/>
        <v/>
      </c>
      <c r="J450" s="153" t="e">
        <f t="shared" si="88"/>
        <v>#REF!</v>
      </c>
      <c r="K450" s="153" t="e">
        <f t="shared" si="88"/>
        <v>#REF!</v>
      </c>
      <c r="L450" s="153" t="e">
        <f t="shared" si="88"/>
        <v>#REF!</v>
      </c>
      <c r="M450" s="153" t="e">
        <f t="shared" si="87"/>
        <v>#REF!</v>
      </c>
      <c r="N450" s="153" t="e">
        <f t="shared" si="87"/>
        <v>#REF!</v>
      </c>
      <c r="O450" s="153" t="e">
        <f t="shared" si="87"/>
        <v>#REF!</v>
      </c>
      <c r="P450" s="153" t="e">
        <f t="shared" si="87"/>
        <v>#REF!</v>
      </c>
      <c r="Q450" s="153" t="e">
        <f t="shared" si="87"/>
        <v>#REF!</v>
      </c>
      <c r="R450" s="153" t="e">
        <f t="shared" si="87"/>
        <v>#REF!</v>
      </c>
      <c r="S450" s="153" t="e">
        <f t="shared" si="83"/>
        <v>#REF!</v>
      </c>
      <c r="T450" s="152" t="str">
        <f t="shared" ca="1" si="84"/>
        <v/>
      </c>
      <c r="U450" s="149" t="str">
        <f t="shared" ca="1" si="81"/>
        <v/>
      </c>
    </row>
    <row r="451" spans="1:21">
      <c r="A451" s="149">
        <v>449</v>
      </c>
      <c r="B451" s="150">
        <f t="shared" si="82"/>
        <v>449</v>
      </c>
      <c r="C451" s="151" t="e">
        <f>IF('Data Collection2'!$V$6='Pareto Math2'!Z$3,'Pareto Math2'!B451,IF(HLOOKUP(X$15,'Data Collection2'!I$2:J451,A452,FALSE)="","",HLOOKUP(X$15,'Data Collection2'!I$2:J451,A452,FALSE)))</f>
        <v>#REF!</v>
      </c>
      <c r="D451" s="149" t="e">
        <f>HLOOKUP(V$15,'Data Collection2'!I$2:J451,A452,FALSE)</f>
        <v>#REF!</v>
      </c>
      <c r="E451" s="152" t="e">
        <f>IF(C451="","",HLOOKUP(W$15,'Data Collection2'!I$2:J451,A452,FALSE))</f>
        <v>#REF!</v>
      </c>
      <c r="F451" s="152">
        <f>(COUNTIF(D$3:D451,D451))</f>
        <v>449</v>
      </c>
      <c r="G451" s="152">
        <f t="shared" si="85"/>
        <v>999</v>
      </c>
      <c r="H451" s="152" t="e">
        <f t="shared" si="86"/>
        <v>#REF!</v>
      </c>
      <c r="I451" s="153" t="str">
        <f t="shared" ref="I451:I514" si="89">IF(F451=G451,IF(ISNA(H451),G451,H451),"")</f>
        <v/>
      </c>
      <c r="J451" s="153" t="e">
        <f t="shared" si="88"/>
        <v>#REF!</v>
      </c>
      <c r="K451" s="153" t="e">
        <f t="shared" si="88"/>
        <v>#REF!</v>
      </c>
      <c r="L451" s="153" t="e">
        <f t="shared" si="88"/>
        <v>#REF!</v>
      </c>
      <c r="M451" s="153" t="e">
        <f t="shared" si="87"/>
        <v>#REF!</v>
      </c>
      <c r="N451" s="153" t="e">
        <f t="shared" si="87"/>
        <v>#REF!</v>
      </c>
      <c r="O451" s="153" t="e">
        <f t="shared" si="87"/>
        <v>#REF!</v>
      </c>
      <c r="P451" s="153" t="e">
        <f t="shared" si="87"/>
        <v>#REF!</v>
      </c>
      <c r="Q451" s="153" t="e">
        <f t="shared" si="87"/>
        <v>#REF!</v>
      </c>
      <c r="R451" s="153" t="e">
        <f t="shared" si="87"/>
        <v>#REF!</v>
      </c>
      <c r="S451" s="153" t="e">
        <f t="shared" si="83"/>
        <v>#REF!</v>
      </c>
      <c r="T451" s="152" t="str">
        <f t="shared" ca="1" si="84"/>
        <v/>
      </c>
      <c r="U451" s="149" t="str">
        <f t="shared" ref="U451:U514" ca="1" si="90">IF(T451="","",D451)</f>
        <v/>
      </c>
    </row>
    <row r="452" spans="1:21">
      <c r="A452" s="149">
        <v>450</v>
      </c>
      <c r="B452" s="150">
        <f t="shared" ref="B452:B515" si="91">IF(A452&gt;999-COUNTIF(D:D,0),"",A452)</f>
        <v>450</v>
      </c>
      <c r="C452" s="151" t="e">
        <f>IF('Data Collection2'!$V$6='Pareto Math2'!Z$3,'Pareto Math2'!B452,IF(HLOOKUP(X$15,'Data Collection2'!I$2:J452,A453,FALSE)="","",HLOOKUP(X$15,'Data Collection2'!I$2:J452,A453,FALSE)))</f>
        <v>#REF!</v>
      </c>
      <c r="D452" s="149" t="e">
        <f>HLOOKUP(V$15,'Data Collection2'!I$2:J452,A453,FALSE)</f>
        <v>#REF!</v>
      </c>
      <c r="E452" s="152" t="e">
        <f>IF(C452="","",HLOOKUP(W$15,'Data Collection2'!I$2:J452,A453,FALSE))</f>
        <v>#REF!</v>
      </c>
      <c r="F452" s="152">
        <f>(COUNTIF(D$3:D452,D452))</f>
        <v>450</v>
      </c>
      <c r="G452" s="152">
        <f t="shared" si="85"/>
        <v>999</v>
      </c>
      <c r="H452" s="152" t="e">
        <f t="shared" si="86"/>
        <v>#REF!</v>
      </c>
      <c r="I452" s="153" t="str">
        <f t="shared" si="89"/>
        <v/>
      </c>
      <c r="J452" s="153" t="e">
        <f t="shared" si="88"/>
        <v>#REF!</v>
      </c>
      <c r="K452" s="153" t="e">
        <f t="shared" si="88"/>
        <v>#REF!</v>
      </c>
      <c r="L452" s="153" t="e">
        <f t="shared" si="88"/>
        <v>#REF!</v>
      </c>
      <c r="M452" s="153" t="e">
        <f t="shared" si="87"/>
        <v>#REF!</v>
      </c>
      <c r="N452" s="153" t="e">
        <f t="shared" si="87"/>
        <v>#REF!</v>
      </c>
      <c r="O452" s="153" t="e">
        <f t="shared" si="87"/>
        <v>#REF!</v>
      </c>
      <c r="P452" s="153" t="e">
        <f t="shared" si="87"/>
        <v>#REF!</v>
      </c>
      <c r="Q452" s="153" t="e">
        <f t="shared" si="87"/>
        <v>#REF!</v>
      </c>
      <c r="R452" s="153" t="e">
        <f t="shared" si="87"/>
        <v>#REF!</v>
      </c>
      <c r="S452" s="153" t="e">
        <f t="shared" ref="S452:S515" si="92">IF(SUM(J452:R452)=0,$E452,"")</f>
        <v>#REF!</v>
      </c>
      <c r="T452" s="152" t="str">
        <f t="shared" ref="T452:T515" ca="1" si="93">IF(F452=G452,IF(ISNA(H452),G452+(RAND()*0.01),H452+(RAND()*0.0000000001)),"")</f>
        <v/>
      </c>
      <c r="U452" s="149" t="str">
        <f t="shared" ca="1" si="90"/>
        <v/>
      </c>
    </row>
    <row r="453" spans="1:21">
      <c r="A453" s="149">
        <v>451</v>
      </c>
      <c r="B453" s="150">
        <f t="shared" si="91"/>
        <v>451</v>
      </c>
      <c r="C453" s="151" t="e">
        <f>IF('Data Collection2'!$V$6='Pareto Math2'!Z$3,'Pareto Math2'!B453,IF(HLOOKUP(X$15,'Data Collection2'!I$2:J453,A454,FALSE)="","",HLOOKUP(X$15,'Data Collection2'!I$2:J453,A454,FALSE)))</f>
        <v>#REF!</v>
      </c>
      <c r="D453" s="149" t="e">
        <f>HLOOKUP(V$15,'Data Collection2'!I$2:J453,A454,FALSE)</f>
        <v>#REF!</v>
      </c>
      <c r="E453" s="152" t="e">
        <f>IF(C453="","",HLOOKUP(W$15,'Data Collection2'!I$2:J453,A454,FALSE))</f>
        <v>#REF!</v>
      </c>
      <c r="F453" s="152">
        <f>(COUNTIF(D$3:D453,D453))</f>
        <v>451</v>
      </c>
      <c r="G453" s="152">
        <f t="shared" si="85"/>
        <v>999</v>
      </c>
      <c r="H453" s="152" t="e">
        <f t="shared" si="86"/>
        <v>#REF!</v>
      </c>
      <c r="I453" s="153" t="str">
        <f t="shared" si="89"/>
        <v/>
      </c>
      <c r="J453" s="153" t="e">
        <f t="shared" si="88"/>
        <v>#REF!</v>
      </c>
      <c r="K453" s="153" t="e">
        <f t="shared" si="88"/>
        <v>#REF!</v>
      </c>
      <c r="L453" s="153" t="e">
        <f t="shared" si="88"/>
        <v>#REF!</v>
      </c>
      <c r="M453" s="153" t="e">
        <f t="shared" si="87"/>
        <v>#REF!</v>
      </c>
      <c r="N453" s="153" t="e">
        <f t="shared" si="87"/>
        <v>#REF!</v>
      </c>
      <c r="O453" s="153" t="e">
        <f t="shared" si="87"/>
        <v>#REF!</v>
      </c>
      <c r="P453" s="153" t="e">
        <f t="shared" si="87"/>
        <v>#REF!</v>
      </c>
      <c r="Q453" s="153" t="e">
        <f t="shared" si="87"/>
        <v>#REF!</v>
      </c>
      <c r="R453" s="153" t="e">
        <f t="shared" si="87"/>
        <v>#REF!</v>
      </c>
      <c r="S453" s="153" t="e">
        <f t="shared" si="92"/>
        <v>#REF!</v>
      </c>
      <c r="T453" s="152" t="str">
        <f t="shared" ca="1" si="93"/>
        <v/>
      </c>
      <c r="U453" s="149" t="str">
        <f t="shared" ca="1" si="90"/>
        <v/>
      </c>
    </row>
    <row r="454" spans="1:21">
      <c r="A454" s="149">
        <v>452</v>
      </c>
      <c r="B454" s="150">
        <f t="shared" si="91"/>
        <v>452</v>
      </c>
      <c r="C454" s="151" t="e">
        <f>IF('Data Collection2'!$V$6='Pareto Math2'!Z$3,'Pareto Math2'!B454,IF(HLOOKUP(X$15,'Data Collection2'!I$2:J454,A455,FALSE)="","",HLOOKUP(X$15,'Data Collection2'!I$2:J454,A455,FALSE)))</f>
        <v>#REF!</v>
      </c>
      <c r="D454" s="149" t="e">
        <f>HLOOKUP(V$15,'Data Collection2'!I$2:J454,A455,FALSE)</f>
        <v>#REF!</v>
      </c>
      <c r="E454" s="152" t="e">
        <f>IF(C454="","",HLOOKUP(W$15,'Data Collection2'!I$2:J454,A455,FALSE))</f>
        <v>#REF!</v>
      </c>
      <c r="F454" s="152">
        <f>(COUNTIF(D$3:D454,D454))</f>
        <v>452</v>
      </c>
      <c r="G454" s="152">
        <f t="shared" si="85"/>
        <v>999</v>
      </c>
      <c r="H454" s="152" t="e">
        <f t="shared" si="86"/>
        <v>#REF!</v>
      </c>
      <c r="I454" s="153" t="str">
        <f t="shared" si="89"/>
        <v/>
      </c>
      <c r="J454" s="153" t="e">
        <f t="shared" si="88"/>
        <v>#REF!</v>
      </c>
      <c r="K454" s="153" t="e">
        <f t="shared" si="88"/>
        <v>#REF!</v>
      </c>
      <c r="L454" s="153" t="e">
        <f t="shared" si="88"/>
        <v>#REF!</v>
      </c>
      <c r="M454" s="153" t="e">
        <f t="shared" si="87"/>
        <v>#REF!</v>
      </c>
      <c r="N454" s="153" t="e">
        <f t="shared" si="87"/>
        <v>#REF!</v>
      </c>
      <c r="O454" s="153" t="e">
        <f t="shared" si="87"/>
        <v>#REF!</v>
      </c>
      <c r="P454" s="153" t="e">
        <f t="shared" si="87"/>
        <v>#REF!</v>
      </c>
      <c r="Q454" s="153" t="e">
        <f t="shared" si="87"/>
        <v>#REF!</v>
      </c>
      <c r="R454" s="153" t="e">
        <f t="shared" si="87"/>
        <v>#REF!</v>
      </c>
      <c r="S454" s="153" t="e">
        <f t="shared" si="92"/>
        <v>#REF!</v>
      </c>
      <c r="T454" s="152" t="str">
        <f t="shared" ca="1" si="93"/>
        <v/>
      </c>
      <c r="U454" s="149" t="str">
        <f t="shared" ca="1" si="90"/>
        <v/>
      </c>
    </row>
    <row r="455" spans="1:21">
      <c r="A455" s="149">
        <v>453</v>
      </c>
      <c r="B455" s="150">
        <f t="shared" si="91"/>
        <v>453</v>
      </c>
      <c r="C455" s="151" t="e">
        <f>IF('Data Collection2'!$V$6='Pareto Math2'!Z$3,'Pareto Math2'!B455,IF(HLOOKUP(X$15,'Data Collection2'!I$2:J455,A456,FALSE)="","",HLOOKUP(X$15,'Data Collection2'!I$2:J455,A456,FALSE)))</f>
        <v>#REF!</v>
      </c>
      <c r="D455" s="149" t="e">
        <f>HLOOKUP(V$15,'Data Collection2'!I$2:J455,A456,FALSE)</f>
        <v>#REF!</v>
      </c>
      <c r="E455" s="152" t="e">
        <f>IF(C455="","",HLOOKUP(W$15,'Data Collection2'!I$2:J455,A456,FALSE))</f>
        <v>#REF!</v>
      </c>
      <c r="F455" s="152">
        <f>(COUNTIF(D$3:D455,D455))</f>
        <v>453</v>
      </c>
      <c r="G455" s="152">
        <f t="shared" si="85"/>
        <v>999</v>
      </c>
      <c r="H455" s="152" t="e">
        <f t="shared" si="86"/>
        <v>#REF!</v>
      </c>
      <c r="I455" s="153" t="str">
        <f t="shared" si="89"/>
        <v/>
      </c>
      <c r="J455" s="153" t="e">
        <f t="shared" si="88"/>
        <v>#REF!</v>
      </c>
      <c r="K455" s="153" t="e">
        <f t="shared" si="88"/>
        <v>#REF!</v>
      </c>
      <c r="L455" s="153" t="e">
        <f t="shared" si="88"/>
        <v>#REF!</v>
      </c>
      <c r="M455" s="153" t="e">
        <f t="shared" si="87"/>
        <v>#REF!</v>
      </c>
      <c r="N455" s="153" t="e">
        <f t="shared" si="87"/>
        <v>#REF!</v>
      </c>
      <c r="O455" s="153" t="e">
        <f t="shared" si="87"/>
        <v>#REF!</v>
      </c>
      <c r="P455" s="153" t="e">
        <f t="shared" ref="P455:R518" si="94">IF(ISERROR(AD$43),"",IF($D455&lt;&gt;AD$43,"",$E455))</f>
        <v>#REF!</v>
      </c>
      <c r="Q455" s="153" t="e">
        <f t="shared" si="94"/>
        <v>#REF!</v>
      </c>
      <c r="R455" s="153" t="e">
        <f t="shared" si="94"/>
        <v>#REF!</v>
      </c>
      <c r="S455" s="153" t="e">
        <f t="shared" si="92"/>
        <v>#REF!</v>
      </c>
      <c r="T455" s="152" t="str">
        <f t="shared" ca="1" si="93"/>
        <v/>
      </c>
      <c r="U455" s="149" t="str">
        <f t="shared" ca="1" si="90"/>
        <v/>
      </c>
    </row>
    <row r="456" spans="1:21">
      <c r="A456" s="149">
        <v>454</v>
      </c>
      <c r="B456" s="150">
        <f t="shared" si="91"/>
        <v>454</v>
      </c>
      <c r="C456" s="151" t="e">
        <f>IF('Data Collection2'!$V$6='Pareto Math2'!Z$3,'Pareto Math2'!B456,IF(HLOOKUP(X$15,'Data Collection2'!I$2:J456,A457,FALSE)="","",HLOOKUP(X$15,'Data Collection2'!I$2:J456,A457,FALSE)))</f>
        <v>#REF!</v>
      </c>
      <c r="D456" s="149" t="e">
        <f>HLOOKUP(V$15,'Data Collection2'!I$2:J456,A457,FALSE)</f>
        <v>#REF!</v>
      </c>
      <c r="E456" s="152" t="e">
        <f>IF(C456="","",HLOOKUP(W$15,'Data Collection2'!I$2:J456,A457,FALSE))</f>
        <v>#REF!</v>
      </c>
      <c r="F456" s="152">
        <f>(COUNTIF(D$3:D456,D456))</f>
        <v>454</v>
      </c>
      <c r="G456" s="152">
        <f t="shared" si="85"/>
        <v>999</v>
      </c>
      <c r="H456" s="152" t="e">
        <f t="shared" si="86"/>
        <v>#REF!</v>
      </c>
      <c r="I456" s="153" t="str">
        <f t="shared" si="89"/>
        <v/>
      </c>
      <c r="J456" s="153" t="e">
        <f t="shared" si="88"/>
        <v>#REF!</v>
      </c>
      <c r="K456" s="153" t="e">
        <f t="shared" si="88"/>
        <v>#REF!</v>
      </c>
      <c r="L456" s="153" t="e">
        <f t="shared" si="88"/>
        <v>#REF!</v>
      </c>
      <c r="M456" s="153" t="e">
        <f t="shared" si="88"/>
        <v>#REF!</v>
      </c>
      <c r="N456" s="153" t="e">
        <f t="shared" si="88"/>
        <v>#REF!</v>
      </c>
      <c r="O456" s="153" t="e">
        <f t="shared" si="88"/>
        <v>#REF!</v>
      </c>
      <c r="P456" s="153" t="e">
        <f t="shared" si="94"/>
        <v>#REF!</v>
      </c>
      <c r="Q456" s="153" t="e">
        <f t="shared" si="94"/>
        <v>#REF!</v>
      </c>
      <c r="R456" s="153" t="e">
        <f t="shared" si="94"/>
        <v>#REF!</v>
      </c>
      <c r="S456" s="153" t="e">
        <f t="shared" si="92"/>
        <v>#REF!</v>
      </c>
      <c r="T456" s="152" t="str">
        <f t="shared" ca="1" si="93"/>
        <v/>
      </c>
      <c r="U456" s="149" t="str">
        <f t="shared" ca="1" si="90"/>
        <v/>
      </c>
    </row>
    <row r="457" spans="1:21">
      <c r="A457" s="149">
        <v>455</v>
      </c>
      <c r="B457" s="150">
        <f t="shared" si="91"/>
        <v>455</v>
      </c>
      <c r="C457" s="151" t="e">
        <f>IF('Data Collection2'!$V$6='Pareto Math2'!Z$3,'Pareto Math2'!B457,IF(HLOOKUP(X$15,'Data Collection2'!I$2:J457,A458,FALSE)="","",HLOOKUP(X$15,'Data Collection2'!I$2:J457,A458,FALSE)))</f>
        <v>#REF!</v>
      </c>
      <c r="D457" s="149" t="e">
        <f>HLOOKUP(V$15,'Data Collection2'!I$2:J457,A458,FALSE)</f>
        <v>#REF!</v>
      </c>
      <c r="E457" s="152" t="e">
        <f>IF(C457="","",HLOOKUP(W$15,'Data Collection2'!I$2:J457,A458,FALSE))</f>
        <v>#REF!</v>
      </c>
      <c r="F457" s="152">
        <f>(COUNTIF(D$3:D457,D457))</f>
        <v>455</v>
      </c>
      <c r="G457" s="152">
        <f t="shared" ref="G457:G520" si="95">(COUNTIF(D$3:D$1002,D457))</f>
        <v>999</v>
      </c>
      <c r="H457" s="152" t="e">
        <f t="shared" ref="H457:H520" si="96">(SUMIF(D$3:D$1002,D457,E$3:E$1002))</f>
        <v>#REF!</v>
      </c>
      <c r="I457" s="153" t="str">
        <f t="shared" si="89"/>
        <v/>
      </c>
      <c r="J457" s="153" t="e">
        <f t="shared" si="88"/>
        <v>#REF!</v>
      </c>
      <c r="K457" s="153" t="e">
        <f t="shared" si="88"/>
        <v>#REF!</v>
      </c>
      <c r="L457" s="153" t="e">
        <f t="shared" si="88"/>
        <v>#REF!</v>
      </c>
      <c r="M457" s="153" t="e">
        <f t="shared" si="88"/>
        <v>#REF!</v>
      </c>
      <c r="N457" s="153" t="e">
        <f t="shared" si="88"/>
        <v>#REF!</v>
      </c>
      <c r="O457" s="153" t="e">
        <f t="shared" si="88"/>
        <v>#REF!</v>
      </c>
      <c r="P457" s="153" t="e">
        <f t="shared" si="94"/>
        <v>#REF!</v>
      </c>
      <c r="Q457" s="153" t="e">
        <f t="shared" si="94"/>
        <v>#REF!</v>
      </c>
      <c r="R457" s="153" t="e">
        <f t="shared" si="94"/>
        <v>#REF!</v>
      </c>
      <c r="S457" s="153" t="e">
        <f t="shared" si="92"/>
        <v>#REF!</v>
      </c>
      <c r="T457" s="152" t="str">
        <f t="shared" ca="1" si="93"/>
        <v/>
      </c>
      <c r="U457" s="149" t="str">
        <f t="shared" ca="1" si="90"/>
        <v/>
      </c>
    </row>
    <row r="458" spans="1:21">
      <c r="A458" s="149">
        <v>456</v>
      </c>
      <c r="B458" s="150">
        <f t="shared" si="91"/>
        <v>456</v>
      </c>
      <c r="C458" s="151" t="e">
        <f>IF('Data Collection2'!$V$6='Pareto Math2'!Z$3,'Pareto Math2'!B458,IF(HLOOKUP(X$15,'Data Collection2'!I$2:J458,A459,FALSE)="","",HLOOKUP(X$15,'Data Collection2'!I$2:J458,A459,FALSE)))</f>
        <v>#REF!</v>
      </c>
      <c r="D458" s="149" t="e">
        <f>HLOOKUP(V$15,'Data Collection2'!I$2:J458,A459,FALSE)</f>
        <v>#REF!</v>
      </c>
      <c r="E458" s="152" t="e">
        <f>IF(C458="","",HLOOKUP(W$15,'Data Collection2'!I$2:J458,A459,FALSE))</f>
        <v>#REF!</v>
      </c>
      <c r="F458" s="152">
        <f>(COUNTIF(D$3:D458,D458))</f>
        <v>456</v>
      </c>
      <c r="G458" s="152">
        <f t="shared" si="95"/>
        <v>999</v>
      </c>
      <c r="H458" s="152" t="e">
        <f t="shared" si="96"/>
        <v>#REF!</v>
      </c>
      <c r="I458" s="153" t="str">
        <f t="shared" si="89"/>
        <v/>
      </c>
      <c r="J458" s="153" t="e">
        <f t="shared" si="88"/>
        <v>#REF!</v>
      </c>
      <c r="K458" s="153" t="e">
        <f t="shared" si="88"/>
        <v>#REF!</v>
      </c>
      <c r="L458" s="153" t="e">
        <f t="shared" si="88"/>
        <v>#REF!</v>
      </c>
      <c r="M458" s="153" t="e">
        <f t="shared" si="88"/>
        <v>#REF!</v>
      </c>
      <c r="N458" s="153" t="e">
        <f t="shared" si="88"/>
        <v>#REF!</v>
      </c>
      <c r="O458" s="153" t="e">
        <f t="shared" si="88"/>
        <v>#REF!</v>
      </c>
      <c r="P458" s="153" t="e">
        <f t="shared" si="94"/>
        <v>#REF!</v>
      </c>
      <c r="Q458" s="153" t="e">
        <f t="shared" si="94"/>
        <v>#REF!</v>
      </c>
      <c r="R458" s="153" t="e">
        <f t="shared" si="94"/>
        <v>#REF!</v>
      </c>
      <c r="S458" s="153" t="e">
        <f t="shared" si="92"/>
        <v>#REF!</v>
      </c>
      <c r="T458" s="152" t="str">
        <f t="shared" ca="1" si="93"/>
        <v/>
      </c>
      <c r="U458" s="149" t="str">
        <f t="shared" ca="1" si="90"/>
        <v/>
      </c>
    </row>
    <row r="459" spans="1:21">
      <c r="A459" s="149">
        <v>457</v>
      </c>
      <c r="B459" s="150">
        <f t="shared" si="91"/>
        <v>457</v>
      </c>
      <c r="C459" s="151" t="e">
        <f>IF('Data Collection2'!$V$6='Pareto Math2'!Z$3,'Pareto Math2'!B459,IF(HLOOKUP(X$15,'Data Collection2'!I$2:J459,A460,FALSE)="","",HLOOKUP(X$15,'Data Collection2'!I$2:J459,A460,FALSE)))</f>
        <v>#REF!</v>
      </c>
      <c r="D459" s="149" t="e">
        <f>HLOOKUP(V$15,'Data Collection2'!I$2:J459,A460,FALSE)</f>
        <v>#REF!</v>
      </c>
      <c r="E459" s="152" t="e">
        <f>IF(C459="","",HLOOKUP(W$15,'Data Collection2'!I$2:J459,A460,FALSE))</f>
        <v>#REF!</v>
      </c>
      <c r="F459" s="152">
        <f>(COUNTIF(D$3:D459,D459))</f>
        <v>457</v>
      </c>
      <c r="G459" s="152">
        <f t="shared" si="95"/>
        <v>999</v>
      </c>
      <c r="H459" s="152" t="e">
        <f t="shared" si="96"/>
        <v>#REF!</v>
      </c>
      <c r="I459" s="153" t="str">
        <f t="shared" si="89"/>
        <v/>
      </c>
      <c r="J459" s="153" t="e">
        <f t="shared" si="88"/>
        <v>#REF!</v>
      </c>
      <c r="K459" s="153" t="e">
        <f t="shared" si="88"/>
        <v>#REF!</v>
      </c>
      <c r="L459" s="153" t="e">
        <f t="shared" si="88"/>
        <v>#REF!</v>
      </c>
      <c r="M459" s="153" t="e">
        <f t="shared" si="88"/>
        <v>#REF!</v>
      </c>
      <c r="N459" s="153" t="e">
        <f t="shared" si="88"/>
        <v>#REF!</v>
      </c>
      <c r="O459" s="153" t="e">
        <f t="shared" si="88"/>
        <v>#REF!</v>
      </c>
      <c r="P459" s="153" t="e">
        <f t="shared" si="94"/>
        <v>#REF!</v>
      </c>
      <c r="Q459" s="153" t="e">
        <f t="shared" si="94"/>
        <v>#REF!</v>
      </c>
      <c r="R459" s="153" t="e">
        <f t="shared" si="94"/>
        <v>#REF!</v>
      </c>
      <c r="S459" s="153" t="e">
        <f t="shared" si="92"/>
        <v>#REF!</v>
      </c>
      <c r="T459" s="152" t="str">
        <f t="shared" ca="1" si="93"/>
        <v/>
      </c>
      <c r="U459" s="149" t="str">
        <f t="shared" ca="1" si="90"/>
        <v/>
      </c>
    </row>
    <row r="460" spans="1:21">
      <c r="A460" s="149">
        <v>458</v>
      </c>
      <c r="B460" s="150">
        <f t="shared" si="91"/>
        <v>458</v>
      </c>
      <c r="C460" s="151" t="e">
        <f>IF('Data Collection2'!$V$6='Pareto Math2'!Z$3,'Pareto Math2'!B460,IF(HLOOKUP(X$15,'Data Collection2'!I$2:J460,A461,FALSE)="","",HLOOKUP(X$15,'Data Collection2'!I$2:J460,A461,FALSE)))</f>
        <v>#REF!</v>
      </c>
      <c r="D460" s="149" t="e">
        <f>HLOOKUP(V$15,'Data Collection2'!I$2:J460,A461,FALSE)</f>
        <v>#REF!</v>
      </c>
      <c r="E460" s="152" t="e">
        <f>IF(C460="","",HLOOKUP(W$15,'Data Collection2'!I$2:J460,A461,FALSE))</f>
        <v>#REF!</v>
      </c>
      <c r="F460" s="152">
        <f>(COUNTIF(D$3:D460,D460))</f>
        <v>458</v>
      </c>
      <c r="G460" s="152">
        <f t="shared" si="95"/>
        <v>999</v>
      </c>
      <c r="H460" s="152" t="e">
        <f t="shared" si="96"/>
        <v>#REF!</v>
      </c>
      <c r="I460" s="153" t="str">
        <f t="shared" si="89"/>
        <v/>
      </c>
      <c r="J460" s="153" t="e">
        <f t="shared" si="88"/>
        <v>#REF!</v>
      </c>
      <c r="K460" s="153" t="e">
        <f t="shared" si="88"/>
        <v>#REF!</v>
      </c>
      <c r="L460" s="153" t="e">
        <f t="shared" si="88"/>
        <v>#REF!</v>
      </c>
      <c r="M460" s="153" t="e">
        <f t="shared" si="88"/>
        <v>#REF!</v>
      </c>
      <c r="N460" s="153" t="e">
        <f t="shared" si="88"/>
        <v>#REF!</v>
      </c>
      <c r="O460" s="153" t="e">
        <f t="shared" si="88"/>
        <v>#REF!</v>
      </c>
      <c r="P460" s="153" t="e">
        <f t="shared" si="94"/>
        <v>#REF!</v>
      </c>
      <c r="Q460" s="153" t="e">
        <f t="shared" si="94"/>
        <v>#REF!</v>
      </c>
      <c r="R460" s="153" t="e">
        <f t="shared" si="94"/>
        <v>#REF!</v>
      </c>
      <c r="S460" s="153" t="e">
        <f t="shared" si="92"/>
        <v>#REF!</v>
      </c>
      <c r="T460" s="152" t="str">
        <f t="shared" ca="1" si="93"/>
        <v/>
      </c>
      <c r="U460" s="149" t="str">
        <f t="shared" ca="1" si="90"/>
        <v/>
      </c>
    </row>
    <row r="461" spans="1:21">
      <c r="A461" s="149">
        <v>459</v>
      </c>
      <c r="B461" s="150">
        <f t="shared" si="91"/>
        <v>459</v>
      </c>
      <c r="C461" s="151" t="e">
        <f>IF('Data Collection2'!$V$6='Pareto Math2'!Z$3,'Pareto Math2'!B461,IF(HLOOKUP(X$15,'Data Collection2'!I$2:J461,A462,FALSE)="","",HLOOKUP(X$15,'Data Collection2'!I$2:J461,A462,FALSE)))</f>
        <v>#REF!</v>
      </c>
      <c r="D461" s="149" t="e">
        <f>HLOOKUP(V$15,'Data Collection2'!I$2:J461,A462,FALSE)</f>
        <v>#REF!</v>
      </c>
      <c r="E461" s="152" t="e">
        <f>IF(C461="","",HLOOKUP(W$15,'Data Collection2'!I$2:J461,A462,FALSE))</f>
        <v>#REF!</v>
      </c>
      <c r="F461" s="152">
        <f>(COUNTIF(D$3:D461,D461))</f>
        <v>459</v>
      </c>
      <c r="G461" s="152">
        <f t="shared" si="95"/>
        <v>999</v>
      </c>
      <c r="H461" s="152" t="e">
        <f t="shared" si="96"/>
        <v>#REF!</v>
      </c>
      <c r="I461" s="153" t="str">
        <f t="shared" si="89"/>
        <v/>
      </c>
      <c r="J461" s="153" t="e">
        <f t="shared" si="88"/>
        <v>#REF!</v>
      </c>
      <c r="K461" s="153" t="e">
        <f t="shared" si="88"/>
        <v>#REF!</v>
      </c>
      <c r="L461" s="153" t="e">
        <f t="shared" si="88"/>
        <v>#REF!</v>
      </c>
      <c r="M461" s="153" t="e">
        <f t="shared" si="88"/>
        <v>#REF!</v>
      </c>
      <c r="N461" s="153" t="e">
        <f t="shared" si="88"/>
        <v>#REF!</v>
      </c>
      <c r="O461" s="153" t="e">
        <f t="shared" si="88"/>
        <v>#REF!</v>
      </c>
      <c r="P461" s="153" t="e">
        <f t="shared" si="94"/>
        <v>#REF!</v>
      </c>
      <c r="Q461" s="153" t="e">
        <f t="shared" si="94"/>
        <v>#REF!</v>
      </c>
      <c r="R461" s="153" t="e">
        <f t="shared" si="94"/>
        <v>#REF!</v>
      </c>
      <c r="S461" s="153" t="e">
        <f t="shared" si="92"/>
        <v>#REF!</v>
      </c>
      <c r="T461" s="152" t="str">
        <f t="shared" ca="1" si="93"/>
        <v/>
      </c>
      <c r="U461" s="149" t="str">
        <f t="shared" ca="1" si="90"/>
        <v/>
      </c>
    </row>
    <row r="462" spans="1:21">
      <c r="A462" s="149">
        <v>460</v>
      </c>
      <c r="B462" s="150">
        <f t="shared" si="91"/>
        <v>460</v>
      </c>
      <c r="C462" s="151" t="e">
        <f>IF('Data Collection2'!$V$6='Pareto Math2'!Z$3,'Pareto Math2'!B462,IF(HLOOKUP(X$15,'Data Collection2'!I$2:J462,A463,FALSE)="","",HLOOKUP(X$15,'Data Collection2'!I$2:J462,A463,FALSE)))</f>
        <v>#REF!</v>
      </c>
      <c r="D462" s="149" t="e">
        <f>HLOOKUP(V$15,'Data Collection2'!I$2:J462,A463,FALSE)</f>
        <v>#REF!</v>
      </c>
      <c r="E462" s="152" t="e">
        <f>IF(C462="","",HLOOKUP(W$15,'Data Collection2'!I$2:J462,A463,FALSE))</f>
        <v>#REF!</v>
      </c>
      <c r="F462" s="152">
        <f>(COUNTIF(D$3:D462,D462))</f>
        <v>460</v>
      </c>
      <c r="G462" s="152">
        <f t="shared" si="95"/>
        <v>999</v>
      </c>
      <c r="H462" s="152" t="e">
        <f t="shared" si="96"/>
        <v>#REF!</v>
      </c>
      <c r="I462" s="153" t="str">
        <f t="shared" si="89"/>
        <v/>
      </c>
      <c r="J462" s="153" t="e">
        <f t="shared" si="88"/>
        <v>#REF!</v>
      </c>
      <c r="K462" s="153" t="e">
        <f t="shared" si="88"/>
        <v>#REF!</v>
      </c>
      <c r="L462" s="153" t="e">
        <f t="shared" si="88"/>
        <v>#REF!</v>
      </c>
      <c r="M462" s="153" t="e">
        <f t="shared" si="88"/>
        <v>#REF!</v>
      </c>
      <c r="N462" s="153" t="e">
        <f t="shared" si="88"/>
        <v>#REF!</v>
      </c>
      <c r="O462" s="153" t="e">
        <f t="shared" si="88"/>
        <v>#REF!</v>
      </c>
      <c r="P462" s="153" t="e">
        <f t="shared" si="94"/>
        <v>#REF!</v>
      </c>
      <c r="Q462" s="153" t="e">
        <f t="shared" si="94"/>
        <v>#REF!</v>
      </c>
      <c r="R462" s="153" t="e">
        <f t="shared" si="94"/>
        <v>#REF!</v>
      </c>
      <c r="S462" s="153" t="e">
        <f t="shared" si="92"/>
        <v>#REF!</v>
      </c>
      <c r="T462" s="152" t="str">
        <f t="shared" ca="1" si="93"/>
        <v/>
      </c>
      <c r="U462" s="149" t="str">
        <f t="shared" ca="1" si="90"/>
        <v/>
      </c>
    </row>
    <row r="463" spans="1:21">
      <c r="A463" s="149">
        <v>461</v>
      </c>
      <c r="B463" s="150">
        <f t="shared" si="91"/>
        <v>461</v>
      </c>
      <c r="C463" s="151" t="e">
        <f>IF('Data Collection2'!$V$6='Pareto Math2'!Z$3,'Pareto Math2'!B463,IF(HLOOKUP(X$15,'Data Collection2'!I$2:J463,A464,FALSE)="","",HLOOKUP(X$15,'Data Collection2'!I$2:J463,A464,FALSE)))</f>
        <v>#REF!</v>
      </c>
      <c r="D463" s="149" t="e">
        <f>HLOOKUP(V$15,'Data Collection2'!I$2:J463,A464,FALSE)</f>
        <v>#REF!</v>
      </c>
      <c r="E463" s="152" t="e">
        <f>IF(C463="","",HLOOKUP(W$15,'Data Collection2'!I$2:J463,A464,FALSE))</f>
        <v>#REF!</v>
      </c>
      <c r="F463" s="152">
        <f>(COUNTIF(D$3:D463,D463))</f>
        <v>461</v>
      </c>
      <c r="G463" s="152">
        <f t="shared" si="95"/>
        <v>999</v>
      </c>
      <c r="H463" s="152" t="e">
        <f t="shared" si="96"/>
        <v>#REF!</v>
      </c>
      <c r="I463" s="153" t="str">
        <f t="shared" si="89"/>
        <v/>
      </c>
      <c r="J463" s="153" t="e">
        <f t="shared" si="88"/>
        <v>#REF!</v>
      </c>
      <c r="K463" s="153" t="e">
        <f t="shared" si="88"/>
        <v>#REF!</v>
      </c>
      <c r="L463" s="153" t="e">
        <f t="shared" si="88"/>
        <v>#REF!</v>
      </c>
      <c r="M463" s="153" t="e">
        <f t="shared" si="88"/>
        <v>#REF!</v>
      </c>
      <c r="N463" s="153" t="e">
        <f t="shared" si="88"/>
        <v>#REF!</v>
      </c>
      <c r="O463" s="153" t="e">
        <f t="shared" si="88"/>
        <v>#REF!</v>
      </c>
      <c r="P463" s="153" t="e">
        <f t="shared" si="94"/>
        <v>#REF!</v>
      </c>
      <c r="Q463" s="153" t="e">
        <f t="shared" si="94"/>
        <v>#REF!</v>
      </c>
      <c r="R463" s="153" t="e">
        <f t="shared" si="94"/>
        <v>#REF!</v>
      </c>
      <c r="S463" s="153" t="e">
        <f t="shared" si="92"/>
        <v>#REF!</v>
      </c>
      <c r="T463" s="152" t="str">
        <f t="shared" ca="1" si="93"/>
        <v/>
      </c>
      <c r="U463" s="149" t="str">
        <f t="shared" ca="1" si="90"/>
        <v/>
      </c>
    </row>
    <row r="464" spans="1:21">
      <c r="A464" s="149">
        <v>462</v>
      </c>
      <c r="B464" s="150">
        <f t="shared" si="91"/>
        <v>462</v>
      </c>
      <c r="C464" s="151" t="e">
        <f>IF('Data Collection2'!$V$6='Pareto Math2'!Z$3,'Pareto Math2'!B464,IF(HLOOKUP(X$15,'Data Collection2'!I$2:J464,A465,FALSE)="","",HLOOKUP(X$15,'Data Collection2'!I$2:J464,A465,FALSE)))</f>
        <v>#REF!</v>
      </c>
      <c r="D464" s="149" t="e">
        <f>HLOOKUP(V$15,'Data Collection2'!I$2:J464,A465,FALSE)</f>
        <v>#REF!</v>
      </c>
      <c r="E464" s="152" t="e">
        <f>IF(C464="","",HLOOKUP(W$15,'Data Collection2'!I$2:J464,A465,FALSE))</f>
        <v>#REF!</v>
      </c>
      <c r="F464" s="152">
        <f>(COUNTIF(D$3:D464,D464))</f>
        <v>462</v>
      </c>
      <c r="G464" s="152">
        <f t="shared" si="95"/>
        <v>999</v>
      </c>
      <c r="H464" s="152" t="e">
        <f t="shared" si="96"/>
        <v>#REF!</v>
      </c>
      <c r="I464" s="153" t="str">
        <f t="shared" si="89"/>
        <v/>
      </c>
      <c r="J464" s="153" t="e">
        <f t="shared" si="88"/>
        <v>#REF!</v>
      </c>
      <c r="K464" s="153" t="e">
        <f t="shared" si="88"/>
        <v>#REF!</v>
      </c>
      <c r="L464" s="153" t="e">
        <f t="shared" si="88"/>
        <v>#REF!</v>
      </c>
      <c r="M464" s="153" t="e">
        <f t="shared" si="88"/>
        <v>#REF!</v>
      </c>
      <c r="N464" s="153" t="e">
        <f t="shared" si="88"/>
        <v>#REF!</v>
      </c>
      <c r="O464" s="153" t="e">
        <f t="shared" si="88"/>
        <v>#REF!</v>
      </c>
      <c r="P464" s="153" t="e">
        <f t="shared" si="94"/>
        <v>#REF!</v>
      </c>
      <c r="Q464" s="153" t="e">
        <f t="shared" si="94"/>
        <v>#REF!</v>
      </c>
      <c r="R464" s="153" t="e">
        <f t="shared" si="94"/>
        <v>#REF!</v>
      </c>
      <c r="S464" s="153" t="e">
        <f t="shared" si="92"/>
        <v>#REF!</v>
      </c>
      <c r="T464" s="152" t="str">
        <f t="shared" ca="1" si="93"/>
        <v/>
      </c>
      <c r="U464" s="149" t="str">
        <f t="shared" ca="1" si="90"/>
        <v/>
      </c>
    </row>
    <row r="465" spans="1:21">
      <c r="A465" s="149">
        <v>463</v>
      </c>
      <c r="B465" s="150">
        <f t="shared" si="91"/>
        <v>463</v>
      </c>
      <c r="C465" s="151" t="e">
        <f>IF('Data Collection2'!$V$6='Pareto Math2'!Z$3,'Pareto Math2'!B465,IF(HLOOKUP(X$15,'Data Collection2'!I$2:J465,A466,FALSE)="","",HLOOKUP(X$15,'Data Collection2'!I$2:J465,A466,FALSE)))</f>
        <v>#REF!</v>
      </c>
      <c r="D465" s="149" t="e">
        <f>HLOOKUP(V$15,'Data Collection2'!I$2:J465,A466,FALSE)</f>
        <v>#REF!</v>
      </c>
      <c r="E465" s="152" t="e">
        <f>IF(C465="","",HLOOKUP(W$15,'Data Collection2'!I$2:J465,A466,FALSE))</f>
        <v>#REF!</v>
      </c>
      <c r="F465" s="152">
        <f>(COUNTIF(D$3:D465,D465))</f>
        <v>463</v>
      </c>
      <c r="G465" s="152">
        <f t="shared" si="95"/>
        <v>999</v>
      </c>
      <c r="H465" s="152" t="e">
        <f t="shared" si="96"/>
        <v>#REF!</v>
      </c>
      <c r="I465" s="153" t="str">
        <f t="shared" si="89"/>
        <v/>
      </c>
      <c r="J465" s="153" t="e">
        <f t="shared" si="88"/>
        <v>#REF!</v>
      </c>
      <c r="K465" s="153" t="e">
        <f t="shared" si="88"/>
        <v>#REF!</v>
      </c>
      <c r="L465" s="153" t="e">
        <f t="shared" si="88"/>
        <v>#REF!</v>
      </c>
      <c r="M465" s="153" t="e">
        <f t="shared" si="88"/>
        <v>#REF!</v>
      </c>
      <c r="N465" s="153" t="e">
        <f t="shared" si="88"/>
        <v>#REF!</v>
      </c>
      <c r="O465" s="153" t="e">
        <f t="shared" si="88"/>
        <v>#REF!</v>
      </c>
      <c r="P465" s="153" t="e">
        <f t="shared" si="94"/>
        <v>#REF!</v>
      </c>
      <c r="Q465" s="153" t="e">
        <f t="shared" si="94"/>
        <v>#REF!</v>
      </c>
      <c r="R465" s="153" t="e">
        <f t="shared" si="94"/>
        <v>#REF!</v>
      </c>
      <c r="S465" s="153" t="e">
        <f t="shared" si="92"/>
        <v>#REF!</v>
      </c>
      <c r="T465" s="152" t="str">
        <f t="shared" ca="1" si="93"/>
        <v/>
      </c>
      <c r="U465" s="149" t="str">
        <f t="shared" ca="1" si="90"/>
        <v/>
      </c>
    </row>
    <row r="466" spans="1:21">
      <c r="A466" s="149">
        <v>464</v>
      </c>
      <c r="B466" s="150">
        <f t="shared" si="91"/>
        <v>464</v>
      </c>
      <c r="C466" s="151" t="e">
        <f>IF('Data Collection2'!$V$6='Pareto Math2'!Z$3,'Pareto Math2'!B466,IF(HLOOKUP(X$15,'Data Collection2'!I$2:J466,A467,FALSE)="","",HLOOKUP(X$15,'Data Collection2'!I$2:J466,A467,FALSE)))</f>
        <v>#REF!</v>
      </c>
      <c r="D466" s="149" t="e">
        <f>HLOOKUP(V$15,'Data Collection2'!I$2:J466,A467,FALSE)</f>
        <v>#REF!</v>
      </c>
      <c r="E466" s="152" t="e">
        <f>IF(C466="","",HLOOKUP(W$15,'Data Collection2'!I$2:J466,A467,FALSE))</f>
        <v>#REF!</v>
      </c>
      <c r="F466" s="152">
        <f>(COUNTIF(D$3:D466,D466))</f>
        <v>464</v>
      </c>
      <c r="G466" s="152">
        <f t="shared" si="95"/>
        <v>999</v>
      </c>
      <c r="H466" s="152" t="e">
        <f t="shared" si="96"/>
        <v>#REF!</v>
      </c>
      <c r="I466" s="153" t="str">
        <f t="shared" si="89"/>
        <v/>
      </c>
      <c r="J466" s="153" t="e">
        <f t="shared" si="88"/>
        <v>#REF!</v>
      </c>
      <c r="K466" s="153" t="e">
        <f t="shared" si="88"/>
        <v>#REF!</v>
      </c>
      <c r="L466" s="153" t="e">
        <f t="shared" si="88"/>
        <v>#REF!</v>
      </c>
      <c r="M466" s="153" t="e">
        <f t="shared" si="88"/>
        <v>#REF!</v>
      </c>
      <c r="N466" s="153" t="e">
        <f t="shared" si="88"/>
        <v>#REF!</v>
      </c>
      <c r="O466" s="153" t="e">
        <f t="shared" si="88"/>
        <v>#REF!</v>
      </c>
      <c r="P466" s="153" t="e">
        <f t="shared" si="94"/>
        <v>#REF!</v>
      </c>
      <c r="Q466" s="153" t="e">
        <f t="shared" si="94"/>
        <v>#REF!</v>
      </c>
      <c r="R466" s="153" t="e">
        <f t="shared" si="94"/>
        <v>#REF!</v>
      </c>
      <c r="S466" s="153" t="e">
        <f t="shared" si="92"/>
        <v>#REF!</v>
      </c>
      <c r="T466" s="152" t="str">
        <f t="shared" ca="1" si="93"/>
        <v/>
      </c>
      <c r="U466" s="149" t="str">
        <f t="shared" ca="1" si="90"/>
        <v/>
      </c>
    </row>
    <row r="467" spans="1:21">
      <c r="A467" s="149">
        <v>465</v>
      </c>
      <c r="B467" s="150">
        <f t="shared" si="91"/>
        <v>465</v>
      </c>
      <c r="C467" s="151" t="e">
        <f>IF('Data Collection2'!$V$6='Pareto Math2'!Z$3,'Pareto Math2'!B467,IF(HLOOKUP(X$15,'Data Collection2'!I$2:J467,A468,FALSE)="","",HLOOKUP(X$15,'Data Collection2'!I$2:J467,A468,FALSE)))</f>
        <v>#REF!</v>
      </c>
      <c r="D467" s="149" t="e">
        <f>HLOOKUP(V$15,'Data Collection2'!I$2:J467,A468,FALSE)</f>
        <v>#REF!</v>
      </c>
      <c r="E467" s="152" t="e">
        <f>IF(C467="","",HLOOKUP(W$15,'Data Collection2'!I$2:J467,A468,FALSE))</f>
        <v>#REF!</v>
      </c>
      <c r="F467" s="152">
        <f>(COUNTIF(D$3:D467,D467))</f>
        <v>465</v>
      </c>
      <c r="G467" s="152">
        <f t="shared" si="95"/>
        <v>999</v>
      </c>
      <c r="H467" s="152" t="e">
        <f t="shared" si="96"/>
        <v>#REF!</v>
      </c>
      <c r="I467" s="153" t="str">
        <f t="shared" si="89"/>
        <v/>
      </c>
      <c r="J467" s="153" t="e">
        <f t="shared" si="88"/>
        <v>#REF!</v>
      </c>
      <c r="K467" s="153" t="e">
        <f t="shared" si="88"/>
        <v>#REF!</v>
      </c>
      <c r="L467" s="153" t="e">
        <f t="shared" si="88"/>
        <v>#REF!</v>
      </c>
      <c r="M467" s="153" t="e">
        <f t="shared" si="88"/>
        <v>#REF!</v>
      </c>
      <c r="N467" s="153" t="e">
        <f t="shared" si="88"/>
        <v>#REF!</v>
      </c>
      <c r="O467" s="153" t="e">
        <f t="shared" si="88"/>
        <v>#REF!</v>
      </c>
      <c r="P467" s="153" t="e">
        <f t="shared" si="94"/>
        <v>#REF!</v>
      </c>
      <c r="Q467" s="153" t="e">
        <f t="shared" si="94"/>
        <v>#REF!</v>
      </c>
      <c r="R467" s="153" t="e">
        <f t="shared" si="94"/>
        <v>#REF!</v>
      </c>
      <c r="S467" s="153" t="e">
        <f t="shared" si="92"/>
        <v>#REF!</v>
      </c>
      <c r="T467" s="152" t="str">
        <f t="shared" ca="1" si="93"/>
        <v/>
      </c>
      <c r="U467" s="149" t="str">
        <f t="shared" ca="1" si="90"/>
        <v/>
      </c>
    </row>
    <row r="468" spans="1:21">
      <c r="A468" s="149">
        <v>466</v>
      </c>
      <c r="B468" s="150">
        <f t="shared" si="91"/>
        <v>466</v>
      </c>
      <c r="C468" s="151" t="e">
        <f>IF('Data Collection2'!$V$6='Pareto Math2'!Z$3,'Pareto Math2'!B468,IF(HLOOKUP(X$15,'Data Collection2'!I$2:J468,A469,FALSE)="","",HLOOKUP(X$15,'Data Collection2'!I$2:J468,A469,FALSE)))</f>
        <v>#REF!</v>
      </c>
      <c r="D468" s="149" t="e">
        <f>HLOOKUP(V$15,'Data Collection2'!I$2:J468,A469,FALSE)</f>
        <v>#REF!</v>
      </c>
      <c r="E468" s="152" t="e">
        <f>IF(C468="","",HLOOKUP(W$15,'Data Collection2'!I$2:J468,A469,FALSE))</f>
        <v>#REF!</v>
      </c>
      <c r="F468" s="152">
        <f>(COUNTIF(D$3:D468,D468))</f>
        <v>466</v>
      </c>
      <c r="G468" s="152">
        <f t="shared" si="95"/>
        <v>999</v>
      </c>
      <c r="H468" s="152" t="e">
        <f t="shared" si="96"/>
        <v>#REF!</v>
      </c>
      <c r="I468" s="153" t="str">
        <f t="shared" si="89"/>
        <v/>
      </c>
      <c r="J468" s="153" t="e">
        <f t="shared" si="88"/>
        <v>#REF!</v>
      </c>
      <c r="K468" s="153" t="e">
        <f t="shared" si="88"/>
        <v>#REF!</v>
      </c>
      <c r="L468" s="153" t="e">
        <f t="shared" si="88"/>
        <v>#REF!</v>
      </c>
      <c r="M468" s="153" t="e">
        <f t="shared" si="88"/>
        <v>#REF!</v>
      </c>
      <c r="N468" s="153" t="e">
        <f t="shared" si="88"/>
        <v>#REF!</v>
      </c>
      <c r="O468" s="153" t="e">
        <f t="shared" si="88"/>
        <v>#REF!</v>
      </c>
      <c r="P468" s="153" t="e">
        <f t="shared" si="94"/>
        <v>#REF!</v>
      </c>
      <c r="Q468" s="153" t="e">
        <f t="shared" si="94"/>
        <v>#REF!</v>
      </c>
      <c r="R468" s="153" t="e">
        <f t="shared" si="94"/>
        <v>#REF!</v>
      </c>
      <c r="S468" s="153" t="e">
        <f t="shared" si="92"/>
        <v>#REF!</v>
      </c>
      <c r="T468" s="152" t="str">
        <f t="shared" ca="1" si="93"/>
        <v/>
      </c>
      <c r="U468" s="149" t="str">
        <f t="shared" ca="1" si="90"/>
        <v/>
      </c>
    </row>
    <row r="469" spans="1:21">
      <c r="A469" s="149">
        <v>467</v>
      </c>
      <c r="B469" s="150">
        <f t="shared" si="91"/>
        <v>467</v>
      </c>
      <c r="C469" s="151" t="e">
        <f>IF('Data Collection2'!$V$6='Pareto Math2'!Z$3,'Pareto Math2'!B469,IF(HLOOKUP(X$15,'Data Collection2'!I$2:J469,A470,FALSE)="","",HLOOKUP(X$15,'Data Collection2'!I$2:J469,A470,FALSE)))</f>
        <v>#REF!</v>
      </c>
      <c r="D469" s="149" t="e">
        <f>HLOOKUP(V$15,'Data Collection2'!I$2:J469,A470,FALSE)</f>
        <v>#REF!</v>
      </c>
      <c r="E469" s="152" t="e">
        <f>IF(C469="","",HLOOKUP(W$15,'Data Collection2'!I$2:J469,A470,FALSE))</f>
        <v>#REF!</v>
      </c>
      <c r="F469" s="152">
        <f>(COUNTIF(D$3:D469,D469))</f>
        <v>467</v>
      </c>
      <c r="G469" s="152">
        <f t="shared" si="95"/>
        <v>999</v>
      </c>
      <c r="H469" s="152" t="e">
        <f t="shared" si="96"/>
        <v>#REF!</v>
      </c>
      <c r="I469" s="153" t="str">
        <f t="shared" si="89"/>
        <v/>
      </c>
      <c r="J469" s="153" t="e">
        <f t="shared" si="88"/>
        <v>#REF!</v>
      </c>
      <c r="K469" s="153" t="e">
        <f t="shared" si="88"/>
        <v>#REF!</v>
      </c>
      <c r="L469" s="153" t="e">
        <f t="shared" si="88"/>
        <v>#REF!</v>
      </c>
      <c r="M469" s="153" t="e">
        <f t="shared" si="88"/>
        <v>#REF!</v>
      </c>
      <c r="N469" s="153" t="e">
        <f t="shared" si="88"/>
        <v>#REF!</v>
      </c>
      <c r="O469" s="153" t="e">
        <f t="shared" si="88"/>
        <v>#REF!</v>
      </c>
      <c r="P469" s="153" t="e">
        <f t="shared" si="94"/>
        <v>#REF!</v>
      </c>
      <c r="Q469" s="153" t="e">
        <f t="shared" si="94"/>
        <v>#REF!</v>
      </c>
      <c r="R469" s="153" t="e">
        <f t="shared" si="94"/>
        <v>#REF!</v>
      </c>
      <c r="S469" s="153" t="e">
        <f t="shared" si="92"/>
        <v>#REF!</v>
      </c>
      <c r="T469" s="152" t="str">
        <f t="shared" ca="1" si="93"/>
        <v/>
      </c>
      <c r="U469" s="149" t="str">
        <f t="shared" ca="1" si="90"/>
        <v/>
      </c>
    </row>
    <row r="470" spans="1:21">
      <c r="A470" s="149">
        <v>468</v>
      </c>
      <c r="B470" s="150">
        <f t="shared" si="91"/>
        <v>468</v>
      </c>
      <c r="C470" s="151" t="e">
        <f>IF('Data Collection2'!$V$6='Pareto Math2'!Z$3,'Pareto Math2'!B470,IF(HLOOKUP(X$15,'Data Collection2'!I$2:J470,A471,FALSE)="","",HLOOKUP(X$15,'Data Collection2'!I$2:J470,A471,FALSE)))</f>
        <v>#REF!</v>
      </c>
      <c r="D470" s="149" t="e">
        <f>HLOOKUP(V$15,'Data Collection2'!I$2:J470,A471,FALSE)</f>
        <v>#REF!</v>
      </c>
      <c r="E470" s="152" t="e">
        <f>IF(C470="","",HLOOKUP(W$15,'Data Collection2'!I$2:J470,A471,FALSE))</f>
        <v>#REF!</v>
      </c>
      <c r="F470" s="152">
        <f>(COUNTIF(D$3:D470,D470))</f>
        <v>468</v>
      </c>
      <c r="G470" s="152">
        <f t="shared" si="95"/>
        <v>999</v>
      </c>
      <c r="H470" s="152" t="e">
        <f t="shared" si="96"/>
        <v>#REF!</v>
      </c>
      <c r="I470" s="153" t="str">
        <f t="shared" si="89"/>
        <v/>
      </c>
      <c r="J470" s="153" t="e">
        <f t="shared" si="88"/>
        <v>#REF!</v>
      </c>
      <c r="K470" s="153" t="e">
        <f t="shared" si="88"/>
        <v>#REF!</v>
      </c>
      <c r="L470" s="153" t="e">
        <f t="shared" si="88"/>
        <v>#REF!</v>
      </c>
      <c r="M470" s="153" t="e">
        <f t="shared" si="88"/>
        <v>#REF!</v>
      </c>
      <c r="N470" s="153" t="e">
        <f t="shared" si="88"/>
        <v>#REF!</v>
      </c>
      <c r="O470" s="153" t="e">
        <f t="shared" si="88"/>
        <v>#REF!</v>
      </c>
      <c r="P470" s="153" t="e">
        <f t="shared" si="94"/>
        <v>#REF!</v>
      </c>
      <c r="Q470" s="153" t="e">
        <f t="shared" si="94"/>
        <v>#REF!</v>
      </c>
      <c r="R470" s="153" t="e">
        <f t="shared" si="94"/>
        <v>#REF!</v>
      </c>
      <c r="S470" s="153" t="e">
        <f t="shared" si="92"/>
        <v>#REF!</v>
      </c>
      <c r="T470" s="152" t="str">
        <f t="shared" ca="1" si="93"/>
        <v/>
      </c>
      <c r="U470" s="149" t="str">
        <f t="shared" ca="1" si="90"/>
        <v/>
      </c>
    </row>
    <row r="471" spans="1:21">
      <c r="A471" s="149">
        <v>469</v>
      </c>
      <c r="B471" s="150">
        <f t="shared" si="91"/>
        <v>469</v>
      </c>
      <c r="C471" s="151" t="e">
        <f>IF('Data Collection2'!$V$6='Pareto Math2'!Z$3,'Pareto Math2'!B471,IF(HLOOKUP(X$15,'Data Collection2'!I$2:J471,A472,FALSE)="","",HLOOKUP(X$15,'Data Collection2'!I$2:J471,A472,FALSE)))</f>
        <v>#REF!</v>
      </c>
      <c r="D471" s="149" t="e">
        <f>HLOOKUP(V$15,'Data Collection2'!I$2:J471,A472,FALSE)</f>
        <v>#REF!</v>
      </c>
      <c r="E471" s="152" t="e">
        <f>IF(C471="","",HLOOKUP(W$15,'Data Collection2'!I$2:J471,A472,FALSE))</f>
        <v>#REF!</v>
      </c>
      <c r="F471" s="152">
        <f>(COUNTIF(D$3:D471,D471))</f>
        <v>469</v>
      </c>
      <c r="G471" s="152">
        <f t="shared" si="95"/>
        <v>999</v>
      </c>
      <c r="H471" s="152" t="e">
        <f t="shared" si="96"/>
        <v>#REF!</v>
      </c>
      <c r="I471" s="153" t="str">
        <f t="shared" si="89"/>
        <v/>
      </c>
      <c r="J471" s="153" t="e">
        <f t="shared" si="88"/>
        <v>#REF!</v>
      </c>
      <c r="K471" s="153" t="e">
        <f t="shared" si="88"/>
        <v>#REF!</v>
      </c>
      <c r="L471" s="153" t="e">
        <f t="shared" si="88"/>
        <v>#REF!</v>
      </c>
      <c r="M471" s="153" t="e">
        <f t="shared" si="88"/>
        <v>#REF!</v>
      </c>
      <c r="N471" s="153" t="e">
        <f t="shared" si="88"/>
        <v>#REF!</v>
      </c>
      <c r="O471" s="153" t="e">
        <f t="shared" si="88"/>
        <v>#REF!</v>
      </c>
      <c r="P471" s="153" t="e">
        <f t="shared" si="94"/>
        <v>#REF!</v>
      </c>
      <c r="Q471" s="153" t="e">
        <f t="shared" si="94"/>
        <v>#REF!</v>
      </c>
      <c r="R471" s="153" t="e">
        <f t="shared" si="94"/>
        <v>#REF!</v>
      </c>
      <c r="S471" s="153" t="e">
        <f t="shared" si="92"/>
        <v>#REF!</v>
      </c>
      <c r="T471" s="152" t="str">
        <f t="shared" ca="1" si="93"/>
        <v/>
      </c>
      <c r="U471" s="149" t="str">
        <f t="shared" ca="1" si="90"/>
        <v/>
      </c>
    </row>
    <row r="472" spans="1:21">
      <c r="A472" s="149">
        <v>470</v>
      </c>
      <c r="B472" s="150">
        <f t="shared" si="91"/>
        <v>470</v>
      </c>
      <c r="C472" s="151" t="e">
        <f>IF('Data Collection2'!$V$6='Pareto Math2'!Z$3,'Pareto Math2'!B472,IF(HLOOKUP(X$15,'Data Collection2'!I$2:J472,A473,FALSE)="","",HLOOKUP(X$15,'Data Collection2'!I$2:J472,A473,FALSE)))</f>
        <v>#REF!</v>
      </c>
      <c r="D472" s="149" t="e">
        <f>HLOOKUP(V$15,'Data Collection2'!I$2:J472,A473,FALSE)</f>
        <v>#REF!</v>
      </c>
      <c r="E472" s="152" t="e">
        <f>IF(C472="","",HLOOKUP(W$15,'Data Collection2'!I$2:J472,A473,FALSE))</f>
        <v>#REF!</v>
      </c>
      <c r="F472" s="152">
        <f>(COUNTIF(D$3:D472,D472))</f>
        <v>470</v>
      </c>
      <c r="G472" s="152">
        <f t="shared" si="95"/>
        <v>999</v>
      </c>
      <c r="H472" s="152" t="e">
        <f t="shared" si="96"/>
        <v>#REF!</v>
      </c>
      <c r="I472" s="153" t="str">
        <f t="shared" si="89"/>
        <v/>
      </c>
      <c r="J472" s="153" t="e">
        <f t="shared" si="88"/>
        <v>#REF!</v>
      </c>
      <c r="K472" s="153" t="e">
        <f t="shared" si="88"/>
        <v>#REF!</v>
      </c>
      <c r="L472" s="153" t="e">
        <f t="shared" si="88"/>
        <v>#REF!</v>
      </c>
      <c r="M472" s="153" t="e">
        <f t="shared" si="88"/>
        <v>#REF!</v>
      </c>
      <c r="N472" s="153" t="e">
        <f t="shared" si="88"/>
        <v>#REF!</v>
      </c>
      <c r="O472" s="153" t="e">
        <f t="shared" si="88"/>
        <v>#REF!</v>
      </c>
      <c r="P472" s="153" t="e">
        <f t="shared" si="94"/>
        <v>#REF!</v>
      </c>
      <c r="Q472" s="153" t="e">
        <f t="shared" si="94"/>
        <v>#REF!</v>
      </c>
      <c r="R472" s="153" t="e">
        <f t="shared" si="94"/>
        <v>#REF!</v>
      </c>
      <c r="S472" s="153" t="e">
        <f t="shared" si="92"/>
        <v>#REF!</v>
      </c>
      <c r="T472" s="152" t="str">
        <f t="shared" ca="1" si="93"/>
        <v/>
      </c>
      <c r="U472" s="149" t="str">
        <f t="shared" ca="1" si="90"/>
        <v/>
      </c>
    </row>
    <row r="473" spans="1:21">
      <c r="A473" s="149">
        <v>471</v>
      </c>
      <c r="B473" s="150">
        <f t="shared" si="91"/>
        <v>471</v>
      </c>
      <c r="C473" s="151" t="e">
        <f>IF('Data Collection2'!$V$6='Pareto Math2'!Z$3,'Pareto Math2'!B473,IF(HLOOKUP(X$15,'Data Collection2'!I$2:J473,A474,FALSE)="","",HLOOKUP(X$15,'Data Collection2'!I$2:J473,A474,FALSE)))</f>
        <v>#REF!</v>
      </c>
      <c r="D473" s="149" t="e">
        <f>HLOOKUP(V$15,'Data Collection2'!I$2:J473,A474,FALSE)</f>
        <v>#REF!</v>
      </c>
      <c r="E473" s="152" t="e">
        <f>IF(C473="","",HLOOKUP(W$15,'Data Collection2'!I$2:J473,A474,FALSE))</f>
        <v>#REF!</v>
      </c>
      <c r="F473" s="152">
        <f>(COUNTIF(D$3:D473,D473))</f>
        <v>471</v>
      </c>
      <c r="G473" s="152">
        <f t="shared" si="95"/>
        <v>999</v>
      </c>
      <c r="H473" s="152" t="e">
        <f t="shared" si="96"/>
        <v>#REF!</v>
      </c>
      <c r="I473" s="153" t="str">
        <f t="shared" si="89"/>
        <v/>
      </c>
      <c r="J473" s="153" t="e">
        <f t="shared" si="88"/>
        <v>#REF!</v>
      </c>
      <c r="K473" s="153" t="e">
        <f t="shared" si="88"/>
        <v>#REF!</v>
      </c>
      <c r="L473" s="153" t="e">
        <f t="shared" si="88"/>
        <v>#REF!</v>
      </c>
      <c r="M473" s="153" t="e">
        <f t="shared" si="88"/>
        <v>#REF!</v>
      </c>
      <c r="N473" s="153" t="e">
        <f t="shared" si="88"/>
        <v>#REF!</v>
      </c>
      <c r="O473" s="153" t="e">
        <f t="shared" si="88"/>
        <v>#REF!</v>
      </c>
      <c r="P473" s="153" t="e">
        <f t="shared" si="94"/>
        <v>#REF!</v>
      </c>
      <c r="Q473" s="153" t="e">
        <f t="shared" si="94"/>
        <v>#REF!</v>
      </c>
      <c r="R473" s="153" t="e">
        <f t="shared" si="94"/>
        <v>#REF!</v>
      </c>
      <c r="S473" s="153" t="e">
        <f t="shared" si="92"/>
        <v>#REF!</v>
      </c>
      <c r="T473" s="152" t="str">
        <f t="shared" ca="1" si="93"/>
        <v/>
      </c>
      <c r="U473" s="149" t="str">
        <f t="shared" ca="1" si="90"/>
        <v/>
      </c>
    </row>
    <row r="474" spans="1:21">
      <c r="A474" s="149">
        <v>472</v>
      </c>
      <c r="B474" s="150">
        <f t="shared" si="91"/>
        <v>472</v>
      </c>
      <c r="C474" s="151" t="e">
        <f>IF('Data Collection2'!$V$6='Pareto Math2'!Z$3,'Pareto Math2'!B474,IF(HLOOKUP(X$15,'Data Collection2'!I$2:J474,A475,FALSE)="","",HLOOKUP(X$15,'Data Collection2'!I$2:J474,A475,FALSE)))</f>
        <v>#REF!</v>
      </c>
      <c r="D474" s="149" t="e">
        <f>HLOOKUP(V$15,'Data Collection2'!I$2:J474,A475,FALSE)</f>
        <v>#REF!</v>
      </c>
      <c r="E474" s="152" t="e">
        <f>IF(C474="","",HLOOKUP(W$15,'Data Collection2'!I$2:J474,A475,FALSE))</f>
        <v>#REF!</v>
      </c>
      <c r="F474" s="152">
        <f>(COUNTIF(D$3:D474,D474))</f>
        <v>472</v>
      </c>
      <c r="G474" s="152">
        <f t="shared" si="95"/>
        <v>999</v>
      </c>
      <c r="H474" s="152" t="e">
        <f t="shared" si="96"/>
        <v>#REF!</v>
      </c>
      <c r="I474" s="153" t="str">
        <f t="shared" si="89"/>
        <v/>
      </c>
      <c r="J474" s="153" t="e">
        <f t="shared" si="88"/>
        <v>#REF!</v>
      </c>
      <c r="K474" s="153" t="e">
        <f t="shared" si="88"/>
        <v>#REF!</v>
      </c>
      <c r="L474" s="153" t="e">
        <f t="shared" si="88"/>
        <v>#REF!</v>
      </c>
      <c r="M474" s="153" t="e">
        <f t="shared" si="88"/>
        <v>#REF!</v>
      </c>
      <c r="N474" s="153" t="e">
        <f t="shared" si="88"/>
        <v>#REF!</v>
      </c>
      <c r="O474" s="153" t="e">
        <f t="shared" si="88"/>
        <v>#REF!</v>
      </c>
      <c r="P474" s="153" t="e">
        <f t="shared" si="94"/>
        <v>#REF!</v>
      </c>
      <c r="Q474" s="153" t="e">
        <f t="shared" si="94"/>
        <v>#REF!</v>
      </c>
      <c r="R474" s="153" t="e">
        <f t="shared" si="94"/>
        <v>#REF!</v>
      </c>
      <c r="S474" s="153" t="e">
        <f t="shared" si="92"/>
        <v>#REF!</v>
      </c>
      <c r="T474" s="152" t="str">
        <f t="shared" ca="1" si="93"/>
        <v/>
      </c>
      <c r="U474" s="149" t="str">
        <f t="shared" ca="1" si="90"/>
        <v/>
      </c>
    </row>
    <row r="475" spans="1:21">
      <c r="A475" s="149">
        <v>473</v>
      </c>
      <c r="B475" s="150">
        <f t="shared" si="91"/>
        <v>473</v>
      </c>
      <c r="C475" s="151" t="e">
        <f>IF('Data Collection2'!$V$6='Pareto Math2'!Z$3,'Pareto Math2'!B475,IF(HLOOKUP(X$15,'Data Collection2'!I$2:J475,A476,FALSE)="","",HLOOKUP(X$15,'Data Collection2'!I$2:J475,A476,FALSE)))</f>
        <v>#REF!</v>
      </c>
      <c r="D475" s="149" t="e">
        <f>HLOOKUP(V$15,'Data Collection2'!I$2:J475,A476,FALSE)</f>
        <v>#REF!</v>
      </c>
      <c r="E475" s="152" t="e">
        <f>IF(C475="","",HLOOKUP(W$15,'Data Collection2'!I$2:J475,A476,FALSE))</f>
        <v>#REF!</v>
      </c>
      <c r="F475" s="152">
        <f>(COUNTIF(D$3:D475,D475))</f>
        <v>473</v>
      </c>
      <c r="G475" s="152">
        <f t="shared" si="95"/>
        <v>999</v>
      </c>
      <c r="H475" s="152" t="e">
        <f t="shared" si="96"/>
        <v>#REF!</v>
      </c>
      <c r="I475" s="153" t="str">
        <f t="shared" si="89"/>
        <v/>
      </c>
      <c r="J475" s="153" t="e">
        <f t="shared" si="88"/>
        <v>#REF!</v>
      </c>
      <c r="K475" s="153" t="e">
        <f t="shared" si="88"/>
        <v>#REF!</v>
      </c>
      <c r="L475" s="153" t="e">
        <f t="shared" si="88"/>
        <v>#REF!</v>
      </c>
      <c r="M475" s="153" t="e">
        <f t="shared" si="88"/>
        <v>#REF!</v>
      </c>
      <c r="N475" s="153" t="e">
        <f t="shared" si="88"/>
        <v>#REF!</v>
      </c>
      <c r="O475" s="153" t="e">
        <f t="shared" si="88"/>
        <v>#REF!</v>
      </c>
      <c r="P475" s="153" t="e">
        <f t="shared" si="94"/>
        <v>#REF!</v>
      </c>
      <c r="Q475" s="153" t="e">
        <f t="shared" si="94"/>
        <v>#REF!</v>
      </c>
      <c r="R475" s="153" t="e">
        <f t="shared" si="94"/>
        <v>#REF!</v>
      </c>
      <c r="S475" s="153" t="e">
        <f t="shared" si="92"/>
        <v>#REF!</v>
      </c>
      <c r="T475" s="152" t="str">
        <f t="shared" ca="1" si="93"/>
        <v/>
      </c>
      <c r="U475" s="149" t="str">
        <f t="shared" ca="1" si="90"/>
        <v/>
      </c>
    </row>
    <row r="476" spans="1:21">
      <c r="A476" s="149">
        <v>474</v>
      </c>
      <c r="B476" s="150">
        <f t="shared" si="91"/>
        <v>474</v>
      </c>
      <c r="C476" s="151" t="e">
        <f>IF('Data Collection2'!$V$6='Pareto Math2'!Z$3,'Pareto Math2'!B476,IF(HLOOKUP(X$15,'Data Collection2'!I$2:J476,A477,FALSE)="","",HLOOKUP(X$15,'Data Collection2'!I$2:J476,A477,FALSE)))</f>
        <v>#REF!</v>
      </c>
      <c r="D476" s="149" t="e">
        <f>HLOOKUP(V$15,'Data Collection2'!I$2:J476,A477,FALSE)</f>
        <v>#REF!</v>
      </c>
      <c r="E476" s="152" t="e">
        <f>IF(C476="","",HLOOKUP(W$15,'Data Collection2'!I$2:J476,A477,FALSE))</f>
        <v>#REF!</v>
      </c>
      <c r="F476" s="152">
        <f>(COUNTIF(D$3:D476,D476))</f>
        <v>474</v>
      </c>
      <c r="G476" s="152">
        <f t="shared" si="95"/>
        <v>999</v>
      </c>
      <c r="H476" s="152" t="e">
        <f t="shared" si="96"/>
        <v>#REF!</v>
      </c>
      <c r="I476" s="153" t="str">
        <f t="shared" si="89"/>
        <v/>
      </c>
      <c r="J476" s="153" t="e">
        <f t="shared" si="88"/>
        <v>#REF!</v>
      </c>
      <c r="K476" s="153" t="e">
        <f t="shared" si="88"/>
        <v>#REF!</v>
      </c>
      <c r="L476" s="153" t="e">
        <f t="shared" si="88"/>
        <v>#REF!</v>
      </c>
      <c r="M476" s="153" t="e">
        <f t="shared" si="88"/>
        <v>#REF!</v>
      </c>
      <c r="N476" s="153" t="e">
        <f t="shared" si="88"/>
        <v>#REF!</v>
      </c>
      <c r="O476" s="153" t="e">
        <f t="shared" si="88"/>
        <v>#REF!</v>
      </c>
      <c r="P476" s="153" t="e">
        <f t="shared" si="94"/>
        <v>#REF!</v>
      </c>
      <c r="Q476" s="153" t="e">
        <f t="shared" si="94"/>
        <v>#REF!</v>
      </c>
      <c r="R476" s="153" t="e">
        <f t="shared" si="94"/>
        <v>#REF!</v>
      </c>
      <c r="S476" s="153" t="e">
        <f t="shared" si="92"/>
        <v>#REF!</v>
      </c>
      <c r="T476" s="152" t="str">
        <f t="shared" ca="1" si="93"/>
        <v/>
      </c>
      <c r="U476" s="149" t="str">
        <f t="shared" ca="1" si="90"/>
        <v/>
      </c>
    </row>
    <row r="477" spans="1:21">
      <c r="A477" s="149">
        <v>475</v>
      </c>
      <c r="B477" s="150">
        <f t="shared" si="91"/>
        <v>475</v>
      </c>
      <c r="C477" s="151" t="e">
        <f>IF('Data Collection2'!$V$6='Pareto Math2'!Z$3,'Pareto Math2'!B477,IF(HLOOKUP(X$15,'Data Collection2'!I$2:J477,A478,FALSE)="","",HLOOKUP(X$15,'Data Collection2'!I$2:J477,A478,FALSE)))</f>
        <v>#REF!</v>
      </c>
      <c r="D477" s="149" t="e">
        <f>HLOOKUP(V$15,'Data Collection2'!I$2:J477,A478,FALSE)</f>
        <v>#REF!</v>
      </c>
      <c r="E477" s="152" t="e">
        <f>IF(C477="","",HLOOKUP(W$15,'Data Collection2'!I$2:J477,A478,FALSE))</f>
        <v>#REF!</v>
      </c>
      <c r="F477" s="152">
        <f>(COUNTIF(D$3:D477,D477))</f>
        <v>475</v>
      </c>
      <c r="G477" s="152">
        <f t="shared" si="95"/>
        <v>999</v>
      </c>
      <c r="H477" s="152" t="e">
        <f t="shared" si="96"/>
        <v>#REF!</v>
      </c>
      <c r="I477" s="153" t="str">
        <f t="shared" si="89"/>
        <v/>
      </c>
      <c r="J477" s="153" t="e">
        <f t="shared" si="88"/>
        <v>#REF!</v>
      </c>
      <c r="K477" s="153" t="e">
        <f t="shared" si="88"/>
        <v>#REF!</v>
      </c>
      <c r="L477" s="153" t="e">
        <f t="shared" si="88"/>
        <v>#REF!</v>
      </c>
      <c r="M477" s="153" t="e">
        <f t="shared" ref="M477:R540" si="97">IF(ISERROR(AA$43),"",IF($D477&lt;&gt;AA$43,"",$E477))</f>
        <v>#REF!</v>
      </c>
      <c r="N477" s="153" t="e">
        <f t="shared" si="97"/>
        <v>#REF!</v>
      </c>
      <c r="O477" s="153" t="e">
        <f t="shared" si="97"/>
        <v>#REF!</v>
      </c>
      <c r="P477" s="153" t="e">
        <f t="shared" si="94"/>
        <v>#REF!</v>
      </c>
      <c r="Q477" s="153" t="e">
        <f t="shared" si="94"/>
        <v>#REF!</v>
      </c>
      <c r="R477" s="153" t="e">
        <f t="shared" si="94"/>
        <v>#REF!</v>
      </c>
      <c r="S477" s="153" t="e">
        <f t="shared" si="92"/>
        <v>#REF!</v>
      </c>
      <c r="T477" s="152" t="str">
        <f t="shared" ca="1" si="93"/>
        <v/>
      </c>
      <c r="U477" s="149" t="str">
        <f t="shared" ca="1" si="90"/>
        <v/>
      </c>
    </row>
    <row r="478" spans="1:21">
      <c r="A478" s="149">
        <v>476</v>
      </c>
      <c r="B478" s="150">
        <f t="shared" si="91"/>
        <v>476</v>
      </c>
      <c r="C478" s="151" t="e">
        <f>IF('Data Collection2'!$V$6='Pareto Math2'!Z$3,'Pareto Math2'!B478,IF(HLOOKUP(X$15,'Data Collection2'!I$2:J478,A479,FALSE)="","",HLOOKUP(X$15,'Data Collection2'!I$2:J478,A479,FALSE)))</f>
        <v>#REF!</v>
      </c>
      <c r="D478" s="149" t="e">
        <f>HLOOKUP(V$15,'Data Collection2'!I$2:J478,A479,FALSE)</f>
        <v>#REF!</v>
      </c>
      <c r="E478" s="152" t="e">
        <f>IF(C478="","",HLOOKUP(W$15,'Data Collection2'!I$2:J478,A479,FALSE))</f>
        <v>#REF!</v>
      </c>
      <c r="F478" s="152">
        <f>(COUNTIF(D$3:D478,D478))</f>
        <v>476</v>
      </c>
      <c r="G478" s="152">
        <f t="shared" si="95"/>
        <v>999</v>
      </c>
      <c r="H478" s="152" t="e">
        <f t="shared" si="96"/>
        <v>#REF!</v>
      </c>
      <c r="I478" s="153" t="str">
        <f t="shared" si="89"/>
        <v/>
      </c>
      <c r="J478" s="153" t="e">
        <f t="shared" ref="J478:O541" si="98">IF(ISERROR(X$43),"",IF($D478&lt;&gt;X$43,"",$E478))</f>
        <v>#REF!</v>
      </c>
      <c r="K478" s="153" t="e">
        <f t="shared" si="98"/>
        <v>#REF!</v>
      </c>
      <c r="L478" s="153" t="e">
        <f t="shared" si="98"/>
        <v>#REF!</v>
      </c>
      <c r="M478" s="153" t="e">
        <f t="shared" si="97"/>
        <v>#REF!</v>
      </c>
      <c r="N478" s="153" t="e">
        <f t="shared" si="97"/>
        <v>#REF!</v>
      </c>
      <c r="O478" s="153" t="e">
        <f t="shared" si="97"/>
        <v>#REF!</v>
      </c>
      <c r="P478" s="153" t="e">
        <f t="shared" si="94"/>
        <v>#REF!</v>
      </c>
      <c r="Q478" s="153" t="e">
        <f t="shared" si="94"/>
        <v>#REF!</v>
      </c>
      <c r="R478" s="153" t="e">
        <f t="shared" si="94"/>
        <v>#REF!</v>
      </c>
      <c r="S478" s="153" t="e">
        <f t="shared" si="92"/>
        <v>#REF!</v>
      </c>
      <c r="T478" s="152" t="str">
        <f t="shared" ca="1" si="93"/>
        <v/>
      </c>
      <c r="U478" s="149" t="str">
        <f t="shared" ca="1" si="90"/>
        <v/>
      </c>
    </row>
    <row r="479" spans="1:21">
      <c r="A479" s="149">
        <v>477</v>
      </c>
      <c r="B479" s="150">
        <f t="shared" si="91"/>
        <v>477</v>
      </c>
      <c r="C479" s="151" t="e">
        <f>IF('Data Collection2'!$V$6='Pareto Math2'!Z$3,'Pareto Math2'!B479,IF(HLOOKUP(X$15,'Data Collection2'!I$2:J479,A480,FALSE)="","",HLOOKUP(X$15,'Data Collection2'!I$2:J479,A480,FALSE)))</f>
        <v>#REF!</v>
      </c>
      <c r="D479" s="149" t="e">
        <f>HLOOKUP(V$15,'Data Collection2'!I$2:J479,A480,FALSE)</f>
        <v>#REF!</v>
      </c>
      <c r="E479" s="152" t="e">
        <f>IF(C479="","",HLOOKUP(W$15,'Data Collection2'!I$2:J479,A480,FALSE))</f>
        <v>#REF!</v>
      </c>
      <c r="F479" s="152">
        <f>(COUNTIF(D$3:D479,D479))</f>
        <v>477</v>
      </c>
      <c r="G479" s="152">
        <f t="shared" si="95"/>
        <v>999</v>
      </c>
      <c r="H479" s="152" t="e">
        <f t="shared" si="96"/>
        <v>#REF!</v>
      </c>
      <c r="I479" s="153" t="str">
        <f t="shared" si="89"/>
        <v/>
      </c>
      <c r="J479" s="153" t="e">
        <f t="shared" si="98"/>
        <v>#REF!</v>
      </c>
      <c r="K479" s="153" t="e">
        <f t="shared" si="98"/>
        <v>#REF!</v>
      </c>
      <c r="L479" s="153" t="e">
        <f t="shared" si="98"/>
        <v>#REF!</v>
      </c>
      <c r="M479" s="153" t="e">
        <f t="shared" si="97"/>
        <v>#REF!</v>
      </c>
      <c r="N479" s="153" t="e">
        <f t="shared" si="97"/>
        <v>#REF!</v>
      </c>
      <c r="O479" s="153" t="e">
        <f t="shared" si="97"/>
        <v>#REF!</v>
      </c>
      <c r="P479" s="153" t="e">
        <f t="shared" si="94"/>
        <v>#REF!</v>
      </c>
      <c r="Q479" s="153" t="e">
        <f t="shared" si="94"/>
        <v>#REF!</v>
      </c>
      <c r="R479" s="153" t="e">
        <f t="shared" si="94"/>
        <v>#REF!</v>
      </c>
      <c r="S479" s="153" t="e">
        <f t="shared" si="92"/>
        <v>#REF!</v>
      </c>
      <c r="T479" s="152" t="str">
        <f t="shared" ca="1" si="93"/>
        <v/>
      </c>
      <c r="U479" s="149" t="str">
        <f t="shared" ca="1" si="90"/>
        <v/>
      </c>
    </row>
    <row r="480" spans="1:21">
      <c r="A480" s="149">
        <v>478</v>
      </c>
      <c r="B480" s="150">
        <f t="shared" si="91"/>
        <v>478</v>
      </c>
      <c r="C480" s="151" t="e">
        <f>IF('Data Collection2'!$V$6='Pareto Math2'!Z$3,'Pareto Math2'!B480,IF(HLOOKUP(X$15,'Data Collection2'!I$2:J480,A481,FALSE)="","",HLOOKUP(X$15,'Data Collection2'!I$2:J480,A481,FALSE)))</f>
        <v>#REF!</v>
      </c>
      <c r="D480" s="149" t="e">
        <f>HLOOKUP(V$15,'Data Collection2'!I$2:J480,A481,FALSE)</f>
        <v>#REF!</v>
      </c>
      <c r="E480" s="152" t="e">
        <f>IF(C480="","",HLOOKUP(W$15,'Data Collection2'!I$2:J480,A481,FALSE))</f>
        <v>#REF!</v>
      </c>
      <c r="F480" s="152">
        <f>(COUNTIF(D$3:D480,D480))</f>
        <v>478</v>
      </c>
      <c r="G480" s="152">
        <f t="shared" si="95"/>
        <v>999</v>
      </c>
      <c r="H480" s="152" t="e">
        <f t="shared" si="96"/>
        <v>#REF!</v>
      </c>
      <c r="I480" s="153" t="str">
        <f t="shared" si="89"/>
        <v/>
      </c>
      <c r="J480" s="153" t="e">
        <f t="shared" si="98"/>
        <v>#REF!</v>
      </c>
      <c r="K480" s="153" t="e">
        <f t="shared" si="98"/>
        <v>#REF!</v>
      </c>
      <c r="L480" s="153" t="e">
        <f t="shared" si="98"/>
        <v>#REF!</v>
      </c>
      <c r="M480" s="153" t="e">
        <f t="shared" si="97"/>
        <v>#REF!</v>
      </c>
      <c r="N480" s="153" t="e">
        <f t="shared" si="97"/>
        <v>#REF!</v>
      </c>
      <c r="O480" s="153" t="e">
        <f t="shared" si="97"/>
        <v>#REF!</v>
      </c>
      <c r="P480" s="153" t="e">
        <f t="shared" si="94"/>
        <v>#REF!</v>
      </c>
      <c r="Q480" s="153" t="e">
        <f t="shared" si="94"/>
        <v>#REF!</v>
      </c>
      <c r="R480" s="153" t="e">
        <f t="shared" si="94"/>
        <v>#REF!</v>
      </c>
      <c r="S480" s="153" t="e">
        <f t="shared" si="92"/>
        <v>#REF!</v>
      </c>
      <c r="T480" s="152" t="str">
        <f t="shared" ca="1" si="93"/>
        <v/>
      </c>
      <c r="U480" s="149" t="str">
        <f t="shared" ca="1" si="90"/>
        <v/>
      </c>
    </row>
    <row r="481" spans="1:21">
      <c r="A481" s="149">
        <v>479</v>
      </c>
      <c r="B481" s="150">
        <f t="shared" si="91"/>
        <v>479</v>
      </c>
      <c r="C481" s="151" t="e">
        <f>IF('Data Collection2'!$V$6='Pareto Math2'!Z$3,'Pareto Math2'!B481,IF(HLOOKUP(X$15,'Data Collection2'!I$2:J481,A482,FALSE)="","",HLOOKUP(X$15,'Data Collection2'!I$2:J481,A482,FALSE)))</f>
        <v>#REF!</v>
      </c>
      <c r="D481" s="149" t="e">
        <f>HLOOKUP(V$15,'Data Collection2'!I$2:J481,A482,FALSE)</f>
        <v>#REF!</v>
      </c>
      <c r="E481" s="152" t="e">
        <f>IF(C481="","",HLOOKUP(W$15,'Data Collection2'!I$2:J481,A482,FALSE))</f>
        <v>#REF!</v>
      </c>
      <c r="F481" s="152">
        <f>(COUNTIF(D$3:D481,D481))</f>
        <v>479</v>
      </c>
      <c r="G481" s="152">
        <f t="shared" si="95"/>
        <v>999</v>
      </c>
      <c r="H481" s="152" t="e">
        <f t="shared" si="96"/>
        <v>#REF!</v>
      </c>
      <c r="I481" s="153" t="str">
        <f t="shared" si="89"/>
        <v/>
      </c>
      <c r="J481" s="153" t="e">
        <f t="shared" si="98"/>
        <v>#REF!</v>
      </c>
      <c r="K481" s="153" t="e">
        <f t="shared" si="98"/>
        <v>#REF!</v>
      </c>
      <c r="L481" s="153" t="e">
        <f t="shared" si="98"/>
        <v>#REF!</v>
      </c>
      <c r="M481" s="153" t="e">
        <f t="shared" si="97"/>
        <v>#REF!</v>
      </c>
      <c r="N481" s="153" t="e">
        <f t="shared" si="97"/>
        <v>#REF!</v>
      </c>
      <c r="O481" s="153" t="e">
        <f t="shared" si="97"/>
        <v>#REF!</v>
      </c>
      <c r="P481" s="153" t="e">
        <f t="shared" si="94"/>
        <v>#REF!</v>
      </c>
      <c r="Q481" s="153" t="e">
        <f t="shared" si="94"/>
        <v>#REF!</v>
      </c>
      <c r="R481" s="153" t="e">
        <f t="shared" si="94"/>
        <v>#REF!</v>
      </c>
      <c r="S481" s="153" t="e">
        <f t="shared" si="92"/>
        <v>#REF!</v>
      </c>
      <c r="T481" s="152" t="str">
        <f t="shared" ca="1" si="93"/>
        <v/>
      </c>
      <c r="U481" s="149" t="str">
        <f t="shared" ca="1" si="90"/>
        <v/>
      </c>
    </row>
    <row r="482" spans="1:21">
      <c r="A482" s="149">
        <v>480</v>
      </c>
      <c r="B482" s="150">
        <f t="shared" si="91"/>
        <v>480</v>
      </c>
      <c r="C482" s="151" t="e">
        <f>IF('Data Collection2'!$V$6='Pareto Math2'!Z$3,'Pareto Math2'!B482,IF(HLOOKUP(X$15,'Data Collection2'!I$2:J482,A483,FALSE)="","",HLOOKUP(X$15,'Data Collection2'!I$2:J482,A483,FALSE)))</f>
        <v>#REF!</v>
      </c>
      <c r="D482" s="149" t="e">
        <f>HLOOKUP(V$15,'Data Collection2'!I$2:J482,A483,FALSE)</f>
        <v>#REF!</v>
      </c>
      <c r="E482" s="152" t="e">
        <f>IF(C482="","",HLOOKUP(W$15,'Data Collection2'!I$2:J482,A483,FALSE))</f>
        <v>#REF!</v>
      </c>
      <c r="F482" s="152">
        <f>(COUNTIF(D$3:D482,D482))</f>
        <v>480</v>
      </c>
      <c r="G482" s="152">
        <f t="shared" si="95"/>
        <v>999</v>
      </c>
      <c r="H482" s="152" t="e">
        <f t="shared" si="96"/>
        <v>#REF!</v>
      </c>
      <c r="I482" s="153" t="str">
        <f t="shared" si="89"/>
        <v/>
      </c>
      <c r="J482" s="153" t="e">
        <f t="shared" si="98"/>
        <v>#REF!</v>
      </c>
      <c r="K482" s="153" t="e">
        <f t="shared" si="98"/>
        <v>#REF!</v>
      </c>
      <c r="L482" s="153" t="e">
        <f t="shared" si="98"/>
        <v>#REF!</v>
      </c>
      <c r="M482" s="153" t="e">
        <f t="shared" si="97"/>
        <v>#REF!</v>
      </c>
      <c r="N482" s="153" t="e">
        <f t="shared" si="97"/>
        <v>#REF!</v>
      </c>
      <c r="O482" s="153" t="e">
        <f t="shared" si="97"/>
        <v>#REF!</v>
      </c>
      <c r="P482" s="153" t="e">
        <f t="shared" si="94"/>
        <v>#REF!</v>
      </c>
      <c r="Q482" s="153" t="e">
        <f t="shared" si="94"/>
        <v>#REF!</v>
      </c>
      <c r="R482" s="153" t="e">
        <f t="shared" si="94"/>
        <v>#REF!</v>
      </c>
      <c r="S482" s="153" t="e">
        <f t="shared" si="92"/>
        <v>#REF!</v>
      </c>
      <c r="T482" s="152" t="str">
        <f t="shared" ca="1" si="93"/>
        <v/>
      </c>
      <c r="U482" s="149" t="str">
        <f t="shared" ca="1" si="90"/>
        <v/>
      </c>
    </row>
    <row r="483" spans="1:21">
      <c r="A483" s="149">
        <v>481</v>
      </c>
      <c r="B483" s="150">
        <f t="shared" si="91"/>
        <v>481</v>
      </c>
      <c r="C483" s="151" t="e">
        <f>IF('Data Collection2'!$V$6='Pareto Math2'!Z$3,'Pareto Math2'!B483,IF(HLOOKUP(X$15,'Data Collection2'!I$2:J483,A484,FALSE)="","",HLOOKUP(X$15,'Data Collection2'!I$2:J483,A484,FALSE)))</f>
        <v>#REF!</v>
      </c>
      <c r="D483" s="149" t="e">
        <f>HLOOKUP(V$15,'Data Collection2'!I$2:J483,A484,FALSE)</f>
        <v>#REF!</v>
      </c>
      <c r="E483" s="152" t="e">
        <f>IF(C483="","",HLOOKUP(W$15,'Data Collection2'!I$2:J483,A484,FALSE))</f>
        <v>#REF!</v>
      </c>
      <c r="F483" s="152">
        <f>(COUNTIF(D$3:D483,D483))</f>
        <v>481</v>
      </c>
      <c r="G483" s="152">
        <f t="shared" si="95"/>
        <v>999</v>
      </c>
      <c r="H483" s="152" t="e">
        <f t="shared" si="96"/>
        <v>#REF!</v>
      </c>
      <c r="I483" s="153" t="str">
        <f t="shared" si="89"/>
        <v/>
      </c>
      <c r="J483" s="153" t="e">
        <f t="shared" si="98"/>
        <v>#REF!</v>
      </c>
      <c r="K483" s="153" t="e">
        <f t="shared" si="98"/>
        <v>#REF!</v>
      </c>
      <c r="L483" s="153" t="e">
        <f t="shared" si="98"/>
        <v>#REF!</v>
      </c>
      <c r="M483" s="153" t="e">
        <f t="shared" si="97"/>
        <v>#REF!</v>
      </c>
      <c r="N483" s="153" t="e">
        <f t="shared" si="97"/>
        <v>#REF!</v>
      </c>
      <c r="O483" s="153" t="e">
        <f t="shared" si="97"/>
        <v>#REF!</v>
      </c>
      <c r="P483" s="153" t="e">
        <f t="shared" si="94"/>
        <v>#REF!</v>
      </c>
      <c r="Q483" s="153" t="e">
        <f t="shared" si="94"/>
        <v>#REF!</v>
      </c>
      <c r="R483" s="153" t="e">
        <f t="shared" si="94"/>
        <v>#REF!</v>
      </c>
      <c r="S483" s="153" t="e">
        <f t="shared" si="92"/>
        <v>#REF!</v>
      </c>
      <c r="T483" s="152" t="str">
        <f t="shared" ca="1" si="93"/>
        <v/>
      </c>
      <c r="U483" s="149" t="str">
        <f t="shared" ca="1" si="90"/>
        <v/>
      </c>
    </row>
    <row r="484" spans="1:21">
      <c r="A484" s="149">
        <v>482</v>
      </c>
      <c r="B484" s="150">
        <f t="shared" si="91"/>
        <v>482</v>
      </c>
      <c r="C484" s="151" t="e">
        <f>IF('Data Collection2'!$V$6='Pareto Math2'!Z$3,'Pareto Math2'!B484,IF(HLOOKUP(X$15,'Data Collection2'!I$2:J484,A485,FALSE)="","",HLOOKUP(X$15,'Data Collection2'!I$2:J484,A485,FALSE)))</f>
        <v>#REF!</v>
      </c>
      <c r="D484" s="149" t="e">
        <f>HLOOKUP(V$15,'Data Collection2'!I$2:J484,A485,FALSE)</f>
        <v>#REF!</v>
      </c>
      <c r="E484" s="152" t="e">
        <f>IF(C484="","",HLOOKUP(W$15,'Data Collection2'!I$2:J484,A485,FALSE))</f>
        <v>#REF!</v>
      </c>
      <c r="F484" s="152">
        <f>(COUNTIF(D$3:D484,D484))</f>
        <v>482</v>
      </c>
      <c r="G484" s="152">
        <f t="shared" si="95"/>
        <v>999</v>
      </c>
      <c r="H484" s="152" t="e">
        <f t="shared" si="96"/>
        <v>#REF!</v>
      </c>
      <c r="I484" s="153" t="str">
        <f t="shared" si="89"/>
        <v/>
      </c>
      <c r="J484" s="153" t="e">
        <f t="shared" si="98"/>
        <v>#REF!</v>
      </c>
      <c r="K484" s="153" t="e">
        <f t="shared" si="98"/>
        <v>#REF!</v>
      </c>
      <c r="L484" s="153" t="e">
        <f t="shared" si="98"/>
        <v>#REF!</v>
      </c>
      <c r="M484" s="153" t="e">
        <f t="shared" si="97"/>
        <v>#REF!</v>
      </c>
      <c r="N484" s="153" t="e">
        <f t="shared" si="97"/>
        <v>#REF!</v>
      </c>
      <c r="O484" s="153" t="e">
        <f t="shared" si="97"/>
        <v>#REF!</v>
      </c>
      <c r="P484" s="153" t="e">
        <f t="shared" si="94"/>
        <v>#REF!</v>
      </c>
      <c r="Q484" s="153" t="e">
        <f t="shared" si="94"/>
        <v>#REF!</v>
      </c>
      <c r="R484" s="153" t="e">
        <f t="shared" si="94"/>
        <v>#REF!</v>
      </c>
      <c r="S484" s="153" t="e">
        <f t="shared" si="92"/>
        <v>#REF!</v>
      </c>
      <c r="T484" s="152" t="str">
        <f t="shared" ca="1" si="93"/>
        <v/>
      </c>
      <c r="U484" s="149" t="str">
        <f t="shared" ca="1" si="90"/>
        <v/>
      </c>
    </row>
    <row r="485" spans="1:21">
      <c r="A485" s="149">
        <v>483</v>
      </c>
      <c r="B485" s="150">
        <f t="shared" si="91"/>
        <v>483</v>
      </c>
      <c r="C485" s="151" t="e">
        <f>IF('Data Collection2'!$V$6='Pareto Math2'!Z$3,'Pareto Math2'!B485,IF(HLOOKUP(X$15,'Data Collection2'!I$2:J485,A486,FALSE)="","",HLOOKUP(X$15,'Data Collection2'!I$2:J485,A486,FALSE)))</f>
        <v>#REF!</v>
      </c>
      <c r="D485" s="149" t="e">
        <f>HLOOKUP(V$15,'Data Collection2'!I$2:J485,A486,FALSE)</f>
        <v>#REF!</v>
      </c>
      <c r="E485" s="152" t="e">
        <f>IF(C485="","",HLOOKUP(W$15,'Data Collection2'!I$2:J485,A486,FALSE))</f>
        <v>#REF!</v>
      </c>
      <c r="F485" s="152">
        <f>(COUNTIF(D$3:D485,D485))</f>
        <v>483</v>
      </c>
      <c r="G485" s="152">
        <f t="shared" si="95"/>
        <v>999</v>
      </c>
      <c r="H485" s="152" t="e">
        <f t="shared" si="96"/>
        <v>#REF!</v>
      </c>
      <c r="I485" s="153" t="str">
        <f t="shared" si="89"/>
        <v/>
      </c>
      <c r="J485" s="153" t="e">
        <f t="shared" si="98"/>
        <v>#REF!</v>
      </c>
      <c r="K485" s="153" t="e">
        <f t="shared" si="98"/>
        <v>#REF!</v>
      </c>
      <c r="L485" s="153" t="e">
        <f t="shared" si="98"/>
        <v>#REF!</v>
      </c>
      <c r="M485" s="153" t="e">
        <f t="shared" si="97"/>
        <v>#REF!</v>
      </c>
      <c r="N485" s="153" t="e">
        <f t="shared" si="97"/>
        <v>#REF!</v>
      </c>
      <c r="O485" s="153" t="e">
        <f t="shared" si="97"/>
        <v>#REF!</v>
      </c>
      <c r="P485" s="153" t="e">
        <f t="shared" si="94"/>
        <v>#REF!</v>
      </c>
      <c r="Q485" s="153" t="e">
        <f t="shared" si="94"/>
        <v>#REF!</v>
      </c>
      <c r="R485" s="153" t="e">
        <f t="shared" si="94"/>
        <v>#REF!</v>
      </c>
      <c r="S485" s="153" t="e">
        <f t="shared" si="92"/>
        <v>#REF!</v>
      </c>
      <c r="T485" s="152" t="str">
        <f t="shared" ca="1" si="93"/>
        <v/>
      </c>
      <c r="U485" s="149" t="str">
        <f t="shared" ca="1" si="90"/>
        <v/>
      </c>
    </row>
    <row r="486" spans="1:21">
      <c r="A486" s="149">
        <v>484</v>
      </c>
      <c r="B486" s="150">
        <f t="shared" si="91"/>
        <v>484</v>
      </c>
      <c r="C486" s="151" t="e">
        <f>IF('Data Collection2'!$V$6='Pareto Math2'!Z$3,'Pareto Math2'!B486,IF(HLOOKUP(X$15,'Data Collection2'!I$2:J486,A487,FALSE)="","",HLOOKUP(X$15,'Data Collection2'!I$2:J486,A487,FALSE)))</f>
        <v>#REF!</v>
      </c>
      <c r="D486" s="149" t="e">
        <f>HLOOKUP(V$15,'Data Collection2'!I$2:J486,A487,FALSE)</f>
        <v>#REF!</v>
      </c>
      <c r="E486" s="152" t="e">
        <f>IF(C486="","",HLOOKUP(W$15,'Data Collection2'!I$2:J486,A487,FALSE))</f>
        <v>#REF!</v>
      </c>
      <c r="F486" s="152">
        <f>(COUNTIF(D$3:D486,D486))</f>
        <v>484</v>
      </c>
      <c r="G486" s="152">
        <f t="shared" si="95"/>
        <v>999</v>
      </c>
      <c r="H486" s="152" t="e">
        <f t="shared" si="96"/>
        <v>#REF!</v>
      </c>
      <c r="I486" s="153" t="str">
        <f t="shared" si="89"/>
        <v/>
      </c>
      <c r="J486" s="153" t="e">
        <f t="shared" si="98"/>
        <v>#REF!</v>
      </c>
      <c r="K486" s="153" t="e">
        <f t="shared" si="98"/>
        <v>#REF!</v>
      </c>
      <c r="L486" s="153" t="e">
        <f t="shared" si="98"/>
        <v>#REF!</v>
      </c>
      <c r="M486" s="153" t="e">
        <f t="shared" si="97"/>
        <v>#REF!</v>
      </c>
      <c r="N486" s="153" t="e">
        <f t="shared" si="97"/>
        <v>#REF!</v>
      </c>
      <c r="O486" s="153" t="e">
        <f t="shared" si="97"/>
        <v>#REF!</v>
      </c>
      <c r="P486" s="153" t="e">
        <f t="shared" si="94"/>
        <v>#REF!</v>
      </c>
      <c r="Q486" s="153" t="e">
        <f t="shared" si="94"/>
        <v>#REF!</v>
      </c>
      <c r="R486" s="153" t="e">
        <f t="shared" si="94"/>
        <v>#REF!</v>
      </c>
      <c r="S486" s="153" t="e">
        <f t="shared" si="92"/>
        <v>#REF!</v>
      </c>
      <c r="T486" s="152" t="str">
        <f t="shared" ca="1" si="93"/>
        <v/>
      </c>
      <c r="U486" s="149" t="str">
        <f t="shared" ca="1" si="90"/>
        <v/>
      </c>
    </row>
    <row r="487" spans="1:21">
      <c r="A487" s="149">
        <v>485</v>
      </c>
      <c r="B487" s="150">
        <f t="shared" si="91"/>
        <v>485</v>
      </c>
      <c r="C487" s="151" t="e">
        <f>IF('Data Collection2'!$V$6='Pareto Math2'!Z$3,'Pareto Math2'!B487,IF(HLOOKUP(X$15,'Data Collection2'!I$2:J487,A488,FALSE)="","",HLOOKUP(X$15,'Data Collection2'!I$2:J487,A488,FALSE)))</f>
        <v>#REF!</v>
      </c>
      <c r="D487" s="149" t="e">
        <f>HLOOKUP(V$15,'Data Collection2'!I$2:J487,A488,FALSE)</f>
        <v>#REF!</v>
      </c>
      <c r="E487" s="152" t="e">
        <f>IF(C487="","",HLOOKUP(W$15,'Data Collection2'!I$2:J487,A488,FALSE))</f>
        <v>#REF!</v>
      </c>
      <c r="F487" s="152">
        <f>(COUNTIF(D$3:D487,D487))</f>
        <v>485</v>
      </c>
      <c r="G487" s="152">
        <f t="shared" si="95"/>
        <v>999</v>
      </c>
      <c r="H487" s="152" t="e">
        <f t="shared" si="96"/>
        <v>#REF!</v>
      </c>
      <c r="I487" s="153" t="str">
        <f t="shared" si="89"/>
        <v/>
      </c>
      <c r="J487" s="153" t="e">
        <f t="shared" si="98"/>
        <v>#REF!</v>
      </c>
      <c r="K487" s="153" t="e">
        <f t="shared" si="98"/>
        <v>#REF!</v>
      </c>
      <c r="L487" s="153" t="e">
        <f t="shared" si="98"/>
        <v>#REF!</v>
      </c>
      <c r="M487" s="153" t="e">
        <f t="shared" si="97"/>
        <v>#REF!</v>
      </c>
      <c r="N487" s="153" t="e">
        <f t="shared" si="97"/>
        <v>#REF!</v>
      </c>
      <c r="O487" s="153" t="e">
        <f t="shared" si="97"/>
        <v>#REF!</v>
      </c>
      <c r="P487" s="153" t="e">
        <f t="shared" si="94"/>
        <v>#REF!</v>
      </c>
      <c r="Q487" s="153" t="e">
        <f t="shared" si="94"/>
        <v>#REF!</v>
      </c>
      <c r="R487" s="153" t="e">
        <f t="shared" si="94"/>
        <v>#REF!</v>
      </c>
      <c r="S487" s="153" t="e">
        <f t="shared" si="92"/>
        <v>#REF!</v>
      </c>
      <c r="T487" s="152" t="str">
        <f t="shared" ca="1" si="93"/>
        <v/>
      </c>
      <c r="U487" s="149" t="str">
        <f t="shared" ca="1" si="90"/>
        <v/>
      </c>
    </row>
    <row r="488" spans="1:21">
      <c r="A488" s="149">
        <v>486</v>
      </c>
      <c r="B488" s="150">
        <f t="shared" si="91"/>
        <v>486</v>
      </c>
      <c r="C488" s="151" t="e">
        <f>IF('Data Collection2'!$V$6='Pareto Math2'!Z$3,'Pareto Math2'!B488,IF(HLOOKUP(X$15,'Data Collection2'!I$2:J488,A489,FALSE)="","",HLOOKUP(X$15,'Data Collection2'!I$2:J488,A489,FALSE)))</f>
        <v>#REF!</v>
      </c>
      <c r="D488" s="149" t="e">
        <f>HLOOKUP(V$15,'Data Collection2'!I$2:J488,A489,FALSE)</f>
        <v>#REF!</v>
      </c>
      <c r="E488" s="152" t="e">
        <f>IF(C488="","",HLOOKUP(W$15,'Data Collection2'!I$2:J488,A489,FALSE))</f>
        <v>#REF!</v>
      </c>
      <c r="F488" s="152">
        <f>(COUNTIF(D$3:D488,D488))</f>
        <v>486</v>
      </c>
      <c r="G488" s="152">
        <f t="shared" si="95"/>
        <v>999</v>
      </c>
      <c r="H488" s="152" t="e">
        <f t="shared" si="96"/>
        <v>#REF!</v>
      </c>
      <c r="I488" s="153" t="str">
        <f t="shared" si="89"/>
        <v/>
      </c>
      <c r="J488" s="153" t="e">
        <f t="shared" si="98"/>
        <v>#REF!</v>
      </c>
      <c r="K488" s="153" t="e">
        <f t="shared" si="98"/>
        <v>#REF!</v>
      </c>
      <c r="L488" s="153" t="e">
        <f t="shared" si="98"/>
        <v>#REF!</v>
      </c>
      <c r="M488" s="153" t="e">
        <f t="shared" si="97"/>
        <v>#REF!</v>
      </c>
      <c r="N488" s="153" t="e">
        <f t="shared" si="97"/>
        <v>#REF!</v>
      </c>
      <c r="O488" s="153" t="e">
        <f t="shared" si="97"/>
        <v>#REF!</v>
      </c>
      <c r="P488" s="153" t="e">
        <f t="shared" si="94"/>
        <v>#REF!</v>
      </c>
      <c r="Q488" s="153" t="e">
        <f t="shared" si="94"/>
        <v>#REF!</v>
      </c>
      <c r="R488" s="153" t="e">
        <f t="shared" si="94"/>
        <v>#REF!</v>
      </c>
      <c r="S488" s="153" t="e">
        <f t="shared" si="92"/>
        <v>#REF!</v>
      </c>
      <c r="T488" s="152" t="str">
        <f t="shared" ca="1" si="93"/>
        <v/>
      </c>
      <c r="U488" s="149" t="str">
        <f t="shared" ca="1" si="90"/>
        <v/>
      </c>
    </row>
    <row r="489" spans="1:21">
      <c r="A489" s="149">
        <v>487</v>
      </c>
      <c r="B489" s="150">
        <f t="shared" si="91"/>
        <v>487</v>
      </c>
      <c r="C489" s="151" t="e">
        <f>IF('Data Collection2'!$V$6='Pareto Math2'!Z$3,'Pareto Math2'!B489,IF(HLOOKUP(X$15,'Data Collection2'!I$2:J489,A490,FALSE)="","",HLOOKUP(X$15,'Data Collection2'!I$2:J489,A490,FALSE)))</f>
        <v>#REF!</v>
      </c>
      <c r="D489" s="149" t="e">
        <f>HLOOKUP(V$15,'Data Collection2'!I$2:J489,A490,FALSE)</f>
        <v>#REF!</v>
      </c>
      <c r="E489" s="152" t="e">
        <f>IF(C489="","",HLOOKUP(W$15,'Data Collection2'!I$2:J489,A490,FALSE))</f>
        <v>#REF!</v>
      </c>
      <c r="F489" s="152">
        <f>(COUNTIF(D$3:D489,D489))</f>
        <v>487</v>
      </c>
      <c r="G489" s="152">
        <f t="shared" si="95"/>
        <v>999</v>
      </c>
      <c r="H489" s="152" t="e">
        <f t="shared" si="96"/>
        <v>#REF!</v>
      </c>
      <c r="I489" s="153" t="str">
        <f t="shared" si="89"/>
        <v/>
      </c>
      <c r="J489" s="153" t="e">
        <f t="shared" si="98"/>
        <v>#REF!</v>
      </c>
      <c r="K489" s="153" t="e">
        <f t="shared" si="98"/>
        <v>#REF!</v>
      </c>
      <c r="L489" s="153" t="e">
        <f t="shared" si="98"/>
        <v>#REF!</v>
      </c>
      <c r="M489" s="153" t="e">
        <f t="shared" si="97"/>
        <v>#REF!</v>
      </c>
      <c r="N489" s="153" t="e">
        <f t="shared" si="97"/>
        <v>#REF!</v>
      </c>
      <c r="O489" s="153" t="e">
        <f t="shared" si="97"/>
        <v>#REF!</v>
      </c>
      <c r="P489" s="153" t="e">
        <f t="shared" si="94"/>
        <v>#REF!</v>
      </c>
      <c r="Q489" s="153" t="e">
        <f t="shared" si="94"/>
        <v>#REF!</v>
      </c>
      <c r="R489" s="153" t="e">
        <f t="shared" si="94"/>
        <v>#REF!</v>
      </c>
      <c r="S489" s="153" t="e">
        <f t="shared" si="92"/>
        <v>#REF!</v>
      </c>
      <c r="T489" s="152" t="str">
        <f t="shared" ca="1" si="93"/>
        <v/>
      </c>
      <c r="U489" s="149" t="str">
        <f t="shared" ca="1" si="90"/>
        <v/>
      </c>
    </row>
    <row r="490" spans="1:21">
      <c r="A490" s="149">
        <v>488</v>
      </c>
      <c r="B490" s="150">
        <f t="shared" si="91"/>
        <v>488</v>
      </c>
      <c r="C490" s="151" t="e">
        <f>IF('Data Collection2'!$V$6='Pareto Math2'!Z$3,'Pareto Math2'!B490,IF(HLOOKUP(X$15,'Data Collection2'!I$2:J490,A491,FALSE)="","",HLOOKUP(X$15,'Data Collection2'!I$2:J490,A491,FALSE)))</f>
        <v>#REF!</v>
      </c>
      <c r="D490" s="149" t="e">
        <f>HLOOKUP(V$15,'Data Collection2'!I$2:J490,A491,FALSE)</f>
        <v>#REF!</v>
      </c>
      <c r="E490" s="152" t="e">
        <f>IF(C490="","",HLOOKUP(W$15,'Data Collection2'!I$2:J490,A491,FALSE))</f>
        <v>#REF!</v>
      </c>
      <c r="F490" s="152">
        <f>(COUNTIF(D$3:D490,D490))</f>
        <v>488</v>
      </c>
      <c r="G490" s="152">
        <f t="shared" si="95"/>
        <v>999</v>
      </c>
      <c r="H490" s="152" t="e">
        <f t="shared" si="96"/>
        <v>#REF!</v>
      </c>
      <c r="I490" s="153" t="str">
        <f t="shared" si="89"/>
        <v/>
      </c>
      <c r="J490" s="153" t="e">
        <f t="shared" si="98"/>
        <v>#REF!</v>
      </c>
      <c r="K490" s="153" t="e">
        <f t="shared" si="98"/>
        <v>#REF!</v>
      </c>
      <c r="L490" s="153" t="e">
        <f t="shared" si="98"/>
        <v>#REF!</v>
      </c>
      <c r="M490" s="153" t="e">
        <f t="shared" si="97"/>
        <v>#REF!</v>
      </c>
      <c r="N490" s="153" t="e">
        <f t="shared" si="97"/>
        <v>#REF!</v>
      </c>
      <c r="O490" s="153" t="e">
        <f t="shared" si="97"/>
        <v>#REF!</v>
      </c>
      <c r="P490" s="153" t="e">
        <f t="shared" si="94"/>
        <v>#REF!</v>
      </c>
      <c r="Q490" s="153" t="e">
        <f t="shared" si="94"/>
        <v>#REF!</v>
      </c>
      <c r="R490" s="153" t="e">
        <f t="shared" si="94"/>
        <v>#REF!</v>
      </c>
      <c r="S490" s="153" t="e">
        <f t="shared" si="92"/>
        <v>#REF!</v>
      </c>
      <c r="T490" s="152" t="str">
        <f t="shared" ca="1" si="93"/>
        <v/>
      </c>
      <c r="U490" s="149" t="str">
        <f t="shared" ca="1" si="90"/>
        <v/>
      </c>
    </row>
    <row r="491" spans="1:21">
      <c r="A491" s="149">
        <v>489</v>
      </c>
      <c r="B491" s="150">
        <f t="shared" si="91"/>
        <v>489</v>
      </c>
      <c r="C491" s="151" t="s">
        <v>147</v>
      </c>
      <c r="D491" s="149" t="e">
        <f>HLOOKUP(V$15,'Data Collection2'!I$2:J491,A492,FALSE)</f>
        <v>#REF!</v>
      </c>
      <c r="E491" s="152" t="str">
        <f>IF(C491="","",HLOOKUP(W$15,'Data Collection2'!I$2:J491,A492,FALSE))</f>
        <v/>
      </c>
      <c r="F491" s="152">
        <f>(COUNTIF(D$3:D491,D491))</f>
        <v>489</v>
      </c>
      <c r="G491" s="152">
        <f t="shared" si="95"/>
        <v>999</v>
      </c>
      <c r="H491" s="152" t="e">
        <f t="shared" si="96"/>
        <v>#REF!</v>
      </c>
      <c r="I491" s="153" t="str">
        <f t="shared" si="89"/>
        <v/>
      </c>
      <c r="J491" s="153" t="e">
        <f t="shared" si="98"/>
        <v>#REF!</v>
      </c>
      <c r="K491" s="153" t="e">
        <f t="shared" si="98"/>
        <v>#REF!</v>
      </c>
      <c r="L491" s="153" t="e">
        <f t="shared" si="98"/>
        <v>#REF!</v>
      </c>
      <c r="M491" s="153" t="e">
        <f t="shared" si="97"/>
        <v>#REF!</v>
      </c>
      <c r="N491" s="153" t="e">
        <f t="shared" si="97"/>
        <v>#REF!</v>
      </c>
      <c r="O491" s="153" t="e">
        <f t="shared" si="97"/>
        <v>#REF!</v>
      </c>
      <c r="P491" s="153" t="e">
        <f t="shared" si="94"/>
        <v>#REF!</v>
      </c>
      <c r="Q491" s="153" t="e">
        <f t="shared" si="94"/>
        <v>#REF!</v>
      </c>
      <c r="R491" s="153" t="e">
        <f t="shared" si="94"/>
        <v>#REF!</v>
      </c>
      <c r="S491" s="153" t="e">
        <f t="shared" si="92"/>
        <v>#REF!</v>
      </c>
      <c r="T491" s="152" t="str">
        <f t="shared" ca="1" si="93"/>
        <v/>
      </c>
      <c r="U491" s="149" t="str">
        <f t="shared" ca="1" si="90"/>
        <v/>
      </c>
    </row>
    <row r="492" spans="1:21">
      <c r="A492" s="149">
        <v>490</v>
      </c>
      <c r="B492" s="150">
        <f t="shared" si="91"/>
        <v>490</v>
      </c>
      <c r="C492" s="151" t="e">
        <f>IF('Data Collection2'!$V$6='Pareto Math2'!Z$3,'Pareto Math2'!B492,IF(HLOOKUP(X$15,'Data Collection2'!I$2:J492,A493,FALSE)="","",HLOOKUP(X$15,'Data Collection2'!I$2:J492,A493,FALSE)))</f>
        <v>#REF!</v>
      </c>
      <c r="D492" s="149" t="e">
        <f>HLOOKUP(V$15,'Data Collection2'!I$2:J492,A493,FALSE)</f>
        <v>#REF!</v>
      </c>
      <c r="E492" s="152" t="e">
        <f>IF(C492="","",HLOOKUP(W$15,'Data Collection2'!I$2:J492,A493,FALSE))</f>
        <v>#REF!</v>
      </c>
      <c r="F492" s="152">
        <f>(COUNTIF(D$3:D492,D492))</f>
        <v>490</v>
      </c>
      <c r="G492" s="152">
        <f t="shared" si="95"/>
        <v>999</v>
      </c>
      <c r="H492" s="152" t="e">
        <f t="shared" si="96"/>
        <v>#REF!</v>
      </c>
      <c r="I492" s="153" t="str">
        <f t="shared" si="89"/>
        <v/>
      </c>
      <c r="J492" s="153" t="e">
        <f t="shared" si="98"/>
        <v>#REF!</v>
      </c>
      <c r="K492" s="153" t="e">
        <f t="shared" si="98"/>
        <v>#REF!</v>
      </c>
      <c r="L492" s="153" t="e">
        <f t="shared" si="98"/>
        <v>#REF!</v>
      </c>
      <c r="M492" s="153" t="e">
        <f t="shared" si="97"/>
        <v>#REF!</v>
      </c>
      <c r="N492" s="153" t="e">
        <f t="shared" si="97"/>
        <v>#REF!</v>
      </c>
      <c r="O492" s="153" t="e">
        <f t="shared" si="97"/>
        <v>#REF!</v>
      </c>
      <c r="P492" s="153" t="e">
        <f t="shared" si="94"/>
        <v>#REF!</v>
      </c>
      <c r="Q492" s="153" t="e">
        <f t="shared" si="94"/>
        <v>#REF!</v>
      </c>
      <c r="R492" s="153" t="e">
        <f t="shared" si="94"/>
        <v>#REF!</v>
      </c>
      <c r="S492" s="153" t="e">
        <f t="shared" si="92"/>
        <v>#REF!</v>
      </c>
      <c r="T492" s="152" t="str">
        <f t="shared" ca="1" si="93"/>
        <v/>
      </c>
      <c r="U492" s="149" t="str">
        <f t="shared" ca="1" si="90"/>
        <v/>
      </c>
    </row>
    <row r="493" spans="1:21">
      <c r="A493" s="149">
        <v>491</v>
      </c>
      <c r="B493" s="150">
        <f t="shared" si="91"/>
        <v>491</v>
      </c>
      <c r="C493" s="151" t="e">
        <f>IF('Data Collection2'!$V$6='Pareto Math2'!Z$3,'Pareto Math2'!B493,IF(HLOOKUP(X$15,'Data Collection2'!I$2:J493,A494,FALSE)="","",HLOOKUP(X$15,'Data Collection2'!I$2:J493,A494,FALSE)))</f>
        <v>#REF!</v>
      </c>
      <c r="D493" s="149" t="e">
        <f>HLOOKUP(V$15,'Data Collection2'!I$2:J493,A494,FALSE)</f>
        <v>#REF!</v>
      </c>
      <c r="E493" s="152" t="e">
        <f>IF(C493="","",HLOOKUP(W$15,'Data Collection2'!I$2:J493,A494,FALSE))</f>
        <v>#REF!</v>
      </c>
      <c r="F493" s="152">
        <f>(COUNTIF(D$3:D493,D493))</f>
        <v>491</v>
      </c>
      <c r="G493" s="152">
        <f t="shared" si="95"/>
        <v>999</v>
      </c>
      <c r="H493" s="152" t="e">
        <f t="shared" si="96"/>
        <v>#REF!</v>
      </c>
      <c r="I493" s="153" t="str">
        <f t="shared" si="89"/>
        <v/>
      </c>
      <c r="J493" s="153" t="e">
        <f t="shared" si="98"/>
        <v>#REF!</v>
      </c>
      <c r="K493" s="153" t="e">
        <f t="shared" si="98"/>
        <v>#REF!</v>
      </c>
      <c r="L493" s="153" t="e">
        <f t="shared" si="98"/>
        <v>#REF!</v>
      </c>
      <c r="M493" s="153" t="e">
        <f t="shared" si="97"/>
        <v>#REF!</v>
      </c>
      <c r="N493" s="153" t="e">
        <f t="shared" si="97"/>
        <v>#REF!</v>
      </c>
      <c r="O493" s="153" t="e">
        <f t="shared" si="97"/>
        <v>#REF!</v>
      </c>
      <c r="P493" s="153" t="e">
        <f t="shared" si="94"/>
        <v>#REF!</v>
      </c>
      <c r="Q493" s="153" t="e">
        <f t="shared" si="94"/>
        <v>#REF!</v>
      </c>
      <c r="R493" s="153" t="e">
        <f t="shared" si="94"/>
        <v>#REF!</v>
      </c>
      <c r="S493" s="153" t="e">
        <f t="shared" si="92"/>
        <v>#REF!</v>
      </c>
      <c r="T493" s="152" t="str">
        <f t="shared" ca="1" si="93"/>
        <v/>
      </c>
      <c r="U493" s="149" t="str">
        <f t="shared" ca="1" si="90"/>
        <v/>
      </c>
    </row>
    <row r="494" spans="1:21">
      <c r="A494" s="149">
        <v>492</v>
      </c>
      <c r="B494" s="150">
        <f t="shared" si="91"/>
        <v>492</v>
      </c>
      <c r="C494" s="151" t="e">
        <f>IF('Data Collection2'!$V$6='Pareto Math2'!Z$3,'Pareto Math2'!B494,IF(HLOOKUP(X$15,'Data Collection2'!I$2:J494,A495,FALSE)="","",HLOOKUP(X$15,'Data Collection2'!I$2:J494,A495,FALSE)))</f>
        <v>#REF!</v>
      </c>
      <c r="D494" s="149" t="e">
        <f>HLOOKUP(V$15,'Data Collection2'!I$2:J494,A495,FALSE)</f>
        <v>#REF!</v>
      </c>
      <c r="E494" s="152" t="e">
        <f>IF(C494="","",HLOOKUP(W$15,'Data Collection2'!I$2:J494,A495,FALSE))</f>
        <v>#REF!</v>
      </c>
      <c r="F494" s="152">
        <f>(COUNTIF(D$3:D494,D494))</f>
        <v>492</v>
      </c>
      <c r="G494" s="152">
        <f t="shared" si="95"/>
        <v>999</v>
      </c>
      <c r="H494" s="152" t="e">
        <f t="shared" si="96"/>
        <v>#REF!</v>
      </c>
      <c r="I494" s="153" t="str">
        <f t="shared" si="89"/>
        <v/>
      </c>
      <c r="J494" s="153" t="e">
        <f t="shared" si="98"/>
        <v>#REF!</v>
      </c>
      <c r="K494" s="153" t="e">
        <f t="shared" si="98"/>
        <v>#REF!</v>
      </c>
      <c r="L494" s="153" t="e">
        <f t="shared" si="98"/>
        <v>#REF!</v>
      </c>
      <c r="M494" s="153" t="e">
        <f t="shared" si="97"/>
        <v>#REF!</v>
      </c>
      <c r="N494" s="153" t="e">
        <f t="shared" si="97"/>
        <v>#REF!</v>
      </c>
      <c r="O494" s="153" t="e">
        <f t="shared" si="97"/>
        <v>#REF!</v>
      </c>
      <c r="P494" s="153" t="e">
        <f t="shared" si="94"/>
        <v>#REF!</v>
      </c>
      <c r="Q494" s="153" t="e">
        <f t="shared" si="94"/>
        <v>#REF!</v>
      </c>
      <c r="R494" s="153" t="e">
        <f t="shared" si="94"/>
        <v>#REF!</v>
      </c>
      <c r="S494" s="153" t="e">
        <f t="shared" si="92"/>
        <v>#REF!</v>
      </c>
      <c r="T494" s="152" t="str">
        <f t="shared" ca="1" si="93"/>
        <v/>
      </c>
      <c r="U494" s="149" t="str">
        <f t="shared" ca="1" si="90"/>
        <v/>
      </c>
    </row>
    <row r="495" spans="1:21">
      <c r="A495" s="149">
        <v>493</v>
      </c>
      <c r="B495" s="150">
        <f t="shared" si="91"/>
        <v>493</v>
      </c>
      <c r="C495" s="151" t="e">
        <f>IF('Data Collection2'!$V$6='Pareto Math2'!Z$3,'Pareto Math2'!B495,IF(HLOOKUP(X$15,'Data Collection2'!I$2:J495,A496,FALSE)="","",HLOOKUP(X$15,'Data Collection2'!I$2:J495,A496,FALSE)))</f>
        <v>#REF!</v>
      </c>
      <c r="D495" s="149" t="e">
        <f>HLOOKUP(V$15,'Data Collection2'!I$2:J495,A496,FALSE)</f>
        <v>#REF!</v>
      </c>
      <c r="E495" s="152" t="e">
        <f>IF(C495="","",HLOOKUP(W$15,'Data Collection2'!I$2:J495,A496,FALSE))</f>
        <v>#REF!</v>
      </c>
      <c r="F495" s="152">
        <f>(COUNTIF(D$3:D495,D495))</f>
        <v>493</v>
      </c>
      <c r="G495" s="152">
        <f t="shared" si="95"/>
        <v>999</v>
      </c>
      <c r="H495" s="152" t="e">
        <f t="shared" si="96"/>
        <v>#REF!</v>
      </c>
      <c r="I495" s="153" t="str">
        <f t="shared" si="89"/>
        <v/>
      </c>
      <c r="J495" s="153" t="e">
        <f t="shared" si="98"/>
        <v>#REF!</v>
      </c>
      <c r="K495" s="153" t="e">
        <f t="shared" si="98"/>
        <v>#REF!</v>
      </c>
      <c r="L495" s="153" t="e">
        <f t="shared" si="98"/>
        <v>#REF!</v>
      </c>
      <c r="M495" s="153" t="e">
        <f t="shared" si="97"/>
        <v>#REF!</v>
      </c>
      <c r="N495" s="153" t="e">
        <f t="shared" si="97"/>
        <v>#REF!</v>
      </c>
      <c r="O495" s="153" t="e">
        <f t="shared" si="97"/>
        <v>#REF!</v>
      </c>
      <c r="P495" s="153" t="e">
        <f t="shared" si="94"/>
        <v>#REF!</v>
      </c>
      <c r="Q495" s="153" t="e">
        <f t="shared" si="94"/>
        <v>#REF!</v>
      </c>
      <c r="R495" s="153" t="e">
        <f t="shared" si="94"/>
        <v>#REF!</v>
      </c>
      <c r="S495" s="153" t="e">
        <f t="shared" si="92"/>
        <v>#REF!</v>
      </c>
      <c r="T495" s="152" t="str">
        <f t="shared" ca="1" si="93"/>
        <v/>
      </c>
      <c r="U495" s="149" t="str">
        <f t="shared" ca="1" si="90"/>
        <v/>
      </c>
    </row>
    <row r="496" spans="1:21">
      <c r="A496" s="149">
        <v>494</v>
      </c>
      <c r="B496" s="150">
        <f t="shared" si="91"/>
        <v>494</v>
      </c>
      <c r="C496" s="151" t="e">
        <f>IF('Data Collection2'!$V$6='Pareto Math2'!Z$3,'Pareto Math2'!B496,IF(HLOOKUP(X$15,'Data Collection2'!I$2:J496,A497,FALSE)="","",HLOOKUP(X$15,'Data Collection2'!I$2:J496,A497,FALSE)))</f>
        <v>#REF!</v>
      </c>
      <c r="D496" s="149" t="e">
        <f>HLOOKUP(V$15,'Data Collection2'!I$2:J496,A497,FALSE)</f>
        <v>#REF!</v>
      </c>
      <c r="E496" s="152" t="e">
        <f>IF(C496="","",HLOOKUP(W$15,'Data Collection2'!I$2:J496,A497,FALSE))</f>
        <v>#REF!</v>
      </c>
      <c r="F496" s="152">
        <f>(COUNTIF(D$3:D496,D496))</f>
        <v>494</v>
      </c>
      <c r="G496" s="152">
        <f t="shared" si="95"/>
        <v>999</v>
      </c>
      <c r="H496" s="152" t="e">
        <f t="shared" si="96"/>
        <v>#REF!</v>
      </c>
      <c r="I496" s="153" t="str">
        <f t="shared" si="89"/>
        <v/>
      </c>
      <c r="J496" s="153" t="e">
        <f t="shared" si="98"/>
        <v>#REF!</v>
      </c>
      <c r="K496" s="153" t="e">
        <f t="shared" si="98"/>
        <v>#REF!</v>
      </c>
      <c r="L496" s="153" t="e">
        <f t="shared" si="98"/>
        <v>#REF!</v>
      </c>
      <c r="M496" s="153" t="e">
        <f t="shared" si="97"/>
        <v>#REF!</v>
      </c>
      <c r="N496" s="153" t="e">
        <f t="shared" si="97"/>
        <v>#REF!</v>
      </c>
      <c r="O496" s="153" t="e">
        <f t="shared" si="97"/>
        <v>#REF!</v>
      </c>
      <c r="P496" s="153" t="e">
        <f t="shared" si="94"/>
        <v>#REF!</v>
      </c>
      <c r="Q496" s="153" t="e">
        <f t="shared" si="94"/>
        <v>#REF!</v>
      </c>
      <c r="R496" s="153" t="e">
        <f t="shared" si="94"/>
        <v>#REF!</v>
      </c>
      <c r="S496" s="153" t="e">
        <f t="shared" si="92"/>
        <v>#REF!</v>
      </c>
      <c r="T496" s="152" t="str">
        <f t="shared" ca="1" si="93"/>
        <v/>
      </c>
      <c r="U496" s="149" t="str">
        <f t="shared" ca="1" si="90"/>
        <v/>
      </c>
    </row>
    <row r="497" spans="1:21">
      <c r="A497" s="149">
        <v>495</v>
      </c>
      <c r="B497" s="150">
        <f t="shared" si="91"/>
        <v>495</v>
      </c>
      <c r="C497" s="151" t="e">
        <f>IF('Data Collection2'!$V$6='Pareto Math2'!Z$3,'Pareto Math2'!B497,IF(HLOOKUP(X$15,'Data Collection2'!I$2:J497,A498,FALSE)="","",HLOOKUP(X$15,'Data Collection2'!I$2:J497,A498,FALSE)))</f>
        <v>#REF!</v>
      </c>
      <c r="D497" s="149" t="e">
        <f>HLOOKUP(V$15,'Data Collection2'!I$2:J497,A498,FALSE)</f>
        <v>#REF!</v>
      </c>
      <c r="E497" s="152" t="e">
        <f>IF(C497="","",HLOOKUP(W$15,'Data Collection2'!I$2:J497,A498,FALSE))</f>
        <v>#REF!</v>
      </c>
      <c r="F497" s="152">
        <f>(COUNTIF(D$3:D497,D497))</f>
        <v>495</v>
      </c>
      <c r="G497" s="152">
        <f t="shared" si="95"/>
        <v>999</v>
      </c>
      <c r="H497" s="152" t="e">
        <f t="shared" si="96"/>
        <v>#REF!</v>
      </c>
      <c r="I497" s="153" t="str">
        <f t="shared" si="89"/>
        <v/>
      </c>
      <c r="J497" s="153" t="e">
        <f t="shared" si="98"/>
        <v>#REF!</v>
      </c>
      <c r="K497" s="153" t="e">
        <f t="shared" si="98"/>
        <v>#REF!</v>
      </c>
      <c r="L497" s="153" t="e">
        <f t="shared" si="98"/>
        <v>#REF!</v>
      </c>
      <c r="M497" s="153" t="e">
        <f t="shared" si="97"/>
        <v>#REF!</v>
      </c>
      <c r="N497" s="153" t="e">
        <f t="shared" si="97"/>
        <v>#REF!</v>
      </c>
      <c r="O497" s="153" t="e">
        <f t="shared" si="97"/>
        <v>#REF!</v>
      </c>
      <c r="P497" s="153" t="e">
        <f t="shared" si="94"/>
        <v>#REF!</v>
      </c>
      <c r="Q497" s="153" t="e">
        <f t="shared" si="94"/>
        <v>#REF!</v>
      </c>
      <c r="R497" s="153" t="e">
        <f t="shared" si="94"/>
        <v>#REF!</v>
      </c>
      <c r="S497" s="153" t="e">
        <f t="shared" si="92"/>
        <v>#REF!</v>
      </c>
      <c r="T497" s="152" t="str">
        <f t="shared" ca="1" si="93"/>
        <v/>
      </c>
      <c r="U497" s="149" t="str">
        <f t="shared" ca="1" si="90"/>
        <v/>
      </c>
    </row>
    <row r="498" spans="1:21">
      <c r="A498" s="149">
        <v>496</v>
      </c>
      <c r="B498" s="150">
        <f t="shared" si="91"/>
        <v>496</v>
      </c>
      <c r="C498" s="151" t="e">
        <f>IF('Data Collection2'!$V$6='Pareto Math2'!Z$3,'Pareto Math2'!B498,IF(HLOOKUP(X$15,'Data Collection2'!I$2:J498,A499,FALSE)="","",HLOOKUP(X$15,'Data Collection2'!I$2:J498,A499,FALSE)))</f>
        <v>#REF!</v>
      </c>
      <c r="D498" s="149" t="e">
        <f>HLOOKUP(V$15,'Data Collection2'!I$2:J498,A499,FALSE)</f>
        <v>#REF!</v>
      </c>
      <c r="E498" s="152" t="e">
        <f>IF(C498="","",HLOOKUP(W$15,'Data Collection2'!I$2:J498,A499,FALSE))</f>
        <v>#REF!</v>
      </c>
      <c r="F498" s="152">
        <f>(COUNTIF(D$3:D498,D498))</f>
        <v>496</v>
      </c>
      <c r="G498" s="152">
        <f t="shared" si="95"/>
        <v>999</v>
      </c>
      <c r="H498" s="152" t="e">
        <f t="shared" si="96"/>
        <v>#REF!</v>
      </c>
      <c r="I498" s="153" t="str">
        <f t="shared" si="89"/>
        <v/>
      </c>
      <c r="J498" s="153" t="e">
        <f t="shared" si="98"/>
        <v>#REF!</v>
      </c>
      <c r="K498" s="153" t="e">
        <f t="shared" si="98"/>
        <v>#REF!</v>
      </c>
      <c r="L498" s="153" t="e">
        <f t="shared" si="98"/>
        <v>#REF!</v>
      </c>
      <c r="M498" s="153" t="e">
        <f t="shared" si="97"/>
        <v>#REF!</v>
      </c>
      <c r="N498" s="153" t="e">
        <f t="shared" si="97"/>
        <v>#REF!</v>
      </c>
      <c r="O498" s="153" t="e">
        <f t="shared" si="97"/>
        <v>#REF!</v>
      </c>
      <c r="P498" s="153" t="e">
        <f t="shared" si="94"/>
        <v>#REF!</v>
      </c>
      <c r="Q498" s="153" t="e">
        <f t="shared" si="94"/>
        <v>#REF!</v>
      </c>
      <c r="R498" s="153" t="e">
        <f t="shared" si="94"/>
        <v>#REF!</v>
      </c>
      <c r="S498" s="153" t="e">
        <f t="shared" si="92"/>
        <v>#REF!</v>
      </c>
      <c r="T498" s="152" t="str">
        <f t="shared" ca="1" si="93"/>
        <v/>
      </c>
      <c r="U498" s="149" t="str">
        <f t="shared" ca="1" si="90"/>
        <v/>
      </c>
    </row>
    <row r="499" spans="1:21">
      <c r="A499" s="149">
        <v>497</v>
      </c>
      <c r="B499" s="150">
        <f t="shared" si="91"/>
        <v>497</v>
      </c>
      <c r="C499" s="151" t="e">
        <f>IF('Data Collection2'!$V$6='Pareto Math2'!Z$3,'Pareto Math2'!B499,IF(HLOOKUP(X$15,'Data Collection2'!I$2:J499,A500,FALSE)="","",HLOOKUP(X$15,'Data Collection2'!I$2:J499,A500,FALSE)))</f>
        <v>#REF!</v>
      </c>
      <c r="D499" s="149" t="e">
        <f>HLOOKUP(V$15,'Data Collection2'!I$2:J499,A500,FALSE)</f>
        <v>#REF!</v>
      </c>
      <c r="E499" s="152" t="e">
        <f>IF(C499="","",HLOOKUP(W$15,'Data Collection2'!I$2:J499,A500,FALSE))</f>
        <v>#REF!</v>
      </c>
      <c r="F499" s="152">
        <f>(COUNTIF(D$3:D499,D499))</f>
        <v>497</v>
      </c>
      <c r="G499" s="152">
        <f t="shared" si="95"/>
        <v>999</v>
      </c>
      <c r="H499" s="152" t="e">
        <f t="shared" si="96"/>
        <v>#REF!</v>
      </c>
      <c r="I499" s="153" t="str">
        <f t="shared" si="89"/>
        <v/>
      </c>
      <c r="J499" s="153" t="e">
        <f t="shared" si="98"/>
        <v>#REF!</v>
      </c>
      <c r="K499" s="153" t="e">
        <f t="shared" si="98"/>
        <v>#REF!</v>
      </c>
      <c r="L499" s="153" t="e">
        <f t="shared" si="98"/>
        <v>#REF!</v>
      </c>
      <c r="M499" s="153" t="e">
        <f t="shared" si="97"/>
        <v>#REF!</v>
      </c>
      <c r="N499" s="153" t="e">
        <f t="shared" si="97"/>
        <v>#REF!</v>
      </c>
      <c r="O499" s="153" t="e">
        <f t="shared" si="97"/>
        <v>#REF!</v>
      </c>
      <c r="P499" s="153" t="e">
        <f t="shared" si="94"/>
        <v>#REF!</v>
      </c>
      <c r="Q499" s="153" t="e">
        <f t="shared" si="94"/>
        <v>#REF!</v>
      </c>
      <c r="R499" s="153" t="e">
        <f t="shared" si="94"/>
        <v>#REF!</v>
      </c>
      <c r="S499" s="153" t="e">
        <f t="shared" si="92"/>
        <v>#REF!</v>
      </c>
      <c r="T499" s="152" t="str">
        <f t="shared" ca="1" si="93"/>
        <v/>
      </c>
      <c r="U499" s="149" t="str">
        <f t="shared" ca="1" si="90"/>
        <v/>
      </c>
    </row>
    <row r="500" spans="1:21">
      <c r="A500" s="149">
        <v>498</v>
      </c>
      <c r="B500" s="150">
        <f t="shared" si="91"/>
        <v>498</v>
      </c>
      <c r="C500" s="151" t="e">
        <f>IF('Data Collection2'!$V$6='Pareto Math2'!Z$3,'Pareto Math2'!B500,IF(HLOOKUP(X$15,'Data Collection2'!I$2:J500,A501,FALSE)="","",HLOOKUP(X$15,'Data Collection2'!I$2:J500,A501,FALSE)))</f>
        <v>#REF!</v>
      </c>
      <c r="D500" s="149" t="e">
        <f>HLOOKUP(V$15,'Data Collection2'!I$2:J500,A501,FALSE)</f>
        <v>#REF!</v>
      </c>
      <c r="E500" s="152" t="e">
        <f>IF(C500="","",HLOOKUP(W$15,'Data Collection2'!I$2:J500,A501,FALSE))</f>
        <v>#REF!</v>
      </c>
      <c r="F500" s="152">
        <f>(COUNTIF(D$3:D500,D500))</f>
        <v>498</v>
      </c>
      <c r="G500" s="152">
        <f t="shared" si="95"/>
        <v>999</v>
      </c>
      <c r="H500" s="152" t="e">
        <f t="shared" si="96"/>
        <v>#REF!</v>
      </c>
      <c r="I500" s="153" t="str">
        <f t="shared" si="89"/>
        <v/>
      </c>
      <c r="J500" s="153" t="e">
        <f t="shared" si="98"/>
        <v>#REF!</v>
      </c>
      <c r="K500" s="153" t="e">
        <f t="shared" si="98"/>
        <v>#REF!</v>
      </c>
      <c r="L500" s="153" t="e">
        <f t="shared" si="98"/>
        <v>#REF!</v>
      </c>
      <c r="M500" s="153" t="e">
        <f t="shared" si="97"/>
        <v>#REF!</v>
      </c>
      <c r="N500" s="153" t="e">
        <f t="shared" si="97"/>
        <v>#REF!</v>
      </c>
      <c r="O500" s="153" t="e">
        <f t="shared" si="97"/>
        <v>#REF!</v>
      </c>
      <c r="P500" s="153" t="e">
        <f t="shared" si="94"/>
        <v>#REF!</v>
      </c>
      <c r="Q500" s="153" t="e">
        <f t="shared" si="94"/>
        <v>#REF!</v>
      </c>
      <c r="R500" s="153" t="e">
        <f t="shared" si="94"/>
        <v>#REF!</v>
      </c>
      <c r="S500" s="153" t="e">
        <f t="shared" si="92"/>
        <v>#REF!</v>
      </c>
      <c r="T500" s="152" t="str">
        <f t="shared" ca="1" si="93"/>
        <v/>
      </c>
      <c r="U500" s="149" t="str">
        <f t="shared" ca="1" si="90"/>
        <v/>
      </c>
    </row>
    <row r="501" spans="1:21">
      <c r="A501" s="149">
        <v>499</v>
      </c>
      <c r="B501" s="150">
        <f t="shared" si="91"/>
        <v>499</v>
      </c>
      <c r="C501" s="151" t="e">
        <f>IF('Data Collection2'!$V$6='Pareto Math2'!Z$3,'Pareto Math2'!B501,IF(HLOOKUP(X$15,'Data Collection2'!I$2:J501,A502,FALSE)="","",HLOOKUP(X$15,'Data Collection2'!I$2:J501,A502,FALSE)))</f>
        <v>#REF!</v>
      </c>
      <c r="D501" s="149" t="e">
        <f>HLOOKUP(V$15,'Data Collection2'!I$2:J501,A502,FALSE)</f>
        <v>#REF!</v>
      </c>
      <c r="E501" s="152" t="e">
        <f>IF(C501="","",HLOOKUP(W$15,'Data Collection2'!I$2:J501,A502,FALSE))</f>
        <v>#REF!</v>
      </c>
      <c r="F501" s="152">
        <f>(COUNTIF(D$3:D501,D501))</f>
        <v>499</v>
      </c>
      <c r="G501" s="152">
        <f t="shared" si="95"/>
        <v>999</v>
      </c>
      <c r="H501" s="152" t="e">
        <f t="shared" si="96"/>
        <v>#REF!</v>
      </c>
      <c r="I501" s="153" t="str">
        <f t="shared" si="89"/>
        <v/>
      </c>
      <c r="J501" s="153" t="e">
        <f t="shared" si="98"/>
        <v>#REF!</v>
      </c>
      <c r="K501" s="153" t="e">
        <f t="shared" si="98"/>
        <v>#REF!</v>
      </c>
      <c r="L501" s="153" t="e">
        <f t="shared" si="98"/>
        <v>#REF!</v>
      </c>
      <c r="M501" s="153" t="e">
        <f t="shared" si="97"/>
        <v>#REF!</v>
      </c>
      <c r="N501" s="153" t="e">
        <f t="shared" si="97"/>
        <v>#REF!</v>
      </c>
      <c r="O501" s="153" t="e">
        <f t="shared" si="97"/>
        <v>#REF!</v>
      </c>
      <c r="P501" s="153" t="e">
        <f t="shared" si="94"/>
        <v>#REF!</v>
      </c>
      <c r="Q501" s="153" t="e">
        <f t="shared" si="94"/>
        <v>#REF!</v>
      </c>
      <c r="R501" s="153" t="e">
        <f t="shared" si="94"/>
        <v>#REF!</v>
      </c>
      <c r="S501" s="153" t="e">
        <f t="shared" si="92"/>
        <v>#REF!</v>
      </c>
      <c r="T501" s="152" t="str">
        <f t="shared" ca="1" si="93"/>
        <v/>
      </c>
      <c r="U501" s="149" t="str">
        <f t="shared" ca="1" si="90"/>
        <v/>
      </c>
    </row>
    <row r="502" spans="1:21">
      <c r="A502" s="149">
        <v>500</v>
      </c>
      <c r="B502" s="150">
        <f t="shared" si="91"/>
        <v>500</v>
      </c>
      <c r="C502" s="151" t="e">
        <f>IF('Data Collection2'!$V$6='Pareto Math2'!Z$3,'Pareto Math2'!B502,IF(HLOOKUP(X$15,'Data Collection2'!I$2:J502,A503,FALSE)="","",HLOOKUP(X$15,'Data Collection2'!I$2:J502,A503,FALSE)))</f>
        <v>#REF!</v>
      </c>
      <c r="D502" s="149" t="e">
        <f>HLOOKUP(V$15,'Data Collection2'!I$2:J502,A503,FALSE)</f>
        <v>#REF!</v>
      </c>
      <c r="E502" s="152" t="e">
        <f>IF(C502="","",HLOOKUP(W$15,'Data Collection2'!I$2:J502,A503,FALSE))</f>
        <v>#REF!</v>
      </c>
      <c r="F502" s="152">
        <f>(COUNTIF(D$3:D502,D502))</f>
        <v>500</v>
      </c>
      <c r="G502" s="152">
        <f t="shared" si="95"/>
        <v>999</v>
      </c>
      <c r="H502" s="152" t="e">
        <f t="shared" si="96"/>
        <v>#REF!</v>
      </c>
      <c r="I502" s="153" t="str">
        <f t="shared" si="89"/>
        <v/>
      </c>
      <c r="J502" s="153" t="e">
        <f t="shared" si="98"/>
        <v>#REF!</v>
      </c>
      <c r="K502" s="153" t="e">
        <f t="shared" si="98"/>
        <v>#REF!</v>
      </c>
      <c r="L502" s="153" t="e">
        <f t="shared" si="98"/>
        <v>#REF!</v>
      </c>
      <c r="M502" s="153" t="e">
        <f t="shared" si="97"/>
        <v>#REF!</v>
      </c>
      <c r="N502" s="153" t="e">
        <f t="shared" si="97"/>
        <v>#REF!</v>
      </c>
      <c r="O502" s="153" t="e">
        <f t="shared" si="97"/>
        <v>#REF!</v>
      </c>
      <c r="P502" s="153" t="e">
        <f t="shared" si="94"/>
        <v>#REF!</v>
      </c>
      <c r="Q502" s="153" t="e">
        <f t="shared" si="94"/>
        <v>#REF!</v>
      </c>
      <c r="R502" s="153" t="e">
        <f t="shared" si="94"/>
        <v>#REF!</v>
      </c>
      <c r="S502" s="153" t="e">
        <f t="shared" si="92"/>
        <v>#REF!</v>
      </c>
      <c r="T502" s="152" t="str">
        <f t="shared" ca="1" si="93"/>
        <v/>
      </c>
      <c r="U502" s="149" t="str">
        <f t="shared" ca="1" si="90"/>
        <v/>
      </c>
    </row>
    <row r="503" spans="1:21">
      <c r="A503" s="149">
        <v>501</v>
      </c>
      <c r="B503" s="150">
        <f t="shared" si="91"/>
        <v>501</v>
      </c>
      <c r="C503" s="151" t="e">
        <f>IF('Data Collection2'!$V$6='Pareto Math2'!Z$3,'Pareto Math2'!B503,IF(HLOOKUP(X$15,'Data Collection2'!I$2:J503,A504,FALSE)="","",HLOOKUP(X$15,'Data Collection2'!I$2:J503,A504,FALSE)))</f>
        <v>#REF!</v>
      </c>
      <c r="D503" s="149" t="e">
        <f>HLOOKUP(V$15,'Data Collection2'!I$2:J503,A504,FALSE)</f>
        <v>#REF!</v>
      </c>
      <c r="E503" s="152" t="e">
        <f>IF(C503="","",HLOOKUP(W$15,'Data Collection2'!I$2:J503,A504,FALSE))</f>
        <v>#REF!</v>
      </c>
      <c r="F503" s="152">
        <f>(COUNTIF(D$3:D503,D503))</f>
        <v>501</v>
      </c>
      <c r="G503" s="152">
        <f t="shared" si="95"/>
        <v>999</v>
      </c>
      <c r="H503" s="152" t="e">
        <f t="shared" si="96"/>
        <v>#REF!</v>
      </c>
      <c r="I503" s="153" t="str">
        <f t="shared" si="89"/>
        <v/>
      </c>
      <c r="J503" s="153" t="e">
        <f t="shared" si="98"/>
        <v>#REF!</v>
      </c>
      <c r="K503" s="153" t="e">
        <f t="shared" si="98"/>
        <v>#REF!</v>
      </c>
      <c r="L503" s="153" t="e">
        <f t="shared" si="98"/>
        <v>#REF!</v>
      </c>
      <c r="M503" s="153" t="e">
        <f t="shared" si="97"/>
        <v>#REF!</v>
      </c>
      <c r="N503" s="153" t="e">
        <f t="shared" si="97"/>
        <v>#REF!</v>
      </c>
      <c r="O503" s="153" t="e">
        <f t="shared" si="97"/>
        <v>#REF!</v>
      </c>
      <c r="P503" s="153" t="e">
        <f t="shared" si="94"/>
        <v>#REF!</v>
      </c>
      <c r="Q503" s="153" t="e">
        <f t="shared" si="94"/>
        <v>#REF!</v>
      </c>
      <c r="R503" s="153" t="e">
        <f t="shared" si="94"/>
        <v>#REF!</v>
      </c>
      <c r="S503" s="153" t="e">
        <f t="shared" si="92"/>
        <v>#REF!</v>
      </c>
      <c r="T503" s="152" t="str">
        <f t="shared" ca="1" si="93"/>
        <v/>
      </c>
      <c r="U503" s="149" t="str">
        <f t="shared" ca="1" si="90"/>
        <v/>
      </c>
    </row>
    <row r="504" spans="1:21">
      <c r="A504" s="149">
        <v>502</v>
      </c>
      <c r="B504" s="150">
        <f t="shared" si="91"/>
        <v>502</v>
      </c>
      <c r="C504" s="151" t="e">
        <f>IF('Data Collection2'!$V$6='Pareto Math2'!Z$3,'Pareto Math2'!B504,IF(HLOOKUP(X$15,'Data Collection2'!I$2:J504,A505,FALSE)="","",HLOOKUP(X$15,'Data Collection2'!I$2:J504,A505,FALSE)))</f>
        <v>#REF!</v>
      </c>
      <c r="D504" s="149" t="e">
        <f>HLOOKUP(V$15,'Data Collection2'!I$2:J504,A505,FALSE)</f>
        <v>#REF!</v>
      </c>
      <c r="E504" s="152" t="e">
        <f>IF(C504="","",HLOOKUP(W$15,'Data Collection2'!I$2:J504,A505,FALSE))</f>
        <v>#REF!</v>
      </c>
      <c r="F504" s="152">
        <f>(COUNTIF(D$3:D504,D504))</f>
        <v>502</v>
      </c>
      <c r="G504" s="152">
        <f t="shared" si="95"/>
        <v>999</v>
      </c>
      <c r="H504" s="152" t="e">
        <f t="shared" si="96"/>
        <v>#REF!</v>
      </c>
      <c r="I504" s="153" t="str">
        <f t="shared" si="89"/>
        <v/>
      </c>
      <c r="J504" s="153" t="e">
        <f t="shared" si="98"/>
        <v>#REF!</v>
      </c>
      <c r="K504" s="153" t="e">
        <f t="shared" si="98"/>
        <v>#REF!</v>
      </c>
      <c r="L504" s="153" t="e">
        <f t="shared" si="98"/>
        <v>#REF!</v>
      </c>
      <c r="M504" s="153" t="e">
        <f t="shared" si="97"/>
        <v>#REF!</v>
      </c>
      <c r="N504" s="153" t="e">
        <f t="shared" si="97"/>
        <v>#REF!</v>
      </c>
      <c r="O504" s="153" t="e">
        <f t="shared" si="97"/>
        <v>#REF!</v>
      </c>
      <c r="P504" s="153" t="e">
        <f t="shared" si="94"/>
        <v>#REF!</v>
      </c>
      <c r="Q504" s="153" t="e">
        <f t="shared" si="94"/>
        <v>#REF!</v>
      </c>
      <c r="R504" s="153" t="e">
        <f t="shared" si="94"/>
        <v>#REF!</v>
      </c>
      <c r="S504" s="153" t="e">
        <f t="shared" si="92"/>
        <v>#REF!</v>
      </c>
      <c r="T504" s="152" t="str">
        <f t="shared" ca="1" si="93"/>
        <v/>
      </c>
      <c r="U504" s="149" t="str">
        <f t="shared" ca="1" si="90"/>
        <v/>
      </c>
    </row>
    <row r="505" spans="1:21">
      <c r="A505" s="149">
        <v>503</v>
      </c>
      <c r="B505" s="150">
        <f t="shared" si="91"/>
        <v>503</v>
      </c>
      <c r="C505" s="151" t="e">
        <f>IF('Data Collection2'!$V$6='Pareto Math2'!Z$3,'Pareto Math2'!B505,IF(HLOOKUP(X$15,'Data Collection2'!I$2:J505,A506,FALSE)="","",HLOOKUP(X$15,'Data Collection2'!I$2:J505,A506,FALSE)))</f>
        <v>#REF!</v>
      </c>
      <c r="D505" s="149" t="e">
        <f>HLOOKUP(V$15,'Data Collection2'!I$2:J505,A506,FALSE)</f>
        <v>#REF!</v>
      </c>
      <c r="E505" s="152" t="e">
        <f>IF(C505="","",HLOOKUP(W$15,'Data Collection2'!I$2:J505,A506,FALSE))</f>
        <v>#REF!</v>
      </c>
      <c r="F505" s="152">
        <f>(COUNTIF(D$3:D505,D505))</f>
        <v>503</v>
      </c>
      <c r="G505" s="152">
        <f t="shared" si="95"/>
        <v>999</v>
      </c>
      <c r="H505" s="152" t="e">
        <f t="shared" si="96"/>
        <v>#REF!</v>
      </c>
      <c r="I505" s="153" t="str">
        <f t="shared" si="89"/>
        <v/>
      </c>
      <c r="J505" s="153" t="e">
        <f t="shared" si="98"/>
        <v>#REF!</v>
      </c>
      <c r="K505" s="153" t="e">
        <f t="shared" si="98"/>
        <v>#REF!</v>
      </c>
      <c r="L505" s="153" t="e">
        <f t="shared" si="98"/>
        <v>#REF!</v>
      </c>
      <c r="M505" s="153" t="e">
        <f t="shared" si="97"/>
        <v>#REF!</v>
      </c>
      <c r="N505" s="153" t="e">
        <f t="shared" si="97"/>
        <v>#REF!</v>
      </c>
      <c r="O505" s="153" t="e">
        <f t="shared" si="97"/>
        <v>#REF!</v>
      </c>
      <c r="P505" s="153" t="e">
        <f t="shared" si="94"/>
        <v>#REF!</v>
      </c>
      <c r="Q505" s="153" t="e">
        <f t="shared" si="94"/>
        <v>#REF!</v>
      </c>
      <c r="R505" s="153" t="e">
        <f t="shared" si="94"/>
        <v>#REF!</v>
      </c>
      <c r="S505" s="153" t="e">
        <f t="shared" si="92"/>
        <v>#REF!</v>
      </c>
      <c r="T505" s="152" t="str">
        <f t="shared" ca="1" si="93"/>
        <v/>
      </c>
      <c r="U505" s="149" t="str">
        <f t="shared" ca="1" si="90"/>
        <v/>
      </c>
    </row>
    <row r="506" spans="1:21">
      <c r="A506" s="149">
        <v>504</v>
      </c>
      <c r="B506" s="150">
        <f t="shared" si="91"/>
        <v>504</v>
      </c>
      <c r="C506" s="151" t="e">
        <f>IF('Data Collection2'!$V$6='Pareto Math2'!Z$3,'Pareto Math2'!B506,IF(HLOOKUP(X$15,'Data Collection2'!I$2:J506,A507,FALSE)="","",HLOOKUP(X$15,'Data Collection2'!I$2:J506,A507,FALSE)))</f>
        <v>#REF!</v>
      </c>
      <c r="D506" s="149" t="e">
        <f>HLOOKUP(V$15,'Data Collection2'!I$2:J506,A507,FALSE)</f>
        <v>#REF!</v>
      </c>
      <c r="E506" s="152" t="e">
        <f>IF(C506="","",HLOOKUP(W$15,'Data Collection2'!I$2:J506,A507,FALSE))</f>
        <v>#REF!</v>
      </c>
      <c r="F506" s="152">
        <f>(COUNTIF(D$3:D506,D506))</f>
        <v>504</v>
      </c>
      <c r="G506" s="152">
        <f t="shared" si="95"/>
        <v>999</v>
      </c>
      <c r="H506" s="152" t="e">
        <f t="shared" si="96"/>
        <v>#REF!</v>
      </c>
      <c r="I506" s="153" t="str">
        <f t="shared" si="89"/>
        <v/>
      </c>
      <c r="J506" s="153" t="e">
        <f t="shared" si="98"/>
        <v>#REF!</v>
      </c>
      <c r="K506" s="153" t="e">
        <f t="shared" si="98"/>
        <v>#REF!</v>
      </c>
      <c r="L506" s="153" t="e">
        <f t="shared" si="98"/>
        <v>#REF!</v>
      </c>
      <c r="M506" s="153" t="e">
        <f t="shared" si="97"/>
        <v>#REF!</v>
      </c>
      <c r="N506" s="153" t="e">
        <f t="shared" si="97"/>
        <v>#REF!</v>
      </c>
      <c r="O506" s="153" t="e">
        <f t="shared" si="97"/>
        <v>#REF!</v>
      </c>
      <c r="P506" s="153" t="e">
        <f t="shared" si="94"/>
        <v>#REF!</v>
      </c>
      <c r="Q506" s="153" t="e">
        <f t="shared" si="94"/>
        <v>#REF!</v>
      </c>
      <c r="R506" s="153" t="e">
        <f t="shared" si="94"/>
        <v>#REF!</v>
      </c>
      <c r="S506" s="153" t="e">
        <f t="shared" si="92"/>
        <v>#REF!</v>
      </c>
      <c r="T506" s="152" t="str">
        <f t="shared" ca="1" si="93"/>
        <v/>
      </c>
      <c r="U506" s="149" t="str">
        <f t="shared" ca="1" si="90"/>
        <v/>
      </c>
    </row>
    <row r="507" spans="1:21">
      <c r="A507" s="149">
        <v>505</v>
      </c>
      <c r="B507" s="150">
        <f t="shared" si="91"/>
        <v>505</v>
      </c>
      <c r="C507" s="151" t="e">
        <f>IF('Data Collection2'!$V$6='Pareto Math2'!Z$3,'Pareto Math2'!B507,IF(HLOOKUP(X$15,'Data Collection2'!I$2:J507,A508,FALSE)="","",HLOOKUP(X$15,'Data Collection2'!I$2:J507,A508,FALSE)))</f>
        <v>#REF!</v>
      </c>
      <c r="D507" s="149" t="e">
        <f>HLOOKUP(V$15,'Data Collection2'!I$2:J507,A508,FALSE)</f>
        <v>#REF!</v>
      </c>
      <c r="E507" s="152" t="e">
        <f>IF(C507="","",HLOOKUP(W$15,'Data Collection2'!I$2:J507,A508,FALSE))</f>
        <v>#REF!</v>
      </c>
      <c r="F507" s="152">
        <f>(COUNTIF(D$3:D507,D507))</f>
        <v>505</v>
      </c>
      <c r="G507" s="152">
        <f t="shared" si="95"/>
        <v>999</v>
      </c>
      <c r="H507" s="152" t="e">
        <f t="shared" si="96"/>
        <v>#REF!</v>
      </c>
      <c r="I507" s="153" t="str">
        <f t="shared" si="89"/>
        <v/>
      </c>
      <c r="J507" s="153" t="e">
        <f t="shared" si="98"/>
        <v>#REF!</v>
      </c>
      <c r="K507" s="153" t="e">
        <f t="shared" si="98"/>
        <v>#REF!</v>
      </c>
      <c r="L507" s="153" t="e">
        <f t="shared" si="98"/>
        <v>#REF!</v>
      </c>
      <c r="M507" s="153" t="e">
        <f t="shared" si="97"/>
        <v>#REF!</v>
      </c>
      <c r="N507" s="153" t="e">
        <f t="shared" si="97"/>
        <v>#REF!</v>
      </c>
      <c r="O507" s="153" t="e">
        <f t="shared" si="97"/>
        <v>#REF!</v>
      </c>
      <c r="P507" s="153" t="e">
        <f t="shared" si="94"/>
        <v>#REF!</v>
      </c>
      <c r="Q507" s="153" t="e">
        <f t="shared" si="94"/>
        <v>#REF!</v>
      </c>
      <c r="R507" s="153" t="e">
        <f t="shared" si="94"/>
        <v>#REF!</v>
      </c>
      <c r="S507" s="153" t="e">
        <f t="shared" si="92"/>
        <v>#REF!</v>
      </c>
      <c r="T507" s="152" t="str">
        <f t="shared" ca="1" si="93"/>
        <v/>
      </c>
      <c r="U507" s="149" t="str">
        <f t="shared" ca="1" si="90"/>
        <v/>
      </c>
    </row>
    <row r="508" spans="1:21">
      <c r="A508" s="149">
        <v>506</v>
      </c>
      <c r="B508" s="150">
        <f t="shared" si="91"/>
        <v>506</v>
      </c>
      <c r="C508" s="151" t="e">
        <f>IF('Data Collection2'!$V$6='Pareto Math2'!Z$3,'Pareto Math2'!B508,IF(HLOOKUP(X$15,'Data Collection2'!I$2:J508,A509,FALSE)="","",HLOOKUP(X$15,'Data Collection2'!I$2:J508,A509,FALSE)))</f>
        <v>#REF!</v>
      </c>
      <c r="D508" s="149" t="e">
        <f>HLOOKUP(V$15,'Data Collection2'!I$2:J508,A509,FALSE)</f>
        <v>#REF!</v>
      </c>
      <c r="E508" s="152" t="e">
        <f>IF(C508="","",HLOOKUP(W$15,'Data Collection2'!I$2:J508,A509,FALSE))</f>
        <v>#REF!</v>
      </c>
      <c r="F508" s="152">
        <f>(COUNTIF(D$3:D508,D508))</f>
        <v>506</v>
      </c>
      <c r="G508" s="152">
        <f t="shared" si="95"/>
        <v>999</v>
      </c>
      <c r="H508" s="152" t="e">
        <f t="shared" si="96"/>
        <v>#REF!</v>
      </c>
      <c r="I508" s="153" t="str">
        <f t="shared" si="89"/>
        <v/>
      </c>
      <c r="J508" s="153" t="e">
        <f t="shared" si="98"/>
        <v>#REF!</v>
      </c>
      <c r="K508" s="153" t="e">
        <f t="shared" si="98"/>
        <v>#REF!</v>
      </c>
      <c r="L508" s="153" t="e">
        <f t="shared" si="98"/>
        <v>#REF!</v>
      </c>
      <c r="M508" s="153" t="e">
        <f t="shared" si="97"/>
        <v>#REF!</v>
      </c>
      <c r="N508" s="153" t="e">
        <f t="shared" si="97"/>
        <v>#REF!</v>
      </c>
      <c r="O508" s="153" t="e">
        <f t="shared" si="97"/>
        <v>#REF!</v>
      </c>
      <c r="P508" s="153" t="e">
        <f t="shared" si="94"/>
        <v>#REF!</v>
      </c>
      <c r="Q508" s="153" t="e">
        <f t="shared" si="94"/>
        <v>#REF!</v>
      </c>
      <c r="R508" s="153" t="e">
        <f t="shared" si="94"/>
        <v>#REF!</v>
      </c>
      <c r="S508" s="153" t="e">
        <f t="shared" si="92"/>
        <v>#REF!</v>
      </c>
      <c r="T508" s="152" t="str">
        <f t="shared" ca="1" si="93"/>
        <v/>
      </c>
      <c r="U508" s="149" t="str">
        <f t="shared" ca="1" si="90"/>
        <v/>
      </c>
    </row>
    <row r="509" spans="1:21">
      <c r="A509" s="149">
        <v>507</v>
      </c>
      <c r="B509" s="150">
        <f t="shared" si="91"/>
        <v>507</v>
      </c>
      <c r="C509" s="151" t="e">
        <f>IF('Data Collection2'!$V$6='Pareto Math2'!Z$3,'Pareto Math2'!B509,IF(HLOOKUP(X$15,'Data Collection2'!I$2:J509,A510,FALSE)="","",HLOOKUP(X$15,'Data Collection2'!I$2:J509,A510,FALSE)))</f>
        <v>#REF!</v>
      </c>
      <c r="D509" s="149" t="e">
        <f>HLOOKUP(V$15,'Data Collection2'!I$2:J509,A510,FALSE)</f>
        <v>#REF!</v>
      </c>
      <c r="E509" s="152" t="e">
        <f>IF(C509="","",HLOOKUP(W$15,'Data Collection2'!I$2:J509,A510,FALSE))</f>
        <v>#REF!</v>
      </c>
      <c r="F509" s="152">
        <f>(COUNTIF(D$3:D509,D509))</f>
        <v>507</v>
      </c>
      <c r="G509" s="152">
        <f t="shared" si="95"/>
        <v>999</v>
      </c>
      <c r="H509" s="152" t="e">
        <f t="shared" si="96"/>
        <v>#REF!</v>
      </c>
      <c r="I509" s="153" t="str">
        <f t="shared" si="89"/>
        <v/>
      </c>
      <c r="J509" s="153" t="e">
        <f t="shared" si="98"/>
        <v>#REF!</v>
      </c>
      <c r="K509" s="153" t="e">
        <f t="shared" si="98"/>
        <v>#REF!</v>
      </c>
      <c r="L509" s="153" t="e">
        <f t="shared" si="98"/>
        <v>#REF!</v>
      </c>
      <c r="M509" s="153" t="e">
        <f t="shared" si="97"/>
        <v>#REF!</v>
      </c>
      <c r="N509" s="153" t="e">
        <f t="shared" si="97"/>
        <v>#REF!</v>
      </c>
      <c r="O509" s="153" t="e">
        <f t="shared" si="97"/>
        <v>#REF!</v>
      </c>
      <c r="P509" s="153" t="e">
        <f t="shared" si="94"/>
        <v>#REF!</v>
      </c>
      <c r="Q509" s="153" t="e">
        <f t="shared" si="94"/>
        <v>#REF!</v>
      </c>
      <c r="R509" s="153" t="e">
        <f t="shared" si="94"/>
        <v>#REF!</v>
      </c>
      <c r="S509" s="153" t="e">
        <f t="shared" si="92"/>
        <v>#REF!</v>
      </c>
      <c r="T509" s="152" t="str">
        <f t="shared" ca="1" si="93"/>
        <v/>
      </c>
      <c r="U509" s="149" t="str">
        <f t="shared" ca="1" si="90"/>
        <v/>
      </c>
    </row>
    <row r="510" spans="1:21">
      <c r="A510" s="149">
        <v>508</v>
      </c>
      <c r="B510" s="150">
        <f t="shared" si="91"/>
        <v>508</v>
      </c>
      <c r="C510" s="151" t="e">
        <f>IF('Data Collection2'!$V$6='Pareto Math2'!Z$3,'Pareto Math2'!B510,IF(HLOOKUP(X$15,'Data Collection2'!I$2:J510,A511,FALSE)="","",HLOOKUP(X$15,'Data Collection2'!I$2:J510,A511,FALSE)))</f>
        <v>#REF!</v>
      </c>
      <c r="D510" s="149" t="e">
        <f>HLOOKUP(V$15,'Data Collection2'!I$2:J510,A511,FALSE)</f>
        <v>#REF!</v>
      </c>
      <c r="E510" s="152" t="e">
        <f>IF(C510="","",HLOOKUP(W$15,'Data Collection2'!I$2:J510,A511,FALSE))</f>
        <v>#REF!</v>
      </c>
      <c r="F510" s="152">
        <f>(COUNTIF(D$3:D510,D510))</f>
        <v>508</v>
      </c>
      <c r="G510" s="152">
        <f t="shared" si="95"/>
        <v>999</v>
      </c>
      <c r="H510" s="152" t="e">
        <f t="shared" si="96"/>
        <v>#REF!</v>
      </c>
      <c r="I510" s="153" t="str">
        <f t="shared" si="89"/>
        <v/>
      </c>
      <c r="J510" s="153" t="e">
        <f t="shared" si="98"/>
        <v>#REF!</v>
      </c>
      <c r="K510" s="153" t="e">
        <f t="shared" si="98"/>
        <v>#REF!</v>
      </c>
      <c r="L510" s="153" t="e">
        <f t="shared" si="98"/>
        <v>#REF!</v>
      </c>
      <c r="M510" s="153" t="e">
        <f t="shared" si="97"/>
        <v>#REF!</v>
      </c>
      <c r="N510" s="153" t="e">
        <f t="shared" si="97"/>
        <v>#REF!</v>
      </c>
      <c r="O510" s="153" t="e">
        <f t="shared" si="97"/>
        <v>#REF!</v>
      </c>
      <c r="P510" s="153" t="e">
        <f t="shared" si="94"/>
        <v>#REF!</v>
      </c>
      <c r="Q510" s="153" t="e">
        <f t="shared" si="94"/>
        <v>#REF!</v>
      </c>
      <c r="R510" s="153" t="e">
        <f t="shared" si="94"/>
        <v>#REF!</v>
      </c>
      <c r="S510" s="153" t="e">
        <f t="shared" si="92"/>
        <v>#REF!</v>
      </c>
      <c r="T510" s="152" t="str">
        <f t="shared" ca="1" si="93"/>
        <v/>
      </c>
      <c r="U510" s="149" t="str">
        <f t="shared" ca="1" si="90"/>
        <v/>
      </c>
    </row>
    <row r="511" spans="1:21">
      <c r="A511" s="149">
        <v>509</v>
      </c>
      <c r="B511" s="150">
        <f t="shared" si="91"/>
        <v>509</v>
      </c>
      <c r="C511" s="151" t="e">
        <f>IF('Data Collection2'!$V$6='Pareto Math2'!Z$3,'Pareto Math2'!B511,IF(HLOOKUP(X$15,'Data Collection2'!I$2:J511,A512,FALSE)="","",HLOOKUP(X$15,'Data Collection2'!I$2:J511,A512,FALSE)))</f>
        <v>#REF!</v>
      </c>
      <c r="D511" s="149" t="e">
        <f>HLOOKUP(V$15,'Data Collection2'!I$2:J511,A512,FALSE)</f>
        <v>#REF!</v>
      </c>
      <c r="E511" s="152" t="e">
        <f>IF(C511="","",HLOOKUP(W$15,'Data Collection2'!I$2:J511,A512,FALSE))</f>
        <v>#REF!</v>
      </c>
      <c r="F511" s="152">
        <f>(COUNTIF(D$3:D511,D511))</f>
        <v>509</v>
      </c>
      <c r="G511" s="152">
        <f t="shared" si="95"/>
        <v>999</v>
      </c>
      <c r="H511" s="152" t="e">
        <f t="shared" si="96"/>
        <v>#REF!</v>
      </c>
      <c r="I511" s="153" t="str">
        <f t="shared" si="89"/>
        <v/>
      </c>
      <c r="J511" s="153" t="e">
        <f t="shared" si="98"/>
        <v>#REF!</v>
      </c>
      <c r="K511" s="153" t="e">
        <f t="shared" si="98"/>
        <v>#REF!</v>
      </c>
      <c r="L511" s="153" t="e">
        <f t="shared" si="98"/>
        <v>#REF!</v>
      </c>
      <c r="M511" s="153" t="e">
        <f t="shared" si="97"/>
        <v>#REF!</v>
      </c>
      <c r="N511" s="153" t="e">
        <f t="shared" si="97"/>
        <v>#REF!</v>
      </c>
      <c r="O511" s="153" t="e">
        <f t="shared" si="97"/>
        <v>#REF!</v>
      </c>
      <c r="P511" s="153" t="e">
        <f t="shared" si="94"/>
        <v>#REF!</v>
      </c>
      <c r="Q511" s="153" t="e">
        <f t="shared" si="94"/>
        <v>#REF!</v>
      </c>
      <c r="R511" s="153" t="e">
        <f t="shared" si="94"/>
        <v>#REF!</v>
      </c>
      <c r="S511" s="153" t="e">
        <f t="shared" si="92"/>
        <v>#REF!</v>
      </c>
      <c r="T511" s="152" t="str">
        <f t="shared" ca="1" si="93"/>
        <v/>
      </c>
      <c r="U511" s="149" t="str">
        <f t="shared" ca="1" si="90"/>
        <v/>
      </c>
    </row>
    <row r="512" spans="1:21">
      <c r="A512" s="149">
        <v>510</v>
      </c>
      <c r="B512" s="150">
        <f t="shared" si="91"/>
        <v>510</v>
      </c>
      <c r="C512" s="151" t="e">
        <f>IF('Data Collection2'!$V$6='Pareto Math2'!Z$3,'Pareto Math2'!B512,IF(HLOOKUP(X$15,'Data Collection2'!I$2:J512,A513,FALSE)="","",HLOOKUP(X$15,'Data Collection2'!I$2:J512,A513,FALSE)))</f>
        <v>#REF!</v>
      </c>
      <c r="D512" s="149" t="e">
        <f>HLOOKUP(V$15,'Data Collection2'!I$2:J512,A513,FALSE)</f>
        <v>#REF!</v>
      </c>
      <c r="E512" s="152" t="e">
        <f>IF(C512="","",HLOOKUP(W$15,'Data Collection2'!I$2:J512,A513,FALSE))</f>
        <v>#REF!</v>
      </c>
      <c r="F512" s="152">
        <f>(COUNTIF(D$3:D512,D512))</f>
        <v>510</v>
      </c>
      <c r="G512" s="152">
        <f t="shared" si="95"/>
        <v>999</v>
      </c>
      <c r="H512" s="152" t="e">
        <f t="shared" si="96"/>
        <v>#REF!</v>
      </c>
      <c r="I512" s="153" t="str">
        <f t="shared" si="89"/>
        <v/>
      </c>
      <c r="J512" s="153" t="e">
        <f t="shared" si="98"/>
        <v>#REF!</v>
      </c>
      <c r="K512" s="153" t="e">
        <f t="shared" si="98"/>
        <v>#REF!</v>
      </c>
      <c r="L512" s="153" t="e">
        <f t="shared" si="98"/>
        <v>#REF!</v>
      </c>
      <c r="M512" s="153" t="e">
        <f t="shared" si="97"/>
        <v>#REF!</v>
      </c>
      <c r="N512" s="153" t="e">
        <f t="shared" si="97"/>
        <v>#REF!</v>
      </c>
      <c r="O512" s="153" t="e">
        <f t="shared" si="97"/>
        <v>#REF!</v>
      </c>
      <c r="P512" s="153" t="e">
        <f t="shared" si="94"/>
        <v>#REF!</v>
      </c>
      <c r="Q512" s="153" t="e">
        <f t="shared" si="94"/>
        <v>#REF!</v>
      </c>
      <c r="R512" s="153" t="e">
        <f t="shared" si="94"/>
        <v>#REF!</v>
      </c>
      <c r="S512" s="153" t="e">
        <f t="shared" si="92"/>
        <v>#REF!</v>
      </c>
      <c r="T512" s="152" t="str">
        <f t="shared" ca="1" si="93"/>
        <v/>
      </c>
      <c r="U512" s="149" t="str">
        <f t="shared" ca="1" si="90"/>
        <v/>
      </c>
    </row>
    <row r="513" spans="1:21">
      <c r="A513" s="149">
        <v>511</v>
      </c>
      <c r="B513" s="150">
        <f t="shared" si="91"/>
        <v>511</v>
      </c>
      <c r="C513" s="151" t="e">
        <f>IF('Data Collection2'!$V$6='Pareto Math2'!Z$3,'Pareto Math2'!B513,IF(HLOOKUP(X$15,'Data Collection2'!I$2:J513,A514,FALSE)="","",HLOOKUP(X$15,'Data Collection2'!I$2:J513,A514,FALSE)))</f>
        <v>#REF!</v>
      </c>
      <c r="D513" s="149" t="e">
        <f>HLOOKUP(V$15,'Data Collection2'!I$2:J513,A514,FALSE)</f>
        <v>#REF!</v>
      </c>
      <c r="E513" s="152" t="e">
        <f>IF(C513="","",HLOOKUP(W$15,'Data Collection2'!I$2:J513,A514,FALSE))</f>
        <v>#REF!</v>
      </c>
      <c r="F513" s="152">
        <f>(COUNTIF(D$3:D513,D513))</f>
        <v>511</v>
      </c>
      <c r="G513" s="152">
        <f t="shared" si="95"/>
        <v>999</v>
      </c>
      <c r="H513" s="152" t="e">
        <f t="shared" si="96"/>
        <v>#REF!</v>
      </c>
      <c r="I513" s="153" t="str">
        <f t="shared" si="89"/>
        <v/>
      </c>
      <c r="J513" s="153" t="e">
        <f t="shared" si="98"/>
        <v>#REF!</v>
      </c>
      <c r="K513" s="153" t="e">
        <f t="shared" si="98"/>
        <v>#REF!</v>
      </c>
      <c r="L513" s="153" t="e">
        <f t="shared" si="98"/>
        <v>#REF!</v>
      </c>
      <c r="M513" s="153" t="e">
        <f t="shared" si="97"/>
        <v>#REF!</v>
      </c>
      <c r="N513" s="153" t="e">
        <f t="shared" si="97"/>
        <v>#REF!</v>
      </c>
      <c r="O513" s="153" t="e">
        <f t="shared" si="97"/>
        <v>#REF!</v>
      </c>
      <c r="P513" s="153" t="e">
        <f t="shared" si="94"/>
        <v>#REF!</v>
      </c>
      <c r="Q513" s="153" t="e">
        <f t="shared" si="94"/>
        <v>#REF!</v>
      </c>
      <c r="R513" s="153" t="e">
        <f t="shared" si="94"/>
        <v>#REF!</v>
      </c>
      <c r="S513" s="153" t="e">
        <f t="shared" si="92"/>
        <v>#REF!</v>
      </c>
      <c r="T513" s="152" t="str">
        <f t="shared" ca="1" si="93"/>
        <v/>
      </c>
      <c r="U513" s="149" t="str">
        <f t="shared" ca="1" si="90"/>
        <v/>
      </c>
    </row>
    <row r="514" spans="1:21">
      <c r="A514" s="149">
        <v>512</v>
      </c>
      <c r="B514" s="150">
        <f t="shared" si="91"/>
        <v>512</v>
      </c>
      <c r="C514" s="151" t="e">
        <f>IF('Data Collection2'!$V$6='Pareto Math2'!Z$3,'Pareto Math2'!B514,IF(HLOOKUP(X$15,'Data Collection2'!I$2:J514,A515,FALSE)="","",HLOOKUP(X$15,'Data Collection2'!I$2:J514,A515,FALSE)))</f>
        <v>#REF!</v>
      </c>
      <c r="D514" s="149" t="e">
        <f>HLOOKUP(V$15,'Data Collection2'!I$2:J514,A515,FALSE)</f>
        <v>#REF!</v>
      </c>
      <c r="E514" s="152" t="e">
        <f>IF(C514="","",HLOOKUP(W$15,'Data Collection2'!I$2:J514,A515,FALSE))</f>
        <v>#REF!</v>
      </c>
      <c r="F514" s="152">
        <f>(COUNTIF(D$3:D514,D514))</f>
        <v>512</v>
      </c>
      <c r="G514" s="152">
        <f t="shared" si="95"/>
        <v>999</v>
      </c>
      <c r="H514" s="152" t="e">
        <f t="shared" si="96"/>
        <v>#REF!</v>
      </c>
      <c r="I514" s="153" t="str">
        <f t="shared" si="89"/>
        <v/>
      </c>
      <c r="J514" s="153" t="e">
        <f t="shared" si="98"/>
        <v>#REF!</v>
      </c>
      <c r="K514" s="153" t="e">
        <f t="shared" si="98"/>
        <v>#REF!</v>
      </c>
      <c r="L514" s="153" t="e">
        <f t="shared" si="98"/>
        <v>#REF!</v>
      </c>
      <c r="M514" s="153" t="e">
        <f t="shared" si="97"/>
        <v>#REF!</v>
      </c>
      <c r="N514" s="153" t="e">
        <f t="shared" si="97"/>
        <v>#REF!</v>
      </c>
      <c r="O514" s="153" t="e">
        <f t="shared" si="97"/>
        <v>#REF!</v>
      </c>
      <c r="P514" s="153" t="e">
        <f t="shared" si="94"/>
        <v>#REF!</v>
      </c>
      <c r="Q514" s="153" t="e">
        <f t="shared" si="94"/>
        <v>#REF!</v>
      </c>
      <c r="R514" s="153" t="e">
        <f t="shared" si="94"/>
        <v>#REF!</v>
      </c>
      <c r="S514" s="153" t="e">
        <f t="shared" si="92"/>
        <v>#REF!</v>
      </c>
      <c r="T514" s="152" t="str">
        <f t="shared" ca="1" si="93"/>
        <v/>
      </c>
      <c r="U514" s="149" t="str">
        <f t="shared" ca="1" si="90"/>
        <v/>
      </c>
    </row>
    <row r="515" spans="1:21">
      <c r="A515" s="149">
        <v>513</v>
      </c>
      <c r="B515" s="150">
        <f t="shared" si="91"/>
        <v>513</v>
      </c>
      <c r="C515" s="151" t="e">
        <f>IF('Data Collection2'!$V$6='Pareto Math2'!Z$3,'Pareto Math2'!B515,IF(HLOOKUP(X$15,'Data Collection2'!I$2:J515,A516,FALSE)="","",HLOOKUP(X$15,'Data Collection2'!I$2:J515,A516,FALSE)))</f>
        <v>#REF!</v>
      </c>
      <c r="D515" s="149" t="e">
        <f>HLOOKUP(V$15,'Data Collection2'!I$2:J515,A516,FALSE)</f>
        <v>#REF!</v>
      </c>
      <c r="E515" s="152" t="e">
        <f>IF(C515="","",HLOOKUP(W$15,'Data Collection2'!I$2:J515,A516,FALSE))</f>
        <v>#REF!</v>
      </c>
      <c r="F515" s="152">
        <f>(COUNTIF(D$3:D515,D515))</f>
        <v>513</v>
      </c>
      <c r="G515" s="152">
        <f t="shared" si="95"/>
        <v>999</v>
      </c>
      <c r="H515" s="152" t="e">
        <f t="shared" si="96"/>
        <v>#REF!</v>
      </c>
      <c r="I515" s="153" t="str">
        <f t="shared" ref="I515:I578" si="99">IF(F515=G515,IF(ISNA(H515),G515,H515),"")</f>
        <v/>
      </c>
      <c r="J515" s="153" t="e">
        <f t="shared" si="98"/>
        <v>#REF!</v>
      </c>
      <c r="K515" s="153" t="e">
        <f t="shared" si="98"/>
        <v>#REF!</v>
      </c>
      <c r="L515" s="153" t="e">
        <f t="shared" si="98"/>
        <v>#REF!</v>
      </c>
      <c r="M515" s="153" t="e">
        <f t="shared" si="97"/>
        <v>#REF!</v>
      </c>
      <c r="N515" s="153" t="e">
        <f t="shared" si="97"/>
        <v>#REF!</v>
      </c>
      <c r="O515" s="153" t="e">
        <f t="shared" si="97"/>
        <v>#REF!</v>
      </c>
      <c r="P515" s="153" t="e">
        <f t="shared" si="94"/>
        <v>#REF!</v>
      </c>
      <c r="Q515" s="153" t="e">
        <f t="shared" si="94"/>
        <v>#REF!</v>
      </c>
      <c r="R515" s="153" t="e">
        <f t="shared" si="94"/>
        <v>#REF!</v>
      </c>
      <c r="S515" s="153" t="e">
        <f t="shared" si="92"/>
        <v>#REF!</v>
      </c>
      <c r="T515" s="152" t="str">
        <f t="shared" ca="1" si="93"/>
        <v/>
      </c>
      <c r="U515" s="149" t="str">
        <f t="shared" ref="U515:U578" ca="1" si="100">IF(T515="","",D515)</f>
        <v/>
      </c>
    </row>
    <row r="516" spans="1:21">
      <c r="A516" s="149">
        <v>514</v>
      </c>
      <c r="B516" s="150">
        <f t="shared" ref="B516:B579" si="101">IF(A516&gt;999-COUNTIF(D:D,0),"",A516)</f>
        <v>514</v>
      </c>
      <c r="C516" s="151" t="e">
        <f>IF('Data Collection2'!$V$6='Pareto Math2'!Z$3,'Pareto Math2'!B516,IF(HLOOKUP(X$15,'Data Collection2'!I$2:J516,A517,FALSE)="","",HLOOKUP(X$15,'Data Collection2'!I$2:J516,A517,FALSE)))</f>
        <v>#REF!</v>
      </c>
      <c r="D516" s="149" t="e">
        <f>HLOOKUP(V$15,'Data Collection2'!I$2:J516,A517,FALSE)</f>
        <v>#REF!</v>
      </c>
      <c r="E516" s="152" t="e">
        <f>IF(C516="","",HLOOKUP(W$15,'Data Collection2'!I$2:J516,A517,FALSE))</f>
        <v>#REF!</v>
      </c>
      <c r="F516" s="152">
        <f>(COUNTIF(D$3:D516,D516))</f>
        <v>514</v>
      </c>
      <c r="G516" s="152">
        <f t="shared" si="95"/>
        <v>999</v>
      </c>
      <c r="H516" s="152" t="e">
        <f t="shared" si="96"/>
        <v>#REF!</v>
      </c>
      <c r="I516" s="153" t="str">
        <f t="shared" si="99"/>
        <v/>
      </c>
      <c r="J516" s="153" t="e">
        <f t="shared" si="98"/>
        <v>#REF!</v>
      </c>
      <c r="K516" s="153" t="e">
        <f t="shared" si="98"/>
        <v>#REF!</v>
      </c>
      <c r="L516" s="153" t="e">
        <f t="shared" si="98"/>
        <v>#REF!</v>
      </c>
      <c r="M516" s="153" t="e">
        <f t="shared" si="97"/>
        <v>#REF!</v>
      </c>
      <c r="N516" s="153" t="e">
        <f t="shared" si="97"/>
        <v>#REF!</v>
      </c>
      <c r="O516" s="153" t="e">
        <f t="shared" si="97"/>
        <v>#REF!</v>
      </c>
      <c r="P516" s="153" t="e">
        <f t="shared" si="94"/>
        <v>#REF!</v>
      </c>
      <c r="Q516" s="153" t="e">
        <f t="shared" si="94"/>
        <v>#REF!</v>
      </c>
      <c r="R516" s="153" t="e">
        <f t="shared" si="94"/>
        <v>#REF!</v>
      </c>
      <c r="S516" s="153" t="e">
        <f t="shared" ref="S516:S579" si="102">IF(SUM(J516:R516)=0,$E516,"")</f>
        <v>#REF!</v>
      </c>
      <c r="T516" s="152" t="str">
        <f t="shared" ref="T516:T579" ca="1" si="103">IF(F516=G516,IF(ISNA(H516),G516+(RAND()*0.01),H516+(RAND()*0.0000000001)),"")</f>
        <v/>
      </c>
      <c r="U516" s="149" t="str">
        <f t="shared" ca="1" si="100"/>
        <v/>
      </c>
    </row>
    <row r="517" spans="1:21">
      <c r="A517" s="149">
        <v>515</v>
      </c>
      <c r="B517" s="150">
        <f t="shared" si="101"/>
        <v>515</v>
      </c>
      <c r="C517" s="151" t="e">
        <f>IF('Data Collection2'!$V$6='Pareto Math2'!Z$3,'Pareto Math2'!B517,IF(HLOOKUP(X$15,'Data Collection2'!I$2:J517,A518,FALSE)="","",HLOOKUP(X$15,'Data Collection2'!I$2:J517,A518,FALSE)))</f>
        <v>#REF!</v>
      </c>
      <c r="D517" s="149" t="e">
        <f>HLOOKUP(V$15,'Data Collection2'!I$2:J517,A518,FALSE)</f>
        <v>#REF!</v>
      </c>
      <c r="E517" s="152" t="e">
        <f>IF(C517="","",HLOOKUP(W$15,'Data Collection2'!I$2:J517,A518,FALSE))</f>
        <v>#REF!</v>
      </c>
      <c r="F517" s="152">
        <f>(COUNTIF(D$3:D517,D517))</f>
        <v>515</v>
      </c>
      <c r="G517" s="152">
        <f t="shared" si="95"/>
        <v>999</v>
      </c>
      <c r="H517" s="152" t="e">
        <f t="shared" si="96"/>
        <v>#REF!</v>
      </c>
      <c r="I517" s="153" t="str">
        <f t="shared" si="99"/>
        <v/>
      </c>
      <c r="J517" s="153" t="e">
        <f t="shared" si="98"/>
        <v>#REF!</v>
      </c>
      <c r="K517" s="153" t="e">
        <f t="shared" si="98"/>
        <v>#REF!</v>
      </c>
      <c r="L517" s="153" t="e">
        <f t="shared" si="98"/>
        <v>#REF!</v>
      </c>
      <c r="M517" s="153" t="e">
        <f t="shared" si="97"/>
        <v>#REF!</v>
      </c>
      <c r="N517" s="153" t="e">
        <f t="shared" si="97"/>
        <v>#REF!</v>
      </c>
      <c r="O517" s="153" t="e">
        <f t="shared" si="97"/>
        <v>#REF!</v>
      </c>
      <c r="P517" s="153" t="e">
        <f t="shared" si="94"/>
        <v>#REF!</v>
      </c>
      <c r="Q517" s="153" t="e">
        <f t="shared" si="94"/>
        <v>#REF!</v>
      </c>
      <c r="R517" s="153" t="e">
        <f t="shared" si="94"/>
        <v>#REF!</v>
      </c>
      <c r="S517" s="153" t="e">
        <f t="shared" si="102"/>
        <v>#REF!</v>
      </c>
      <c r="T517" s="152" t="str">
        <f t="shared" ca="1" si="103"/>
        <v/>
      </c>
      <c r="U517" s="149" t="str">
        <f t="shared" ca="1" si="100"/>
        <v/>
      </c>
    </row>
    <row r="518" spans="1:21">
      <c r="A518" s="149">
        <v>516</v>
      </c>
      <c r="B518" s="150">
        <f t="shared" si="101"/>
        <v>516</v>
      </c>
      <c r="C518" s="151" t="e">
        <f>IF('Data Collection2'!$V$6='Pareto Math2'!Z$3,'Pareto Math2'!B518,IF(HLOOKUP(X$15,'Data Collection2'!I$2:J518,A519,FALSE)="","",HLOOKUP(X$15,'Data Collection2'!I$2:J518,A519,FALSE)))</f>
        <v>#REF!</v>
      </c>
      <c r="D518" s="149" t="e">
        <f>HLOOKUP(V$15,'Data Collection2'!I$2:J518,A519,FALSE)</f>
        <v>#REF!</v>
      </c>
      <c r="E518" s="152" t="e">
        <f>IF(C518="","",HLOOKUP(W$15,'Data Collection2'!I$2:J518,A519,FALSE))</f>
        <v>#REF!</v>
      </c>
      <c r="F518" s="152">
        <f>(COUNTIF(D$3:D518,D518))</f>
        <v>516</v>
      </c>
      <c r="G518" s="152">
        <f t="shared" si="95"/>
        <v>999</v>
      </c>
      <c r="H518" s="152" t="e">
        <f t="shared" si="96"/>
        <v>#REF!</v>
      </c>
      <c r="I518" s="153" t="str">
        <f t="shared" si="99"/>
        <v/>
      </c>
      <c r="J518" s="153" t="e">
        <f t="shared" si="98"/>
        <v>#REF!</v>
      </c>
      <c r="K518" s="153" t="e">
        <f t="shared" si="98"/>
        <v>#REF!</v>
      </c>
      <c r="L518" s="153" t="e">
        <f t="shared" si="98"/>
        <v>#REF!</v>
      </c>
      <c r="M518" s="153" t="e">
        <f t="shared" si="97"/>
        <v>#REF!</v>
      </c>
      <c r="N518" s="153" t="e">
        <f t="shared" si="97"/>
        <v>#REF!</v>
      </c>
      <c r="O518" s="153" t="e">
        <f t="shared" si="97"/>
        <v>#REF!</v>
      </c>
      <c r="P518" s="153" t="e">
        <f t="shared" si="94"/>
        <v>#REF!</v>
      </c>
      <c r="Q518" s="153" t="e">
        <f t="shared" si="94"/>
        <v>#REF!</v>
      </c>
      <c r="R518" s="153" t="e">
        <f t="shared" si="94"/>
        <v>#REF!</v>
      </c>
      <c r="S518" s="153" t="e">
        <f t="shared" si="102"/>
        <v>#REF!</v>
      </c>
      <c r="T518" s="152" t="str">
        <f t="shared" ca="1" si="103"/>
        <v/>
      </c>
      <c r="U518" s="149" t="str">
        <f t="shared" ca="1" si="100"/>
        <v/>
      </c>
    </row>
    <row r="519" spans="1:21">
      <c r="A519" s="149">
        <v>517</v>
      </c>
      <c r="B519" s="150">
        <f t="shared" si="101"/>
        <v>517</v>
      </c>
      <c r="C519" s="151" t="e">
        <f>IF('Data Collection2'!$V$6='Pareto Math2'!Z$3,'Pareto Math2'!B519,IF(HLOOKUP(X$15,'Data Collection2'!I$2:J519,A520,FALSE)="","",HLOOKUP(X$15,'Data Collection2'!I$2:J519,A520,FALSE)))</f>
        <v>#REF!</v>
      </c>
      <c r="D519" s="149" t="e">
        <f>HLOOKUP(V$15,'Data Collection2'!I$2:J519,A520,FALSE)</f>
        <v>#REF!</v>
      </c>
      <c r="E519" s="152" t="e">
        <f>IF(C519="","",HLOOKUP(W$15,'Data Collection2'!I$2:J519,A520,FALSE))</f>
        <v>#REF!</v>
      </c>
      <c r="F519" s="152">
        <f>(COUNTIF(D$3:D519,D519))</f>
        <v>517</v>
      </c>
      <c r="G519" s="152">
        <f t="shared" si="95"/>
        <v>999</v>
      </c>
      <c r="H519" s="152" t="e">
        <f t="shared" si="96"/>
        <v>#REF!</v>
      </c>
      <c r="I519" s="153" t="str">
        <f t="shared" si="99"/>
        <v/>
      </c>
      <c r="J519" s="153" t="e">
        <f t="shared" si="98"/>
        <v>#REF!</v>
      </c>
      <c r="K519" s="153" t="e">
        <f t="shared" si="98"/>
        <v>#REF!</v>
      </c>
      <c r="L519" s="153" t="e">
        <f t="shared" si="98"/>
        <v>#REF!</v>
      </c>
      <c r="M519" s="153" t="e">
        <f t="shared" si="97"/>
        <v>#REF!</v>
      </c>
      <c r="N519" s="153" t="e">
        <f t="shared" si="97"/>
        <v>#REF!</v>
      </c>
      <c r="O519" s="153" t="e">
        <f t="shared" si="97"/>
        <v>#REF!</v>
      </c>
      <c r="P519" s="153" t="e">
        <f t="shared" si="97"/>
        <v>#REF!</v>
      </c>
      <c r="Q519" s="153" t="e">
        <f t="shared" si="97"/>
        <v>#REF!</v>
      </c>
      <c r="R519" s="153" t="e">
        <f t="shared" si="97"/>
        <v>#REF!</v>
      </c>
      <c r="S519" s="153" t="e">
        <f t="shared" si="102"/>
        <v>#REF!</v>
      </c>
      <c r="T519" s="152" t="str">
        <f t="shared" ca="1" si="103"/>
        <v/>
      </c>
      <c r="U519" s="149" t="str">
        <f t="shared" ca="1" si="100"/>
        <v/>
      </c>
    </row>
    <row r="520" spans="1:21">
      <c r="A520" s="149">
        <v>518</v>
      </c>
      <c r="B520" s="150">
        <f t="shared" si="101"/>
        <v>518</v>
      </c>
      <c r="C520" s="151" t="e">
        <f>IF('Data Collection2'!$V$6='Pareto Math2'!Z$3,'Pareto Math2'!B520,IF(HLOOKUP(X$15,'Data Collection2'!I$2:J520,A521,FALSE)="","",HLOOKUP(X$15,'Data Collection2'!I$2:J520,A521,FALSE)))</f>
        <v>#REF!</v>
      </c>
      <c r="D520" s="149" t="e">
        <f>HLOOKUP(V$15,'Data Collection2'!I$2:J520,A521,FALSE)</f>
        <v>#REF!</v>
      </c>
      <c r="E520" s="152" t="e">
        <f>IF(C520="","",HLOOKUP(W$15,'Data Collection2'!I$2:J520,A521,FALSE))</f>
        <v>#REF!</v>
      </c>
      <c r="F520" s="152">
        <f>(COUNTIF(D$3:D520,D520))</f>
        <v>518</v>
      </c>
      <c r="G520" s="152">
        <f t="shared" si="95"/>
        <v>999</v>
      </c>
      <c r="H520" s="152" t="e">
        <f t="shared" si="96"/>
        <v>#REF!</v>
      </c>
      <c r="I520" s="153" t="str">
        <f t="shared" si="99"/>
        <v/>
      </c>
      <c r="J520" s="153" t="e">
        <f t="shared" si="98"/>
        <v>#REF!</v>
      </c>
      <c r="K520" s="153" t="e">
        <f t="shared" si="98"/>
        <v>#REF!</v>
      </c>
      <c r="L520" s="153" t="e">
        <f t="shared" si="98"/>
        <v>#REF!</v>
      </c>
      <c r="M520" s="153" t="e">
        <f t="shared" si="97"/>
        <v>#REF!</v>
      </c>
      <c r="N520" s="153" t="e">
        <f t="shared" si="97"/>
        <v>#REF!</v>
      </c>
      <c r="O520" s="153" t="e">
        <f t="shared" si="97"/>
        <v>#REF!</v>
      </c>
      <c r="P520" s="153" t="e">
        <f t="shared" si="97"/>
        <v>#REF!</v>
      </c>
      <c r="Q520" s="153" t="e">
        <f t="shared" si="97"/>
        <v>#REF!</v>
      </c>
      <c r="R520" s="153" t="e">
        <f t="shared" si="97"/>
        <v>#REF!</v>
      </c>
      <c r="S520" s="153" t="e">
        <f t="shared" si="102"/>
        <v>#REF!</v>
      </c>
      <c r="T520" s="152" t="str">
        <f t="shared" ca="1" si="103"/>
        <v/>
      </c>
      <c r="U520" s="149" t="str">
        <f t="shared" ca="1" si="100"/>
        <v/>
      </c>
    </row>
    <row r="521" spans="1:21">
      <c r="A521" s="149">
        <v>519</v>
      </c>
      <c r="B521" s="150">
        <f t="shared" si="101"/>
        <v>519</v>
      </c>
      <c r="C521" s="151" t="e">
        <f>IF('Data Collection2'!$V$6='Pareto Math2'!Z$3,'Pareto Math2'!B521,IF(HLOOKUP(X$15,'Data Collection2'!I$2:J521,A522,FALSE)="","",HLOOKUP(X$15,'Data Collection2'!I$2:J521,A522,FALSE)))</f>
        <v>#REF!</v>
      </c>
      <c r="D521" s="149" t="e">
        <f>HLOOKUP(V$15,'Data Collection2'!I$2:J521,A522,FALSE)</f>
        <v>#REF!</v>
      </c>
      <c r="E521" s="152" t="e">
        <f>IF(C521="","",HLOOKUP(W$15,'Data Collection2'!I$2:J521,A522,FALSE))</f>
        <v>#REF!</v>
      </c>
      <c r="F521" s="152">
        <f>(COUNTIF(D$3:D521,D521))</f>
        <v>519</v>
      </c>
      <c r="G521" s="152">
        <f t="shared" ref="G521:G584" si="104">(COUNTIF(D$3:D$1002,D521))</f>
        <v>999</v>
      </c>
      <c r="H521" s="152" t="e">
        <f t="shared" ref="H521:H584" si="105">(SUMIF(D$3:D$1002,D521,E$3:E$1002))</f>
        <v>#REF!</v>
      </c>
      <c r="I521" s="153" t="str">
        <f t="shared" si="99"/>
        <v/>
      </c>
      <c r="J521" s="153" t="e">
        <f t="shared" si="98"/>
        <v>#REF!</v>
      </c>
      <c r="K521" s="153" t="e">
        <f t="shared" si="98"/>
        <v>#REF!</v>
      </c>
      <c r="L521" s="153" t="e">
        <f t="shared" si="98"/>
        <v>#REF!</v>
      </c>
      <c r="M521" s="153" t="e">
        <f t="shared" si="97"/>
        <v>#REF!</v>
      </c>
      <c r="N521" s="153" t="e">
        <f t="shared" si="97"/>
        <v>#REF!</v>
      </c>
      <c r="O521" s="153" t="e">
        <f t="shared" si="97"/>
        <v>#REF!</v>
      </c>
      <c r="P521" s="153" t="e">
        <f t="shared" si="97"/>
        <v>#REF!</v>
      </c>
      <c r="Q521" s="153" t="e">
        <f t="shared" si="97"/>
        <v>#REF!</v>
      </c>
      <c r="R521" s="153" t="e">
        <f t="shared" si="97"/>
        <v>#REF!</v>
      </c>
      <c r="S521" s="153" t="e">
        <f t="shared" si="102"/>
        <v>#REF!</v>
      </c>
      <c r="T521" s="152" t="str">
        <f t="shared" ca="1" si="103"/>
        <v/>
      </c>
      <c r="U521" s="149" t="str">
        <f t="shared" ca="1" si="100"/>
        <v/>
      </c>
    </row>
    <row r="522" spans="1:21">
      <c r="A522" s="149">
        <v>520</v>
      </c>
      <c r="B522" s="150">
        <f t="shared" si="101"/>
        <v>520</v>
      </c>
      <c r="C522" s="151" t="e">
        <f>IF('Data Collection2'!$V$6='Pareto Math2'!Z$3,'Pareto Math2'!B522,IF(HLOOKUP(X$15,'Data Collection2'!I$2:J522,A523,FALSE)="","",HLOOKUP(X$15,'Data Collection2'!I$2:J522,A523,FALSE)))</f>
        <v>#REF!</v>
      </c>
      <c r="D522" s="149" t="e">
        <f>HLOOKUP(V$15,'Data Collection2'!I$2:J522,A523,FALSE)</f>
        <v>#REF!</v>
      </c>
      <c r="E522" s="152" t="e">
        <f>IF(C522="","",HLOOKUP(W$15,'Data Collection2'!I$2:J522,A523,FALSE))</f>
        <v>#REF!</v>
      </c>
      <c r="F522" s="152">
        <f>(COUNTIF(D$3:D522,D522))</f>
        <v>520</v>
      </c>
      <c r="G522" s="152">
        <f t="shared" si="104"/>
        <v>999</v>
      </c>
      <c r="H522" s="152" t="e">
        <f t="shared" si="105"/>
        <v>#REF!</v>
      </c>
      <c r="I522" s="153" t="str">
        <f t="shared" si="99"/>
        <v/>
      </c>
      <c r="J522" s="153" t="e">
        <f t="shared" si="98"/>
        <v>#REF!</v>
      </c>
      <c r="K522" s="153" t="e">
        <f t="shared" si="98"/>
        <v>#REF!</v>
      </c>
      <c r="L522" s="153" t="e">
        <f t="shared" si="98"/>
        <v>#REF!</v>
      </c>
      <c r="M522" s="153" t="e">
        <f t="shared" si="97"/>
        <v>#REF!</v>
      </c>
      <c r="N522" s="153" t="e">
        <f t="shared" si="97"/>
        <v>#REF!</v>
      </c>
      <c r="O522" s="153" t="e">
        <f t="shared" si="97"/>
        <v>#REF!</v>
      </c>
      <c r="P522" s="153" t="e">
        <f t="shared" si="97"/>
        <v>#REF!</v>
      </c>
      <c r="Q522" s="153" t="e">
        <f t="shared" si="97"/>
        <v>#REF!</v>
      </c>
      <c r="R522" s="153" t="e">
        <f t="shared" si="97"/>
        <v>#REF!</v>
      </c>
      <c r="S522" s="153" t="e">
        <f t="shared" si="102"/>
        <v>#REF!</v>
      </c>
      <c r="T522" s="152" t="str">
        <f t="shared" ca="1" si="103"/>
        <v/>
      </c>
      <c r="U522" s="149" t="str">
        <f t="shared" ca="1" si="100"/>
        <v/>
      </c>
    </row>
    <row r="523" spans="1:21">
      <c r="A523" s="149">
        <v>521</v>
      </c>
      <c r="B523" s="150">
        <f t="shared" si="101"/>
        <v>521</v>
      </c>
      <c r="C523" s="151" t="e">
        <f>IF('Data Collection2'!$V$6='Pareto Math2'!Z$3,'Pareto Math2'!B523,IF(HLOOKUP(X$15,'Data Collection2'!I$2:J523,A524,FALSE)="","",HLOOKUP(X$15,'Data Collection2'!I$2:J523,A524,FALSE)))</f>
        <v>#REF!</v>
      </c>
      <c r="D523" s="149" t="e">
        <f>HLOOKUP(V$15,'Data Collection2'!I$2:J523,A524,FALSE)</f>
        <v>#REF!</v>
      </c>
      <c r="E523" s="152" t="e">
        <f>IF(C523="","",HLOOKUP(W$15,'Data Collection2'!I$2:J523,A524,FALSE))</f>
        <v>#REF!</v>
      </c>
      <c r="F523" s="152">
        <f>(COUNTIF(D$3:D523,D523))</f>
        <v>521</v>
      </c>
      <c r="G523" s="152">
        <f t="shared" si="104"/>
        <v>999</v>
      </c>
      <c r="H523" s="152" t="e">
        <f t="shared" si="105"/>
        <v>#REF!</v>
      </c>
      <c r="I523" s="153" t="str">
        <f t="shared" si="99"/>
        <v/>
      </c>
      <c r="J523" s="153" t="e">
        <f t="shared" si="98"/>
        <v>#REF!</v>
      </c>
      <c r="K523" s="153" t="e">
        <f t="shared" si="98"/>
        <v>#REF!</v>
      </c>
      <c r="L523" s="153" t="e">
        <f t="shared" si="98"/>
        <v>#REF!</v>
      </c>
      <c r="M523" s="153" t="e">
        <f t="shared" si="97"/>
        <v>#REF!</v>
      </c>
      <c r="N523" s="153" t="e">
        <f t="shared" si="97"/>
        <v>#REF!</v>
      </c>
      <c r="O523" s="153" t="e">
        <f t="shared" si="97"/>
        <v>#REF!</v>
      </c>
      <c r="P523" s="153" t="e">
        <f t="shared" si="97"/>
        <v>#REF!</v>
      </c>
      <c r="Q523" s="153" t="e">
        <f t="shared" si="97"/>
        <v>#REF!</v>
      </c>
      <c r="R523" s="153" t="e">
        <f t="shared" si="97"/>
        <v>#REF!</v>
      </c>
      <c r="S523" s="153" t="e">
        <f t="shared" si="102"/>
        <v>#REF!</v>
      </c>
      <c r="T523" s="152" t="str">
        <f t="shared" ca="1" si="103"/>
        <v/>
      </c>
      <c r="U523" s="149" t="str">
        <f t="shared" ca="1" si="100"/>
        <v/>
      </c>
    </row>
    <row r="524" spans="1:21">
      <c r="A524" s="149">
        <v>522</v>
      </c>
      <c r="B524" s="150">
        <f t="shared" si="101"/>
        <v>522</v>
      </c>
      <c r="C524" s="151" t="e">
        <f>IF('Data Collection2'!$V$6='Pareto Math2'!Z$3,'Pareto Math2'!B524,IF(HLOOKUP(X$15,'Data Collection2'!I$2:J524,A525,FALSE)="","",HLOOKUP(X$15,'Data Collection2'!I$2:J524,A525,FALSE)))</f>
        <v>#REF!</v>
      </c>
      <c r="D524" s="149" t="e">
        <f>HLOOKUP(V$15,'Data Collection2'!I$2:J524,A525,FALSE)</f>
        <v>#REF!</v>
      </c>
      <c r="E524" s="152" t="e">
        <f>IF(C524="","",HLOOKUP(W$15,'Data Collection2'!I$2:J524,A525,FALSE))</f>
        <v>#REF!</v>
      </c>
      <c r="F524" s="152">
        <f>(COUNTIF(D$3:D524,D524))</f>
        <v>522</v>
      </c>
      <c r="G524" s="152">
        <f t="shared" si="104"/>
        <v>999</v>
      </c>
      <c r="H524" s="152" t="e">
        <f t="shared" si="105"/>
        <v>#REF!</v>
      </c>
      <c r="I524" s="153" t="str">
        <f t="shared" si="99"/>
        <v/>
      </c>
      <c r="J524" s="153" t="e">
        <f t="shared" si="98"/>
        <v>#REF!</v>
      </c>
      <c r="K524" s="153" t="e">
        <f t="shared" si="98"/>
        <v>#REF!</v>
      </c>
      <c r="L524" s="153" t="e">
        <f t="shared" si="98"/>
        <v>#REF!</v>
      </c>
      <c r="M524" s="153" t="e">
        <f t="shared" si="97"/>
        <v>#REF!</v>
      </c>
      <c r="N524" s="153" t="e">
        <f t="shared" si="97"/>
        <v>#REF!</v>
      </c>
      <c r="O524" s="153" t="e">
        <f t="shared" si="97"/>
        <v>#REF!</v>
      </c>
      <c r="P524" s="153" t="e">
        <f t="shared" si="97"/>
        <v>#REF!</v>
      </c>
      <c r="Q524" s="153" t="e">
        <f t="shared" si="97"/>
        <v>#REF!</v>
      </c>
      <c r="R524" s="153" t="e">
        <f t="shared" si="97"/>
        <v>#REF!</v>
      </c>
      <c r="S524" s="153" t="e">
        <f t="shared" si="102"/>
        <v>#REF!</v>
      </c>
      <c r="T524" s="152" t="str">
        <f t="shared" ca="1" si="103"/>
        <v/>
      </c>
      <c r="U524" s="149" t="str">
        <f t="shared" ca="1" si="100"/>
        <v/>
      </c>
    </row>
    <row r="525" spans="1:21">
      <c r="A525" s="149">
        <v>523</v>
      </c>
      <c r="B525" s="150">
        <f t="shared" si="101"/>
        <v>523</v>
      </c>
      <c r="C525" s="151" t="e">
        <f>IF('Data Collection2'!$V$6='Pareto Math2'!Z$3,'Pareto Math2'!B525,IF(HLOOKUP(X$15,'Data Collection2'!I$2:J525,A526,FALSE)="","",HLOOKUP(X$15,'Data Collection2'!I$2:J525,A526,FALSE)))</f>
        <v>#REF!</v>
      </c>
      <c r="D525" s="149" t="e">
        <f>HLOOKUP(V$15,'Data Collection2'!I$2:J525,A526,FALSE)</f>
        <v>#REF!</v>
      </c>
      <c r="E525" s="152" t="e">
        <f>IF(C525="","",HLOOKUP(W$15,'Data Collection2'!I$2:J525,A526,FALSE))</f>
        <v>#REF!</v>
      </c>
      <c r="F525" s="152">
        <f>(COUNTIF(D$3:D525,D525))</f>
        <v>523</v>
      </c>
      <c r="G525" s="152">
        <f t="shared" si="104"/>
        <v>999</v>
      </c>
      <c r="H525" s="152" t="e">
        <f t="shared" si="105"/>
        <v>#REF!</v>
      </c>
      <c r="I525" s="153" t="str">
        <f t="shared" si="99"/>
        <v/>
      </c>
      <c r="J525" s="153" t="e">
        <f t="shared" si="98"/>
        <v>#REF!</v>
      </c>
      <c r="K525" s="153" t="e">
        <f t="shared" si="98"/>
        <v>#REF!</v>
      </c>
      <c r="L525" s="153" t="e">
        <f t="shared" si="98"/>
        <v>#REF!</v>
      </c>
      <c r="M525" s="153" t="e">
        <f t="shared" si="97"/>
        <v>#REF!</v>
      </c>
      <c r="N525" s="153" t="e">
        <f t="shared" si="97"/>
        <v>#REF!</v>
      </c>
      <c r="O525" s="153" t="e">
        <f t="shared" si="97"/>
        <v>#REF!</v>
      </c>
      <c r="P525" s="153" t="e">
        <f t="shared" si="97"/>
        <v>#REF!</v>
      </c>
      <c r="Q525" s="153" t="e">
        <f t="shared" si="97"/>
        <v>#REF!</v>
      </c>
      <c r="R525" s="153" t="e">
        <f t="shared" si="97"/>
        <v>#REF!</v>
      </c>
      <c r="S525" s="153" t="e">
        <f t="shared" si="102"/>
        <v>#REF!</v>
      </c>
      <c r="T525" s="152" t="str">
        <f t="shared" ca="1" si="103"/>
        <v/>
      </c>
      <c r="U525" s="149" t="str">
        <f t="shared" ca="1" si="100"/>
        <v/>
      </c>
    </row>
    <row r="526" spans="1:21">
      <c r="A526" s="149">
        <v>524</v>
      </c>
      <c r="B526" s="150">
        <f t="shared" si="101"/>
        <v>524</v>
      </c>
      <c r="C526" s="151" t="e">
        <f>IF('Data Collection2'!$V$6='Pareto Math2'!Z$3,'Pareto Math2'!B526,IF(HLOOKUP(X$15,'Data Collection2'!I$2:J526,A527,FALSE)="","",HLOOKUP(X$15,'Data Collection2'!I$2:J526,A527,FALSE)))</f>
        <v>#REF!</v>
      </c>
      <c r="D526" s="149" t="e">
        <f>HLOOKUP(V$15,'Data Collection2'!I$2:J526,A527,FALSE)</f>
        <v>#REF!</v>
      </c>
      <c r="E526" s="152" t="e">
        <f>IF(C526="","",HLOOKUP(W$15,'Data Collection2'!I$2:J526,A527,FALSE))</f>
        <v>#REF!</v>
      </c>
      <c r="F526" s="152">
        <f>(COUNTIF(D$3:D526,D526))</f>
        <v>524</v>
      </c>
      <c r="G526" s="152">
        <f t="shared" si="104"/>
        <v>999</v>
      </c>
      <c r="H526" s="152" t="e">
        <f t="shared" si="105"/>
        <v>#REF!</v>
      </c>
      <c r="I526" s="153" t="str">
        <f t="shared" si="99"/>
        <v/>
      </c>
      <c r="J526" s="153" t="e">
        <f t="shared" si="98"/>
        <v>#REF!</v>
      </c>
      <c r="K526" s="153" t="e">
        <f t="shared" si="98"/>
        <v>#REF!</v>
      </c>
      <c r="L526" s="153" t="e">
        <f t="shared" si="98"/>
        <v>#REF!</v>
      </c>
      <c r="M526" s="153" t="e">
        <f t="shared" si="97"/>
        <v>#REF!</v>
      </c>
      <c r="N526" s="153" t="e">
        <f t="shared" si="97"/>
        <v>#REF!</v>
      </c>
      <c r="O526" s="153" t="e">
        <f t="shared" si="97"/>
        <v>#REF!</v>
      </c>
      <c r="P526" s="153" t="e">
        <f t="shared" si="97"/>
        <v>#REF!</v>
      </c>
      <c r="Q526" s="153" t="e">
        <f t="shared" si="97"/>
        <v>#REF!</v>
      </c>
      <c r="R526" s="153" t="e">
        <f t="shared" si="97"/>
        <v>#REF!</v>
      </c>
      <c r="S526" s="153" t="e">
        <f t="shared" si="102"/>
        <v>#REF!</v>
      </c>
      <c r="T526" s="152" t="str">
        <f t="shared" ca="1" si="103"/>
        <v/>
      </c>
      <c r="U526" s="149" t="str">
        <f t="shared" ca="1" si="100"/>
        <v/>
      </c>
    </row>
    <row r="527" spans="1:21">
      <c r="A527" s="149">
        <v>525</v>
      </c>
      <c r="B527" s="150">
        <f t="shared" si="101"/>
        <v>525</v>
      </c>
      <c r="C527" s="151" t="e">
        <f>IF('Data Collection2'!$V$6='Pareto Math2'!Z$3,'Pareto Math2'!B527,IF(HLOOKUP(X$15,'Data Collection2'!I$2:J527,A528,FALSE)="","",HLOOKUP(X$15,'Data Collection2'!I$2:J527,A528,FALSE)))</f>
        <v>#REF!</v>
      </c>
      <c r="D527" s="149" t="e">
        <f>HLOOKUP(V$15,'Data Collection2'!I$2:J527,A528,FALSE)</f>
        <v>#REF!</v>
      </c>
      <c r="E527" s="152" t="e">
        <f>IF(C527="","",HLOOKUP(W$15,'Data Collection2'!I$2:J527,A528,FALSE))</f>
        <v>#REF!</v>
      </c>
      <c r="F527" s="152">
        <f>(COUNTIF(D$3:D527,D527))</f>
        <v>525</v>
      </c>
      <c r="G527" s="152">
        <f t="shared" si="104"/>
        <v>999</v>
      </c>
      <c r="H527" s="152" t="e">
        <f t="shared" si="105"/>
        <v>#REF!</v>
      </c>
      <c r="I527" s="153" t="str">
        <f t="shared" si="99"/>
        <v/>
      </c>
      <c r="J527" s="153" t="e">
        <f t="shared" si="98"/>
        <v>#REF!</v>
      </c>
      <c r="K527" s="153" t="e">
        <f t="shared" si="98"/>
        <v>#REF!</v>
      </c>
      <c r="L527" s="153" t="e">
        <f t="shared" si="98"/>
        <v>#REF!</v>
      </c>
      <c r="M527" s="153" t="e">
        <f t="shared" si="97"/>
        <v>#REF!</v>
      </c>
      <c r="N527" s="153" t="e">
        <f t="shared" si="97"/>
        <v>#REF!</v>
      </c>
      <c r="O527" s="153" t="e">
        <f t="shared" si="97"/>
        <v>#REF!</v>
      </c>
      <c r="P527" s="153" t="e">
        <f t="shared" si="97"/>
        <v>#REF!</v>
      </c>
      <c r="Q527" s="153" t="e">
        <f t="shared" si="97"/>
        <v>#REF!</v>
      </c>
      <c r="R527" s="153" t="e">
        <f t="shared" si="97"/>
        <v>#REF!</v>
      </c>
      <c r="S527" s="153" t="e">
        <f t="shared" si="102"/>
        <v>#REF!</v>
      </c>
      <c r="T527" s="152" t="str">
        <f t="shared" ca="1" si="103"/>
        <v/>
      </c>
      <c r="U527" s="149" t="str">
        <f t="shared" ca="1" si="100"/>
        <v/>
      </c>
    </row>
    <row r="528" spans="1:21">
      <c r="A528" s="149">
        <v>526</v>
      </c>
      <c r="B528" s="150">
        <f t="shared" si="101"/>
        <v>526</v>
      </c>
      <c r="C528" s="151" t="e">
        <f>IF('Data Collection2'!$V$6='Pareto Math2'!Z$3,'Pareto Math2'!B528,IF(HLOOKUP(X$15,'Data Collection2'!I$2:J528,A529,FALSE)="","",HLOOKUP(X$15,'Data Collection2'!I$2:J528,A529,FALSE)))</f>
        <v>#REF!</v>
      </c>
      <c r="D528" s="149" t="e">
        <f>HLOOKUP(V$15,'Data Collection2'!I$2:J528,A529,FALSE)</f>
        <v>#REF!</v>
      </c>
      <c r="E528" s="152" t="e">
        <f>IF(C528="","",HLOOKUP(W$15,'Data Collection2'!I$2:J528,A529,FALSE))</f>
        <v>#REF!</v>
      </c>
      <c r="F528" s="152">
        <f>(COUNTIF(D$3:D528,D528))</f>
        <v>526</v>
      </c>
      <c r="G528" s="152">
        <f t="shared" si="104"/>
        <v>999</v>
      </c>
      <c r="H528" s="152" t="e">
        <f t="shared" si="105"/>
        <v>#REF!</v>
      </c>
      <c r="I528" s="153" t="str">
        <f t="shared" si="99"/>
        <v/>
      </c>
      <c r="J528" s="153" t="e">
        <f t="shared" si="98"/>
        <v>#REF!</v>
      </c>
      <c r="K528" s="153" t="e">
        <f t="shared" si="98"/>
        <v>#REF!</v>
      </c>
      <c r="L528" s="153" t="e">
        <f t="shared" si="98"/>
        <v>#REF!</v>
      </c>
      <c r="M528" s="153" t="e">
        <f t="shared" si="97"/>
        <v>#REF!</v>
      </c>
      <c r="N528" s="153" t="e">
        <f t="shared" si="97"/>
        <v>#REF!</v>
      </c>
      <c r="O528" s="153" t="e">
        <f t="shared" si="97"/>
        <v>#REF!</v>
      </c>
      <c r="P528" s="153" t="e">
        <f t="shared" si="97"/>
        <v>#REF!</v>
      </c>
      <c r="Q528" s="153" t="e">
        <f t="shared" si="97"/>
        <v>#REF!</v>
      </c>
      <c r="R528" s="153" t="e">
        <f t="shared" si="97"/>
        <v>#REF!</v>
      </c>
      <c r="S528" s="153" t="e">
        <f t="shared" si="102"/>
        <v>#REF!</v>
      </c>
      <c r="T528" s="152" t="str">
        <f t="shared" ca="1" si="103"/>
        <v/>
      </c>
      <c r="U528" s="149" t="str">
        <f t="shared" ca="1" si="100"/>
        <v/>
      </c>
    </row>
    <row r="529" spans="1:21">
      <c r="A529" s="149">
        <v>527</v>
      </c>
      <c r="B529" s="150">
        <f t="shared" si="101"/>
        <v>527</v>
      </c>
      <c r="C529" s="151" t="e">
        <f>IF('Data Collection2'!$V$6='Pareto Math2'!Z$3,'Pareto Math2'!B529,IF(HLOOKUP(X$15,'Data Collection2'!I$2:J529,A530,FALSE)="","",HLOOKUP(X$15,'Data Collection2'!I$2:J529,A530,FALSE)))</f>
        <v>#REF!</v>
      </c>
      <c r="D529" s="149" t="e">
        <f>HLOOKUP(V$15,'Data Collection2'!I$2:J529,A530,FALSE)</f>
        <v>#REF!</v>
      </c>
      <c r="E529" s="152" t="e">
        <f>IF(C529="","",HLOOKUP(W$15,'Data Collection2'!I$2:J529,A530,FALSE))</f>
        <v>#REF!</v>
      </c>
      <c r="F529" s="152">
        <f>(COUNTIF(D$3:D529,D529))</f>
        <v>527</v>
      </c>
      <c r="G529" s="152">
        <f t="shared" si="104"/>
        <v>999</v>
      </c>
      <c r="H529" s="152" t="e">
        <f t="shared" si="105"/>
        <v>#REF!</v>
      </c>
      <c r="I529" s="153" t="str">
        <f t="shared" si="99"/>
        <v/>
      </c>
      <c r="J529" s="153" t="e">
        <f t="shared" si="98"/>
        <v>#REF!</v>
      </c>
      <c r="K529" s="153" t="e">
        <f t="shared" si="98"/>
        <v>#REF!</v>
      </c>
      <c r="L529" s="153" t="e">
        <f t="shared" si="98"/>
        <v>#REF!</v>
      </c>
      <c r="M529" s="153" t="e">
        <f t="shared" si="97"/>
        <v>#REF!</v>
      </c>
      <c r="N529" s="153" t="e">
        <f t="shared" si="97"/>
        <v>#REF!</v>
      </c>
      <c r="O529" s="153" t="e">
        <f t="shared" si="97"/>
        <v>#REF!</v>
      </c>
      <c r="P529" s="153" t="e">
        <f t="shared" si="97"/>
        <v>#REF!</v>
      </c>
      <c r="Q529" s="153" t="e">
        <f t="shared" si="97"/>
        <v>#REF!</v>
      </c>
      <c r="R529" s="153" t="e">
        <f t="shared" si="97"/>
        <v>#REF!</v>
      </c>
      <c r="S529" s="153" t="e">
        <f t="shared" si="102"/>
        <v>#REF!</v>
      </c>
      <c r="T529" s="152" t="str">
        <f t="shared" ca="1" si="103"/>
        <v/>
      </c>
      <c r="U529" s="149" t="str">
        <f t="shared" ca="1" si="100"/>
        <v/>
      </c>
    </row>
    <row r="530" spans="1:21">
      <c r="A530" s="149">
        <v>528</v>
      </c>
      <c r="B530" s="150">
        <f t="shared" si="101"/>
        <v>528</v>
      </c>
      <c r="C530" s="151" t="e">
        <f>IF('Data Collection2'!$V$6='Pareto Math2'!Z$3,'Pareto Math2'!B530,IF(HLOOKUP(X$15,'Data Collection2'!I$2:J530,A531,FALSE)="","",HLOOKUP(X$15,'Data Collection2'!I$2:J530,A531,FALSE)))</f>
        <v>#REF!</v>
      </c>
      <c r="D530" s="149" t="e">
        <f>HLOOKUP(V$15,'Data Collection2'!I$2:J530,A531,FALSE)</f>
        <v>#REF!</v>
      </c>
      <c r="E530" s="152" t="e">
        <f>IF(C530="","",HLOOKUP(W$15,'Data Collection2'!I$2:J530,A531,FALSE))</f>
        <v>#REF!</v>
      </c>
      <c r="F530" s="152">
        <f>(COUNTIF(D$3:D530,D530))</f>
        <v>528</v>
      </c>
      <c r="G530" s="152">
        <f t="shared" si="104"/>
        <v>999</v>
      </c>
      <c r="H530" s="152" t="e">
        <f t="shared" si="105"/>
        <v>#REF!</v>
      </c>
      <c r="I530" s="153" t="str">
        <f t="shared" si="99"/>
        <v/>
      </c>
      <c r="J530" s="153" t="e">
        <f t="shared" si="98"/>
        <v>#REF!</v>
      </c>
      <c r="K530" s="153" t="e">
        <f t="shared" si="98"/>
        <v>#REF!</v>
      </c>
      <c r="L530" s="153" t="e">
        <f t="shared" si="98"/>
        <v>#REF!</v>
      </c>
      <c r="M530" s="153" t="e">
        <f t="shared" si="97"/>
        <v>#REF!</v>
      </c>
      <c r="N530" s="153" t="e">
        <f t="shared" si="97"/>
        <v>#REF!</v>
      </c>
      <c r="O530" s="153" t="e">
        <f t="shared" si="97"/>
        <v>#REF!</v>
      </c>
      <c r="P530" s="153" t="e">
        <f t="shared" si="97"/>
        <v>#REF!</v>
      </c>
      <c r="Q530" s="153" t="e">
        <f t="shared" si="97"/>
        <v>#REF!</v>
      </c>
      <c r="R530" s="153" t="e">
        <f t="shared" si="97"/>
        <v>#REF!</v>
      </c>
      <c r="S530" s="153" t="e">
        <f t="shared" si="102"/>
        <v>#REF!</v>
      </c>
      <c r="T530" s="152" t="str">
        <f t="shared" ca="1" si="103"/>
        <v/>
      </c>
      <c r="U530" s="149" t="str">
        <f t="shared" ca="1" si="100"/>
        <v/>
      </c>
    </row>
    <row r="531" spans="1:21">
      <c r="A531" s="149">
        <v>529</v>
      </c>
      <c r="B531" s="150">
        <f t="shared" si="101"/>
        <v>529</v>
      </c>
      <c r="C531" s="151" t="e">
        <f>IF('Data Collection2'!$V$6='Pareto Math2'!Z$3,'Pareto Math2'!B531,IF(HLOOKUP(X$15,'Data Collection2'!I$2:J531,A532,FALSE)="","",HLOOKUP(X$15,'Data Collection2'!I$2:J531,A532,FALSE)))</f>
        <v>#REF!</v>
      </c>
      <c r="D531" s="149" t="e">
        <f>HLOOKUP(V$15,'Data Collection2'!I$2:J531,A532,FALSE)</f>
        <v>#REF!</v>
      </c>
      <c r="E531" s="152" t="e">
        <f>IF(C531="","",HLOOKUP(W$15,'Data Collection2'!I$2:J531,A532,FALSE))</f>
        <v>#REF!</v>
      </c>
      <c r="F531" s="152">
        <f>(COUNTIF(D$3:D531,D531))</f>
        <v>529</v>
      </c>
      <c r="G531" s="152">
        <f t="shared" si="104"/>
        <v>999</v>
      </c>
      <c r="H531" s="152" t="e">
        <f t="shared" si="105"/>
        <v>#REF!</v>
      </c>
      <c r="I531" s="153" t="str">
        <f t="shared" si="99"/>
        <v/>
      </c>
      <c r="J531" s="153" t="e">
        <f t="shared" si="98"/>
        <v>#REF!</v>
      </c>
      <c r="K531" s="153" t="e">
        <f t="shared" si="98"/>
        <v>#REF!</v>
      </c>
      <c r="L531" s="153" t="e">
        <f t="shared" si="98"/>
        <v>#REF!</v>
      </c>
      <c r="M531" s="153" t="e">
        <f t="shared" si="97"/>
        <v>#REF!</v>
      </c>
      <c r="N531" s="153" t="e">
        <f t="shared" si="97"/>
        <v>#REF!</v>
      </c>
      <c r="O531" s="153" t="e">
        <f t="shared" si="97"/>
        <v>#REF!</v>
      </c>
      <c r="P531" s="153" t="e">
        <f t="shared" si="97"/>
        <v>#REF!</v>
      </c>
      <c r="Q531" s="153" t="e">
        <f t="shared" si="97"/>
        <v>#REF!</v>
      </c>
      <c r="R531" s="153" t="e">
        <f t="shared" si="97"/>
        <v>#REF!</v>
      </c>
      <c r="S531" s="153" t="e">
        <f t="shared" si="102"/>
        <v>#REF!</v>
      </c>
      <c r="T531" s="152" t="str">
        <f t="shared" ca="1" si="103"/>
        <v/>
      </c>
      <c r="U531" s="149" t="str">
        <f t="shared" ca="1" si="100"/>
        <v/>
      </c>
    </row>
    <row r="532" spans="1:21">
      <c r="A532" s="149">
        <v>530</v>
      </c>
      <c r="B532" s="150">
        <f t="shared" si="101"/>
        <v>530</v>
      </c>
      <c r="C532" s="151" t="e">
        <f>IF('Data Collection2'!$V$6='Pareto Math2'!Z$3,'Pareto Math2'!B532,IF(HLOOKUP(X$15,'Data Collection2'!I$2:J532,A533,FALSE)="","",HLOOKUP(X$15,'Data Collection2'!I$2:J532,A533,FALSE)))</f>
        <v>#REF!</v>
      </c>
      <c r="D532" s="149" t="e">
        <f>HLOOKUP(V$15,'Data Collection2'!I$2:J532,A533,FALSE)</f>
        <v>#REF!</v>
      </c>
      <c r="E532" s="152" t="e">
        <f>IF(C532="","",HLOOKUP(W$15,'Data Collection2'!I$2:J532,A533,FALSE))</f>
        <v>#REF!</v>
      </c>
      <c r="F532" s="152">
        <f>(COUNTIF(D$3:D532,D532))</f>
        <v>530</v>
      </c>
      <c r="G532" s="152">
        <f t="shared" si="104"/>
        <v>999</v>
      </c>
      <c r="H532" s="152" t="e">
        <f t="shared" si="105"/>
        <v>#REF!</v>
      </c>
      <c r="I532" s="153" t="str">
        <f t="shared" si="99"/>
        <v/>
      </c>
      <c r="J532" s="153" t="e">
        <f t="shared" si="98"/>
        <v>#REF!</v>
      </c>
      <c r="K532" s="153" t="e">
        <f t="shared" si="98"/>
        <v>#REF!</v>
      </c>
      <c r="L532" s="153" t="e">
        <f t="shared" si="98"/>
        <v>#REF!</v>
      </c>
      <c r="M532" s="153" t="e">
        <f t="shared" si="97"/>
        <v>#REF!</v>
      </c>
      <c r="N532" s="153" t="e">
        <f t="shared" si="97"/>
        <v>#REF!</v>
      </c>
      <c r="O532" s="153" t="e">
        <f t="shared" si="97"/>
        <v>#REF!</v>
      </c>
      <c r="P532" s="153" t="e">
        <f t="shared" si="97"/>
        <v>#REF!</v>
      </c>
      <c r="Q532" s="153" t="e">
        <f t="shared" si="97"/>
        <v>#REF!</v>
      </c>
      <c r="R532" s="153" t="e">
        <f t="shared" si="97"/>
        <v>#REF!</v>
      </c>
      <c r="S532" s="153" t="e">
        <f t="shared" si="102"/>
        <v>#REF!</v>
      </c>
      <c r="T532" s="152" t="str">
        <f t="shared" ca="1" si="103"/>
        <v/>
      </c>
      <c r="U532" s="149" t="str">
        <f t="shared" ca="1" si="100"/>
        <v/>
      </c>
    </row>
    <row r="533" spans="1:21">
      <c r="A533" s="149">
        <v>531</v>
      </c>
      <c r="B533" s="150">
        <f t="shared" si="101"/>
        <v>531</v>
      </c>
      <c r="C533" s="151" t="e">
        <f>IF('Data Collection2'!$V$6='Pareto Math2'!Z$3,'Pareto Math2'!B533,IF(HLOOKUP(X$15,'Data Collection2'!I$2:J533,A534,FALSE)="","",HLOOKUP(X$15,'Data Collection2'!I$2:J533,A534,FALSE)))</f>
        <v>#REF!</v>
      </c>
      <c r="D533" s="149" t="e">
        <f>HLOOKUP(V$15,'Data Collection2'!I$2:J533,A534,FALSE)</f>
        <v>#REF!</v>
      </c>
      <c r="E533" s="152" t="e">
        <f>IF(C533="","",HLOOKUP(W$15,'Data Collection2'!I$2:J533,A534,FALSE))</f>
        <v>#REF!</v>
      </c>
      <c r="F533" s="152">
        <f>(COUNTIF(D$3:D533,D533))</f>
        <v>531</v>
      </c>
      <c r="G533" s="152">
        <f t="shared" si="104"/>
        <v>999</v>
      </c>
      <c r="H533" s="152" t="e">
        <f t="shared" si="105"/>
        <v>#REF!</v>
      </c>
      <c r="I533" s="153" t="str">
        <f t="shared" si="99"/>
        <v/>
      </c>
      <c r="J533" s="153" t="e">
        <f t="shared" si="98"/>
        <v>#REF!</v>
      </c>
      <c r="K533" s="153" t="e">
        <f t="shared" si="98"/>
        <v>#REF!</v>
      </c>
      <c r="L533" s="153" t="e">
        <f t="shared" si="98"/>
        <v>#REF!</v>
      </c>
      <c r="M533" s="153" t="e">
        <f t="shared" si="97"/>
        <v>#REF!</v>
      </c>
      <c r="N533" s="153" t="e">
        <f t="shared" si="97"/>
        <v>#REF!</v>
      </c>
      <c r="O533" s="153" t="e">
        <f t="shared" si="97"/>
        <v>#REF!</v>
      </c>
      <c r="P533" s="153" t="e">
        <f t="shared" si="97"/>
        <v>#REF!</v>
      </c>
      <c r="Q533" s="153" t="e">
        <f t="shared" si="97"/>
        <v>#REF!</v>
      </c>
      <c r="R533" s="153" t="e">
        <f t="shared" si="97"/>
        <v>#REF!</v>
      </c>
      <c r="S533" s="153" t="e">
        <f t="shared" si="102"/>
        <v>#REF!</v>
      </c>
      <c r="T533" s="152" t="str">
        <f t="shared" ca="1" si="103"/>
        <v/>
      </c>
      <c r="U533" s="149" t="str">
        <f t="shared" ca="1" si="100"/>
        <v/>
      </c>
    </row>
    <row r="534" spans="1:21">
      <c r="A534" s="149">
        <v>532</v>
      </c>
      <c r="B534" s="150">
        <f t="shared" si="101"/>
        <v>532</v>
      </c>
      <c r="C534" s="151" t="e">
        <f>IF('Data Collection2'!$V$6='Pareto Math2'!Z$3,'Pareto Math2'!B534,IF(HLOOKUP(X$15,'Data Collection2'!I$2:J534,A535,FALSE)="","",HLOOKUP(X$15,'Data Collection2'!I$2:J534,A535,FALSE)))</f>
        <v>#REF!</v>
      </c>
      <c r="D534" s="149" t="e">
        <f>HLOOKUP(V$15,'Data Collection2'!I$2:J534,A535,FALSE)</f>
        <v>#REF!</v>
      </c>
      <c r="E534" s="152" t="e">
        <f>IF(C534="","",HLOOKUP(W$15,'Data Collection2'!I$2:J534,A535,FALSE))</f>
        <v>#REF!</v>
      </c>
      <c r="F534" s="152">
        <f>(COUNTIF(D$3:D534,D534))</f>
        <v>532</v>
      </c>
      <c r="G534" s="152">
        <f t="shared" si="104"/>
        <v>999</v>
      </c>
      <c r="H534" s="152" t="e">
        <f t="shared" si="105"/>
        <v>#REF!</v>
      </c>
      <c r="I534" s="153" t="str">
        <f t="shared" si="99"/>
        <v/>
      </c>
      <c r="J534" s="153" t="e">
        <f t="shared" si="98"/>
        <v>#REF!</v>
      </c>
      <c r="K534" s="153" t="e">
        <f t="shared" si="98"/>
        <v>#REF!</v>
      </c>
      <c r="L534" s="153" t="e">
        <f t="shared" si="98"/>
        <v>#REF!</v>
      </c>
      <c r="M534" s="153" t="e">
        <f t="shared" si="97"/>
        <v>#REF!</v>
      </c>
      <c r="N534" s="153" t="e">
        <f t="shared" si="97"/>
        <v>#REF!</v>
      </c>
      <c r="O534" s="153" t="e">
        <f t="shared" si="97"/>
        <v>#REF!</v>
      </c>
      <c r="P534" s="153" t="e">
        <f t="shared" si="97"/>
        <v>#REF!</v>
      </c>
      <c r="Q534" s="153" t="e">
        <f t="shared" si="97"/>
        <v>#REF!</v>
      </c>
      <c r="R534" s="153" t="e">
        <f t="shared" si="97"/>
        <v>#REF!</v>
      </c>
      <c r="S534" s="153" t="e">
        <f t="shared" si="102"/>
        <v>#REF!</v>
      </c>
      <c r="T534" s="152" t="str">
        <f t="shared" ca="1" si="103"/>
        <v/>
      </c>
      <c r="U534" s="149" t="str">
        <f t="shared" ca="1" si="100"/>
        <v/>
      </c>
    </row>
    <row r="535" spans="1:21">
      <c r="A535" s="149">
        <v>533</v>
      </c>
      <c r="B535" s="150">
        <f t="shared" si="101"/>
        <v>533</v>
      </c>
      <c r="C535" s="151" t="e">
        <f>IF('Data Collection2'!$V$6='Pareto Math2'!Z$3,'Pareto Math2'!B535,IF(HLOOKUP(X$15,'Data Collection2'!I$2:J535,A536,FALSE)="","",HLOOKUP(X$15,'Data Collection2'!I$2:J535,A536,FALSE)))</f>
        <v>#REF!</v>
      </c>
      <c r="D535" s="149" t="e">
        <f>HLOOKUP(V$15,'Data Collection2'!I$2:J535,A536,FALSE)</f>
        <v>#REF!</v>
      </c>
      <c r="E535" s="152" t="e">
        <f>IF(C535="","",HLOOKUP(W$15,'Data Collection2'!I$2:J535,A536,FALSE))</f>
        <v>#REF!</v>
      </c>
      <c r="F535" s="152">
        <f>(COUNTIF(D$3:D535,D535))</f>
        <v>533</v>
      </c>
      <c r="G535" s="152">
        <f t="shared" si="104"/>
        <v>999</v>
      </c>
      <c r="H535" s="152" t="e">
        <f t="shared" si="105"/>
        <v>#REF!</v>
      </c>
      <c r="I535" s="153" t="str">
        <f t="shared" si="99"/>
        <v/>
      </c>
      <c r="J535" s="153" t="e">
        <f t="shared" si="98"/>
        <v>#REF!</v>
      </c>
      <c r="K535" s="153" t="e">
        <f t="shared" si="98"/>
        <v>#REF!</v>
      </c>
      <c r="L535" s="153" t="e">
        <f t="shared" si="98"/>
        <v>#REF!</v>
      </c>
      <c r="M535" s="153" t="e">
        <f t="shared" si="97"/>
        <v>#REF!</v>
      </c>
      <c r="N535" s="153" t="e">
        <f t="shared" si="97"/>
        <v>#REF!</v>
      </c>
      <c r="O535" s="153" t="e">
        <f t="shared" si="97"/>
        <v>#REF!</v>
      </c>
      <c r="P535" s="153" t="e">
        <f t="shared" si="97"/>
        <v>#REF!</v>
      </c>
      <c r="Q535" s="153" t="e">
        <f t="shared" si="97"/>
        <v>#REF!</v>
      </c>
      <c r="R535" s="153" t="e">
        <f t="shared" si="97"/>
        <v>#REF!</v>
      </c>
      <c r="S535" s="153" t="e">
        <f t="shared" si="102"/>
        <v>#REF!</v>
      </c>
      <c r="T535" s="152" t="str">
        <f t="shared" ca="1" si="103"/>
        <v/>
      </c>
      <c r="U535" s="149" t="str">
        <f t="shared" ca="1" si="100"/>
        <v/>
      </c>
    </row>
    <row r="536" spans="1:21">
      <c r="A536" s="149">
        <v>534</v>
      </c>
      <c r="B536" s="150">
        <f t="shared" si="101"/>
        <v>534</v>
      </c>
      <c r="C536" s="151" t="e">
        <f>IF('Data Collection2'!$V$6='Pareto Math2'!Z$3,'Pareto Math2'!B536,IF(HLOOKUP(X$15,'Data Collection2'!I$2:J536,A537,FALSE)="","",HLOOKUP(X$15,'Data Collection2'!I$2:J536,A537,FALSE)))</f>
        <v>#REF!</v>
      </c>
      <c r="D536" s="149" t="e">
        <f>HLOOKUP(V$15,'Data Collection2'!I$2:J536,A537,FALSE)</f>
        <v>#REF!</v>
      </c>
      <c r="E536" s="152" t="e">
        <f>IF(C536="","",HLOOKUP(W$15,'Data Collection2'!I$2:J536,A537,FALSE))</f>
        <v>#REF!</v>
      </c>
      <c r="F536" s="152">
        <f>(COUNTIF(D$3:D536,D536))</f>
        <v>534</v>
      </c>
      <c r="G536" s="152">
        <f t="shared" si="104"/>
        <v>999</v>
      </c>
      <c r="H536" s="152" t="e">
        <f t="shared" si="105"/>
        <v>#REF!</v>
      </c>
      <c r="I536" s="153" t="str">
        <f t="shared" si="99"/>
        <v/>
      </c>
      <c r="J536" s="153" t="e">
        <f t="shared" si="98"/>
        <v>#REF!</v>
      </c>
      <c r="K536" s="153" t="e">
        <f t="shared" si="98"/>
        <v>#REF!</v>
      </c>
      <c r="L536" s="153" t="e">
        <f t="shared" si="98"/>
        <v>#REF!</v>
      </c>
      <c r="M536" s="153" t="e">
        <f t="shared" si="97"/>
        <v>#REF!</v>
      </c>
      <c r="N536" s="153" t="e">
        <f t="shared" si="97"/>
        <v>#REF!</v>
      </c>
      <c r="O536" s="153" t="e">
        <f t="shared" si="97"/>
        <v>#REF!</v>
      </c>
      <c r="P536" s="153" t="e">
        <f t="shared" si="97"/>
        <v>#REF!</v>
      </c>
      <c r="Q536" s="153" t="e">
        <f t="shared" si="97"/>
        <v>#REF!</v>
      </c>
      <c r="R536" s="153" t="e">
        <f t="shared" si="97"/>
        <v>#REF!</v>
      </c>
      <c r="S536" s="153" t="e">
        <f t="shared" si="102"/>
        <v>#REF!</v>
      </c>
      <c r="T536" s="152" t="str">
        <f t="shared" ca="1" si="103"/>
        <v/>
      </c>
      <c r="U536" s="149" t="str">
        <f t="shared" ca="1" si="100"/>
        <v/>
      </c>
    </row>
    <row r="537" spans="1:21">
      <c r="A537" s="149">
        <v>535</v>
      </c>
      <c r="B537" s="150">
        <f t="shared" si="101"/>
        <v>535</v>
      </c>
      <c r="C537" s="151" t="e">
        <f>IF('Data Collection2'!$V$6='Pareto Math2'!Z$3,'Pareto Math2'!B537,IF(HLOOKUP(X$15,'Data Collection2'!I$2:J537,A538,FALSE)="","",HLOOKUP(X$15,'Data Collection2'!I$2:J537,A538,FALSE)))</f>
        <v>#REF!</v>
      </c>
      <c r="D537" s="149" t="e">
        <f>HLOOKUP(V$15,'Data Collection2'!I$2:J537,A538,FALSE)</f>
        <v>#REF!</v>
      </c>
      <c r="E537" s="152" t="e">
        <f>IF(C537="","",HLOOKUP(W$15,'Data Collection2'!I$2:J537,A538,FALSE))</f>
        <v>#REF!</v>
      </c>
      <c r="F537" s="152">
        <f>(COUNTIF(D$3:D537,D537))</f>
        <v>535</v>
      </c>
      <c r="G537" s="152">
        <f t="shared" si="104"/>
        <v>999</v>
      </c>
      <c r="H537" s="152" t="e">
        <f t="shared" si="105"/>
        <v>#REF!</v>
      </c>
      <c r="I537" s="153" t="str">
        <f t="shared" si="99"/>
        <v/>
      </c>
      <c r="J537" s="153" t="e">
        <f t="shared" si="98"/>
        <v>#REF!</v>
      </c>
      <c r="K537" s="153" t="e">
        <f t="shared" si="98"/>
        <v>#REF!</v>
      </c>
      <c r="L537" s="153" t="e">
        <f t="shared" si="98"/>
        <v>#REF!</v>
      </c>
      <c r="M537" s="153" t="e">
        <f t="shared" si="97"/>
        <v>#REF!</v>
      </c>
      <c r="N537" s="153" t="e">
        <f t="shared" si="97"/>
        <v>#REF!</v>
      </c>
      <c r="O537" s="153" t="e">
        <f t="shared" si="97"/>
        <v>#REF!</v>
      </c>
      <c r="P537" s="153" t="e">
        <f t="shared" si="97"/>
        <v>#REF!</v>
      </c>
      <c r="Q537" s="153" t="e">
        <f t="shared" si="97"/>
        <v>#REF!</v>
      </c>
      <c r="R537" s="153" t="e">
        <f t="shared" si="97"/>
        <v>#REF!</v>
      </c>
      <c r="S537" s="153" t="e">
        <f t="shared" si="102"/>
        <v>#REF!</v>
      </c>
      <c r="T537" s="152" t="str">
        <f t="shared" ca="1" si="103"/>
        <v/>
      </c>
      <c r="U537" s="149" t="str">
        <f t="shared" ca="1" si="100"/>
        <v/>
      </c>
    </row>
    <row r="538" spans="1:21">
      <c r="A538" s="149">
        <v>536</v>
      </c>
      <c r="B538" s="150">
        <f t="shared" si="101"/>
        <v>536</v>
      </c>
      <c r="C538" s="151" t="e">
        <f>IF('Data Collection2'!$V$6='Pareto Math2'!Z$3,'Pareto Math2'!B538,IF(HLOOKUP(X$15,'Data Collection2'!I$2:J538,A539,FALSE)="","",HLOOKUP(X$15,'Data Collection2'!I$2:J538,A539,FALSE)))</f>
        <v>#REF!</v>
      </c>
      <c r="D538" s="149" t="e">
        <f>HLOOKUP(V$15,'Data Collection2'!I$2:J538,A539,FALSE)</f>
        <v>#REF!</v>
      </c>
      <c r="E538" s="152" t="e">
        <f>IF(C538="","",HLOOKUP(W$15,'Data Collection2'!I$2:J538,A539,FALSE))</f>
        <v>#REF!</v>
      </c>
      <c r="F538" s="152">
        <f>(COUNTIF(D$3:D538,D538))</f>
        <v>536</v>
      </c>
      <c r="G538" s="152">
        <f t="shared" si="104"/>
        <v>999</v>
      </c>
      <c r="H538" s="152" t="e">
        <f t="shared" si="105"/>
        <v>#REF!</v>
      </c>
      <c r="I538" s="153" t="str">
        <f t="shared" si="99"/>
        <v/>
      </c>
      <c r="J538" s="153" t="e">
        <f t="shared" si="98"/>
        <v>#REF!</v>
      </c>
      <c r="K538" s="153" t="e">
        <f t="shared" si="98"/>
        <v>#REF!</v>
      </c>
      <c r="L538" s="153" t="e">
        <f t="shared" si="98"/>
        <v>#REF!</v>
      </c>
      <c r="M538" s="153" t="e">
        <f t="shared" si="97"/>
        <v>#REF!</v>
      </c>
      <c r="N538" s="153" t="e">
        <f t="shared" si="97"/>
        <v>#REF!</v>
      </c>
      <c r="O538" s="153" t="e">
        <f t="shared" si="97"/>
        <v>#REF!</v>
      </c>
      <c r="P538" s="153" t="e">
        <f t="shared" si="97"/>
        <v>#REF!</v>
      </c>
      <c r="Q538" s="153" t="e">
        <f t="shared" si="97"/>
        <v>#REF!</v>
      </c>
      <c r="R538" s="153" t="e">
        <f t="shared" si="97"/>
        <v>#REF!</v>
      </c>
      <c r="S538" s="153" t="e">
        <f t="shared" si="102"/>
        <v>#REF!</v>
      </c>
      <c r="T538" s="152" t="str">
        <f t="shared" ca="1" si="103"/>
        <v/>
      </c>
      <c r="U538" s="149" t="str">
        <f t="shared" ca="1" si="100"/>
        <v/>
      </c>
    </row>
    <row r="539" spans="1:21">
      <c r="A539" s="149">
        <v>537</v>
      </c>
      <c r="B539" s="150">
        <f t="shared" si="101"/>
        <v>537</v>
      </c>
      <c r="C539" s="151" t="e">
        <f>IF('Data Collection2'!$V$6='Pareto Math2'!Z$3,'Pareto Math2'!B539,IF(HLOOKUP(X$15,'Data Collection2'!I$2:J539,A540,FALSE)="","",HLOOKUP(X$15,'Data Collection2'!I$2:J539,A540,FALSE)))</f>
        <v>#REF!</v>
      </c>
      <c r="D539" s="149" t="e">
        <f>HLOOKUP(V$15,'Data Collection2'!I$2:J539,A540,FALSE)</f>
        <v>#REF!</v>
      </c>
      <c r="E539" s="152" t="e">
        <f>IF(C539="","",HLOOKUP(W$15,'Data Collection2'!I$2:J539,A540,FALSE))</f>
        <v>#REF!</v>
      </c>
      <c r="F539" s="152">
        <f>(COUNTIF(D$3:D539,D539))</f>
        <v>537</v>
      </c>
      <c r="G539" s="152">
        <f t="shared" si="104"/>
        <v>999</v>
      </c>
      <c r="H539" s="152" t="e">
        <f t="shared" si="105"/>
        <v>#REF!</v>
      </c>
      <c r="I539" s="153" t="str">
        <f t="shared" si="99"/>
        <v/>
      </c>
      <c r="J539" s="153" t="e">
        <f t="shared" si="98"/>
        <v>#REF!</v>
      </c>
      <c r="K539" s="153" t="e">
        <f t="shared" si="98"/>
        <v>#REF!</v>
      </c>
      <c r="L539" s="153" t="e">
        <f t="shared" si="98"/>
        <v>#REF!</v>
      </c>
      <c r="M539" s="153" t="e">
        <f t="shared" si="97"/>
        <v>#REF!</v>
      </c>
      <c r="N539" s="153" t="e">
        <f t="shared" si="97"/>
        <v>#REF!</v>
      </c>
      <c r="O539" s="153" t="e">
        <f t="shared" si="97"/>
        <v>#REF!</v>
      </c>
      <c r="P539" s="153" t="e">
        <f t="shared" si="97"/>
        <v>#REF!</v>
      </c>
      <c r="Q539" s="153" t="e">
        <f t="shared" si="97"/>
        <v>#REF!</v>
      </c>
      <c r="R539" s="153" t="e">
        <f t="shared" si="97"/>
        <v>#REF!</v>
      </c>
      <c r="S539" s="153" t="e">
        <f t="shared" si="102"/>
        <v>#REF!</v>
      </c>
      <c r="T539" s="152" t="str">
        <f t="shared" ca="1" si="103"/>
        <v/>
      </c>
      <c r="U539" s="149" t="str">
        <f t="shared" ca="1" si="100"/>
        <v/>
      </c>
    </row>
    <row r="540" spans="1:21">
      <c r="A540" s="149">
        <v>538</v>
      </c>
      <c r="B540" s="150">
        <f t="shared" si="101"/>
        <v>538</v>
      </c>
      <c r="C540" s="151" t="e">
        <f>IF('Data Collection2'!$V$6='Pareto Math2'!Z$3,'Pareto Math2'!B540,IF(HLOOKUP(X$15,'Data Collection2'!I$2:J540,A541,FALSE)="","",HLOOKUP(X$15,'Data Collection2'!I$2:J540,A541,FALSE)))</f>
        <v>#REF!</v>
      </c>
      <c r="D540" s="149" t="e">
        <f>HLOOKUP(V$15,'Data Collection2'!I$2:J540,A541,FALSE)</f>
        <v>#REF!</v>
      </c>
      <c r="E540" s="152" t="e">
        <f>IF(C540="","",HLOOKUP(W$15,'Data Collection2'!I$2:J540,A541,FALSE))</f>
        <v>#REF!</v>
      </c>
      <c r="F540" s="152">
        <f>(COUNTIF(D$3:D540,D540))</f>
        <v>538</v>
      </c>
      <c r="G540" s="152">
        <f t="shared" si="104"/>
        <v>999</v>
      </c>
      <c r="H540" s="152" t="e">
        <f t="shared" si="105"/>
        <v>#REF!</v>
      </c>
      <c r="I540" s="153" t="str">
        <f t="shared" si="99"/>
        <v/>
      </c>
      <c r="J540" s="153" t="e">
        <f t="shared" si="98"/>
        <v>#REF!</v>
      </c>
      <c r="K540" s="153" t="e">
        <f t="shared" si="98"/>
        <v>#REF!</v>
      </c>
      <c r="L540" s="153" t="e">
        <f t="shared" si="98"/>
        <v>#REF!</v>
      </c>
      <c r="M540" s="153" t="e">
        <f t="shared" si="97"/>
        <v>#REF!</v>
      </c>
      <c r="N540" s="153" t="e">
        <f t="shared" si="97"/>
        <v>#REF!</v>
      </c>
      <c r="O540" s="153" t="e">
        <f t="shared" si="97"/>
        <v>#REF!</v>
      </c>
      <c r="P540" s="153" t="e">
        <f t="shared" ref="P540:R603" si="106">IF(ISERROR(AD$43),"",IF($D540&lt;&gt;AD$43,"",$E540))</f>
        <v>#REF!</v>
      </c>
      <c r="Q540" s="153" t="e">
        <f t="shared" si="106"/>
        <v>#REF!</v>
      </c>
      <c r="R540" s="153" t="e">
        <f t="shared" si="106"/>
        <v>#REF!</v>
      </c>
      <c r="S540" s="153" t="e">
        <f t="shared" si="102"/>
        <v>#REF!</v>
      </c>
      <c r="T540" s="152" t="str">
        <f t="shared" ca="1" si="103"/>
        <v/>
      </c>
      <c r="U540" s="149" t="str">
        <f t="shared" ca="1" si="100"/>
        <v/>
      </c>
    </row>
    <row r="541" spans="1:21">
      <c r="A541" s="149">
        <v>539</v>
      </c>
      <c r="B541" s="150">
        <f t="shared" si="101"/>
        <v>539</v>
      </c>
      <c r="C541" s="151" t="e">
        <f>IF('Data Collection2'!$V$6='Pareto Math2'!Z$3,'Pareto Math2'!B541,IF(HLOOKUP(X$15,'Data Collection2'!I$2:J541,A542,FALSE)="","",HLOOKUP(X$15,'Data Collection2'!I$2:J541,A542,FALSE)))</f>
        <v>#REF!</v>
      </c>
      <c r="D541" s="149" t="e">
        <f>HLOOKUP(V$15,'Data Collection2'!I$2:J541,A542,FALSE)</f>
        <v>#REF!</v>
      </c>
      <c r="E541" s="152" t="e">
        <f>IF(C541="","",HLOOKUP(W$15,'Data Collection2'!I$2:J541,A542,FALSE))</f>
        <v>#REF!</v>
      </c>
      <c r="F541" s="152">
        <f>(COUNTIF(D$3:D541,D541))</f>
        <v>539</v>
      </c>
      <c r="G541" s="152">
        <f t="shared" si="104"/>
        <v>999</v>
      </c>
      <c r="H541" s="152" t="e">
        <f t="shared" si="105"/>
        <v>#REF!</v>
      </c>
      <c r="I541" s="153" t="str">
        <f t="shared" si="99"/>
        <v/>
      </c>
      <c r="J541" s="153" t="e">
        <f t="shared" si="98"/>
        <v>#REF!</v>
      </c>
      <c r="K541" s="153" t="e">
        <f t="shared" si="98"/>
        <v>#REF!</v>
      </c>
      <c r="L541" s="153" t="e">
        <f t="shared" si="98"/>
        <v>#REF!</v>
      </c>
      <c r="M541" s="153" t="e">
        <f t="shared" si="98"/>
        <v>#REF!</v>
      </c>
      <c r="N541" s="153" t="e">
        <f t="shared" si="98"/>
        <v>#REF!</v>
      </c>
      <c r="O541" s="153" t="e">
        <f t="shared" si="98"/>
        <v>#REF!</v>
      </c>
      <c r="P541" s="153" t="e">
        <f t="shared" si="106"/>
        <v>#REF!</v>
      </c>
      <c r="Q541" s="153" t="e">
        <f t="shared" si="106"/>
        <v>#REF!</v>
      </c>
      <c r="R541" s="153" t="e">
        <f t="shared" si="106"/>
        <v>#REF!</v>
      </c>
      <c r="S541" s="153" t="e">
        <f t="shared" si="102"/>
        <v>#REF!</v>
      </c>
      <c r="T541" s="152" t="str">
        <f t="shared" ca="1" si="103"/>
        <v/>
      </c>
      <c r="U541" s="149" t="str">
        <f t="shared" ca="1" si="100"/>
        <v/>
      </c>
    </row>
    <row r="542" spans="1:21">
      <c r="A542" s="149">
        <v>540</v>
      </c>
      <c r="B542" s="150">
        <f t="shared" si="101"/>
        <v>540</v>
      </c>
      <c r="C542" s="151" t="e">
        <f>IF('Data Collection2'!$V$6='Pareto Math2'!Z$3,'Pareto Math2'!B542,IF(HLOOKUP(X$15,'Data Collection2'!I$2:J542,A543,FALSE)="","",HLOOKUP(X$15,'Data Collection2'!I$2:J542,A543,FALSE)))</f>
        <v>#REF!</v>
      </c>
      <c r="D542" s="149" t="e">
        <f>HLOOKUP(V$15,'Data Collection2'!I$2:J542,A543,FALSE)</f>
        <v>#REF!</v>
      </c>
      <c r="E542" s="152" t="e">
        <f>IF(C542="","",HLOOKUP(W$15,'Data Collection2'!I$2:J542,A543,FALSE))</f>
        <v>#REF!</v>
      </c>
      <c r="F542" s="152">
        <f>(COUNTIF(D$3:D542,D542))</f>
        <v>540</v>
      </c>
      <c r="G542" s="152">
        <f t="shared" si="104"/>
        <v>999</v>
      </c>
      <c r="H542" s="152" t="e">
        <f t="shared" si="105"/>
        <v>#REF!</v>
      </c>
      <c r="I542" s="153" t="str">
        <f t="shared" si="99"/>
        <v/>
      </c>
      <c r="J542" s="153" t="e">
        <f t="shared" ref="J542:O584" si="107">IF(ISERROR(X$43),"",IF($D542&lt;&gt;X$43,"",$E542))</f>
        <v>#REF!</v>
      </c>
      <c r="K542" s="153" t="e">
        <f t="shared" si="107"/>
        <v>#REF!</v>
      </c>
      <c r="L542" s="153" t="e">
        <f t="shared" si="107"/>
        <v>#REF!</v>
      </c>
      <c r="M542" s="153" t="e">
        <f t="shared" si="107"/>
        <v>#REF!</v>
      </c>
      <c r="N542" s="153" t="e">
        <f t="shared" si="107"/>
        <v>#REF!</v>
      </c>
      <c r="O542" s="153" t="e">
        <f t="shared" si="107"/>
        <v>#REF!</v>
      </c>
      <c r="P542" s="153" t="e">
        <f t="shared" si="106"/>
        <v>#REF!</v>
      </c>
      <c r="Q542" s="153" t="e">
        <f t="shared" si="106"/>
        <v>#REF!</v>
      </c>
      <c r="R542" s="153" t="e">
        <f t="shared" si="106"/>
        <v>#REF!</v>
      </c>
      <c r="S542" s="153" t="e">
        <f t="shared" si="102"/>
        <v>#REF!</v>
      </c>
      <c r="T542" s="152" t="str">
        <f t="shared" ca="1" si="103"/>
        <v/>
      </c>
      <c r="U542" s="149" t="str">
        <f t="shared" ca="1" si="100"/>
        <v/>
      </c>
    </row>
    <row r="543" spans="1:21">
      <c r="A543" s="149">
        <v>541</v>
      </c>
      <c r="B543" s="150">
        <f t="shared" si="101"/>
        <v>541</v>
      </c>
      <c r="C543" s="151" t="e">
        <f>IF('Data Collection2'!$V$6='Pareto Math2'!Z$3,'Pareto Math2'!B543,IF(HLOOKUP(X$15,'Data Collection2'!I$2:J543,A544,FALSE)="","",HLOOKUP(X$15,'Data Collection2'!I$2:J543,A544,FALSE)))</f>
        <v>#REF!</v>
      </c>
      <c r="D543" s="149" t="e">
        <f>HLOOKUP(V$15,'Data Collection2'!I$2:J543,A544,FALSE)</f>
        <v>#REF!</v>
      </c>
      <c r="E543" s="152" t="e">
        <f>IF(C543="","",HLOOKUP(W$15,'Data Collection2'!I$2:J543,A544,FALSE))</f>
        <v>#REF!</v>
      </c>
      <c r="F543" s="152">
        <f>(COUNTIF(D$3:D543,D543))</f>
        <v>541</v>
      </c>
      <c r="G543" s="152">
        <f t="shared" si="104"/>
        <v>999</v>
      </c>
      <c r="H543" s="152" t="e">
        <f t="shared" si="105"/>
        <v>#REF!</v>
      </c>
      <c r="I543" s="153" t="str">
        <f t="shared" si="99"/>
        <v/>
      </c>
      <c r="J543" s="153" t="e">
        <f t="shared" si="107"/>
        <v>#REF!</v>
      </c>
      <c r="K543" s="153" t="e">
        <f t="shared" si="107"/>
        <v>#REF!</v>
      </c>
      <c r="L543" s="153" t="e">
        <f t="shared" si="107"/>
        <v>#REF!</v>
      </c>
      <c r="M543" s="153" t="e">
        <f t="shared" si="107"/>
        <v>#REF!</v>
      </c>
      <c r="N543" s="153" t="e">
        <f t="shared" si="107"/>
        <v>#REF!</v>
      </c>
      <c r="O543" s="153" t="e">
        <f t="shared" si="107"/>
        <v>#REF!</v>
      </c>
      <c r="P543" s="153" t="e">
        <f t="shared" si="106"/>
        <v>#REF!</v>
      </c>
      <c r="Q543" s="153" t="e">
        <f t="shared" si="106"/>
        <v>#REF!</v>
      </c>
      <c r="R543" s="153" t="e">
        <f t="shared" si="106"/>
        <v>#REF!</v>
      </c>
      <c r="S543" s="153" t="e">
        <f t="shared" si="102"/>
        <v>#REF!</v>
      </c>
      <c r="T543" s="152" t="str">
        <f t="shared" ca="1" si="103"/>
        <v/>
      </c>
      <c r="U543" s="149" t="str">
        <f t="shared" ca="1" si="100"/>
        <v/>
      </c>
    </row>
    <row r="544" spans="1:21">
      <c r="A544" s="149">
        <v>542</v>
      </c>
      <c r="B544" s="150">
        <f t="shared" si="101"/>
        <v>542</v>
      </c>
      <c r="C544" s="151" t="e">
        <f>IF('Data Collection2'!$V$6='Pareto Math2'!Z$3,'Pareto Math2'!B544,IF(HLOOKUP(X$15,'Data Collection2'!I$2:J544,A545,FALSE)="","",HLOOKUP(X$15,'Data Collection2'!I$2:J544,A545,FALSE)))</f>
        <v>#REF!</v>
      </c>
      <c r="D544" s="149" t="e">
        <f>HLOOKUP(V$15,'Data Collection2'!I$2:J544,A545,FALSE)</f>
        <v>#REF!</v>
      </c>
      <c r="E544" s="152" t="e">
        <f>IF(C544="","",HLOOKUP(W$15,'Data Collection2'!I$2:J544,A545,FALSE))</f>
        <v>#REF!</v>
      </c>
      <c r="F544" s="152">
        <f>(COUNTIF(D$3:D544,D544))</f>
        <v>542</v>
      </c>
      <c r="G544" s="152">
        <f t="shared" si="104"/>
        <v>999</v>
      </c>
      <c r="H544" s="152" t="e">
        <f t="shared" si="105"/>
        <v>#REF!</v>
      </c>
      <c r="I544" s="153" t="str">
        <f t="shared" si="99"/>
        <v/>
      </c>
      <c r="J544" s="153" t="e">
        <f t="shared" si="107"/>
        <v>#REF!</v>
      </c>
      <c r="K544" s="153" t="e">
        <f t="shared" si="107"/>
        <v>#REF!</v>
      </c>
      <c r="L544" s="153" t="e">
        <f t="shared" si="107"/>
        <v>#REF!</v>
      </c>
      <c r="M544" s="153" t="e">
        <f t="shared" si="107"/>
        <v>#REF!</v>
      </c>
      <c r="N544" s="153" t="e">
        <f t="shared" si="107"/>
        <v>#REF!</v>
      </c>
      <c r="O544" s="153" t="e">
        <f t="shared" si="107"/>
        <v>#REF!</v>
      </c>
      <c r="P544" s="153" t="e">
        <f t="shared" si="106"/>
        <v>#REF!</v>
      </c>
      <c r="Q544" s="153" t="e">
        <f t="shared" si="106"/>
        <v>#REF!</v>
      </c>
      <c r="R544" s="153" t="e">
        <f t="shared" si="106"/>
        <v>#REF!</v>
      </c>
      <c r="S544" s="153" t="e">
        <f t="shared" si="102"/>
        <v>#REF!</v>
      </c>
      <c r="T544" s="152" t="str">
        <f t="shared" ca="1" si="103"/>
        <v/>
      </c>
      <c r="U544" s="149" t="str">
        <f t="shared" ca="1" si="100"/>
        <v/>
      </c>
    </row>
    <row r="545" spans="1:21">
      <c r="A545" s="149">
        <v>543</v>
      </c>
      <c r="B545" s="150">
        <f t="shared" si="101"/>
        <v>543</v>
      </c>
      <c r="C545" s="151" t="e">
        <f>IF('Data Collection2'!$V$6='Pareto Math2'!Z$3,'Pareto Math2'!B545,IF(HLOOKUP(X$15,'Data Collection2'!I$2:J545,A546,FALSE)="","",HLOOKUP(X$15,'Data Collection2'!I$2:J545,A546,FALSE)))</f>
        <v>#REF!</v>
      </c>
      <c r="D545" s="149" t="e">
        <f>HLOOKUP(V$15,'Data Collection2'!I$2:J545,A546,FALSE)</f>
        <v>#REF!</v>
      </c>
      <c r="E545" s="152" t="e">
        <f>IF(C545="","",HLOOKUP(W$15,'Data Collection2'!I$2:J545,A546,FALSE))</f>
        <v>#REF!</v>
      </c>
      <c r="F545" s="152">
        <f>(COUNTIF(D$3:D545,D545))</f>
        <v>543</v>
      </c>
      <c r="G545" s="152">
        <f t="shared" si="104"/>
        <v>999</v>
      </c>
      <c r="H545" s="152" t="e">
        <f t="shared" si="105"/>
        <v>#REF!</v>
      </c>
      <c r="I545" s="153" t="str">
        <f t="shared" si="99"/>
        <v/>
      </c>
      <c r="J545" s="153" t="e">
        <f t="shared" si="107"/>
        <v>#REF!</v>
      </c>
      <c r="K545" s="153" t="e">
        <f t="shared" si="107"/>
        <v>#REF!</v>
      </c>
      <c r="L545" s="153" t="e">
        <f t="shared" si="107"/>
        <v>#REF!</v>
      </c>
      <c r="M545" s="153" t="e">
        <f t="shared" si="107"/>
        <v>#REF!</v>
      </c>
      <c r="N545" s="153" t="e">
        <f t="shared" si="107"/>
        <v>#REF!</v>
      </c>
      <c r="O545" s="153" t="e">
        <f t="shared" si="107"/>
        <v>#REF!</v>
      </c>
      <c r="P545" s="153" t="e">
        <f t="shared" si="106"/>
        <v>#REF!</v>
      </c>
      <c r="Q545" s="153" t="e">
        <f t="shared" si="106"/>
        <v>#REF!</v>
      </c>
      <c r="R545" s="153" t="e">
        <f t="shared" si="106"/>
        <v>#REF!</v>
      </c>
      <c r="S545" s="153" t="e">
        <f t="shared" si="102"/>
        <v>#REF!</v>
      </c>
      <c r="T545" s="152" t="str">
        <f t="shared" ca="1" si="103"/>
        <v/>
      </c>
      <c r="U545" s="149" t="str">
        <f t="shared" ca="1" si="100"/>
        <v/>
      </c>
    </row>
    <row r="546" spans="1:21">
      <c r="A546" s="149">
        <v>544</v>
      </c>
      <c r="B546" s="150">
        <f t="shared" si="101"/>
        <v>544</v>
      </c>
      <c r="C546" s="151" t="e">
        <f>IF('Data Collection2'!$V$6='Pareto Math2'!Z$3,'Pareto Math2'!B546,IF(HLOOKUP(X$15,'Data Collection2'!I$2:J546,A547,FALSE)="","",HLOOKUP(X$15,'Data Collection2'!I$2:J546,A547,FALSE)))</f>
        <v>#REF!</v>
      </c>
      <c r="D546" s="149" t="e">
        <f>HLOOKUP(V$15,'Data Collection2'!I$2:J546,A547,FALSE)</f>
        <v>#REF!</v>
      </c>
      <c r="E546" s="152" t="e">
        <f>IF(C546="","",HLOOKUP(W$15,'Data Collection2'!I$2:J546,A547,FALSE))</f>
        <v>#REF!</v>
      </c>
      <c r="F546" s="152">
        <f>(COUNTIF(D$3:D546,D546))</f>
        <v>544</v>
      </c>
      <c r="G546" s="152">
        <f t="shared" si="104"/>
        <v>999</v>
      </c>
      <c r="H546" s="152" t="e">
        <f t="shared" si="105"/>
        <v>#REF!</v>
      </c>
      <c r="I546" s="153" t="str">
        <f t="shared" si="99"/>
        <v/>
      </c>
      <c r="J546" s="153" t="e">
        <f t="shared" si="107"/>
        <v>#REF!</v>
      </c>
      <c r="K546" s="153" t="e">
        <f t="shared" si="107"/>
        <v>#REF!</v>
      </c>
      <c r="L546" s="153" t="e">
        <f t="shared" si="107"/>
        <v>#REF!</v>
      </c>
      <c r="M546" s="153" t="e">
        <f t="shared" si="107"/>
        <v>#REF!</v>
      </c>
      <c r="N546" s="153" t="e">
        <f t="shared" si="107"/>
        <v>#REF!</v>
      </c>
      <c r="O546" s="153" t="e">
        <f t="shared" si="107"/>
        <v>#REF!</v>
      </c>
      <c r="P546" s="153" t="e">
        <f t="shared" si="106"/>
        <v>#REF!</v>
      </c>
      <c r="Q546" s="153" t="e">
        <f t="shared" si="106"/>
        <v>#REF!</v>
      </c>
      <c r="R546" s="153" t="e">
        <f t="shared" si="106"/>
        <v>#REF!</v>
      </c>
      <c r="S546" s="153" t="e">
        <f t="shared" si="102"/>
        <v>#REF!</v>
      </c>
      <c r="T546" s="152" t="str">
        <f t="shared" ca="1" si="103"/>
        <v/>
      </c>
      <c r="U546" s="149" t="str">
        <f t="shared" ca="1" si="100"/>
        <v/>
      </c>
    </row>
    <row r="547" spans="1:21">
      <c r="A547" s="149">
        <v>545</v>
      </c>
      <c r="B547" s="150">
        <f t="shared" si="101"/>
        <v>545</v>
      </c>
      <c r="C547" s="151" t="e">
        <f>IF('Data Collection2'!$V$6='Pareto Math2'!Z$3,'Pareto Math2'!B547,IF(HLOOKUP(X$15,'Data Collection2'!I$2:J547,A548,FALSE)="","",HLOOKUP(X$15,'Data Collection2'!I$2:J547,A548,FALSE)))</f>
        <v>#REF!</v>
      </c>
      <c r="D547" s="149" t="e">
        <f>HLOOKUP(V$15,'Data Collection2'!I$2:J547,A548,FALSE)</f>
        <v>#REF!</v>
      </c>
      <c r="E547" s="152" t="e">
        <f>IF(C547="","",HLOOKUP(W$15,'Data Collection2'!I$2:J547,A548,FALSE))</f>
        <v>#REF!</v>
      </c>
      <c r="F547" s="152">
        <f>(COUNTIF(D$3:D547,D547))</f>
        <v>545</v>
      </c>
      <c r="G547" s="152">
        <f t="shared" si="104"/>
        <v>999</v>
      </c>
      <c r="H547" s="152" t="e">
        <f t="shared" si="105"/>
        <v>#REF!</v>
      </c>
      <c r="I547" s="153" t="str">
        <f t="shared" si="99"/>
        <v/>
      </c>
      <c r="J547" s="153" t="e">
        <f t="shared" si="107"/>
        <v>#REF!</v>
      </c>
      <c r="K547" s="153" t="e">
        <f t="shared" si="107"/>
        <v>#REF!</v>
      </c>
      <c r="L547" s="153" t="e">
        <f t="shared" si="107"/>
        <v>#REF!</v>
      </c>
      <c r="M547" s="153" t="e">
        <f t="shared" si="107"/>
        <v>#REF!</v>
      </c>
      <c r="N547" s="153" t="e">
        <f t="shared" si="107"/>
        <v>#REF!</v>
      </c>
      <c r="O547" s="153" t="e">
        <f t="shared" si="107"/>
        <v>#REF!</v>
      </c>
      <c r="P547" s="153" t="e">
        <f t="shared" si="106"/>
        <v>#REF!</v>
      </c>
      <c r="Q547" s="153" t="e">
        <f t="shared" si="106"/>
        <v>#REF!</v>
      </c>
      <c r="R547" s="153" t="e">
        <f t="shared" si="106"/>
        <v>#REF!</v>
      </c>
      <c r="S547" s="153" t="e">
        <f t="shared" si="102"/>
        <v>#REF!</v>
      </c>
      <c r="T547" s="152" t="str">
        <f t="shared" ca="1" si="103"/>
        <v/>
      </c>
      <c r="U547" s="149" t="str">
        <f t="shared" ca="1" si="100"/>
        <v/>
      </c>
    </row>
    <row r="548" spans="1:21">
      <c r="A548" s="149">
        <v>546</v>
      </c>
      <c r="B548" s="150">
        <f t="shared" si="101"/>
        <v>546</v>
      </c>
      <c r="C548" s="151" t="e">
        <f>IF('Data Collection2'!$V$6='Pareto Math2'!Z$3,'Pareto Math2'!B548,IF(HLOOKUP(X$15,'Data Collection2'!I$2:J548,A549,FALSE)="","",HLOOKUP(X$15,'Data Collection2'!I$2:J548,A549,FALSE)))</f>
        <v>#REF!</v>
      </c>
      <c r="D548" s="149" t="e">
        <f>HLOOKUP(V$15,'Data Collection2'!I$2:J548,A549,FALSE)</f>
        <v>#REF!</v>
      </c>
      <c r="E548" s="152" t="e">
        <f>IF(C548="","",HLOOKUP(W$15,'Data Collection2'!I$2:J548,A549,FALSE))</f>
        <v>#REF!</v>
      </c>
      <c r="F548" s="152">
        <f>(COUNTIF(D$3:D548,D548))</f>
        <v>546</v>
      </c>
      <c r="G548" s="152">
        <f t="shared" si="104"/>
        <v>999</v>
      </c>
      <c r="H548" s="152" t="e">
        <f t="shared" si="105"/>
        <v>#REF!</v>
      </c>
      <c r="I548" s="153" t="str">
        <f t="shared" si="99"/>
        <v/>
      </c>
      <c r="J548" s="153" t="e">
        <f t="shared" si="107"/>
        <v>#REF!</v>
      </c>
      <c r="K548" s="153" t="e">
        <f t="shared" si="107"/>
        <v>#REF!</v>
      </c>
      <c r="L548" s="153" t="e">
        <f t="shared" si="107"/>
        <v>#REF!</v>
      </c>
      <c r="M548" s="153" t="e">
        <f t="shared" si="107"/>
        <v>#REF!</v>
      </c>
      <c r="N548" s="153" t="e">
        <f t="shared" si="107"/>
        <v>#REF!</v>
      </c>
      <c r="O548" s="153" t="e">
        <f t="shared" si="107"/>
        <v>#REF!</v>
      </c>
      <c r="P548" s="153" t="e">
        <f t="shared" si="106"/>
        <v>#REF!</v>
      </c>
      <c r="Q548" s="153" t="e">
        <f t="shared" si="106"/>
        <v>#REF!</v>
      </c>
      <c r="R548" s="153" t="e">
        <f t="shared" si="106"/>
        <v>#REF!</v>
      </c>
      <c r="S548" s="153" t="e">
        <f t="shared" si="102"/>
        <v>#REF!</v>
      </c>
      <c r="T548" s="152" t="str">
        <f t="shared" ca="1" si="103"/>
        <v/>
      </c>
      <c r="U548" s="149" t="str">
        <f t="shared" ca="1" si="100"/>
        <v/>
      </c>
    </row>
    <row r="549" spans="1:21">
      <c r="A549" s="149">
        <v>547</v>
      </c>
      <c r="B549" s="150">
        <f t="shared" si="101"/>
        <v>547</v>
      </c>
      <c r="C549" s="151" t="e">
        <f>IF('Data Collection2'!$V$6='Pareto Math2'!Z$3,'Pareto Math2'!B549,IF(HLOOKUP(X$15,'Data Collection2'!I$2:J549,A550,FALSE)="","",HLOOKUP(X$15,'Data Collection2'!I$2:J549,A550,FALSE)))</f>
        <v>#REF!</v>
      </c>
      <c r="D549" s="149" t="e">
        <f>HLOOKUP(V$15,'Data Collection2'!I$2:J549,A550,FALSE)</f>
        <v>#REF!</v>
      </c>
      <c r="E549" s="152" t="e">
        <f>IF(C549="","",HLOOKUP(W$15,'Data Collection2'!I$2:J549,A550,FALSE))</f>
        <v>#REF!</v>
      </c>
      <c r="F549" s="152">
        <f>(COUNTIF(D$3:D549,D549))</f>
        <v>547</v>
      </c>
      <c r="G549" s="152">
        <f t="shared" si="104"/>
        <v>999</v>
      </c>
      <c r="H549" s="152" t="e">
        <f t="shared" si="105"/>
        <v>#REF!</v>
      </c>
      <c r="I549" s="153" t="str">
        <f t="shared" si="99"/>
        <v/>
      </c>
      <c r="J549" s="153" t="e">
        <f t="shared" si="107"/>
        <v>#REF!</v>
      </c>
      <c r="K549" s="153" t="e">
        <f t="shared" si="107"/>
        <v>#REF!</v>
      </c>
      <c r="L549" s="153" t="e">
        <f t="shared" si="107"/>
        <v>#REF!</v>
      </c>
      <c r="M549" s="153" t="e">
        <f t="shared" si="107"/>
        <v>#REF!</v>
      </c>
      <c r="N549" s="153" t="e">
        <f t="shared" si="107"/>
        <v>#REF!</v>
      </c>
      <c r="O549" s="153" t="e">
        <f t="shared" si="107"/>
        <v>#REF!</v>
      </c>
      <c r="P549" s="153" t="e">
        <f t="shared" si="106"/>
        <v>#REF!</v>
      </c>
      <c r="Q549" s="153" t="e">
        <f t="shared" si="106"/>
        <v>#REF!</v>
      </c>
      <c r="R549" s="153" t="e">
        <f t="shared" si="106"/>
        <v>#REF!</v>
      </c>
      <c r="S549" s="153" t="e">
        <f t="shared" si="102"/>
        <v>#REF!</v>
      </c>
      <c r="T549" s="152" t="str">
        <f t="shared" ca="1" si="103"/>
        <v/>
      </c>
      <c r="U549" s="149" t="str">
        <f t="shared" ca="1" si="100"/>
        <v/>
      </c>
    </row>
    <row r="550" spans="1:21">
      <c r="A550" s="149">
        <v>548</v>
      </c>
      <c r="B550" s="150">
        <f t="shared" si="101"/>
        <v>548</v>
      </c>
      <c r="C550" s="151" t="e">
        <f>IF('Data Collection2'!$V$6='Pareto Math2'!Z$3,'Pareto Math2'!B550,IF(HLOOKUP(X$15,'Data Collection2'!I$2:J550,A551,FALSE)="","",HLOOKUP(X$15,'Data Collection2'!I$2:J550,A551,FALSE)))</f>
        <v>#REF!</v>
      </c>
      <c r="D550" s="149" t="e">
        <f>HLOOKUP(V$15,'Data Collection2'!I$2:J550,A551,FALSE)</f>
        <v>#REF!</v>
      </c>
      <c r="E550" s="152" t="e">
        <f>IF(C550="","",HLOOKUP(W$15,'Data Collection2'!I$2:J550,A551,FALSE))</f>
        <v>#REF!</v>
      </c>
      <c r="F550" s="152">
        <f>(COUNTIF(D$3:D550,D550))</f>
        <v>548</v>
      </c>
      <c r="G550" s="152">
        <f t="shared" si="104"/>
        <v>999</v>
      </c>
      <c r="H550" s="152" t="e">
        <f t="shared" si="105"/>
        <v>#REF!</v>
      </c>
      <c r="I550" s="153" t="str">
        <f t="shared" si="99"/>
        <v/>
      </c>
      <c r="J550" s="153" t="e">
        <f t="shared" si="107"/>
        <v>#REF!</v>
      </c>
      <c r="K550" s="153" t="e">
        <f t="shared" si="107"/>
        <v>#REF!</v>
      </c>
      <c r="L550" s="153" t="e">
        <f t="shared" si="107"/>
        <v>#REF!</v>
      </c>
      <c r="M550" s="153" t="e">
        <f t="shared" si="107"/>
        <v>#REF!</v>
      </c>
      <c r="N550" s="153" t="e">
        <f t="shared" si="107"/>
        <v>#REF!</v>
      </c>
      <c r="O550" s="153" t="e">
        <f t="shared" si="107"/>
        <v>#REF!</v>
      </c>
      <c r="P550" s="153" t="e">
        <f t="shared" si="106"/>
        <v>#REF!</v>
      </c>
      <c r="Q550" s="153" t="e">
        <f t="shared" si="106"/>
        <v>#REF!</v>
      </c>
      <c r="R550" s="153" t="e">
        <f t="shared" si="106"/>
        <v>#REF!</v>
      </c>
      <c r="S550" s="153" t="e">
        <f t="shared" si="102"/>
        <v>#REF!</v>
      </c>
      <c r="T550" s="152" t="str">
        <f t="shared" ca="1" si="103"/>
        <v/>
      </c>
      <c r="U550" s="149" t="str">
        <f t="shared" ca="1" si="100"/>
        <v/>
      </c>
    </row>
    <row r="551" spans="1:21">
      <c r="A551" s="149">
        <v>549</v>
      </c>
      <c r="B551" s="150">
        <f t="shared" si="101"/>
        <v>549</v>
      </c>
      <c r="C551" s="151" t="e">
        <f>IF('Data Collection2'!$V$6='Pareto Math2'!Z$3,'Pareto Math2'!B551,IF(HLOOKUP(X$15,'Data Collection2'!I$2:J551,A552,FALSE)="","",HLOOKUP(X$15,'Data Collection2'!I$2:J551,A552,FALSE)))</f>
        <v>#REF!</v>
      </c>
      <c r="D551" s="149" t="e">
        <f>HLOOKUP(V$15,'Data Collection2'!I$2:J551,A552,FALSE)</f>
        <v>#REF!</v>
      </c>
      <c r="E551" s="152" t="e">
        <f>IF(C551="","",HLOOKUP(W$15,'Data Collection2'!I$2:J551,A552,FALSE))</f>
        <v>#REF!</v>
      </c>
      <c r="F551" s="152">
        <f>(COUNTIF(D$3:D551,D551))</f>
        <v>549</v>
      </c>
      <c r="G551" s="152">
        <f t="shared" si="104"/>
        <v>999</v>
      </c>
      <c r="H551" s="152" t="e">
        <f t="shared" si="105"/>
        <v>#REF!</v>
      </c>
      <c r="I551" s="153" t="str">
        <f t="shared" si="99"/>
        <v/>
      </c>
      <c r="J551" s="153" t="e">
        <f t="shared" si="107"/>
        <v>#REF!</v>
      </c>
      <c r="K551" s="153" t="e">
        <f t="shared" si="107"/>
        <v>#REF!</v>
      </c>
      <c r="L551" s="153" t="e">
        <f t="shared" si="107"/>
        <v>#REF!</v>
      </c>
      <c r="M551" s="153" t="e">
        <f t="shared" si="107"/>
        <v>#REF!</v>
      </c>
      <c r="N551" s="153" t="e">
        <f t="shared" si="107"/>
        <v>#REF!</v>
      </c>
      <c r="O551" s="153" t="e">
        <f t="shared" si="107"/>
        <v>#REF!</v>
      </c>
      <c r="P551" s="153" t="e">
        <f t="shared" si="106"/>
        <v>#REF!</v>
      </c>
      <c r="Q551" s="153" t="e">
        <f t="shared" si="106"/>
        <v>#REF!</v>
      </c>
      <c r="R551" s="153" t="e">
        <f t="shared" si="106"/>
        <v>#REF!</v>
      </c>
      <c r="S551" s="153" t="e">
        <f t="shared" si="102"/>
        <v>#REF!</v>
      </c>
      <c r="T551" s="152" t="str">
        <f t="shared" ca="1" si="103"/>
        <v/>
      </c>
      <c r="U551" s="149" t="str">
        <f t="shared" ca="1" si="100"/>
        <v/>
      </c>
    </row>
    <row r="552" spans="1:21">
      <c r="A552" s="149">
        <v>550</v>
      </c>
      <c r="B552" s="150">
        <f t="shared" si="101"/>
        <v>550</v>
      </c>
      <c r="C552" s="151" t="e">
        <f>IF('Data Collection2'!$V$6='Pareto Math2'!Z$3,'Pareto Math2'!B552,IF(HLOOKUP(X$15,'Data Collection2'!I$2:J552,A553,FALSE)="","",HLOOKUP(X$15,'Data Collection2'!I$2:J552,A553,FALSE)))</f>
        <v>#REF!</v>
      </c>
      <c r="D552" s="149" t="e">
        <f>HLOOKUP(V$15,'Data Collection2'!I$2:J552,A553,FALSE)</f>
        <v>#REF!</v>
      </c>
      <c r="E552" s="152" t="e">
        <f>IF(C552="","",HLOOKUP(W$15,'Data Collection2'!I$2:J552,A553,FALSE))</f>
        <v>#REF!</v>
      </c>
      <c r="F552" s="152">
        <f>(COUNTIF(D$3:D552,D552))</f>
        <v>550</v>
      </c>
      <c r="G552" s="152">
        <f t="shared" si="104"/>
        <v>999</v>
      </c>
      <c r="H552" s="152" t="e">
        <f t="shared" si="105"/>
        <v>#REF!</v>
      </c>
      <c r="I552" s="153" t="str">
        <f t="shared" si="99"/>
        <v/>
      </c>
      <c r="J552" s="153" t="e">
        <f t="shared" si="107"/>
        <v>#REF!</v>
      </c>
      <c r="K552" s="153" t="e">
        <f t="shared" si="107"/>
        <v>#REF!</v>
      </c>
      <c r="L552" s="153" t="e">
        <f t="shared" si="107"/>
        <v>#REF!</v>
      </c>
      <c r="M552" s="153" t="e">
        <f t="shared" si="107"/>
        <v>#REF!</v>
      </c>
      <c r="N552" s="153" t="e">
        <f t="shared" si="107"/>
        <v>#REF!</v>
      </c>
      <c r="O552" s="153" t="e">
        <f t="shared" si="107"/>
        <v>#REF!</v>
      </c>
      <c r="P552" s="153" t="e">
        <f t="shared" si="106"/>
        <v>#REF!</v>
      </c>
      <c r="Q552" s="153" t="e">
        <f t="shared" si="106"/>
        <v>#REF!</v>
      </c>
      <c r="R552" s="153" t="e">
        <f t="shared" si="106"/>
        <v>#REF!</v>
      </c>
      <c r="S552" s="153" t="e">
        <f t="shared" si="102"/>
        <v>#REF!</v>
      </c>
      <c r="T552" s="152" t="str">
        <f t="shared" ca="1" si="103"/>
        <v/>
      </c>
      <c r="U552" s="149" t="str">
        <f t="shared" ca="1" si="100"/>
        <v/>
      </c>
    </row>
    <row r="553" spans="1:21">
      <c r="A553" s="149">
        <v>551</v>
      </c>
      <c r="B553" s="150">
        <f t="shared" si="101"/>
        <v>551</v>
      </c>
      <c r="C553" s="151" t="e">
        <f>IF('Data Collection2'!$V$6='Pareto Math2'!Z$3,'Pareto Math2'!B553,IF(HLOOKUP(X$15,'Data Collection2'!I$2:J553,A554,FALSE)="","",HLOOKUP(X$15,'Data Collection2'!I$2:J553,A554,FALSE)))</f>
        <v>#REF!</v>
      </c>
      <c r="D553" s="149" t="e">
        <f>HLOOKUP(V$15,'Data Collection2'!I$2:J553,A554,FALSE)</f>
        <v>#REF!</v>
      </c>
      <c r="E553" s="152" t="e">
        <f>IF(C553="","",HLOOKUP(W$15,'Data Collection2'!I$2:J553,A554,FALSE))</f>
        <v>#REF!</v>
      </c>
      <c r="F553" s="152">
        <f>(COUNTIF(D$3:D553,D553))</f>
        <v>551</v>
      </c>
      <c r="G553" s="152">
        <f t="shared" si="104"/>
        <v>999</v>
      </c>
      <c r="H553" s="152" t="e">
        <f t="shared" si="105"/>
        <v>#REF!</v>
      </c>
      <c r="I553" s="153" t="str">
        <f t="shared" si="99"/>
        <v/>
      </c>
      <c r="J553" s="153" t="e">
        <f t="shared" si="107"/>
        <v>#REF!</v>
      </c>
      <c r="K553" s="153" t="e">
        <f t="shared" si="107"/>
        <v>#REF!</v>
      </c>
      <c r="L553" s="153" t="e">
        <f t="shared" si="107"/>
        <v>#REF!</v>
      </c>
      <c r="M553" s="153" t="e">
        <f t="shared" si="107"/>
        <v>#REF!</v>
      </c>
      <c r="N553" s="153" t="e">
        <f t="shared" si="107"/>
        <v>#REF!</v>
      </c>
      <c r="O553" s="153" t="e">
        <f t="shared" si="107"/>
        <v>#REF!</v>
      </c>
      <c r="P553" s="153" t="e">
        <f t="shared" si="106"/>
        <v>#REF!</v>
      </c>
      <c r="Q553" s="153" t="e">
        <f t="shared" si="106"/>
        <v>#REF!</v>
      </c>
      <c r="R553" s="153" t="e">
        <f t="shared" si="106"/>
        <v>#REF!</v>
      </c>
      <c r="S553" s="153" t="e">
        <f t="shared" si="102"/>
        <v>#REF!</v>
      </c>
      <c r="T553" s="152" t="str">
        <f t="shared" ca="1" si="103"/>
        <v/>
      </c>
      <c r="U553" s="149" t="str">
        <f t="shared" ca="1" si="100"/>
        <v/>
      </c>
    </row>
    <row r="554" spans="1:21">
      <c r="A554" s="149">
        <v>552</v>
      </c>
      <c r="B554" s="150">
        <f t="shared" si="101"/>
        <v>552</v>
      </c>
      <c r="C554" s="151" t="e">
        <f>IF('Data Collection2'!$V$6='Pareto Math2'!Z$3,'Pareto Math2'!B554,IF(HLOOKUP(X$15,'Data Collection2'!I$2:J554,A555,FALSE)="","",HLOOKUP(X$15,'Data Collection2'!I$2:J554,A555,FALSE)))</f>
        <v>#REF!</v>
      </c>
      <c r="D554" s="149" t="e">
        <f>HLOOKUP(V$15,'Data Collection2'!I$2:J554,A555,FALSE)</f>
        <v>#REF!</v>
      </c>
      <c r="E554" s="152" t="e">
        <f>IF(C554="","",HLOOKUP(W$15,'Data Collection2'!I$2:J554,A555,FALSE))</f>
        <v>#REF!</v>
      </c>
      <c r="F554" s="152">
        <f>(COUNTIF(D$3:D554,D554))</f>
        <v>552</v>
      </c>
      <c r="G554" s="152">
        <f t="shared" si="104"/>
        <v>999</v>
      </c>
      <c r="H554" s="152" t="e">
        <f t="shared" si="105"/>
        <v>#REF!</v>
      </c>
      <c r="I554" s="153" t="str">
        <f t="shared" si="99"/>
        <v/>
      </c>
      <c r="J554" s="153" t="e">
        <f t="shared" si="107"/>
        <v>#REF!</v>
      </c>
      <c r="K554" s="153" t="e">
        <f t="shared" si="107"/>
        <v>#REF!</v>
      </c>
      <c r="L554" s="153" t="e">
        <f t="shared" si="107"/>
        <v>#REF!</v>
      </c>
      <c r="M554" s="153" t="e">
        <f t="shared" si="107"/>
        <v>#REF!</v>
      </c>
      <c r="N554" s="153" t="e">
        <f t="shared" si="107"/>
        <v>#REF!</v>
      </c>
      <c r="O554" s="153" t="e">
        <f t="shared" si="107"/>
        <v>#REF!</v>
      </c>
      <c r="P554" s="153" t="e">
        <f t="shared" si="106"/>
        <v>#REF!</v>
      </c>
      <c r="Q554" s="153" t="e">
        <f t="shared" si="106"/>
        <v>#REF!</v>
      </c>
      <c r="R554" s="153" t="e">
        <f t="shared" si="106"/>
        <v>#REF!</v>
      </c>
      <c r="S554" s="153" t="e">
        <f t="shared" si="102"/>
        <v>#REF!</v>
      </c>
      <c r="T554" s="152" t="str">
        <f t="shared" ca="1" si="103"/>
        <v/>
      </c>
      <c r="U554" s="149" t="str">
        <f t="shared" ca="1" si="100"/>
        <v/>
      </c>
    </row>
    <row r="555" spans="1:21">
      <c r="A555" s="149">
        <v>553</v>
      </c>
      <c r="B555" s="150">
        <f t="shared" si="101"/>
        <v>553</v>
      </c>
      <c r="C555" s="151" t="e">
        <f>IF('Data Collection2'!$V$6='Pareto Math2'!Z$3,'Pareto Math2'!B555,IF(HLOOKUP(X$15,'Data Collection2'!I$2:J555,A556,FALSE)="","",HLOOKUP(X$15,'Data Collection2'!I$2:J555,A556,FALSE)))</f>
        <v>#REF!</v>
      </c>
      <c r="D555" s="149" t="e">
        <f>HLOOKUP(V$15,'Data Collection2'!I$2:J555,A556,FALSE)</f>
        <v>#REF!</v>
      </c>
      <c r="E555" s="152" t="e">
        <f>IF(C555="","",HLOOKUP(W$15,'Data Collection2'!I$2:J555,A556,FALSE))</f>
        <v>#REF!</v>
      </c>
      <c r="F555" s="152">
        <f>(COUNTIF(D$3:D555,D555))</f>
        <v>553</v>
      </c>
      <c r="G555" s="152">
        <f t="shared" si="104"/>
        <v>999</v>
      </c>
      <c r="H555" s="152" t="e">
        <f t="shared" si="105"/>
        <v>#REF!</v>
      </c>
      <c r="I555" s="153" t="str">
        <f t="shared" si="99"/>
        <v/>
      </c>
      <c r="J555" s="153" t="e">
        <f t="shared" si="107"/>
        <v>#REF!</v>
      </c>
      <c r="K555" s="153" t="e">
        <f t="shared" si="107"/>
        <v>#REF!</v>
      </c>
      <c r="L555" s="153" t="e">
        <f t="shared" si="107"/>
        <v>#REF!</v>
      </c>
      <c r="M555" s="153" t="e">
        <f t="shared" si="107"/>
        <v>#REF!</v>
      </c>
      <c r="N555" s="153" t="e">
        <f t="shared" si="107"/>
        <v>#REF!</v>
      </c>
      <c r="O555" s="153" t="e">
        <f t="shared" si="107"/>
        <v>#REF!</v>
      </c>
      <c r="P555" s="153" t="e">
        <f t="shared" si="106"/>
        <v>#REF!</v>
      </c>
      <c r="Q555" s="153" t="e">
        <f t="shared" si="106"/>
        <v>#REF!</v>
      </c>
      <c r="R555" s="153" t="e">
        <f t="shared" si="106"/>
        <v>#REF!</v>
      </c>
      <c r="S555" s="153" t="e">
        <f t="shared" si="102"/>
        <v>#REF!</v>
      </c>
      <c r="T555" s="152" t="str">
        <f t="shared" ca="1" si="103"/>
        <v/>
      </c>
      <c r="U555" s="149" t="str">
        <f t="shared" ca="1" si="100"/>
        <v/>
      </c>
    </row>
    <row r="556" spans="1:21">
      <c r="A556" s="149">
        <v>554</v>
      </c>
      <c r="B556" s="150">
        <f t="shared" si="101"/>
        <v>554</v>
      </c>
      <c r="C556" s="151" t="e">
        <f>IF('Data Collection2'!$V$6='Pareto Math2'!Z$3,'Pareto Math2'!B556,IF(HLOOKUP(X$15,'Data Collection2'!I$2:J556,A557,FALSE)="","",HLOOKUP(X$15,'Data Collection2'!I$2:J556,A557,FALSE)))</f>
        <v>#REF!</v>
      </c>
      <c r="D556" s="149" t="e">
        <f>HLOOKUP(V$15,'Data Collection2'!I$2:J556,A557,FALSE)</f>
        <v>#REF!</v>
      </c>
      <c r="E556" s="152" t="e">
        <f>IF(C556="","",HLOOKUP(W$15,'Data Collection2'!I$2:J556,A557,FALSE))</f>
        <v>#REF!</v>
      </c>
      <c r="F556" s="152">
        <f>(COUNTIF(D$3:D556,D556))</f>
        <v>554</v>
      </c>
      <c r="G556" s="152">
        <f t="shared" si="104"/>
        <v>999</v>
      </c>
      <c r="H556" s="152" t="e">
        <f t="shared" si="105"/>
        <v>#REF!</v>
      </c>
      <c r="I556" s="153" t="str">
        <f t="shared" si="99"/>
        <v/>
      </c>
      <c r="J556" s="153" t="e">
        <f t="shared" si="107"/>
        <v>#REF!</v>
      </c>
      <c r="K556" s="153" t="e">
        <f t="shared" si="107"/>
        <v>#REF!</v>
      </c>
      <c r="L556" s="153" t="e">
        <f t="shared" si="107"/>
        <v>#REF!</v>
      </c>
      <c r="M556" s="153" t="e">
        <f t="shared" si="107"/>
        <v>#REF!</v>
      </c>
      <c r="N556" s="153" t="e">
        <f t="shared" si="107"/>
        <v>#REF!</v>
      </c>
      <c r="O556" s="153" t="e">
        <f t="shared" si="107"/>
        <v>#REF!</v>
      </c>
      <c r="P556" s="153" t="e">
        <f t="shared" si="106"/>
        <v>#REF!</v>
      </c>
      <c r="Q556" s="153" t="e">
        <f t="shared" si="106"/>
        <v>#REF!</v>
      </c>
      <c r="R556" s="153" t="e">
        <f t="shared" si="106"/>
        <v>#REF!</v>
      </c>
      <c r="S556" s="153" t="e">
        <f t="shared" si="102"/>
        <v>#REF!</v>
      </c>
      <c r="T556" s="152" t="str">
        <f t="shared" ca="1" si="103"/>
        <v/>
      </c>
      <c r="U556" s="149" t="str">
        <f t="shared" ca="1" si="100"/>
        <v/>
      </c>
    </row>
    <row r="557" spans="1:21">
      <c r="A557" s="149">
        <v>555</v>
      </c>
      <c r="B557" s="150">
        <f t="shared" si="101"/>
        <v>555</v>
      </c>
      <c r="C557" s="151" t="e">
        <f>IF('Data Collection2'!$V$6='Pareto Math2'!Z$3,'Pareto Math2'!B557,IF(HLOOKUP(X$15,'Data Collection2'!I$2:J557,A558,FALSE)="","",HLOOKUP(X$15,'Data Collection2'!I$2:J557,A558,FALSE)))</f>
        <v>#REF!</v>
      </c>
      <c r="D557" s="149" t="e">
        <f>HLOOKUP(V$15,'Data Collection2'!I$2:J557,A558,FALSE)</f>
        <v>#REF!</v>
      </c>
      <c r="E557" s="152" t="e">
        <f>IF(C557="","",HLOOKUP(W$15,'Data Collection2'!I$2:J557,A558,FALSE))</f>
        <v>#REF!</v>
      </c>
      <c r="F557" s="152">
        <f>(COUNTIF(D$3:D557,D557))</f>
        <v>555</v>
      </c>
      <c r="G557" s="152">
        <f t="shared" si="104"/>
        <v>999</v>
      </c>
      <c r="H557" s="152" t="e">
        <f t="shared" si="105"/>
        <v>#REF!</v>
      </c>
      <c r="I557" s="153" t="str">
        <f t="shared" si="99"/>
        <v/>
      </c>
      <c r="J557" s="153" t="e">
        <f t="shared" si="107"/>
        <v>#REF!</v>
      </c>
      <c r="K557" s="153" t="e">
        <f t="shared" si="107"/>
        <v>#REF!</v>
      </c>
      <c r="L557" s="153" t="e">
        <f t="shared" si="107"/>
        <v>#REF!</v>
      </c>
      <c r="M557" s="153" t="e">
        <f t="shared" si="107"/>
        <v>#REF!</v>
      </c>
      <c r="N557" s="153" t="e">
        <f t="shared" si="107"/>
        <v>#REF!</v>
      </c>
      <c r="O557" s="153" t="e">
        <f t="shared" si="107"/>
        <v>#REF!</v>
      </c>
      <c r="P557" s="153" t="e">
        <f t="shared" si="106"/>
        <v>#REF!</v>
      </c>
      <c r="Q557" s="153" t="e">
        <f t="shared" si="106"/>
        <v>#REF!</v>
      </c>
      <c r="R557" s="153" t="e">
        <f t="shared" si="106"/>
        <v>#REF!</v>
      </c>
      <c r="S557" s="153" t="e">
        <f t="shared" si="102"/>
        <v>#REF!</v>
      </c>
      <c r="T557" s="152" t="str">
        <f t="shared" ca="1" si="103"/>
        <v/>
      </c>
      <c r="U557" s="149" t="str">
        <f t="shared" ca="1" si="100"/>
        <v/>
      </c>
    </row>
    <row r="558" spans="1:21">
      <c r="A558" s="149">
        <v>556</v>
      </c>
      <c r="B558" s="150">
        <f t="shared" si="101"/>
        <v>556</v>
      </c>
      <c r="C558" s="151" t="e">
        <f>IF('Data Collection2'!$V$6='Pareto Math2'!Z$3,'Pareto Math2'!B558,IF(HLOOKUP(X$15,'Data Collection2'!I$2:J558,A559,FALSE)="","",HLOOKUP(X$15,'Data Collection2'!I$2:J558,A559,FALSE)))</f>
        <v>#REF!</v>
      </c>
      <c r="D558" s="149" t="e">
        <f>HLOOKUP(V$15,'Data Collection2'!I$2:J558,A559,FALSE)</f>
        <v>#REF!</v>
      </c>
      <c r="E558" s="152" t="e">
        <f>IF(C558="","",HLOOKUP(W$15,'Data Collection2'!I$2:J558,A559,FALSE))</f>
        <v>#REF!</v>
      </c>
      <c r="F558" s="152">
        <f>(COUNTIF(D$3:D558,D558))</f>
        <v>556</v>
      </c>
      <c r="G558" s="152">
        <f t="shared" si="104"/>
        <v>999</v>
      </c>
      <c r="H558" s="152" t="e">
        <f t="shared" si="105"/>
        <v>#REF!</v>
      </c>
      <c r="I558" s="153" t="str">
        <f t="shared" si="99"/>
        <v/>
      </c>
      <c r="J558" s="153" t="e">
        <f t="shared" si="107"/>
        <v>#REF!</v>
      </c>
      <c r="K558" s="153" t="e">
        <f t="shared" si="107"/>
        <v>#REF!</v>
      </c>
      <c r="L558" s="153" t="e">
        <f t="shared" si="107"/>
        <v>#REF!</v>
      </c>
      <c r="M558" s="153" t="e">
        <f t="shared" si="107"/>
        <v>#REF!</v>
      </c>
      <c r="N558" s="153" t="e">
        <f t="shared" si="107"/>
        <v>#REF!</v>
      </c>
      <c r="O558" s="153" t="e">
        <f t="shared" si="107"/>
        <v>#REF!</v>
      </c>
      <c r="P558" s="153" t="e">
        <f t="shared" si="106"/>
        <v>#REF!</v>
      </c>
      <c r="Q558" s="153" t="e">
        <f t="shared" si="106"/>
        <v>#REF!</v>
      </c>
      <c r="R558" s="153" t="e">
        <f t="shared" si="106"/>
        <v>#REF!</v>
      </c>
      <c r="S558" s="153" t="e">
        <f t="shared" si="102"/>
        <v>#REF!</v>
      </c>
      <c r="T558" s="152" t="str">
        <f t="shared" ca="1" si="103"/>
        <v/>
      </c>
      <c r="U558" s="149" t="str">
        <f t="shared" ca="1" si="100"/>
        <v/>
      </c>
    </row>
    <row r="559" spans="1:21">
      <c r="A559" s="149">
        <v>557</v>
      </c>
      <c r="B559" s="150">
        <f t="shared" si="101"/>
        <v>557</v>
      </c>
      <c r="C559" s="151" t="e">
        <f>IF('Data Collection2'!$V$6='Pareto Math2'!Z$3,'Pareto Math2'!B559,IF(HLOOKUP(X$15,'Data Collection2'!I$2:J559,A560,FALSE)="","",HLOOKUP(X$15,'Data Collection2'!I$2:J559,A560,FALSE)))</f>
        <v>#REF!</v>
      </c>
      <c r="D559" s="149" t="e">
        <f>HLOOKUP(V$15,'Data Collection2'!I$2:J559,A560,FALSE)</f>
        <v>#REF!</v>
      </c>
      <c r="E559" s="152" t="e">
        <f>IF(C559="","",HLOOKUP(W$15,'Data Collection2'!I$2:J559,A560,FALSE))</f>
        <v>#REF!</v>
      </c>
      <c r="F559" s="152">
        <f>(COUNTIF(D$3:D559,D559))</f>
        <v>557</v>
      </c>
      <c r="G559" s="152">
        <f t="shared" si="104"/>
        <v>999</v>
      </c>
      <c r="H559" s="152" t="e">
        <f t="shared" si="105"/>
        <v>#REF!</v>
      </c>
      <c r="I559" s="153" t="str">
        <f t="shared" si="99"/>
        <v/>
      </c>
      <c r="J559" s="153" t="e">
        <f t="shared" si="107"/>
        <v>#REF!</v>
      </c>
      <c r="K559" s="153" t="e">
        <f t="shared" si="107"/>
        <v>#REF!</v>
      </c>
      <c r="L559" s="153" t="e">
        <f t="shared" si="107"/>
        <v>#REF!</v>
      </c>
      <c r="M559" s="153" t="e">
        <f t="shared" si="107"/>
        <v>#REF!</v>
      </c>
      <c r="N559" s="153" t="e">
        <f t="shared" si="107"/>
        <v>#REF!</v>
      </c>
      <c r="O559" s="153" t="e">
        <f t="shared" si="107"/>
        <v>#REF!</v>
      </c>
      <c r="P559" s="153" t="e">
        <f t="shared" si="106"/>
        <v>#REF!</v>
      </c>
      <c r="Q559" s="153" t="e">
        <f t="shared" si="106"/>
        <v>#REF!</v>
      </c>
      <c r="R559" s="153" t="e">
        <f t="shared" si="106"/>
        <v>#REF!</v>
      </c>
      <c r="S559" s="153" t="e">
        <f t="shared" si="102"/>
        <v>#REF!</v>
      </c>
      <c r="T559" s="152" t="str">
        <f t="shared" ca="1" si="103"/>
        <v/>
      </c>
      <c r="U559" s="149" t="str">
        <f t="shared" ca="1" si="100"/>
        <v/>
      </c>
    </row>
    <row r="560" spans="1:21">
      <c r="A560" s="149">
        <v>558</v>
      </c>
      <c r="B560" s="150">
        <f t="shared" si="101"/>
        <v>558</v>
      </c>
      <c r="C560" s="151" t="e">
        <f>IF('Data Collection2'!$V$6='Pareto Math2'!Z$3,'Pareto Math2'!B560,IF(HLOOKUP(X$15,'Data Collection2'!I$2:J560,A561,FALSE)="","",HLOOKUP(X$15,'Data Collection2'!I$2:J560,A561,FALSE)))</f>
        <v>#REF!</v>
      </c>
      <c r="D560" s="149" t="e">
        <f>HLOOKUP(V$15,'Data Collection2'!I$2:J560,A561,FALSE)</f>
        <v>#REF!</v>
      </c>
      <c r="E560" s="152" t="e">
        <f>IF(C560="","",HLOOKUP(W$15,'Data Collection2'!I$2:J560,A561,FALSE))</f>
        <v>#REF!</v>
      </c>
      <c r="F560" s="152">
        <f>(COUNTIF(D$3:D560,D560))</f>
        <v>558</v>
      </c>
      <c r="G560" s="152">
        <f t="shared" si="104"/>
        <v>999</v>
      </c>
      <c r="H560" s="152" t="e">
        <f t="shared" si="105"/>
        <v>#REF!</v>
      </c>
      <c r="I560" s="153" t="str">
        <f t="shared" si="99"/>
        <v/>
      </c>
      <c r="J560" s="153" t="e">
        <f t="shared" si="107"/>
        <v>#REF!</v>
      </c>
      <c r="K560" s="153" t="e">
        <f t="shared" si="107"/>
        <v>#REF!</v>
      </c>
      <c r="L560" s="153" t="e">
        <f t="shared" si="107"/>
        <v>#REF!</v>
      </c>
      <c r="M560" s="153" t="e">
        <f t="shared" si="107"/>
        <v>#REF!</v>
      </c>
      <c r="N560" s="153" t="e">
        <f t="shared" si="107"/>
        <v>#REF!</v>
      </c>
      <c r="O560" s="153" t="e">
        <f t="shared" si="107"/>
        <v>#REF!</v>
      </c>
      <c r="P560" s="153" t="e">
        <f t="shared" si="106"/>
        <v>#REF!</v>
      </c>
      <c r="Q560" s="153" t="e">
        <f t="shared" si="106"/>
        <v>#REF!</v>
      </c>
      <c r="R560" s="153" t="e">
        <f t="shared" si="106"/>
        <v>#REF!</v>
      </c>
      <c r="S560" s="153" t="e">
        <f t="shared" si="102"/>
        <v>#REF!</v>
      </c>
      <c r="T560" s="152" t="str">
        <f t="shared" ca="1" si="103"/>
        <v/>
      </c>
      <c r="U560" s="149" t="str">
        <f t="shared" ca="1" si="100"/>
        <v/>
      </c>
    </row>
    <row r="561" spans="1:21">
      <c r="A561" s="149">
        <v>559</v>
      </c>
      <c r="B561" s="150">
        <f t="shared" si="101"/>
        <v>559</v>
      </c>
      <c r="C561" s="151" t="e">
        <f>IF('Data Collection2'!$V$6='Pareto Math2'!Z$3,'Pareto Math2'!B561,IF(HLOOKUP(X$15,'Data Collection2'!I$2:J561,A562,FALSE)="","",HLOOKUP(X$15,'Data Collection2'!I$2:J561,A562,FALSE)))</f>
        <v>#REF!</v>
      </c>
      <c r="D561" s="149" t="e">
        <f>HLOOKUP(V$15,'Data Collection2'!I$2:J561,A562,FALSE)</f>
        <v>#REF!</v>
      </c>
      <c r="E561" s="152" t="e">
        <f>IF(C561="","",HLOOKUP(W$15,'Data Collection2'!I$2:J561,A562,FALSE))</f>
        <v>#REF!</v>
      </c>
      <c r="F561" s="152">
        <f>(COUNTIF(D$3:D561,D561))</f>
        <v>559</v>
      </c>
      <c r="G561" s="152">
        <f t="shared" si="104"/>
        <v>999</v>
      </c>
      <c r="H561" s="152" t="e">
        <f t="shared" si="105"/>
        <v>#REF!</v>
      </c>
      <c r="I561" s="153" t="str">
        <f t="shared" si="99"/>
        <v/>
      </c>
      <c r="J561" s="153" t="e">
        <f t="shared" si="107"/>
        <v>#REF!</v>
      </c>
      <c r="K561" s="153" t="e">
        <f t="shared" si="107"/>
        <v>#REF!</v>
      </c>
      <c r="L561" s="153" t="e">
        <f t="shared" si="107"/>
        <v>#REF!</v>
      </c>
      <c r="M561" s="153" t="e">
        <f t="shared" si="107"/>
        <v>#REF!</v>
      </c>
      <c r="N561" s="153" t="e">
        <f t="shared" si="107"/>
        <v>#REF!</v>
      </c>
      <c r="O561" s="153" t="e">
        <f t="shared" si="107"/>
        <v>#REF!</v>
      </c>
      <c r="P561" s="153" t="e">
        <f t="shared" si="106"/>
        <v>#REF!</v>
      </c>
      <c r="Q561" s="153" t="e">
        <f t="shared" si="106"/>
        <v>#REF!</v>
      </c>
      <c r="R561" s="153" t="e">
        <f t="shared" si="106"/>
        <v>#REF!</v>
      </c>
      <c r="S561" s="153" t="e">
        <f t="shared" si="102"/>
        <v>#REF!</v>
      </c>
      <c r="T561" s="152" t="str">
        <f t="shared" ca="1" si="103"/>
        <v/>
      </c>
      <c r="U561" s="149" t="str">
        <f t="shared" ca="1" si="100"/>
        <v/>
      </c>
    </row>
    <row r="562" spans="1:21">
      <c r="A562" s="149">
        <v>560</v>
      </c>
      <c r="B562" s="150">
        <f t="shared" si="101"/>
        <v>560</v>
      </c>
      <c r="C562" s="151" t="e">
        <f>IF('Data Collection2'!$V$6='Pareto Math2'!Z$3,'Pareto Math2'!B562,IF(HLOOKUP(X$15,'Data Collection2'!I$2:J562,A563,FALSE)="","",HLOOKUP(X$15,'Data Collection2'!I$2:J562,A563,FALSE)))</f>
        <v>#REF!</v>
      </c>
      <c r="D562" s="149" t="e">
        <f>HLOOKUP(V$15,'Data Collection2'!I$2:J562,A563,FALSE)</f>
        <v>#REF!</v>
      </c>
      <c r="E562" s="152" t="e">
        <f>IF(C562="","",HLOOKUP(W$15,'Data Collection2'!I$2:J562,A563,FALSE))</f>
        <v>#REF!</v>
      </c>
      <c r="F562" s="152">
        <f>(COUNTIF(D$3:D562,D562))</f>
        <v>560</v>
      </c>
      <c r="G562" s="152">
        <f t="shared" si="104"/>
        <v>999</v>
      </c>
      <c r="H562" s="152" t="e">
        <f t="shared" si="105"/>
        <v>#REF!</v>
      </c>
      <c r="I562" s="153" t="str">
        <f t="shared" si="99"/>
        <v/>
      </c>
      <c r="J562" s="153" t="e">
        <f t="shared" si="107"/>
        <v>#REF!</v>
      </c>
      <c r="K562" s="153" t="e">
        <f t="shared" si="107"/>
        <v>#REF!</v>
      </c>
      <c r="L562" s="153" t="e">
        <f t="shared" si="107"/>
        <v>#REF!</v>
      </c>
      <c r="M562" s="153" t="e">
        <f t="shared" si="107"/>
        <v>#REF!</v>
      </c>
      <c r="N562" s="153" t="e">
        <f t="shared" si="107"/>
        <v>#REF!</v>
      </c>
      <c r="O562" s="153" t="e">
        <f t="shared" si="107"/>
        <v>#REF!</v>
      </c>
      <c r="P562" s="153" t="e">
        <f t="shared" si="106"/>
        <v>#REF!</v>
      </c>
      <c r="Q562" s="153" t="e">
        <f t="shared" si="106"/>
        <v>#REF!</v>
      </c>
      <c r="R562" s="153" t="e">
        <f t="shared" si="106"/>
        <v>#REF!</v>
      </c>
      <c r="S562" s="153" t="e">
        <f t="shared" si="102"/>
        <v>#REF!</v>
      </c>
      <c r="T562" s="152" t="str">
        <f t="shared" ca="1" si="103"/>
        <v/>
      </c>
      <c r="U562" s="149" t="str">
        <f t="shared" ca="1" si="100"/>
        <v/>
      </c>
    </row>
    <row r="563" spans="1:21">
      <c r="A563" s="149">
        <v>561</v>
      </c>
      <c r="B563" s="150">
        <f t="shared" si="101"/>
        <v>561</v>
      </c>
      <c r="C563" s="151" t="e">
        <f>IF('Data Collection2'!$V$6='Pareto Math2'!Z$3,'Pareto Math2'!B563,IF(HLOOKUP(X$15,'Data Collection2'!I$2:J563,A564,FALSE)="","",HLOOKUP(X$15,'Data Collection2'!I$2:J563,A564,FALSE)))</f>
        <v>#REF!</v>
      </c>
      <c r="D563" s="149" t="e">
        <f>HLOOKUP(V$15,'Data Collection2'!I$2:J563,A564,FALSE)</f>
        <v>#REF!</v>
      </c>
      <c r="E563" s="152" t="e">
        <f>IF(C563="","",HLOOKUP(W$15,'Data Collection2'!I$2:J563,A564,FALSE))</f>
        <v>#REF!</v>
      </c>
      <c r="F563" s="152">
        <f>(COUNTIF(D$3:D563,D563))</f>
        <v>561</v>
      </c>
      <c r="G563" s="152">
        <f t="shared" si="104"/>
        <v>999</v>
      </c>
      <c r="H563" s="152" t="e">
        <f t="shared" si="105"/>
        <v>#REF!</v>
      </c>
      <c r="I563" s="153" t="str">
        <f t="shared" si="99"/>
        <v/>
      </c>
      <c r="J563" s="153" t="e">
        <f t="shared" si="107"/>
        <v>#REF!</v>
      </c>
      <c r="K563" s="153" t="e">
        <f t="shared" si="107"/>
        <v>#REF!</v>
      </c>
      <c r="L563" s="153" t="e">
        <f t="shared" si="107"/>
        <v>#REF!</v>
      </c>
      <c r="M563" s="153" t="e">
        <f t="shared" si="107"/>
        <v>#REF!</v>
      </c>
      <c r="N563" s="153" t="e">
        <f t="shared" si="107"/>
        <v>#REF!</v>
      </c>
      <c r="O563" s="153" t="e">
        <f t="shared" si="107"/>
        <v>#REF!</v>
      </c>
      <c r="P563" s="153" t="e">
        <f t="shared" si="106"/>
        <v>#REF!</v>
      </c>
      <c r="Q563" s="153" t="e">
        <f t="shared" si="106"/>
        <v>#REF!</v>
      </c>
      <c r="R563" s="153" t="e">
        <f t="shared" si="106"/>
        <v>#REF!</v>
      </c>
      <c r="S563" s="153" t="e">
        <f t="shared" si="102"/>
        <v>#REF!</v>
      </c>
      <c r="T563" s="152" t="str">
        <f t="shared" ca="1" si="103"/>
        <v/>
      </c>
      <c r="U563" s="149" t="str">
        <f t="shared" ca="1" si="100"/>
        <v/>
      </c>
    </row>
    <row r="564" spans="1:21">
      <c r="A564" s="149">
        <v>562</v>
      </c>
      <c r="B564" s="150">
        <f t="shared" si="101"/>
        <v>562</v>
      </c>
      <c r="C564" s="151" t="e">
        <f>IF('Data Collection2'!$V$6='Pareto Math2'!Z$3,'Pareto Math2'!B564,IF(HLOOKUP(X$15,'Data Collection2'!I$2:J564,A565,FALSE)="","",HLOOKUP(X$15,'Data Collection2'!I$2:J564,A565,FALSE)))</f>
        <v>#REF!</v>
      </c>
      <c r="D564" s="149" t="e">
        <f>HLOOKUP(V$15,'Data Collection2'!I$2:J564,A565,FALSE)</f>
        <v>#REF!</v>
      </c>
      <c r="E564" s="152" t="e">
        <f>IF(C564="","",HLOOKUP(W$15,'Data Collection2'!I$2:J564,A565,FALSE))</f>
        <v>#REF!</v>
      </c>
      <c r="F564" s="152">
        <f>(COUNTIF(D$3:D564,D564))</f>
        <v>562</v>
      </c>
      <c r="G564" s="152">
        <f t="shared" si="104"/>
        <v>999</v>
      </c>
      <c r="H564" s="152" t="e">
        <f t="shared" si="105"/>
        <v>#REF!</v>
      </c>
      <c r="I564" s="153" t="str">
        <f t="shared" si="99"/>
        <v/>
      </c>
      <c r="J564" s="153" t="e">
        <f t="shared" si="107"/>
        <v>#REF!</v>
      </c>
      <c r="K564" s="153" t="e">
        <f t="shared" si="107"/>
        <v>#REF!</v>
      </c>
      <c r="L564" s="153" t="e">
        <f t="shared" si="107"/>
        <v>#REF!</v>
      </c>
      <c r="M564" s="153" t="e">
        <f t="shared" si="107"/>
        <v>#REF!</v>
      </c>
      <c r="N564" s="153" t="e">
        <f t="shared" si="107"/>
        <v>#REF!</v>
      </c>
      <c r="O564" s="153" t="e">
        <f t="shared" si="107"/>
        <v>#REF!</v>
      </c>
      <c r="P564" s="153" t="e">
        <f t="shared" si="106"/>
        <v>#REF!</v>
      </c>
      <c r="Q564" s="153" t="e">
        <f t="shared" si="106"/>
        <v>#REF!</v>
      </c>
      <c r="R564" s="153" t="e">
        <f t="shared" si="106"/>
        <v>#REF!</v>
      </c>
      <c r="S564" s="153" t="e">
        <f t="shared" si="102"/>
        <v>#REF!</v>
      </c>
      <c r="T564" s="152" t="str">
        <f t="shared" ca="1" si="103"/>
        <v/>
      </c>
      <c r="U564" s="149" t="str">
        <f t="shared" ca="1" si="100"/>
        <v/>
      </c>
    </row>
    <row r="565" spans="1:21">
      <c r="A565" s="149">
        <v>563</v>
      </c>
      <c r="B565" s="150">
        <f t="shared" si="101"/>
        <v>563</v>
      </c>
      <c r="C565" s="151" t="e">
        <f>IF('Data Collection2'!$V$6='Pareto Math2'!Z$3,'Pareto Math2'!B565,IF(HLOOKUP(X$15,'Data Collection2'!I$2:J565,A566,FALSE)="","",HLOOKUP(X$15,'Data Collection2'!I$2:J565,A566,FALSE)))</f>
        <v>#REF!</v>
      </c>
      <c r="D565" s="149" t="e">
        <f>HLOOKUP(V$15,'Data Collection2'!I$2:J565,A566,FALSE)</f>
        <v>#REF!</v>
      </c>
      <c r="E565" s="152" t="e">
        <f>IF(C565="","",HLOOKUP(W$15,'Data Collection2'!I$2:J565,A566,FALSE))</f>
        <v>#REF!</v>
      </c>
      <c r="F565" s="152">
        <f>(COUNTIF(D$3:D565,D565))</f>
        <v>563</v>
      </c>
      <c r="G565" s="152">
        <f t="shared" si="104"/>
        <v>999</v>
      </c>
      <c r="H565" s="152" t="e">
        <f t="shared" si="105"/>
        <v>#REF!</v>
      </c>
      <c r="I565" s="153" t="str">
        <f t="shared" si="99"/>
        <v/>
      </c>
      <c r="J565" s="153" t="e">
        <f t="shared" si="107"/>
        <v>#REF!</v>
      </c>
      <c r="K565" s="153" t="e">
        <f t="shared" si="107"/>
        <v>#REF!</v>
      </c>
      <c r="L565" s="153" t="e">
        <f t="shared" si="107"/>
        <v>#REF!</v>
      </c>
      <c r="M565" s="153" t="e">
        <f t="shared" si="107"/>
        <v>#REF!</v>
      </c>
      <c r="N565" s="153" t="e">
        <f t="shared" si="107"/>
        <v>#REF!</v>
      </c>
      <c r="O565" s="153" t="e">
        <f t="shared" si="107"/>
        <v>#REF!</v>
      </c>
      <c r="P565" s="153" t="e">
        <f t="shared" si="106"/>
        <v>#REF!</v>
      </c>
      <c r="Q565" s="153" t="e">
        <f t="shared" si="106"/>
        <v>#REF!</v>
      </c>
      <c r="R565" s="153" t="e">
        <f t="shared" si="106"/>
        <v>#REF!</v>
      </c>
      <c r="S565" s="153" t="e">
        <f t="shared" si="102"/>
        <v>#REF!</v>
      </c>
      <c r="T565" s="152" t="str">
        <f t="shared" ca="1" si="103"/>
        <v/>
      </c>
      <c r="U565" s="149" t="str">
        <f t="shared" ca="1" si="100"/>
        <v/>
      </c>
    </row>
    <row r="566" spans="1:21">
      <c r="A566" s="149">
        <v>564</v>
      </c>
      <c r="B566" s="150">
        <f t="shared" si="101"/>
        <v>564</v>
      </c>
      <c r="C566" s="151" t="e">
        <f>IF('Data Collection2'!$V$6='Pareto Math2'!Z$3,'Pareto Math2'!B566,IF(HLOOKUP(X$15,'Data Collection2'!I$2:J566,A567,FALSE)="","",HLOOKUP(X$15,'Data Collection2'!I$2:J566,A567,FALSE)))</f>
        <v>#REF!</v>
      </c>
      <c r="D566" s="149" t="e">
        <f>HLOOKUP(V$15,'Data Collection2'!I$2:J566,A567,FALSE)</f>
        <v>#REF!</v>
      </c>
      <c r="E566" s="152" t="e">
        <f>IF(C566="","",HLOOKUP(W$15,'Data Collection2'!I$2:J566,A567,FALSE))</f>
        <v>#REF!</v>
      </c>
      <c r="F566" s="152">
        <f>(COUNTIF(D$3:D566,D566))</f>
        <v>564</v>
      </c>
      <c r="G566" s="152">
        <f t="shared" si="104"/>
        <v>999</v>
      </c>
      <c r="H566" s="152" t="e">
        <f t="shared" si="105"/>
        <v>#REF!</v>
      </c>
      <c r="I566" s="153" t="str">
        <f t="shared" si="99"/>
        <v/>
      </c>
      <c r="J566" s="153" t="e">
        <f t="shared" si="107"/>
        <v>#REF!</v>
      </c>
      <c r="K566" s="153" t="e">
        <f t="shared" si="107"/>
        <v>#REF!</v>
      </c>
      <c r="L566" s="153" t="e">
        <f t="shared" si="107"/>
        <v>#REF!</v>
      </c>
      <c r="M566" s="153" t="e">
        <f t="shared" si="107"/>
        <v>#REF!</v>
      </c>
      <c r="N566" s="153" t="e">
        <f t="shared" si="107"/>
        <v>#REF!</v>
      </c>
      <c r="O566" s="153" t="e">
        <f t="shared" si="107"/>
        <v>#REF!</v>
      </c>
      <c r="P566" s="153" t="e">
        <f t="shared" si="106"/>
        <v>#REF!</v>
      </c>
      <c r="Q566" s="153" t="e">
        <f t="shared" si="106"/>
        <v>#REF!</v>
      </c>
      <c r="R566" s="153" t="e">
        <f t="shared" si="106"/>
        <v>#REF!</v>
      </c>
      <c r="S566" s="153" t="e">
        <f t="shared" si="102"/>
        <v>#REF!</v>
      </c>
      <c r="T566" s="152" t="str">
        <f t="shared" ca="1" si="103"/>
        <v/>
      </c>
      <c r="U566" s="149" t="str">
        <f t="shared" ca="1" si="100"/>
        <v/>
      </c>
    </row>
    <row r="567" spans="1:21">
      <c r="A567" s="149">
        <v>565</v>
      </c>
      <c r="B567" s="150">
        <f t="shared" si="101"/>
        <v>565</v>
      </c>
      <c r="C567" s="151" t="e">
        <f>IF('Data Collection2'!$V$6='Pareto Math2'!Z$3,'Pareto Math2'!B567,IF(HLOOKUP(X$15,'Data Collection2'!I$2:J567,A568,FALSE)="","",HLOOKUP(X$15,'Data Collection2'!I$2:J567,A568,FALSE)))</f>
        <v>#REF!</v>
      </c>
      <c r="D567" s="149" t="e">
        <f>HLOOKUP(V$15,'Data Collection2'!I$2:J567,A568,FALSE)</f>
        <v>#REF!</v>
      </c>
      <c r="E567" s="152" t="e">
        <f>IF(C567="","",HLOOKUP(W$15,'Data Collection2'!I$2:J567,A568,FALSE))</f>
        <v>#REF!</v>
      </c>
      <c r="F567" s="152">
        <f>(COUNTIF(D$3:D567,D567))</f>
        <v>565</v>
      </c>
      <c r="G567" s="152">
        <f t="shared" si="104"/>
        <v>999</v>
      </c>
      <c r="H567" s="152" t="e">
        <f t="shared" si="105"/>
        <v>#REF!</v>
      </c>
      <c r="I567" s="153" t="str">
        <f t="shared" si="99"/>
        <v/>
      </c>
      <c r="J567" s="153" t="e">
        <f t="shared" si="107"/>
        <v>#REF!</v>
      </c>
      <c r="K567" s="153" t="e">
        <f t="shared" si="107"/>
        <v>#REF!</v>
      </c>
      <c r="L567" s="153" t="e">
        <f t="shared" si="107"/>
        <v>#REF!</v>
      </c>
      <c r="M567" s="153" t="e">
        <f t="shared" si="107"/>
        <v>#REF!</v>
      </c>
      <c r="N567" s="153" t="e">
        <f t="shared" si="107"/>
        <v>#REF!</v>
      </c>
      <c r="O567" s="153" t="e">
        <f t="shared" si="107"/>
        <v>#REF!</v>
      </c>
      <c r="P567" s="153" t="e">
        <f t="shared" si="106"/>
        <v>#REF!</v>
      </c>
      <c r="Q567" s="153" t="e">
        <f t="shared" si="106"/>
        <v>#REF!</v>
      </c>
      <c r="R567" s="153" t="e">
        <f t="shared" si="106"/>
        <v>#REF!</v>
      </c>
      <c r="S567" s="153" t="e">
        <f t="shared" si="102"/>
        <v>#REF!</v>
      </c>
      <c r="T567" s="152" t="str">
        <f t="shared" ca="1" si="103"/>
        <v/>
      </c>
      <c r="U567" s="149" t="str">
        <f t="shared" ca="1" si="100"/>
        <v/>
      </c>
    </row>
    <row r="568" spans="1:21">
      <c r="A568" s="149">
        <v>566</v>
      </c>
      <c r="B568" s="150">
        <f t="shared" si="101"/>
        <v>566</v>
      </c>
      <c r="C568" s="151" t="e">
        <f>IF('Data Collection2'!$V$6='Pareto Math2'!Z$3,'Pareto Math2'!B568,IF(HLOOKUP(X$15,'Data Collection2'!I$2:J568,A569,FALSE)="","",HLOOKUP(X$15,'Data Collection2'!I$2:J568,A569,FALSE)))</f>
        <v>#REF!</v>
      </c>
      <c r="D568" s="149" t="e">
        <f>HLOOKUP(V$15,'Data Collection2'!I$2:J568,A569,FALSE)</f>
        <v>#REF!</v>
      </c>
      <c r="E568" s="152" t="e">
        <f>IF(C568="","",HLOOKUP(W$15,'Data Collection2'!I$2:J568,A569,FALSE))</f>
        <v>#REF!</v>
      </c>
      <c r="F568" s="152">
        <f>(COUNTIF(D$3:D568,D568))</f>
        <v>566</v>
      </c>
      <c r="G568" s="152">
        <f t="shared" si="104"/>
        <v>999</v>
      </c>
      <c r="H568" s="152" t="e">
        <f t="shared" si="105"/>
        <v>#REF!</v>
      </c>
      <c r="I568" s="153" t="str">
        <f t="shared" si="99"/>
        <v/>
      </c>
      <c r="J568" s="153" t="e">
        <f t="shared" si="107"/>
        <v>#REF!</v>
      </c>
      <c r="K568" s="153" t="e">
        <f t="shared" si="107"/>
        <v>#REF!</v>
      </c>
      <c r="L568" s="153" t="e">
        <f t="shared" si="107"/>
        <v>#REF!</v>
      </c>
      <c r="M568" s="153" t="e">
        <f t="shared" si="107"/>
        <v>#REF!</v>
      </c>
      <c r="N568" s="153" t="e">
        <f t="shared" si="107"/>
        <v>#REF!</v>
      </c>
      <c r="O568" s="153" t="e">
        <f t="shared" si="107"/>
        <v>#REF!</v>
      </c>
      <c r="P568" s="153" t="e">
        <f t="shared" si="106"/>
        <v>#REF!</v>
      </c>
      <c r="Q568" s="153" t="e">
        <f t="shared" si="106"/>
        <v>#REF!</v>
      </c>
      <c r="R568" s="153" t="e">
        <f t="shared" si="106"/>
        <v>#REF!</v>
      </c>
      <c r="S568" s="153" t="e">
        <f t="shared" si="102"/>
        <v>#REF!</v>
      </c>
      <c r="T568" s="152" t="str">
        <f t="shared" ca="1" si="103"/>
        <v/>
      </c>
      <c r="U568" s="149" t="str">
        <f t="shared" ca="1" si="100"/>
        <v/>
      </c>
    </row>
    <row r="569" spans="1:21">
      <c r="A569" s="149">
        <v>567</v>
      </c>
      <c r="B569" s="150">
        <f t="shared" si="101"/>
        <v>567</v>
      </c>
      <c r="C569" s="151" t="e">
        <f>IF('Data Collection2'!$V$6='Pareto Math2'!Z$3,'Pareto Math2'!B569,IF(HLOOKUP(X$15,'Data Collection2'!I$2:J569,A570,FALSE)="","",HLOOKUP(X$15,'Data Collection2'!I$2:J569,A570,FALSE)))</f>
        <v>#REF!</v>
      </c>
      <c r="D569" s="149" t="e">
        <f>HLOOKUP(V$15,'Data Collection2'!I$2:J569,A570,FALSE)</f>
        <v>#REF!</v>
      </c>
      <c r="E569" s="152" t="e">
        <f>IF(C569="","",HLOOKUP(W$15,'Data Collection2'!I$2:J569,A570,FALSE))</f>
        <v>#REF!</v>
      </c>
      <c r="F569" s="152">
        <f>(COUNTIF(D$3:D569,D569))</f>
        <v>567</v>
      </c>
      <c r="G569" s="152">
        <f t="shared" si="104"/>
        <v>999</v>
      </c>
      <c r="H569" s="152" t="e">
        <f t="shared" si="105"/>
        <v>#REF!</v>
      </c>
      <c r="I569" s="153" t="str">
        <f t="shared" si="99"/>
        <v/>
      </c>
      <c r="J569" s="153" t="e">
        <f t="shared" si="107"/>
        <v>#REF!</v>
      </c>
      <c r="K569" s="153" t="e">
        <f t="shared" si="107"/>
        <v>#REF!</v>
      </c>
      <c r="L569" s="153" t="e">
        <f t="shared" si="107"/>
        <v>#REF!</v>
      </c>
      <c r="M569" s="153" t="e">
        <f t="shared" si="107"/>
        <v>#REF!</v>
      </c>
      <c r="N569" s="153" t="e">
        <f t="shared" si="107"/>
        <v>#REF!</v>
      </c>
      <c r="O569" s="153" t="e">
        <f t="shared" si="107"/>
        <v>#REF!</v>
      </c>
      <c r="P569" s="153" t="e">
        <f t="shared" si="106"/>
        <v>#REF!</v>
      </c>
      <c r="Q569" s="153" t="e">
        <f t="shared" si="106"/>
        <v>#REF!</v>
      </c>
      <c r="R569" s="153" t="e">
        <f t="shared" si="106"/>
        <v>#REF!</v>
      </c>
      <c r="S569" s="153" t="e">
        <f t="shared" si="102"/>
        <v>#REF!</v>
      </c>
      <c r="T569" s="152" t="str">
        <f t="shared" ca="1" si="103"/>
        <v/>
      </c>
      <c r="U569" s="149" t="str">
        <f t="shared" ca="1" si="100"/>
        <v/>
      </c>
    </row>
    <row r="570" spans="1:21">
      <c r="A570" s="149">
        <v>568</v>
      </c>
      <c r="B570" s="150">
        <f t="shared" si="101"/>
        <v>568</v>
      </c>
      <c r="C570" s="151" t="e">
        <f>IF('Data Collection2'!$V$6='Pareto Math2'!Z$3,'Pareto Math2'!B570,IF(HLOOKUP(X$15,'Data Collection2'!I$2:J570,A571,FALSE)="","",HLOOKUP(X$15,'Data Collection2'!I$2:J570,A571,FALSE)))</f>
        <v>#REF!</v>
      </c>
      <c r="D570" s="149" t="e">
        <f>HLOOKUP(V$15,'Data Collection2'!I$2:J570,A571,FALSE)</f>
        <v>#REF!</v>
      </c>
      <c r="E570" s="152" t="e">
        <f>IF(C570="","",HLOOKUP(W$15,'Data Collection2'!I$2:J570,A571,FALSE))</f>
        <v>#REF!</v>
      </c>
      <c r="F570" s="152">
        <f>(COUNTIF(D$3:D570,D570))</f>
        <v>568</v>
      </c>
      <c r="G570" s="152">
        <f t="shared" si="104"/>
        <v>999</v>
      </c>
      <c r="H570" s="152" t="e">
        <f t="shared" si="105"/>
        <v>#REF!</v>
      </c>
      <c r="I570" s="153" t="str">
        <f t="shared" si="99"/>
        <v/>
      </c>
      <c r="J570" s="153" t="e">
        <f t="shared" si="107"/>
        <v>#REF!</v>
      </c>
      <c r="K570" s="153" t="e">
        <f t="shared" si="107"/>
        <v>#REF!</v>
      </c>
      <c r="L570" s="153" t="e">
        <f t="shared" si="107"/>
        <v>#REF!</v>
      </c>
      <c r="M570" s="153" t="e">
        <f t="shared" si="107"/>
        <v>#REF!</v>
      </c>
      <c r="N570" s="153" t="e">
        <f t="shared" si="107"/>
        <v>#REF!</v>
      </c>
      <c r="O570" s="153" t="e">
        <f t="shared" si="107"/>
        <v>#REF!</v>
      </c>
      <c r="P570" s="153" t="e">
        <f t="shared" si="106"/>
        <v>#REF!</v>
      </c>
      <c r="Q570" s="153" t="e">
        <f t="shared" si="106"/>
        <v>#REF!</v>
      </c>
      <c r="R570" s="153" t="e">
        <f t="shared" si="106"/>
        <v>#REF!</v>
      </c>
      <c r="S570" s="153" t="e">
        <f t="shared" si="102"/>
        <v>#REF!</v>
      </c>
      <c r="T570" s="152" t="str">
        <f t="shared" ca="1" si="103"/>
        <v/>
      </c>
      <c r="U570" s="149" t="str">
        <f t="shared" ca="1" si="100"/>
        <v/>
      </c>
    </row>
    <row r="571" spans="1:21">
      <c r="A571" s="149">
        <v>569</v>
      </c>
      <c r="B571" s="150">
        <f t="shared" si="101"/>
        <v>569</v>
      </c>
      <c r="C571" s="151" t="e">
        <f>IF('Data Collection2'!$V$6='Pareto Math2'!Z$3,'Pareto Math2'!B571,IF(HLOOKUP(X$15,'Data Collection2'!I$2:J571,A572,FALSE)="","",HLOOKUP(X$15,'Data Collection2'!I$2:J571,A572,FALSE)))</f>
        <v>#REF!</v>
      </c>
      <c r="D571" s="149" t="e">
        <f>HLOOKUP(V$15,'Data Collection2'!I$2:J571,A572,FALSE)</f>
        <v>#REF!</v>
      </c>
      <c r="E571" s="152" t="e">
        <f>IF(C571="","",HLOOKUP(W$15,'Data Collection2'!I$2:J571,A572,FALSE))</f>
        <v>#REF!</v>
      </c>
      <c r="F571" s="152">
        <f>(COUNTIF(D$3:D571,D571))</f>
        <v>569</v>
      </c>
      <c r="G571" s="152">
        <f t="shared" si="104"/>
        <v>999</v>
      </c>
      <c r="H571" s="152" t="e">
        <f t="shared" si="105"/>
        <v>#REF!</v>
      </c>
      <c r="I571" s="153" t="str">
        <f t="shared" si="99"/>
        <v/>
      </c>
      <c r="J571" s="153" t="e">
        <f t="shared" si="107"/>
        <v>#REF!</v>
      </c>
      <c r="K571" s="153" t="e">
        <f t="shared" si="107"/>
        <v>#REF!</v>
      </c>
      <c r="L571" s="153" t="e">
        <f t="shared" si="107"/>
        <v>#REF!</v>
      </c>
      <c r="M571" s="153" t="e">
        <f t="shared" si="107"/>
        <v>#REF!</v>
      </c>
      <c r="N571" s="153" t="e">
        <f t="shared" si="107"/>
        <v>#REF!</v>
      </c>
      <c r="O571" s="153" t="e">
        <f t="shared" si="107"/>
        <v>#REF!</v>
      </c>
      <c r="P571" s="153" t="e">
        <f t="shared" si="106"/>
        <v>#REF!</v>
      </c>
      <c r="Q571" s="153" t="e">
        <f t="shared" si="106"/>
        <v>#REF!</v>
      </c>
      <c r="R571" s="153" t="e">
        <f t="shared" si="106"/>
        <v>#REF!</v>
      </c>
      <c r="S571" s="153" t="e">
        <f t="shared" si="102"/>
        <v>#REF!</v>
      </c>
      <c r="T571" s="152" t="str">
        <f t="shared" ca="1" si="103"/>
        <v/>
      </c>
      <c r="U571" s="149" t="str">
        <f t="shared" ca="1" si="100"/>
        <v/>
      </c>
    </row>
    <row r="572" spans="1:21">
      <c r="A572" s="149">
        <v>570</v>
      </c>
      <c r="B572" s="150">
        <f t="shared" si="101"/>
        <v>570</v>
      </c>
      <c r="C572" s="151" t="e">
        <f>IF('Data Collection2'!$V$6='Pareto Math2'!Z$3,'Pareto Math2'!B572,IF(HLOOKUP(X$15,'Data Collection2'!I$2:J572,A573,FALSE)="","",HLOOKUP(X$15,'Data Collection2'!I$2:J572,A573,FALSE)))</f>
        <v>#REF!</v>
      </c>
      <c r="D572" s="149" t="e">
        <f>HLOOKUP(V$15,'Data Collection2'!I$2:J572,A573,FALSE)</f>
        <v>#REF!</v>
      </c>
      <c r="E572" s="152" t="e">
        <f>IF(C572="","",HLOOKUP(W$15,'Data Collection2'!I$2:J572,A573,FALSE))</f>
        <v>#REF!</v>
      </c>
      <c r="F572" s="152">
        <f>(COUNTIF(D$3:D572,D572))</f>
        <v>570</v>
      </c>
      <c r="G572" s="152">
        <f t="shared" si="104"/>
        <v>999</v>
      </c>
      <c r="H572" s="152" t="e">
        <f t="shared" si="105"/>
        <v>#REF!</v>
      </c>
      <c r="I572" s="153" t="str">
        <f t="shared" si="99"/>
        <v/>
      </c>
      <c r="J572" s="153" t="e">
        <f t="shared" si="107"/>
        <v>#REF!</v>
      </c>
      <c r="K572" s="153" t="e">
        <f t="shared" si="107"/>
        <v>#REF!</v>
      </c>
      <c r="L572" s="153" t="e">
        <f t="shared" si="107"/>
        <v>#REF!</v>
      </c>
      <c r="M572" s="153" t="e">
        <f t="shared" si="107"/>
        <v>#REF!</v>
      </c>
      <c r="N572" s="153" t="e">
        <f t="shared" si="107"/>
        <v>#REF!</v>
      </c>
      <c r="O572" s="153" t="e">
        <f t="shared" si="107"/>
        <v>#REF!</v>
      </c>
      <c r="P572" s="153" t="e">
        <f t="shared" si="106"/>
        <v>#REF!</v>
      </c>
      <c r="Q572" s="153" t="e">
        <f t="shared" si="106"/>
        <v>#REF!</v>
      </c>
      <c r="R572" s="153" t="e">
        <f t="shared" si="106"/>
        <v>#REF!</v>
      </c>
      <c r="S572" s="153" t="e">
        <f t="shared" si="102"/>
        <v>#REF!</v>
      </c>
      <c r="T572" s="152" t="str">
        <f t="shared" ca="1" si="103"/>
        <v/>
      </c>
      <c r="U572" s="149" t="str">
        <f t="shared" ca="1" si="100"/>
        <v/>
      </c>
    </row>
    <row r="573" spans="1:21">
      <c r="A573" s="149">
        <v>571</v>
      </c>
      <c r="B573" s="150">
        <f t="shared" si="101"/>
        <v>571</v>
      </c>
      <c r="C573" s="151" t="e">
        <f>IF('Data Collection2'!$V$6='Pareto Math2'!Z$3,'Pareto Math2'!B573,IF(HLOOKUP(X$15,'Data Collection2'!I$2:J573,A574,FALSE)="","",HLOOKUP(X$15,'Data Collection2'!I$2:J573,A574,FALSE)))</f>
        <v>#REF!</v>
      </c>
      <c r="D573" s="149" t="e">
        <f>HLOOKUP(V$15,'Data Collection2'!I$2:J573,A574,FALSE)</f>
        <v>#REF!</v>
      </c>
      <c r="E573" s="152" t="e">
        <f>IF(C573="","",HLOOKUP(W$15,'Data Collection2'!I$2:J573,A574,FALSE))</f>
        <v>#REF!</v>
      </c>
      <c r="F573" s="152">
        <f>(COUNTIF(D$3:D573,D573))</f>
        <v>571</v>
      </c>
      <c r="G573" s="152">
        <f t="shared" si="104"/>
        <v>999</v>
      </c>
      <c r="H573" s="152" t="e">
        <f t="shared" si="105"/>
        <v>#REF!</v>
      </c>
      <c r="I573" s="153" t="str">
        <f t="shared" si="99"/>
        <v/>
      </c>
      <c r="J573" s="153" t="e">
        <f t="shared" si="107"/>
        <v>#REF!</v>
      </c>
      <c r="K573" s="153" t="e">
        <f t="shared" si="107"/>
        <v>#REF!</v>
      </c>
      <c r="L573" s="153" t="e">
        <f t="shared" si="107"/>
        <v>#REF!</v>
      </c>
      <c r="M573" s="153" t="e">
        <f t="shared" si="107"/>
        <v>#REF!</v>
      </c>
      <c r="N573" s="153" t="e">
        <f t="shared" si="107"/>
        <v>#REF!</v>
      </c>
      <c r="O573" s="153" t="e">
        <f t="shared" si="107"/>
        <v>#REF!</v>
      </c>
      <c r="P573" s="153" t="e">
        <f t="shared" si="106"/>
        <v>#REF!</v>
      </c>
      <c r="Q573" s="153" t="e">
        <f t="shared" si="106"/>
        <v>#REF!</v>
      </c>
      <c r="R573" s="153" t="e">
        <f t="shared" si="106"/>
        <v>#REF!</v>
      </c>
      <c r="S573" s="153" t="e">
        <f t="shared" si="102"/>
        <v>#REF!</v>
      </c>
      <c r="T573" s="152" t="str">
        <f t="shared" ca="1" si="103"/>
        <v/>
      </c>
      <c r="U573" s="149" t="str">
        <f t="shared" ca="1" si="100"/>
        <v/>
      </c>
    </row>
    <row r="574" spans="1:21">
      <c r="A574" s="149">
        <v>572</v>
      </c>
      <c r="B574" s="150">
        <f t="shared" si="101"/>
        <v>572</v>
      </c>
      <c r="C574" s="151" t="e">
        <f>IF('Data Collection2'!$V$6='Pareto Math2'!Z$3,'Pareto Math2'!B574,IF(HLOOKUP(X$15,'Data Collection2'!I$2:J574,A575,FALSE)="","",HLOOKUP(X$15,'Data Collection2'!I$2:J574,A575,FALSE)))</f>
        <v>#REF!</v>
      </c>
      <c r="D574" s="149" t="e">
        <f>HLOOKUP(V$15,'Data Collection2'!I$2:J574,A575,FALSE)</f>
        <v>#REF!</v>
      </c>
      <c r="E574" s="152" t="e">
        <f>IF(C574="","",HLOOKUP(W$15,'Data Collection2'!I$2:J574,A575,FALSE))</f>
        <v>#REF!</v>
      </c>
      <c r="F574" s="152">
        <f>(COUNTIF(D$3:D574,D574))</f>
        <v>572</v>
      </c>
      <c r="G574" s="152">
        <f t="shared" si="104"/>
        <v>999</v>
      </c>
      <c r="H574" s="152" t="e">
        <f t="shared" si="105"/>
        <v>#REF!</v>
      </c>
      <c r="I574" s="153" t="str">
        <f t="shared" si="99"/>
        <v/>
      </c>
      <c r="J574" s="153" t="e">
        <f t="shared" si="107"/>
        <v>#REF!</v>
      </c>
      <c r="K574" s="153" t="e">
        <f t="shared" si="107"/>
        <v>#REF!</v>
      </c>
      <c r="L574" s="153" t="e">
        <f t="shared" si="107"/>
        <v>#REF!</v>
      </c>
      <c r="M574" s="153" t="e">
        <f t="shared" si="107"/>
        <v>#REF!</v>
      </c>
      <c r="N574" s="153" t="e">
        <f t="shared" si="107"/>
        <v>#REF!</v>
      </c>
      <c r="O574" s="153" t="e">
        <f t="shared" si="107"/>
        <v>#REF!</v>
      </c>
      <c r="P574" s="153" t="e">
        <f t="shared" si="106"/>
        <v>#REF!</v>
      </c>
      <c r="Q574" s="153" t="e">
        <f t="shared" si="106"/>
        <v>#REF!</v>
      </c>
      <c r="R574" s="153" t="e">
        <f t="shared" si="106"/>
        <v>#REF!</v>
      </c>
      <c r="S574" s="153" t="e">
        <f t="shared" si="102"/>
        <v>#REF!</v>
      </c>
      <c r="T574" s="152" t="str">
        <f t="shared" ca="1" si="103"/>
        <v/>
      </c>
      <c r="U574" s="149" t="str">
        <f t="shared" ca="1" si="100"/>
        <v/>
      </c>
    </row>
    <row r="575" spans="1:21">
      <c r="A575" s="149">
        <v>573</v>
      </c>
      <c r="B575" s="150">
        <f t="shared" si="101"/>
        <v>573</v>
      </c>
      <c r="C575" s="151" t="e">
        <f>IF('Data Collection2'!$V$6='Pareto Math2'!Z$3,'Pareto Math2'!B575,IF(HLOOKUP(X$15,'Data Collection2'!I$2:J575,A576,FALSE)="","",HLOOKUP(X$15,'Data Collection2'!I$2:J575,A576,FALSE)))</f>
        <v>#REF!</v>
      </c>
      <c r="D575" s="149" t="e">
        <f>HLOOKUP(V$15,'Data Collection2'!I$2:J575,A576,FALSE)</f>
        <v>#REF!</v>
      </c>
      <c r="E575" s="152" t="e">
        <f>IF(C575="","",HLOOKUP(W$15,'Data Collection2'!I$2:J575,A576,FALSE))</f>
        <v>#REF!</v>
      </c>
      <c r="F575" s="152">
        <f>(COUNTIF(D$3:D575,D575))</f>
        <v>573</v>
      </c>
      <c r="G575" s="152">
        <f t="shared" si="104"/>
        <v>999</v>
      </c>
      <c r="H575" s="152" t="e">
        <f t="shared" si="105"/>
        <v>#REF!</v>
      </c>
      <c r="I575" s="153" t="str">
        <f t="shared" si="99"/>
        <v/>
      </c>
      <c r="J575" s="153" t="e">
        <f t="shared" si="107"/>
        <v>#REF!</v>
      </c>
      <c r="K575" s="153" t="e">
        <f t="shared" si="107"/>
        <v>#REF!</v>
      </c>
      <c r="L575" s="153" t="e">
        <f t="shared" si="107"/>
        <v>#REF!</v>
      </c>
      <c r="M575" s="153" t="e">
        <f t="shared" si="107"/>
        <v>#REF!</v>
      </c>
      <c r="N575" s="153" t="e">
        <f t="shared" si="107"/>
        <v>#REF!</v>
      </c>
      <c r="O575" s="153" t="e">
        <f t="shared" si="107"/>
        <v>#REF!</v>
      </c>
      <c r="P575" s="153" t="e">
        <f t="shared" si="106"/>
        <v>#REF!</v>
      </c>
      <c r="Q575" s="153" t="e">
        <f t="shared" si="106"/>
        <v>#REF!</v>
      </c>
      <c r="R575" s="153" t="e">
        <f t="shared" si="106"/>
        <v>#REF!</v>
      </c>
      <c r="S575" s="153" t="e">
        <f t="shared" si="102"/>
        <v>#REF!</v>
      </c>
      <c r="T575" s="152" t="str">
        <f t="shared" ca="1" si="103"/>
        <v/>
      </c>
      <c r="U575" s="149" t="str">
        <f t="shared" ca="1" si="100"/>
        <v/>
      </c>
    </row>
    <row r="576" spans="1:21">
      <c r="A576" s="149">
        <v>574</v>
      </c>
      <c r="B576" s="150">
        <f t="shared" si="101"/>
        <v>574</v>
      </c>
      <c r="C576" s="151" t="e">
        <f>IF('Data Collection2'!$V$6='Pareto Math2'!Z$3,'Pareto Math2'!B576,IF(HLOOKUP(X$15,'Data Collection2'!I$2:J576,A577,FALSE)="","",HLOOKUP(X$15,'Data Collection2'!I$2:J576,A577,FALSE)))</f>
        <v>#REF!</v>
      </c>
      <c r="D576" s="149" t="e">
        <f>HLOOKUP(V$15,'Data Collection2'!I$2:J576,A577,FALSE)</f>
        <v>#REF!</v>
      </c>
      <c r="E576" s="152" t="e">
        <f>IF(C576="","",HLOOKUP(W$15,'Data Collection2'!I$2:J576,A577,FALSE))</f>
        <v>#REF!</v>
      </c>
      <c r="F576" s="152">
        <f>(COUNTIF(D$3:D576,D576))</f>
        <v>574</v>
      </c>
      <c r="G576" s="152">
        <f t="shared" si="104"/>
        <v>999</v>
      </c>
      <c r="H576" s="152" t="e">
        <f t="shared" si="105"/>
        <v>#REF!</v>
      </c>
      <c r="I576" s="153" t="str">
        <f t="shared" si="99"/>
        <v/>
      </c>
      <c r="J576" s="153" t="e">
        <f t="shared" si="107"/>
        <v>#REF!</v>
      </c>
      <c r="K576" s="153" t="e">
        <f t="shared" si="107"/>
        <v>#REF!</v>
      </c>
      <c r="L576" s="153" t="e">
        <f t="shared" si="107"/>
        <v>#REF!</v>
      </c>
      <c r="M576" s="153" t="e">
        <f t="shared" si="107"/>
        <v>#REF!</v>
      </c>
      <c r="N576" s="153" t="e">
        <f t="shared" si="107"/>
        <v>#REF!</v>
      </c>
      <c r="O576" s="153" t="e">
        <f t="shared" si="107"/>
        <v>#REF!</v>
      </c>
      <c r="P576" s="153" t="e">
        <f t="shared" si="106"/>
        <v>#REF!</v>
      </c>
      <c r="Q576" s="153" t="e">
        <f t="shared" si="106"/>
        <v>#REF!</v>
      </c>
      <c r="R576" s="153" t="e">
        <f t="shared" si="106"/>
        <v>#REF!</v>
      </c>
      <c r="S576" s="153" t="e">
        <f t="shared" si="102"/>
        <v>#REF!</v>
      </c>
      <c r="T576" s="152" t="str">
        <f t="shared" ca="1" si="103"/>
        <v/>
      </c>
      <c r="U576" s="149" t="str">
        <f t="shared" ca="1" si="100"/>
        <v/>
      </c>
    </row>
    <row r="577" spans="1:21">
      <c r="A577" s="149">
        <v>575</v>
      </c>
      <c r="B577" s="150">
        <f t="shared" si="101"/>
        <v>575</v>
      </c>
      <c r="C577" s="151" t="e">
        <f>IF('Data Collection2'!$V$6='Pareto Math2'!Z$3,'Pareto Math2'!B577,IF(HLOOKUP(X$15,'Data Collection2'!I$2:J577,A578,FALSE)="","",HLOOKUP(X$15,'Data Collection2'!I$2:J577,A578,FALSE)))</f>
        <v>#REF!</v>
      </c>
      <c r="D577" s="149" t="e">
        <f>HLOOKUP(V$15,'Data Collection2'!I$2:J577,A578,FALSE)</f>
        <v>#REF!</v>
      </c>
      <c r="E577" s="152" t="e">
        <f>IF(C577="","",HLOOKUP(W$15,'Data Collection2'!I$2:J577,A578,FALSE))</f>
        <v>#REF!</v>
      </c>
      <c r="F577" s="152">
        <f>(COUNTIF(D$3:D577,D577))</f>
        <v>575</v>
      </c>
      <c r="G577" s="152">
        <f t="shared" si="104"/>
        <v>999</v>
      </c>
      <c r="H577" s="152" t="e">
        <f t="shared" si="105"/>
        <v>#REF!</v>
      </c>
      <c r="I577" s="153" t="str">
        <f t="shared" si="99"/>
        <v/>
      </c>
      <c r="J577" s="153" t="e">
        <f t="shared" si="107"/>
        <v>#REF!</v>
      </c>
      <c r="K577" s="153" t="e">
        <f t="shared" si="107"/>
        <v>#REF!</v>
      </c>
      <c r="L577" s="153" t="e">
        <f t="shared" si="107"/>
        <v>#REF!</v>
      </c>
      <c r="M577" s="153" t="e">
        <f t="shared" si="107"/>
        <v>#REF!</v>
      </c>
      <c r="N577" s="153" t="e">
        <f t="shared" si="107"/>
        <v>#REF!</v>
      </c>
      <c r="O577" s="153" t="e">
        <f t="shared" si="107"/>
        <v>#REF!</v>
      </c>
      <c r="P577" s="153" t="e">
        <f t="shared" si="106"/>
        <v>#REF!</v>
      </c>
      <c r="Q577" s="153" t="e">
        <f t="shared" si="106"/>
        <v>#REF!</v>
      </c>
      <c r="R577" s="153" t="e">
        <f t="shared" si="106"/>
        <v>#REF!</v>
      </c>
      <c r="S577" s="153" t="e">
        <f t="shared" si="102"/>
        <v>#REF!</v>
      </c>
      <c r="T577" s="152" t="str">
        <f t="shared" ca="1" si="103"/>
        <v/>
      </c>
      <c r="U577" s="149" t="str">
        <f t="shared" ca="1" si="100"/>
        <v/>
      </c>
    </row>
    <row r="578" spans="1:21">
      <c r="A578" s="149">
        <v>576</v>
      </c>
      <c r="B578" s="150">
        <f t="shared" si="101"/>
        <v>576</v>
      </c>
      <c r="C578" s="151" t="e">
        <f>IF('Data Collection2'!$V$6='Pareto Math2'!Z$3,'Pareto Math2'!B578,IF(HLOOKUP(X$15,'Data Collection2'!I$2:J578,A579,FALSE)="","",HLOOKUP(X$15,'Data Collection2'!I$2:J578,A579,FALSE)))</f>
        <v>#REF!</v>
      </c>
      <c r="D578" s="149" t="e">
        <f>HLOOKUP(V$15,'Data Collection2'!I$2:J578,A579,FALSE)</f>
        <v>#REF!</v>
      </c>
      <c r="E578" s="152" t="e">
        <f>IF(C578="","",HLOOKUP(W$15,'Data Collection2'!I$2:J578,A579,FALSE))</f>
        <v>#REF!</v>
      </c>
      <c r="F578" s="152">
        <f>(COUNTIF(D$3:D578,D578))</f>
        <v>576</v>
      </c>
      <c r="G578" s="152">
        <f t="shared" si="104"/>
        <v>999</v>
      </c>
      <c r="H578" s="152" t="e">
        <f t="shared" si="105"/>
        <v>#REF!</v>
      </c>
      <c r="I578" s="153" t="str">
        <f t="shared" si="99"/>
        <v/>
      </c>
      <c r="J578" s="153" t="e">
        <f t="shared" si="107"/>
        <v>#REF!</v>
      </c>
      <c r="K578" s="153" t="e">
        <f t="shared" si="107"/>
        <v>#REF!</v>
      </c>
      <c r="L578" s="153" t="e">
        <f t="shared" si="107"/>
        <v>#REF!</v>
      </c>
      <c r="M578" s="153" t="e">
        <f t="shared" si="107"/>
        <v>#REF!</v>
      </c>
      <c r="N578" s="153" t="e">
        <f t="shared" si="107"/>
        <v>#REF!</v>
      </c>
      <c r="O578" s="153" t="e">
        <f t="shared" si="107"/>
        <v>#REF!</v>
      </c>
      <c r="P578" s="153" t="e">
        <f t="shared" si="106"/>
        <v>#REF!</v>
      </c>
      <c r="Q578" s="153" t="e">
        <f t="shared" si="106"/>
        <v>#REF!</v>
      </c>
      <c r="R578" s="153" t="e">
        <f t="shared" si="106"/>
        <v>#REF!</v>
      </c>
      <c r="S578" s="153" t="e">
        <f t="shared" si="102"/>
        <v>#REF!</v>
      </c>
      <c r="T578" s="152" t="str">
        <f t="shared" ca="1" si="103"/>
        <v/>
      </c>
      <c r="U578" s="149" t="str">
        <f t="shared" ca="1" si="100"/>
        <v/>
      </c>
    </row>
    <row r="579" spans="1:21">
      <c r="A579" s="149">
        <v>577</v>
      </c>
      <c r="B579" s="150">
        <f t="shared" si="101"/>
        <v>577</v>
      </c>
      <c r="C579" s="151" t="e">
        <f>IF('Data Collection2'!$V$6='Pareto Math2'!Z$3,'Pareto Math2'!B579,IF(HLOOKUP(X$15,'Data Collection2'!I$2:J579,A580,FALSE)="","",HLOOKUP(X$15,'Data Collection2'!I$2:J579,A580,FALSE)))</f>
        <v>#REF!</v>
      </c>
      <c r="D579" s="149" t="e">
        <f>HLOOKUP(V$15,'Data Collection2'!I$2:J579,A580,FALSE)</f>
        <v>#REF!</v>
      </c>
      <c r="E579" s="152" t="e">
        <f>IF(C579="","",HLOOKUP(W$15,'Data Collection2'!I$2:J579,A580,FALSE))</f>
        <v>#REF!</v>
      </c>
      <c r="F579" s="152">
        <f>(COUNTIF(D$3:D579,D579))</f>
        <v>577</v>
      </c>
      <c r="G579" s="152">
        <f t="shared" si="104"/>
        <v>999</v>
      </c>
      <c r="H579" s="152" t="e">
        <f t="shared" si="105"/>
        <v>#REF!</v>
      </c>
      <c r="I579" s="153" t="str">
        <f t="shared" ref="I579:I642" si="108">IF(F579=G579,IF(ISNA(H579),G579,H579),"")</f>
        <v/>
      </c>
      <c r="J579" s="153" t="e">
        <f t="shared" si="107"/>
        <v>#REF!</v>
      </c>
      <c r="K579" s="153" t="e">
        <f t="shared" si="107"/>
        <v>#REF!</v>
      </c>
      <c r="L579" s="153" t="e">
        <f t="shared" si="107"/>
        <v>#REF!</v>
      </c>
      <c r="M579" s="153" t="e">
        <f t="shared" si="107"/>
        <v>#REF!</v>
      </c>
      <c r="N579" s="153" t="e">
        <f t="shared" si="107"/>
        <v>#REF!</v>
      </c>
      <c r="O579" s="153" t="e">
        <f t="shared" si="107"/>
        <v>#REF!</v>
      </c>
      <c r="P579" s="153" t="e">
        <f t="shared" si="106"/>
        <v>#REF!</v>
      </c>
      <c r="Q579" s="153" t="e">
        <f t="shared" si="106"/>
        <v>#REF!</v>
      </c>
      <c r="R579" s="153" t="e">
        <f t="shared" si="106"/>
        <v>#REF!</v>
      </c>
      <c r="S579" s="153" t="e">
        <f t="shared" si="102"/>
        <v>#REF!</v>
      </c>
      <c r="T579" s="152" t="str">
        <f t="shared" ca="1" si="103"/>
        <v/>
      </c>
      <c r="U579" s="149" t="str">
        <f t="shared" ref="U579:U642" ca="1" si="109">IF(T579="","",D579)</f>
        <v/>
      </c>
    </row>
    <row r="580" spans="1:21">
      <c r="A580" s="149">
        <v>578</v>
      </c>
      <c r="B580" s="150">
        <f t="shared" ref="B580:B643" si="110">IF(A580&gt;999-COUNTIF(D:D,0),"",A580)</f>
        <v>578</v>
      </c>
      <c r="C580" s="151" t="e">
        <f>IF('Data Collection2'!$V$6='Pareto Math2'!Z$3,'Pareto Math2'!B580,IF(HLOOKUP(X$15,'Data Collection2'!I$2:J580,A581,FALSE)="","",HLOOKUP(X$15,'Data Collection2'!I$2:J580,A581,FALSE)))</f>
        <v>#REF!</v>
      </c>
      <c r="D580" s="149" t="e">
        <f>HLOOKUP(V$15,'Data Collection2'!I$2:J580,A581,FALSE)</f>
        <v>#REF!</v>
      </c>
      <c r="E580" s="152" t="e">
        <f>IF(C580="","",HLOOKUP(W$15,'Data Collection2'!I$2:J580,A581,FALSE))</f>
        <v>#REF!</v>
      </c>
      <c r="F580" s="152">
        <f>(COUNTIF(D$3:D580,D580))</f>
        <v>578</v>
      </c>
      <c r="G580" s="152">
        <f t="shared" si="104"/>
        <v>999</v>
      </c>
      <c r="H580" s="152" t="e">
        <f t="shared" si="105"/>
        <v>#REF!</v>
      </c>
      <c r="I580" s="153" t="str">
        <f t="shared" si="108"/>
        <v/>
      </c>
      <c r="J580" s="153" t="e">
        <f t="shared" si="107"/>
        <v>#REF!</v>
      </c>
      <c r="K580" s="153" t="e">
        <f t="shared" si="107"/>
        <v>#REF!</v>
      </c>
      <c r="L580" s="153" t="e">
        <f t="shared" si="107"/>
        <v>#REF!</v>
      </c>
      <c r="M580" s="153" t="e">
        <f t="shared" si="107"/>
        <v>#REF!</v>
      </c>
      <c r="N580" s="153" t="e">
        <f t="shared" si="107"/>
        <v>#REF!</v>
      </c>
      <c r="O580" s="153" t="e">
        <f t="shared" si="107"/>
        <v>#REF!</v>
      </c>
      <c r="P580" s="153" t="e">
        <f t="shared" si="106"/>
        <v>#REF!</v>
      </c>
      <c r="Q580" s="153" t="e">
        <f t="shared" si="106"/>
        <v>#REF!</v>
      </c>
      <c r="R580" s="153" t="e">
        <f t="shared" si="106"/>
        <v>#REF!</v>
      </c>
      <c r="S580" s="153" t="e">
        <f t="shared" ref="S580:S643" si="111">IF(SUM(J580:R580)=0,$E580,"")</f>
        <v>#REF!</v>
      </c>
      <c r="T580" s="152" t="str">
        <f t="shared" ref="T580:T643" ca="1" si="112">IF(F580=G580,IF(ISNA(H580),G580+(RAND()*0.01),H580+(RAND()*0.0000000001)),"")</f>
        <v/>
      </c>
      <c r="U580" s="149" t="str">
        <f t="shared" ca="1" si="109"/>
        <v/>
      </c>
    </row>
    <row r="581" spans="1:21">
      <c r="A581" s="149">
        <v>579</v>
      </c>
      <c r="B581" s="150">
        <f t="shared" si="110"/>
        <v>579</v>
      </c>
      <c r="C581" s="151" t="e">
        <f>IF('Data Collection2'!$V$6='Pareto Math2'!Z$3,'Pareto Math2'!B581,IF(HLOOKUP(X$15,'Data Collection2'!I$2:J581,A582,FALSE)="","",HLOOKUP(X$15,'Data Collection2'!I$2:J581,A582,FALSE)))</f>
        <v>#REF!</v>
      </c>
      <c r="D581" s="149" t="e">
        <f>HLOOKUP(V$15,'Data Collection2'!I$2:J581,A582,FALSE)</f>
        <v>#REF!</v>
      </c>
      <c r="E581" s="152" t="e">
        <f>IF(C581="","",HLOOKUP(W$15,'Data Collection2'!I$2:J581,A582,FALSE))</f>
        <v>#REF!</v>
      </c>
      <c r="F581" s="152">
        <f>(COUNTIF(D$3:D581,D581))</f>
        <v>579</v>
      </c>
      <c r="G581" s="152">
        <f t="shared" si="104"/>
        <v>999</v>
      </c>
      <c r="H581" s="152" t="e">
        <f t="shared" si="105"/>
        <v>#REF!</v>
      </c>
      <c r="I581" s="153" t="str">
        <f t="shared" si="108"/>
        <v/>
      </c>
      <c r="J581" s="153" t="e">
        <f t="shared" si="107"/>
        <v>#REF!</v>
      </c>
      <c r="K581" s="153" t="e">
        <f t="shared" si="107"/>
        <v>#REF!</v>
      </c>
      <c r="L581" s="153" t="e">
        <f t="shared" si="107"/>
        <v>#REF!</v>
      </c>
      <c r="M581" s="153" t="e">
        <f t="shared" si="107"/>
        <v>#REF!</v>
      </c>
      <c r="N581" s="153" t="e">
        <f t="shared" si="107"/>
        <v>#REF!</v>
      </c>
      <c r="O581" s="153" t="e">
        <f t="shared" si="107"/>
        <v>#REF!</v>
      </c>
      <c r="P581" s="153" t="e">
        <f t="shared" si="106"/>
        <v>#REF!</v>
      </c>
      <c r="Q581" s="153" t="e">
        <f t="shared" si="106"/>
        <v>#REF!</v>
      </c>
      <c r="R581" s="153" t="e">
        <f t="shared" si="106"/>
        <v>#REF!</v>
      </c>
      <c r="S581" s="153" t="e">
        <f t="shared" si="111"/>
        <v>#REF!</v>
      </c>
      <c r="T581" s="152" t="str">
        <f t="shared" ca="1" si="112"/>
        <v/>
      </c>
      <c r="U581" s="149" t="str">
        <f t="shared" ca="1" si="109"/>
        <v/>
      </c>
    </row>
    <row r="582" spans="1:21">
      <c r="A582" s="149">
        <v>580</v>
      </c>
      <c r="B582" s="150">
        <f t="shared" si="110"/>
        <v>580</v>
      </c>
      <c r="C582" s="151" t="e">
        <f>IF('Data Collection2'!$V$6='Pareto Math2'!Z$3,'Pareto Math2'!B582,IF(HLOOKUP(X$15,'Data Collection2'!I$2:J582,A583,FALSE)="","",HLOOKUP(X$15,'Data Collection2'!I$2:J582,A583,FALSE)))</f>
        <v>#REF!</v>
      </c>
      <c r="D582" s="149" t="e">
        <f>HLOOKUP(V$15,'Data Collection2'!I$2:J582,A583,FALSE)</f>
        <v>#REF!</v>
      </c>
      <c r="E582" s="152" t="e">
        <f>IF(C582="","",HLOOKUP(W$15,'Data Collection2'!I$2:J582,A583,FALSE))</f>
        <v>#REF!</v>
      </c>
      <c r="F582" s="152">
        <f>(COUNTIF(D$3:D582,D582))</f>
        <v>580</v>
      </c>
      <c r="G582" s="152">
        <f t="shared" si="104"/>
        <v>999</v>
      </c>
      <c r="H582" s="152" t="e">
        <f t="shared" si="105"/>
        <v>#REF!</v>
      </c>
      <c r="I582" s="153" t="str">
        <f t="shared" si="108"/>
        <v/>
      </c>
      <c r="J582" s="153" t="e">
        <f t="shared" si="107"/>
        <v>#REF!</v>
      </c>
      <c r="K582" s="153" t="e">
        <f t="shared" si="107"/>
        <v>#REF!</v>
      </c>
      <c r="L582" s="153" t="e">
        <f t="shared" si="107"/>
        <v>#REF!</v>
      </c>
      <c r="M582" s="153" t="e">
        <f t="shared" si="107"/>
        <v>#REF!</v>
      </c>
      <c r="N582" s="153" t="e">
        <f t="shared" si="107"/>
        <v>#REF!</v>
      </c>
      <c r="O582" s="153" t="e">
        <f t="shared" si="107"/>
        <v>#REF!</v>
      </c>
      <c r="P582" s="153" t="e">
        <f t="shared" si="106"/>
        <v>#REF!</v>
      </c>
      <c r="Q582" s="153" t="e">
        <f t="shared" si="106"/>
        <v>#REF!</v>
      </c>
      <c r="R582" s="153" t="e">
        <f t="shared" si="106"/>
        <v>#REF!</v>
      </c>
      <c r="S582" s="153" t="e">
        <f t="shared" si="111"/>
        <v>#REF!</v>
      </c>
      <c r="T582" s="152" t="str">
        <f t="shared" ca="1" si="112"/>
        <v/>
      </c>
      <c r="U582" s="149" t="str">
        <f t="shared" ca="1" si="109"/>
        <v/>
      </c>
    </row>
    <row r="583" spans="1:21">
      <c r="A583" s="149">
        <v>581</v>
      </c>
      <c r="B583" s="150">
        <f t="shared" si="110"/>
        <v>581</v>
      </c>
      <c r="C583" s="151" t="e">
        <f>IF('Data Collection2'!$V$6='Pareto Math2'!Z$3,'Pareto Math2'!B583,IF(HLOOKUP(X$15,'Data Collection2'!I$2:J583,A584,FALSE)="","",HLOOKUP(X$15,'Data Collection2'!I$2:J583,A584,FALSE)))</f>
        <v>#REF!</v>
      </c>
      <c r="D583" s="149" t="e">
        <f>HLOOKUP(V$15,'Data Collection2'!I$2:J583,A584,FALSE)</f>
        <v>#REF!</v>
      </c>
      <c r="E583" s="152" t="e">
        <f>IF(C583="","",HLOOKUP(W$15,'Data Collection2'!I$2:J583,A584,FALSE))</f>
        <v>#REF!</v>
      </c>
      <c r="F583" s="152">
        <f>(COUNTIF(D$3:D583,D583))</f>
        <v>581</v>
      </c>
      <c r="G583" s="152">
        <f t="shared" si="104"/>
        <v>999</v>
      </c>
      <c r="H583" s="152" t="e">
        <f t="shared" si="105"/>
        <v>#REF!</v>
      </c>
      <c r="I583" s="153" t="str">
        <f t="shared" si="108"/>
        <v/>
      </c>
      <c r="J583" s="153" t="e">
        <f t="shared" si="107"/>
        <v>#REF!</v>
      </c>
      <c r="K583" s="153" t="e">
        <f t="shared" si="107"/>
        <v>#REF!</v>
      </c>
      <c r="L583" s="153" t="e">
        <f t="shared" si="107"/>
        <v>#REF!</v>
      </c>
      <c r="M583" s="153" t="e">
        <f t="shared" si="107"/>
        <v>#REF!</v>
      </c>
      <c r="N583" s="153" t="e">
        <f t="shared" si="107"/>
        <v>#REF!</v>
      </c>
      <c r="O583" s="153" t="e">
        <f t="shared" si="107"/>
        <v>#REF!</v>
      </c>
      <c r="P583" s="153" t="e">
        <f t="shared" si="106"/>
        <v>#REF!</v>
      </c>
      <c r="Q583" s="153" t="e">
        <f t="shared" si="106"/>
        <v>#REF!</v>
      </c>
      <c r="R583" s="153" t="e">
        <f t="shared" si="106"/>
        <v>#REF!</v>
      </c>
      <c r="S583" s="153" t="e">
        <f t="shared" si="111"/>
        <v>#REF!</v>
      </c>
      <c r="T583" s="152" t="str">
        <f t="shared" ca="1" si="112"/>
        <v/>
      </c>
      <c r="U583" s="149" t="str">
        <f t="shared" ca="1" si="109"/>
        <v/>
      </c>
    </row>
    <row r="584" spans="1:21">
      <c r="A584" s="149">
        <v>582</v>
      </c>
      <c r="B584" s="150">
        <f t="shared" si="110"/>
        <v>582</v>
      </c>
      <c r="C584" s="151" t="e">
        <f>IF('Data Collection2'!$V$6='Pareto Math2'!Z$3,'Pareto Math2'!B584,IF(HLOOKUP(X$15,'Data Collection2'!I$2:J584,A585,FALSE)="","",HLOOKUP(X$15,'Data Collection2'!I$2:J584,A585,FALSE)))</f>
        <v>#REF!</v>
      </c>
      <c r="D584" s="149" t="e">
        <f>HLOOKUP(V$15,'Data Collection2'!I$2:J584,A585,FALSE)</f>
        <v>#REF!</v>
      </c>
      <c r="E584" s="152" t="e">
        <f>IF(C584="","",HLOOKUP(W$15,'Data Collection2'!I$2:J584,A585,FALSE))</f>
        <v>#REF!</v>
      </c>
      <c r="F584" s="152">
        <f>(COUNTIF(D$3:D584,D584))</f>
        <v>582</v>
      </c>
      <c r="G584" s="152">
        <f t="shared" si="104"/>
        <v>999</v>
      </c>
      <c r="H584" s="152" t="e">
        <f t="shared" si="105"/>
        <v>#REF!</v>
      </c>
      <c r="I584" s="153" t="str">
        <f t="shared" si="108"/>
        <v/>
      </c>
      <c r="J584" s="153" t="e">
        <f t="shared" si="107"/>
        <v>#REF!</v>
      </c>
      <c r="K584" s="153" t="e">
        <f t="shared" si="107"/>
        <v>#REF!</v>
      </c>
      <c r="L584" s="153" t="e">
        <f t="shared" si="107"/>
        <v>#REF!</v>
      </c>
      <c r="M584" s="153" t="e">
        <f t="shared" ref="M584:R636" si="113">IF(ISERROR(AA$43),"",IF($D584&lt;&gt;AA$43,"",$E584))</f>
        <v>#REF!</v>
      </c>
      <c r="N584" s="153" t="e">
        <f t="shared" si="113"/>
        <v>#REF!</v>
      </c>
      <c r="O584" s="153" t="e">
        <f t="shared" si="113"/>
        <v>#REF!</v>
      </c>
      <c r="P584" s="153" t="e">
        <f t="shared" si="106"/>
        <v>#REF!</v>
      </c>
      <c r="Q584" s="153" t="e">
        <f t="shared" si="106"/>
        <v>#REF!</v>
      </c>
      <c r="R584" s="153" t="e">
        <f t="shared" si="106"/>
        <v>#REF!</v>
      </c>
      <c r="S584" s="153" t="e">
        <f t="shared" si="111"/>
        <v>#REF!</v>
      </c>
      <c r="T584" s="152" t="str">
        <f t="shared" ca="1" si="112"/>
        <v/>
      </c>
      <c r="U584" s="149" t="str">
        <f t="shared" ca="1" si="109"/>
        <v/>
      </c>
    </row>
    <row r="585" spans="1:21">
      <c r="A585" s="149">
        <v>583</v>
      </c>
      <c r="B585" s="150">
        <f t="shared" si="110"/>
        <v>583</v>
      </c>
      <c r="C585" s="151" t="e">
        <f>IF('Data Collection2'!$V$6='Pareto Math2'!Z$3,'Pareto Math2'!B585,IF(HLOOKUP(X$15,'Data Collection2'!I$2:J585,A586,FALSE)="","",HLOOKUP(X$15,'Data Collection2'!I$2:J585,A586,FALSE)))</f>
        <v>#REF!</v>
      </c>
      <c r="D585" s="149" t="e">
        <f>HLOOKUP(V$15,'Data Collection2'!I$2:J585,A586,FALSE)</f>
        <v>#REF!</v>
      </c>
      <c r="E585" s="152" t="e">
        <f>IF(C585="","",HLOOKUP(W$15,'Data Collection2'!I$2:J585,A586,FALSE))</f>
        <v>#REF!</v>
      </c>
      <c r="F585" s="152">
        <f>(COUNTIF(D$3:D585,D585))</f>
        <v>583</v>
      </c>
      <c r="G585" s="152">
        <f t="shared" ref="G585:G648" si="114">(COUNTIF(D$3:D$1002,D585))</f>
        <v>999</v>
      </c>
      <c r="H585" s="152" t="e">
        <f t="shared" ref="H585:H648" si="115">(SUMIF(D$3:D$1002,D585,E$3:E$1002))</f>
        <v>#REF!</v>
      </c>
      <c r="I585" s="153" t="str">
        <f t="shared" si="108"/>
        <v/>
      </c>
      <c r="J585" s="153" t="e">
        <f t="shared" ref="J585:O648" si="116">IF(ISERROR(X$43),"",IF($D585&lt;&gt;X$43,"",$E585))</f>
        <v>#REF!</v>
      </c>
      <c r="K585" s="153" t="e">
        <f t="shared" si="116"/>
        <v>#REF!</v>
      </c>
      <c r="L585" s="153" t="e">
        <f t="shared" si="116"/>
        <v>#REF!</v>
      </c>
      <c r="M585" s="153" t="e">
        <f t="shared" si="113"/>
        <v>#REF!</v>
      </c>
      <c r="N585" s="153" t="e">
        <f t="shared" si="113"/>
        <v>#REF!</v>
      </c>
      <c r="O585" s="153" t="e">
        <f t="shared" si="113"/>
        <v>#REF!</v>
      </c>
      <c r="P585" s="153" t="e">
        <f t="shared" si="106"/>
        <v>#REF!</v>
      </c>
      <c r="Q585" s="153" t="e">
        <f t="shared" si="106"/>
        <v>#REF!</v>
      </c>
      <c r="R585" s="153" t="e">
        <f t="shared" si="106"/>
        <v>#REF!</v>
      </c>
      <c r="S585" s="153" t="e">
        <f t="shared" si="111"/>
        <v>#REF!</v>
      </c>
      <c r="T585" s="152" t="str">
        <f t="shared" ca="1" si="112"/>
        <v/>
      </c>
      <c r="U585" s="149" t="str">
        <f t="shared" ca="1" si="109"/>
        <v/>
      </c>
    </row>
    <row r="586" spans="1:21">
      <c r="A586" s="149">
        <v>584</v>
      </c>
      <c r="B586" s="150">
        <f t="shared" si="110"/>
        <v>584</v>
      </c>
      <c r="C586" s="151" t="e">
        <f>IF('Data Collection2'!$V$6='Pareto Math2'!Z$3,'Pareto Math2'!B586,IF(HLOOKUP(X$15,'Data Collection2'!I$2:J586,A587,FALSE)="","",HLOOKUP(X$15,'Data Collection2'!I$2:J586,A587,FALSE)))</f>
        <v>#REF!</v>
      </c>
      <c r="D586" s="149" t="e">
        <f>HLOOKUP(V$15,'Data Collection2'!I$2:J586,A587,FALSE)</f>
        <v>#REF!</v>
      </c>
      <c r="E586" s="152" t="e">
        <f>IF(C586="","",HLOOKUP(W$15,'Data Collection2'!I$2:J586,A587,FALSE))</f>
        <v>#REF!</v>
      </c>
      <c r="F586" s="152">
        <f>(COUNTIF(D$3:D586,D586))</f>
        <v>584</v>
      </c>
      <c r="G586" s="152">
        <f t="shared" si="114"/>
        <v>999</v>
      </c>
      <c r="H586" s="152" t="e">
        <f t="shared" si="115"/>
        <v>#REF!</v>
      </c>
      <c r="I586" s="153" t="str">
        <f t="shared" si="108"/>
        <v/>
      </c>
      <c r="J586" s="153" t="e">
        <f t="shared" si="116"/>
        <v>#REF!</v>
      </c>
      <c r="K586" s="153" t="e">
        <f t="shared" si="116"/>
        <v>#REF!</v>
      </c>
      <c r="L586" s="153" t="e">
        <f t="shared" si="116"/>
        <v>#REF!</v>
      </c>
      <c r="M586" s="153" t="e">
        <f t="shared" si="113"/>
        <v>#REF!</v>
      </c>
      <c r="N586" s="153" t="e">
        <f t="shared" si="113"/>
        <v>#REF!</v>
      </c>
      <c r="O586" s="153" t="e">
        <f t="shared" si="113"/>
        <v>#REF!</v>
      </c>
      <c r="P586" s="153" t="e">
        <f t="shared" si="106"/>
        <v>#REF!</v>
      </c>
      <c r="Q586" s="153" t="e">
        <f t="shared" si="106"/>
        <v>#REF!</v>
      </c>
      <c r="R586" s="153" t="e">
        <f t="shared" si="106"/>
        <v>#REF!</v>
      </c>
      <c r="S586" s="153" t="e">
        <f t="shared" si="111"/>
        <v>#REF!</v>
      </c>
      <c r="T586" s="152" t="str">
        <f t="shared" ca="1" si="112"/>
        <v/>
      </c>
      <c r="U586" s="149" t="str">
        <f t="shared" ca="1" si="109"/>
        <v/>
      </c>
    </row>
    <row r="587" spans="1:21">
      <c r="A587" s="149">
        <v>585</v>
      </c>
      <c r="B587" s="150">
        <f t="shared" si="110"/>
        <v>585</v>
      </c>
      <c r="C587" s="151" t="e">
        <f>IF('Data Collection2'!$V$6='Pareto Math2'!Z$3,'Pareto Math2'!B587,IF(HLOOKUP(X$15,'Data Collection2'!I$2:J587,A588,FALSE)="","",HLOOKUP(X$15,'Data Collection2'!I$2:J587,A588,FALSE)))</f>
        <v>#REF!</v>
      </c>
      <c r="D587" s="149" t="e">
        <f>HLOOKUP(V$15,'Data Collection2'!I$2:J587,A588,FALSE)</f>
        <v>#REF!</v>
      </c>
      <c r="E587" s="152" t="e">
        <f>IF(C587="","",HLOOKUP(W$15,'Data Collection2'!I$2:J587,A588,FALSE))</f>
        <v>#REF!</v>
      </c>
      <c r="F587" s="152">
        <f>(COUNTIF(D$3:D587,D587))</f>
        <v>585</v>
      </c>
      <c r="G587" s="152">
        <f t="shared" si="114"/>
        <v>999</v>
      </c>
      <c r="H587" s="152" t="e">
        <f t="shared" si="115"/>
        <v>#REF!</v>
      </c>
      <c r="I587" s="153" t="str">
        <f t="shared" si="108"/>
        <v/>
      </c>
      <c r="J587" s="153" t="e">
        <f t="shared" si="116"/>
        <v>#REF!</v>
      </c>
      <c r="K587" s="153" t="e">
        <f t="shared" si="116"/>
        <v>#REF!</v>
      </c>
      <c r="L587" s="153" t="e">
        <f t="shared" si="116"/>
        <v>#REF!</v>
      </c>
      <c r="M587" s="153" t="e">
        <f t="shared" si="113"/>
        <v>#REF!</v>
      </c>
      <c r="N587" s="153" t="e">
        <f t="shared" si="113"/>
        <v>#REF!</v>
      </c>
      <c r="O587" s="153" t="e">
        <f t="shared" si="113"/>
        <v>#REF!</v>
      </c>
      <c r="P587" s="153" t="e">
        <f t="shared" si="106"/>
        <v>#REF!</v>
      </c>
      <c r="Q587" s="153" t="e">
        <f t="shared" si="106"/>
        <v>#REF!</v>
      </c>
      <c r="R587" s="153" t="e">
        <f t="shared" si="106"/>
        <v>#REF!</v>
      </c>
      <c r="S587" s="153" t="e">
        <f t="shared" si="111"/>
        <v>#REF!</v>
      </c>
      <c r="T587" s="152" t="str">
        <f t="shared" ca="1" si="112"/>
        <v/>
      </c>
      <c r="U587" s="149" t="str">
        <f t="shared" ca="1" si="109"/>
        <v/>
      </c>
    </row>
    <row r="588" spans="1:21">
      <c r="A588" s="149">
        <v>586</v>
      </c>
      <c r="B588" s="150">
        <f t="shared" si="110"/>
        <v>586</v>
      </c>
      <c r="C588" s="151" t="e">
        <f>IF('Data Collection2'!$V$6='Pareto Math2'!Z$3,'Pareto Math2'!B588,IF(HLOOKUP(X$15,'Data Collection2'!I$2:J588,A589,FALSE)="","",HLOOKUP(X$15,'Data Collection2'!I$2:J588,A589,FALSE)))</f>
        <v>#REF!</v>
      </c>
      <c r="D588" s="149" t="e">
        <f>HLOOKUP(V$15,'Data Collection2'!I$2:J588,A589,FALSE)</f>
        <v>#REF!</v>
      </c>
      <c r="E588" s="152" t="e">
        <f>IF(C588="","",HLOOKUP(W$15,'Data Collection2'!I$2:J588,A589,FALSE))</f>
        <v>#REF!</v>
      </c>
      <c r="F588" s="152">
        <f>(COUNTIF(D$3:D588,D588))</f>
        <v>586</v>
      </c>
      <c r="G588" s="152">
        <f t="shared" si="114"/>
        <v>999</v>
      </c>
      <c r="H588" s="152" t="e">
        <f t="shared" si="115"/>
        <v>#REF!</v>
      </c>
      <c r="I588" s="153" t="str">
        <f t="shared" si="108"/>
        <v/>
      </c>
      <c r="J588" s="153" t="e">
        <f t="shared" si="116"/>
        <v>#REF!</v>
      </c>
      <c r="K588" s="153" t="e">
        <f t="shared" si="116"/>
        <v>#REF!</v>
      </c>
      <c r="L588" s="153" t="e">
        <f t="shared" si="116"/>
        <v>#REF!</v>
      </c>
      <c r="M588" s="153" t="e">
        <f t="shared" si="113"/>
        <v>#REF!</v>
      </c>
      <c r="N588" s="153" t="e">
        <f t="shared" si="113"/>
        <v>#REF!</v>
      </c>
      <c r="O588" s="153" t="e">
        <f t="shared" si="113"/>
        <v>#REF!</v>
      </c>
      <c r="P588" s="153" t="e">
        <f t="shared" si="106"/>
        <v>#REF!</v>
      </c>
      <c r="Q588" s="153" t="e">
        <f t="shared" si="106"/>
        <v>#REF!</v>
      </c>
      <c r="R588" s="153" t="e">
        <f t="shared" si="106"/>
        <v>#REF!</v>
      </c>
      <c r="S588" s="153" t="e">
        <f t="shared" si="111"/>
        <v>#REF!</v>
      </c>
      <c r="T588" s="152" t="str">
        <f t="shared" ca="1" si="112"/>
        <v/>
      </c>
      <c r="U588" s="149" t="str">
        <f t="shared" ca="1" si="109"/>
        <v/>
      </c>
    </row>
    <row r="589" spans="1:21">
      <c r="A589" s="149">
        <v>587</v>
      </c>
      <c r="B589" s="150">
        <f t="shared" si="110"/>
        <v>587</v>
      </c>
      <c r="C589" s="151" t="e">
        <f>IF('Data Collection2'!$V$6='Pareto Math2'!Z$3,'Pareto Math2'!B589,IF(HLOOKUP(X$15,'Data Collection2'!I$2:J589,A590,FALSE)="","",HLOOKUP(X$15,'Data Collection2'!I$2:J589,A590,FALSE)))</f>
        <v>#REF!</v>
      </c>
      <c r="D589" s="149" t="e">
        <f>HLOOKUP(V$15,'Data Collection2'!I$2:J589,A590,FALSE)</f>
        <v>#REF!</v>
      </c>
      <c r="E589" s="152" t="e">
        <f>IF(C589="","",HLOOKUP(W$15,'Data Collection2'!I$2:J589,A590,FALSE))</f>
        <v>#REF!</v>
      </c>
      <c r="F589" s="152">
        <f>(COUNTIF(D$3:D589,D589))</f>
        <v>587</v>
      </c>
      <c r="G589" s="152">
        <f t="shared" si="114"/>
        <v>999</v>
      </c>
      <c r="H589" s="152" t="e">
        <f t="shared" si="115"/>
        <v>#REF!</v>
      </c>
      <c r="I589" s="153" t="str">
        <f t="shared" si="108"/>
        <v/>
      </c>
      <c r="J589" s="153" t="e">
        <f t="shared" si="116"/>
        <v>#REF!</v>
      </c>
      <c r="K589" s="153" t="e">
        <f t="shared" si="116"/>
        <v>#REF!</v>
      </c>
      <c r="L589" s="153" t="e">
        <f t="shared" si="116"/>
        <v>#REF!</v>
      </c>
      <c r="M589" s="153" t="e">
        <f t="shared" si="113"/>
        <v>#REF!</v>
      </c>
      <c r="N589" s="153" t="e">
        <f t="shared" si="113"/>
        <v>#REF!</v>
      </c>
      <c r="O589" s="153" t="e">
        <f t="shared" si="113"/>
        <v>#REF!</v>
      </c>
      <c r="P589" s="153" t="e">
        <f t="shared" si="106"/>
        <v>#REF!</v>
      </c>
      <c r="Q589" s="153" t="e">
        <f t="shared" si="106"/>
        <v>#REF!</v>
      </c>
      <c r="R589" s="153" t="e">
        <f t="shared" si="106"/>
        <v>#REF!</v>
      </c>
      <c r="S589" s="153" t="e">
        <f t="shared" si="111"/>
        <v>#REF!</v>
      </c>
      <c r="T589" s="152" t="str">
        <f t="shared" ca="1" si="112"/>
        <v/>
      </c>
      <c r="U589" s="149" t="str">
        <f t="shared" ca="1" si="109"/>
        <v/>
      </c>
    </row>
    <row r="590" spans="1:21">
      <c r="A590" s="149">
        <v>588</v>
      </c>
      <c r="B590" s="150">
        <f t="shared" si="110"/>
        <v>588</v>
      </c>
      <c r="C590" s="151" t="e">
        <f>IF('Data Collection2'!$V$6='Pareto Math2'!Z$3,'Pareto Math2'!B590,IF(HLOOKUP(X$15,'Data Collection2'!I$2:J590,A591,FALSE)="","",HLOOKUP(X$15,'Data Collection2'!I$2:J590,A591,FALSE)))</f>
        <v>#REF!</v>
      </c>
      <c r="D590" s="149" t="e">
        <f>HLOOKUP(V$15,'Data Collection2'!I$2:J590,A591,FALSE)</f>
        <v>#REF!</v>
      </c>
      <c r="E590" s="152" t="e">
        <f>IF(C590="","",HLOOKUP(W$15,'Data Collection2'!I$2:J590,A591,FALSE))</f>
        <v>#REF!</v>
      </c>
      <c r="F590" s="152">
        <f>(COUNTIF(D$3:D590,D590))</f>
        <v>588</v>
      </c>
      <c r="G590" s="152">
        <f t="shared" si="114"/>
        <v>999</v>
      </c>
      <c r="H590" s="152" t="e">
        <f t="shared" si="115"/>
        <v>#REF!</v>
      </c>
      <c r="I590" s="153" t="str">
        <f t="shared" si="108"/>
        <v/>
      </c>
      <c r="J590" s="153" t="e">
        <f t="shared" si="116"/>
        <v>#REF!</v>
      </c>
      <c r="K590" s="153" t="e">
        <f t="shared" si="116"/>
        <v>#REF!</v>
      </c>
      <c r="L590" s="153" t="e">
        <f t="shared" si="116"/>
        <v>#REF!</v>
      </c>
      <c r="M590" s="153" t="e">
        <f t="shared" si="113"/>
        <v>#REF!</v>
      </c>
      <c r="N590" s="153" t="e">
        <f t="shared" si="113"/>
        <v>#REF!</v>
      </c>
      <c r="O590" s="153" t="e">
        <f t="shared" si="113"/>
        <v>#REF!</v>
      </c>
      <c r="P590" s="153" t="e">
        <f t="shared" si="106"/>
        <v>#REF!</v>
      </c>
      <c r="Q590" s="153" t="e">
        <f t="shared" si="106"/>
        <v>#REF!</v>
      </c>
      <c r="R590" s="153" t="e">
        <f t="shared" si="106"/>
        <v>#REF!</v>
      </c>
      <c r="S590" s="153" t="e">
        <f t="shared" si="111"/>
        <v>#REF!</v>
      </c>
      <c r="T590" s="152" t="str">
        <f t="shared" ca="1" si="112"/>
        <v/>
      </c>
      <c r="U590" s="149" t="str">
        <f t="shared" ca="1" si="109"/>
        <v/>
      </c>
    </row>
    <row r="591" spans="1:21">
      <c r="A591" s="149">
        <v>589</v>
      </c>
      <c r="B591" s="150">
        <f t="shared" si="110"/>
        <v>589</v>
      </c>
      <c r="C591" s="151" t="e">
        <f>IF('Data Collection2'!$V$6='Pareto Math2'!Z$3,'Pareto Math2'!B591,IF(HLOOKUP(X$15,'Data Collection2'!I$2:J591,A592,FALSE)="","",HLOOKUP(X$15,'Data Collection2'!I$2:J591,A592,FALSE)))</f>
        <v>#REF!</v>
      </c>
      <c r="D591" s="149" t="e">
        <f>HLOOKUP(V$15,'Data Collection2'!I$2:J591,A592,FALSE)</f>
        <v>#REF!</v>
      </c>
      <c r="E591" s="152" t="e">
        <f>IF(C591="","",HLOOKUP(W$15,'Data Collection2'!I$2:J591,A592,FALSE))</f>
        <v>#REF!</v>
      </c>
      <c r="F591" s="152">
        <f>(COUNTIF(D$3:D591,D591))</f>
        <v>589</v>
      </c>
      <c r="G591" s="152">
        <f t="shared" si="114"/>
        <v>999</v>
      </c>
      <c r="H591" s="152" t="e">
        <f t="shared" si="115"/>
        <v>#REF!</v>
      </c>
      <c r="I591" s="153" t="str">
        <f t="shared" si="108"/>
        <v/>
      </c>
      <c r="J591" s="153" t="e">
        <f t="shared" si="116"/>
        <v>#REF!</v>
      </c>
      <c r="K591" s="153" t="e">
        <f t="shared" si="116"/>
        <v>#REF!</v>
      </c>
      <c r="L591" s="153" t="e">
        <f t="shared" si="116"/>
        <v>#REF!</v>
      </c>
      <c r="M591" s="153" t="e">
        <f t="shared" si="113"/>
        <v>#REF!</v>
      </c>
      <c r="N591" s="153" t="e">
        <f t="shared" si="113"/>
        <v>#REF!</v>
      </c>
      <c r="O591" s="153" t="e">
        <f t="shared" si="113"/>
        <v>#REF!</v>
      </c>
      <c r="P591" s="153" t="e">
        <f t="shared" si="106"/>
        <v>#REF!</v>
      </c>
      <c r="Q591" s="153" t="e">
        <f t="shared" si="106"/>
        <v>#REF!</v>
      </c>
      <c r="R591" s="153" t="e">
        <f t="shared" si="106"/>
        <v>#REF!</v>
      </c>
      <c r="S591" s="153" t="e">
        <f t="shared" si="111"/>
        <v>#REF!</v>
      </c>
      <c r="T591" s="152" t="str">
        <f t="shared" ca="1" si="112"/>
        <v/>
      </c>
      <c r="U591" s="149" t="str">
        <f t="shared" ca="1" si="109"/>
        <v/>
      </c>
    </row>
    <row r="592" spans="1:21">
      <c r="A592" s="149">
        <v>590</v>
      </c>
      <c r="B592" s="150">
        <f t="shared" si="110"/>
        <v>590</v>
      </c>
      <c r="C592" s="151" t="e">
        <f>IF('Data Collection2'!$V$6='Pareto Math2'!Z$3,'Pareto Math2'!B592,IF(HLOOKUP(X$15,'Data Collection2'!I$2:J592,A593,FALSE)="","",HLOOKUP(X$15,'Data Collection2'!I$2:J592,A593,FALSE)))</f>
        <v>#REF!</v>
      </c>
      <c r="D592" s="149" t="e">
        <f>HLOOKUP(V$15,'Data Collection2'!I$2:J592,A593,FALSE)</f>
        <v>#REF!</v>
      </c>
      <c r="E592" s="152" t="e">
        <f>IF(C592="","",HLOOKUP(W$15,'Data Collection2'!I$2:J592,A593,FALSE))</f>
        <v>#REF!</v>
      </c>
      <c r="F592" s="152">
        <f>(COUNTIF(D$3:D592,D592))</f>
        <v>590</v>
      </c>
      <c r="G592" s="152">
        <f t="shared" si="114"/>
        <v>999</v>
      </c>
      <c r="H592" s="152" t="e">
        <f t="shared" si="115"/>
        <v>#REF!</v>
      </c>
      <c r="I592" s="153" t="str">
        <f t="shared" si="108"/>
        <v/>
      </c>
      <c r="J592" s="153" t="e">
        <f t="shared" si="116"/>
        <v>#REF!</v>
      </c>
      <c r="K592" s="153" t="e">
        <f t="shared" si="116"/>
        <v>#REF!</v>
      </c>
      <c r="L592" s="153" t="e">
        <f t="shared" si="116"/>
        <v>#REF!</v>
      </c>
      <c r="M592" s="153" t="e">
        <f t="shared" si="113"/>
        <v>#REF!</v>
      </c>
      <c r="N592" s="153" t="e">
        <f t="shared" si="113"/>
        <v>#REF!</v>
      </c>
      <c r="O592" s="153" t="e">
        <f t="shared" si="113"/>
        <v>#REF!</v>
      </c>
      <c r="P592" s="153" t="e">
        <f t="shared" si="106"/>
        <v>#REF!</v>
      </c>
      <c r="Q592" s="153" t="e">
        <f t="shared" si="106"/>
        <v>#REF!</v>
      </c>
      <c r="R592" s="153" t="e">
        <f t="shared" si="106"/>
        <v>#REF!</v>
      </c>
      <c r="S592" s="153" t="e">
        <f t="shared" si="111"/>
        <v>#REF!</v>
      </c>
      <c r="T592" s="152" t="str">
        <f t="shared" ca="1" si="112"/>
        <v/>
      </c>
      <c r="U592" s="149" t="str">
        <f t="shared" ca="1" si="109"/>
        <v/>
      </c>
    </row>
    <row r="593" spans="1:21">
      <c r="A593" s="149">
        <v>591</v>
      </c>
      <c r="B593" s="150">
        <f t="shared" si="110"/>
        <v>591</v>
      </c>
      <c r="C593" s="151" t="e">
        <f>IF('Data Collection2'!$V$6='Pareto Math2'!Z$3,'Pareto Math2'!B593,IF(HLOOKUP(X$15,'Data Collection2'!I$2:J593,A594,FALSE)="","",HLOOKUP(X$15,'Data Collection2'!I$2:J593,A594,FALSE)))</f>
        <v>#REF!</v>
      </c>
      <c r="D593" s="149" t="e">
        <f>HLOOKUP(V$15,'Data Collection2'!I$2:J593,A594,FALSE)</f>
        <v>#REF!</v>
      </c>
      <c r="E593" s="152" t="e">
        <f>IF(C593="","",HLOOKUP(W$15,'Data Collection2'!I$2:J593,A594,FALSE))</f>
        <v>#REF!</v>
      </c>
      <c r="F593" s="152">
        <f>(COUNTIF(D$3:D593,D593))</f>
        <v>591</v>
      </c>
      <c r="G593" s="152">
        <f t="shared" si="114"/>
        <v>999</v>
      </c>
      <c r="H593" s="152" t="e">
        <f t="shared" si="115"/>
        <v>#REF!</v>
      </c>
      <c r="I593" s="153" t="str">
        <f t="shared" si="108"/>
        <v/>
      </c>
      <c r="J593" s="153" t="e">
        <f t="shared" si="116"/>
        <v>#REF!</v>
      </c>
      <c r="K593" s="153" t="e">
        <f t="shared" si="116"/>
        <v>#REF!</v>
      </c>
      <c r="L593" s="153" t="e">
        <f t="shared" si="116"/>
        <v>#REF!</v>
      </c>
      <c r="M593" s="153" t="e">
        <f t="shared" si="113"/>
        <v>#REF!</v>
      </c>
      <c r="N593" s="153" t="e">
        <f t="shared" si="113"/>
        <v>#REF!</v>
      </c>
      <c r="O593" s="153" t="e">
        <f t="shared" si="113"/>
        <v>#REF!</v>
      </c>
      <c r="P593" s="153" t="e">
        <f t="shared" si="106"/>
        <v>#REF!</v>
      </c>
      <c r="Q593" s="153" t="e">
        <f t="shared" si="106"/>
        <v>#REF!</v>
      </c>
      <c r="R593" s="153" t="e">
        <f t="shared" si="106"/>
        <v>#REF!</v>
      </c>
      <c r="S593" s="153" t="e">
        <f t="shared" si="111"/>
        <v>#REF!</v>
      </c>
      <c r="T593" s="152" t="str">
        <f t="shared" ca="1" si="112"/>
        <v/>
      </c>
      <c r="U593" s="149" t="str">
        <f t="shared" ca="1" si="109"/>
        <v/>
      </c>
    </row>
    <row r="594" spans="1:21">
      <c r="A594" s="149">
        <v>592</v>
      </c>
      <c r="B594" s="150">
        <f t="shared" si="110"/>
        <v>592</v>
      </c>
      <c r="C594" s="151" t="e">
        <f>IF('Data Collection2'!$V$6='Pareto Math2'!Z$3,'Pareto Math2'!B594,IF(HLOOKUP(X$15,'Data Collection2'!I$2:J594,A595,FALSE)="","",HLOOKUP(X$15,'Data Collection2'!I$2:J594,A595,FALSE)))</f>
        <v>#REF!</v>
      </c>
      <c r="D594" s="149" t="e">
        <f>HLOOKUP(V$15,'Data Collection2'!I$2:J594,A595,FALSE)</f>
        <v>#REF!</v>
      </c>
      <c r="E594" s="152" t="e">
        <f>IF(C594="","",HLOOKUP(W$15,'Data Collection2'!I$2:J594,A595,FALSE))</f>
        <v>#REF!</v>
      </c>
      <c r="F594" s="152">
        <f>(COUNTIF(D$3:D594,D594))</f>
        <v>592</v>
      </c>
      <c r="G594" s="152">
        <f t="shared" si="114"/>
        <v>999</v>
      </c>
      <c r="H594" s="152" t="e">
        <f t="shared" si="115"/>
        <v>#REF!</v>
      </c>
      <c r="I594" s="153" t="str">
        <f t="shared" si="108"/>
        <v/>
      </c>
      <c r="J594" s="153" t="e">
        <f t="shared" si="116"/>
        <v>#REF!</v>
      </c>
      <c r="K594" s="153" t="e">
        <f t="shared" si="116"/>
        <v>#REF!</v>
      </c>
      <c r="L594" s="153" t="e">
        <f t="shared" si="116"/>
        <v>#REF!</v>
      </c>
      <c r="M594" s="153" t="e">
        <f t="shared" si="113"/>
        <v>#REF!</v>
      </c>
      <c r="N594" s="153" t="e">
        <f t="shared" si="113"/>
        <v>#REF!</v>
      </c>
      <c r="O594" s="153" t="e">
        <f t="shared" si="113"/>
        <v>#REF!</v>
      </c>
      <c r="P594" s="153" t="e">
        <f t="shared" si="106"/>
        <v>#REF!</v>
      </c>
      <c r="Q594" s="153" t="e">
        <f t="shared" si="106"/>
        <v>#REF!</v>
      </c>
      <c r="R594" s="153" t="e">
        <f t="shared" si="106"/>
        <v>#REF!</v>
      </c>
      <c r="S594" s="153" t="e">
        <f t="shared" si="111"/>
        <v>#REF!</v>
      </c>
      <c r="T594" s="152" t="str">
        <f t="shared" ca="1" si="112"/>
        <v/>
      </c>
      <c r="U594" s="149" t="str">
        <f t="shared" ca="1" si="109"/>
        <v/>
      </c>
    </row>
    <row r="595" spans="1:21">
      <c r="A595" s="149">
        <v>593</v>
      </c>
      <c r="B595" s="150">
        <f t="shared" si="110"/>
        <v>593</v>
      </c>
      <c r="C595" s="151" t="e">
        <f>IF('Data Collection2'!$V$6='Pareto Math2'!Z$3,'Pareto Math2'!B595,IF(HLOOKUP(X$15,'Data Collection2'!I$2:J595,A596,FALSE)="","",HLOOKUP(X$15,'Data Collection2'!I$2:J595,A596,FALSE)))</f>
        <v>#REF!</v>
      </c>
      <c r="D595" s="149" t="e">
        <f>HLOOKUP(V$15,'Data Collection2'!I$2:J595,A596,FALSE)</f>
        <v>#REF!</v>
      </c>
      <c r="E595" s="152" t="e">
        <f>IF(C595="","",HLOOKUP(W$15,'Data Collection2'!I$2:J595,A596,FALSE))</f>
        <v>#REF!</v>
      </c>
      <c r="F595" s="152">
        <f>(COUNTIF(D$3:D595,D595))</f>
        <v>593</v>
      </c>
      <c r="G595" s="152">
        <f t="shared" si="114"/>
        <v>999</v>
      </c>
      <c r="H595" s="152" t="e">
        <f t="shared" si="115"/>
        <v>#REF!</v>
      </c>
      <c r="I595" s="153" t="str">
        <f t="shared" si="108"/>
        <v/>
      </c>
      <c r="J595" s="153" t="e">
        <f t="shared" si="116"/>
        <v>#REF!</v>
      </c>
      <c r="K595" s="153" t="e">
        <f t="shared" si="116"/>
        <v>#REF!</v>
      </c>
      <c r="L595" s="153" t="e">
        <f t="shared" si="116"/>
        <v>#REF!</v>
      </c>
      <c r="M595" s="153" t="e">
        <f t="shared" si="113"/>
        <v>#REF!</v>
      </c>
      <c r="N595" s="153" t="e">
        <f t="shared" si="113"/>
        <v>#REF!</v>
      </c>
      <c r="O595" s="153" t="e">
        <f t="shared" si="113"/>
        <v>#REF!</v>
      </c>
      <c r="P595" s="153" t="e">
        <f t="shared" si="106"/>
        <v>#REF!</v>
      </c>
      <c r="Q595" s="153" t="e">
        <f t="shared" si="106"/>
        <v>#REF!</v>
      </c>
      <c r="R595" s="153" t="e">
        <f t="shared" si="106"/>
        <v>#REF!</v>
      </c>
      <c r="S595" s="153" t="e">
        <f t="shared" si="111"/>
        <v>#REF!</v>
      </c>
      <c r="T595" s="152" t="str">
        <f t="shared" ca="1" si="112"/>
        <v/>
      </c>
      <c r="U595" s="149" t="str">
        <f t="shared" ca="1" si="109"/>
        <v/>
      </c>
    </row>
    <row r="596" spans="1:21">
      <c r="A596" s="149">
        <v>594</v>
      </c>
      <c r="B596" s="150">
        <f t="shared" si="110"/>
        <v>594</v>
      </c>
      <c r="C596" s="151" t="e">
        <f>IF('Data Collection2'!$V$6='Pareto Math2'!Z$3,'Pareto Math2'!B596,IF(HLOOKUP(X$15,'Data Collection2'!I$2:J596,A597,FALSE)="","",HLOOKUP(X$15,'Data Collection2'!I$2:J596,A597,FALSE)))</f>
        <v>#REF!</v>
      </c>
      <c r="D596" s="149" t="e">
        <f>HLOOKUP(V$15,'Data Collection2'!I$2:J596,A597,FALSE)</f>
        <v>#REF!</v>
      </c>
      <c r="E596" s="152" t="e">
        <f>IF(C596="","",HLOOKUP(W$15,'Data Collection2'!I$2:J596,A597,FALSE))</f>
        <v>#REF!</v>
      </c>
      <c r="F596" s="152">
        <f>(COUNTIF(D$3:D596,D596))</f>
        <v>594</v>
      </c>
      <c r="G596" s="152">
        <f t="shared" si="114"/>
        <v>999</v>
      </c>
      <c r="H596" s="152" t="e">
        <f t="shared" si="115"/>
        <v>#REF!</v>
      </c>
      <c r="I596" s="153" t="str">
        <f t="shared" si="108"/>
        <v/>
      </c>
      <c r="J596" s="153" t="e">
        <f t="shared" si="116"/>
        <v>#REF!</v>
      </c>
      <c r="K596" s="153" t="e">
        <f t="shared" si="116"/>
        <v>#REF!</v>
      </c>
      <c r="L596" s="153" t="e">
        <f t="shared" si="116"/>
        <v>#REF!</v>
      </c>
      <c r="M596" s="153" t="e">
        <f t="shared" si="113"/>
        <v>#REF!</v>
      </c>
      <c r="N596" s="153" t="e">
        <f t="shared" si="113"/>
        <v>#REF!</v>
      </c>
      <c r="O596" s="153" t="e">
        <f t="shared" si="113"/>
        <v>#REF!</v>
      </c>
      <c r="P596" s="153" t="e">
        <f t="shared" si="106"/>
        <v>#REF!</v>
      </c>
      <c r="Q596" s="153" t="e">
        <f t="shared" si="106"/>
        <v>#REF!</v>
      </c>
      <c r="R596" s="153" t="e">
        <f t="shared" si="106"/>
        <v>#REF!</v>
      </c>
      <c r="S596" s="153" t="e">
        <f t="shared" si="111"/>
        <v>#REF!</v>
      </c>
      <c r="T596" s="152" t="str">
        <f t="shared" ca="1" si="112"/>
        <v/>
      </c>
      <c r="U596" s="149" t="str">
        <f t="shared" ca="1" si="109"/>
        <v/>
      </c>
    </row>
    <row r="597" spans="1:21">
      <c r="A597" s="149">
        <v>595</v>
      </c>
      <c r="B597" s="150">
        <f t="shared" si="110"/>
        <v>595</v>
      </c>
      <c r="C597" s="151" t="e">
        <f>IF('Data Collection2'!$V$6='Pareto Math2'!Z$3,'Pareto Math2'!B597,IF(HLOOKUP(X$15,'Data Collection2'!I$2:J597,A598,FALSE)="","",HLOOKUP(X$15,'Data Collection2'!I$2:J597,A598,FALSE)))</f>
        <v>#REF!</v>
      </c>
      <c r="D597" s="149" t="e">
        <f>HLOOKUP(V$15,'Data Collection2'!I$2:J597,A598,FALSE)</f>
        <v>#REF!</v>
      </c>
      <c r="E597" s="152" t="e">
        <f>IF(C597="","",HLOOKUP(W$15,'Data Collection2'!I$2:J597,A598,FALSE))</f>
        <v>#REF!</v>
      </c>
      <c r="F597" s="152">
        <f>(COUNTIF(D$3:D597,D597))</f>
        <v>595</v>
      </c>
      <c r="G597" s="152">
        <f t="shared" si="114"/>
        <v>999</v>
      </c>
      <c r="H597" s="152" t="e">
        <f t="shared" si="115"/>
        <v>#REF!</v>
      </c>
      <c r="I597" s="153" t="str">
        <f t="shared" si="108"/>
        <v/>
      </c>
      <c r="J597" s="153" t="e">
        <f t="shared" si="116"/>
        <v>#REF!</v>
      </c>
      <c r="K597" s="153" t="e">
        <f t="shared" si="116"/>
        <v>#REF!</v>
      </c>
      <c r="L597" s="153" t="e">
        <f t="shared" si="116"/>
        <v>#REF!</v>
      </c>
      <c r="M597" s="153" t="e">
        <f t="shared" si="113"/>
        <v>#REF!</v>
      </c>
      <c r="N597" s="153" t="e">
        <f t="shared" si="113"/>
        <v>#REF!</v>
      </c>
      <c r="O597" s="153" t="e">
        <f t="shared" si="113"/>
        <v>#REF!</v>
      </c>
      <c r="P597" s="153" t="e">
        <f t="shared" si="106"/>
        <v>#REF!</v>
      </c>
      <c r="Q597" s="153" t="e">
        <f t="shared" si="106"/>
        <v>#REF!</v>
      </c>
      <c r="R597" s="153" t="e">
        <f t="shared" si="106"/>
        <v>#REF!</v>
      </c>
      <c r="S597" s="153" t="e">
        <f t="shared" si="111"/>
        <v>#REF!</v>
      </c>
      <c r="T597" s="152" t="str">
        <f t="shared" ca="1" si="112"/>
        <v/>
      </c>
      <c r="U597" s="149" t="str">
        <f t="shared" ca="1" si="109"/>
        <v/>
      </c>
    </row>
    <row r="598" spans="1:21">
      <c r="A598" s="149">
        <v>596</v>
      </c>
      <c r="B598" s="150">
        <f t="shared" si="110"/>
        <v>596</v>
      </c>
      <c r="C598" s="151" t="e">
        <f>IF('Data Collection2'!$V$6='Pareto Math2'!Z$3,'Pareto Math2'!B598,IF(HLOOKUP(X$15,'Data Collection2'!I$2:J598,A599,FALSE)="","",HLOOKUP(X$15,'Data Collection2'!I$2:J598,A599,FALSE)))</f>
        <v>#REF!</v>
      </c>
      <c r="D598" s="149" t="e">
        <f>HLOOKUP(V$15,'Data Collection2'!I$2:J598,A599,FALSE)</f>
        <v>#REF!</v>
      </c>
      <c r="E598" s="152" t="e">
        <f>IF(C598="","",HLOOKUP(W$15,'Data Collection2'!I$2:J598,A599,FALSE))</f>
        <v>#REF!</v>
      </c>
      <c r="F598" s="152">
        <f>(COUNTIF(D$3:D598,D598))</f>
        <v>596</v>
      </c>
      <c r="G598" s="152">
        <f t="shared" si="114"/>
        <v>999</v>
      </c>
      <c r="H598" s="152" t="e">
        <f t="shared" si="115"/>
        <v>#REF!</v>
      </c>
      <c r="I598" s="153" t="str">
        <f t="shared" si="108"/>
        <v/>
      </c>
      <c r="J598" s="153" t="e">
        <f t="shared" si="116"/>
        <v>#REF!</v>
      </c>
      <c r="K598" s="153" t="e">
        <f t="shared" si="116"/>
        <v>#REF!</v>
      </c>
      <c r="L598" s="153" t="e">
        <f t="shared" si="116"/>
        <v>#REF!</v>
      </c>
      <c r="M598" s="153" t="e">
        <f t="shared" si="113"/>
        <v>#REF!</v>
      </c>
      <c r="N598" s="153" t="e">
        <f t="shared" si="113"/>
        <v>#REF!</v>
      </c>
      <c r="O598" s="153" t="e">
        <f t="shared" si="113"/>
        <v>#REF!</v>
      </c>
      <c r="P598" s="153" t="e">
        <f t="shared" si="106"/>
        <v>#REF!</v>
      </c>
      <c r="Q598" s="153" t="e">
        <f t="shared" si="106"/>
        <v>#REF!</v>
      </c>
      <c r="R598" s="153" t="e">
        <f t="shared" si="106"/>
        <v>#REF!</v>
      </c>
      <c r="S598" s="153" t="e">
        <f t="shared" si="111"/>
        <v>#REF!</v>
      </c>
      <c r="T598" s="152" t="str">
        <f t="shared" ca="1" si="112"/>
        <v/>
      </c>
      <c r="U598" s="149" t="str">
        <f t="shared" ca="1" si="109"/>
        <v/>
      </c>
    </row>
    <row r="599" spans="1:21">
      <c r="A599" s="149">
        <v>597</v>
      </c>
      <c r="B599" s="150">
        <f t="shared" si="110"/>
        <v>597</v>
      </c>
      <c r="C599" s="151" t="e">
        <f>IF('Data Collection2'!$V$6='Pareto Math2'!Z$3,'Pareto Math2'!B599,IF(HLOOKUP(X$15,'Data Collection2'!I$2:J599,A600,FALSE)="","",HLOOKUP(X$15,'Data Collection2'!I$2:J599,A600,FALSE)))</f>
        <v>#REF!</v>
      </c>
      <c r="D599" s="149" t="e">
        <f>HLOOKUP(V$15,'Data Collection2'!I$2:J599,A600,FALSE)</f>
        <v>#REF!</v>
      </c>
      <c r="E599" s="152" t="e">
        <f>IF(C599="","",HLOOKUP(W$15,'Data Collection2'!I$2:J599,A600,FALSE))</f>
        <v>#REF!</v>
      </c>
      <c r="F599" s="152">
        <f>(COUNTIF(D$3:D599,D599))</f>
        <v>597</v>
      </c>
      <c r="G599" s="152">
        <f t="shared" si="114"/>
        <v>999</v>
      </c>
      <c r="H599" s="152" t="e">
        <f t="shared" si="115"/>
        <v>#REF!</v>
      </c>
      <c r="I599" s="153" t="str">
        <f t="shared" si="108"/>
        <v/>
      </c>
      <c r="J599" s="153" t="e">
        <f t="shared" si="116"/>
        <v>#REF!</v>
      </c>
      <c r="K599" s="153" t="e">
        <f t="shared" si="116"/>
        <v>#REF!</v>
      </c>
      <c r="L599" s="153" t="e">
        <f t="shared" si="116"/>
        <v>#REF!</v>
      </c>
      <c r="M599" s="153" t="e">
        <f t="shared" si="113"/>
        <v>#REF!</v>
      </c>
      <c r="N599" s="153" t="e">
        <f t="shared" si="113"/>
        <v>#REF!</v>
      </c>
      <c r="O599" s="153" t="e">
        <f t="shared" si="113"/>
        <v>#REF!</v>
      </c>
      <c r="P599" s="153" t="e">
        <f t="shared" si="106"/>
        <v>#REF!</v>
      </c>
      <c r="Q599" s="153" t="e">
        <f t="shared" si="106"/>
        <v>#REF!</v>
      </c>
      <c r="R599" s="153" t="e">
        <f t="shared" si="106"/>
        <v>#REF!</v>
      </c>
      <c r="S599" s="153" t="e">
        <f t="shared" si="111"/>
        <v>#REF!</v>
      </c>
      <c r="T599" s="152" t="str">
        <f t="shared" ca="1" si="112"/>
        <v/>
      </c>
      <c r="U599" s="149" t="str">
        <f t="shared" ca="1" si="109"/>
        <v/>
      </c>
    </row>
    <row r="600" spans="1:21">
      <c r="A600" s="149">
        <v>598</v>
      </c>
      <c r="B600" s="150">
        <f t="shared" si="110"/>
        <v>598</v>
      </c>
      <c r="C600" s="151" t="e">
        <f>IF('Data Collection2'!$V$6='Pareto Math2'!Z$3,'Pareto Math2'!B600,IF(HLOOKUP(X$15,'Data Collection2'!I$2:J600,A601,FALSE)="","",HLOOKUP(X$15,'Data Collection2'!I$2:J600,A601,FALSE)))</f>
        <v>#REF!</v>
      </c>
      <c r="D600" s="149" t="e">
        <f>HLOOKUP(V$15,'Data Collection2'!I$2:J600,A601,FALSE)</f>
        <v>#REF!</v>
      </c>
      <c r="E600" s="152" t="e">
        <f>IF(C600="","",HLOOKUP(W$15,'Data Collection2'!I$2:J600,A601,FALSE))</f>
        <v>#REF!</v>
      </c>
      <c r="F600" s="152">
        <f>(COUNTIF(D$3:D600,D600))</f>
        <v>598</v>
      </c>
      <c r="G600" s="152">
        <f t="shared" si="114"/>
        <v>999</v>
      </c>
      <c r="H600" s="152" t="e">
        <f t="shared" si="115"/>
        <v>#REF!</v>
      </c>
      <c r="I600" s="153" t="str">
        <f t="shared" si="108"/>
        <v/>
      </c>
      <c r="J600" s="153" t="e">
        <f t="shared" si="116"/>
        <v>#REF!</v>
      </c>
      <c r="K600" s="153" t="e">
        <f t="shared" si="116"/>
        <v>#REF!</v>
      </c>
      <c r="L600" s="153" t="e">
        <f t="shared" si="116"/>
        <v>#REF!</v>
      </c>
      <c r="M600" s="153" t="e">
        <f t="shared" si="113"/>
        <v>#REF!</v>
      </c>
      <c r="N600" s="153" t="e">
        <f t="shared" si="113"/>
        <v>#REF!</v>
      </c>
      <c r="O600" s="153" t="e">
        <f t="shared" si="113"/>
        <v>#REF!</v>
      </c>
      <c r="P600" s="153" t="e">
        <f t="shared" si="106"/>
        <v>#REF!</v>
      </c>
      <c r="Q600" s="153" t="e">
        <f t="shared" si="106"/>
        <v>#REF!</v>
      </c>
      <c r="R600" s="153" t="e">
        <f t="shared" si="106"/>
        <v>#REF!</v>
      </c>
      <c r="S600" s="153" t="e">
        <f t="shared" si="111"/>
        <v>#REF!</v>
      </c>
      <c r="T600" s="152" t="str">
        <f t="shared" ca="1" si="112"/>
        <v/>
      </c>
      <c r="U600" s="149" t="str">
        <f t="shared" ca="1" si="109"/>
        <v/>
      </c>
    </row>
    <row r="601" spans="1:21">
      <c r="A601" s="149">
        <v>599</v>
      </c>
      <c r="B601" s="150">
        <f t="shared" si="110"/>
        <v>599</v>
      </c>
      <c r="C601" s="151" t="e">
        <f>IF('Data Collection2'!$V$6='Pareto Math2'!Z$3,'Pareto Math2'!B601,IF(HLOOKUP(X$15,'Data Collection2'!I$2:J601,A602,FALSE)="","",HLOOKUP(X$15,'Data Collection2'!I$2:J601,A602,FALSE)))</f>
        <v>#REF!</v>
      </c>
      <c r="D601" s="149" t="e">
        <f>HLOOKUP(V$15,'Data Collection2'!I$2:J601,A602,FALSE)</f>
        <v>#REF!</v>
      </c>
      <c r="E601" s="152" t="e">
        <f>IF(C601="","",HLOOKUP(W$15,'Data Collection2'!I$2:J601,A602,FALSE))</f>
        <v>#REF!</v>
      </c>
      <c r="F601" s="152">
        <f>(COUNTIF(D$3:D601,D601))</f>
        <v>599</v>
      </c>
      <c r="G601" s="152">
        <f t="shared" si="114"/>
        <v>999</v>
      </c>
      <c r="H601" s="152" t="e">
        <f t="shared" si="115"/>
        <v>#REF!</v>
      </c>
      <c r="I601" s="153" t="str">
        <f t="shared" si="108"/>
        <v/>
      </c>
      <c r="J601" s="153" t="e">
        <f t="shared" si="116"/>
        <v>#REF!</v>
      </c>
      <c r="K601" s="153" t="e">
        <f t="shared" si="116"/>
        <v>#REF!</v>
      </c>
      <c r="L601" s="153" t="e">
        <f t="shared" si="116"/>
        <v>#REF!</v>
      </c>
      <c r="M601" s="153" t="e">
        <f t="shared" si="113"/>
        <v>#REF!</v>
      </c>
      <c r="N601" s="153" t="e">
        <f t="shared" si="113"/>
        <v>#REF!</v>
      </c>
      <c r="O601" s="153" t="e">
        <f t="shared" si="113"/>
        <v>#REF!</v>
      </c>
      <c r="P601" s="153" t="e">
        <f t="shared" si="106"/>
        <v>#REF!</v>
      </c>
      <c r="Q601" s="153" t="e">
        <f t="shared" si="106"/>
        <v>#REF!</v>
      </c>
      <c r="R601" s="153" t="e">
        <f t="shared" si="106"/>
        <v>#REF!</v>
      </c>
      <c r="S601" s="153" t="e">
        <f t="shared" si="111"/>
        <v>#REF!</v>
      </c>
      <c r="T601" s="152" t="str">
        <f t="shared" ca="1" si="112"/>
        <v/>
      </c>
      <c r="U601" s="149" t="str">
        <f t="shared" ca="1" si="109"/>
        <v/>
      </c>
    </row>
    <row r="602" spans="1:21">
      <c r="A602" s="149">
        <v>600</v>
      </c>
      <c r="B602" s="150">
        <f t="shared" si="110"/>
        <v>600</v>
      </c>
      <c r="C602" s="151" t="e">
        <f>IF('Data Collection2'!$V$6='Pareto Math2'!Z$3,'Pareto Math2'!B602,IF(HLOOKUP(X$15,'Data Collection2'!I$2:J602,A603,FALSE)="","",HLOOKUP(X$15,'Data Collection2'!I$2:J602,A603,FALSE)))</f>
        <v>#REF!</v>
      </c>
      <c r="D602" s="149" t="e">
        <f>HLOOKUP(V$15,'Data Collection2'!I$2:J602,A603,FALSE)</f>
        <v>#REF!</v>
      </c>
      <c r="E602" s="152" t="e">
        <f>IF(C602="","",HLOOKUP(W$15,'Data Collection2'!I$2:J602,A603,FALSE))</f>
        <v>#REF!</v>
      </c>
      <c r="F602" s="152">
        <f>(COUNTIF(D$3:D602,D602))</f>
        <v>600</v>
      </c>
      <c r="G602" s="152">
        <f t="shared" si="114"/>
        <v>999</v>
      </c>
      <c r="H602" s="152" t="e">
        <f t="shared" si="115"/>
        <v>#REF!</v>
      </c>
      <c r="I602" s="153" t="str">
        <f t="shared" si="108"/>
        <v/>
      </c>
      <c r="J602" s="153" t="e">
        <f t="shared" si="116"/>
        <v>#REF!</v>
      </c>
      <c r="K602" s="153" t="e">
        <f t="shared" si="116"/>
        <v>#REF!</v>
      </c>
      <c r="L602" s="153" t="e">
        <f t="shared" si="116"/>
        <v>#REF!</v>
      </c>
      <c r="M602" s="153" t="e">
        <f t="shared" si="113"/>
        <v>#REF!</v>
      </c>
      <c r="N602" s="153" t="e">
        <f t="shared" si="113"/>
        <v>#REF!</v>
      </c>
      <c r="O602" s="153" t="e">
        <f t="shared" si="113"/>
        <v>#REF!</v>
      </c>
      <c r="P602" s="153" t="e">
        <f t="shared" si="106"/>
        <v>#REF!</v>
      </c>
      <c r="Q602" s="153" t="e">
        <f t="shared" si="106"/>
        <v>#REF!</v>
      </c>
      <c r="R602" s="153" t="e">
        <f t="shared" si="106"/>
        <v>#REF!</v>
      </c>
      <c r="S602" s="153" t="e">
        <f t="shared" si="111"/>
        <v>#REF!</v>
      </c>
      <c r="T602" s="152" t="str">
        <f t="shared" ca="1" si="112"/>
        <v/>
      </c>
      <c r="U602" s="149" t="str">
        <f t="shared" ca="1" si="109"/>
        <v/>
      </c>
    </row>
    <row r="603" spans="1:21">
      <c r="A603" s="149">
        <v>601</v>
      </c>
      <c r="B603" s="150">
        <f t="shared" si="110"/>
        <v>601</v>
      </c>
      <c r="C603" s="151" t="e">
        <f>IF('Data Collection2'!$V$6='Pareto Math2'!Z$3,'Pareto Math2'!B603,IF(HLOOKUP(X$15,'Data Collection2'!I$2:J603,A604,FALSE)="","",HLOOKUP(X$15,'Data Collection2'!I$2:J603,A604,FALSE)))</f>
        <v>#REF!</v>
      </c>
      <c r="D603" s="149" t="e">
        <f>HLOOKUP(V$15,'Data Collection2'!I$2:J603,A604,FALSE)</f>
        <v>#REF!</v>
      </c>
      <c r="E603" s="152" t="e">
        <f>IF(C603="","",HLOOKUP(W$15,'Data Collection2'!I$2:J603,A604,FALSE))</f>
        <v>#REF!</v>
      </c>
      <c r="F603" s="152">
        <f>(COUNTIF(D$3:D603,D603))</f>
        <v>601</v>
      </c>
      <c r="G603" s="152">
        <f t="shared" si="114"/>
        <v>999</v>
      </c>
      <c r="H603" s="152" t="e">
        <f t="shared" si="115"/>
        <v>#REF!</v>
      </c>
      <c r="I603" s="153" t="str">
        <f t="shared" si="108"/>
        <v/>
      </c>
      <c r="J603" s="153" t="e">
        <f t="shared" si="116"/>
        <v>#REF!</v>
      </c>
      <c r="K603" s="153" t="e">
        <f t="shared" si="116"/>
        <v>#REF!</v>
      </c>
      <c r="L603" s="153" t="e">
        <f t="shared" si="116"/>
        <v>#REF!</v>
      </c>
      <c r="M603" s="153" t="e">
        <f t="shared" si="113"/>
        <v>#REF!</v>
      </c>
      <c r="N603" s="153" t="e">
        <f t="shared" si="113"/>
        <v>#REF!</v>
      </c>
      <c r="O603" s="153" t="e">
        <f t="shared" si="113"/>
        <v>#REF!</v>
      </c>
      <c r="P603" s="153" t="e">
        <f t="shared" si="106"/>
        <v>#REF!</v>
      </c>
      <c r="Q603" s="153" t="e">
        <f t="shared" si="106"/>
        <v>#REF!</v>
      </c>
      <c r="R603" s="153" t="e">
        <f t="shared" si="106"/>
        <v>#REF!</v>
      </c>
      <c r="S603" s="153" t="e">
        <f t="shared" si="111"/>
        <v>#REF!</v>
      </c>
      <c r="T603" s="152" t="str">
        <f t="shared" ca="1" si="112"/>
        <v/>
      </c>
      <c r="U603" s="149" t="str">
        <f t="shared" ca="1" si="109"/>
        <v/>
      </c>
    </row>
    <row r="604" spans="1:21">
      <c r="A604" s="149">
        <v>602</v>
      </c>
      <c r="B604" s="150">
        <f t="shared" si="110"/>
        <v>602</v>
      </c>
      <c r="C604" s="151" t="e">
        <f>IF('Data Collection2'!$V$6='Pareto Math2'!Z$3,'Pareto Math2'!B604,IF(HLOOKUP(X$15,'Data Collection2'!I$2:J604,A605,FALSE)="","",HLOOKUP(X$15,'Data Collection2'!I$2:J604,A605,FALSE)))</f>
        <v>#REF!</v>
      </c>
      <c r="D604" s="149" t="e">
        <f>HLOOKUP(V$15,'Data Collection2'!I$2:J604,A605,FALSE)</f>
        <v>#REF!</v>
      </c>
      <c r="E604" s="152" t="e">
        <f>IF(C604="","",HLOOKUP(W$15,'Data Collection2'!I$2:J604,A605,FALSE))</f>
        <v>#REF!</v>
      </c>
      <c r="F604" s="152">
        <f>(COUNTIF(D$3:D604,D604))</f>
        <v>602</v>
      </c>
      <c r="G604" s="152">
        <f t="shared" si="114"/>
        <v>999</v>
      </c>
      <c r="H604" s="152" t="e">
        <f t="shared" si="115"/>
        <v>#REF!</v>
      </c>
      <c r="I604" s="153" t="str">
        <f t="shared" si="108"/>
        <v/>
      </c>
      <c r="J604" s="153" t="e">
        <f t="shared" si="116"/>
        <v>#REF!</v>
      </c>
      <c r="K604" s="153" t="e">
        <f t="shared" si="116"/>
        <v>#REF!</v>
      </c>
      <c r="L604" s="153" t="e">
        <f t="shared" si="116"/>
        <v>#REF!</v>
      </c>
      <c r="M604" s="153" t="e">
        <f t="shared" si="113"/>
        <v>#REF!</v>
      </c>
      <c r="N604" s="153" t="e">
        <f t="shared" si="113"/>
        <v>#REF!</v>
      </c>
      <c r="O604" s="153" t="e">
        <f t="shared" si="113"/>
        <v>#REF!</v>
      </c>
      <c r="P604" s="153" t="e">
        <f t="shared" si="113"/>
        <v>#REF!</v>
      </c>
      <c r="Q604" s="153" t="e">
        <f t="shared" si="113"/>
        <v>#REF!</v>
      </c>
      <c r="R604" s="153" t="e">
        <f t="shared" si="113"/>
        <v>#REF!</v>
      </c>
      <c r="S604" s="153" t="e">
        <f t="shared" si="111"/>
        <v>#REF!</v>
      </c>
      <c r="T604" s="152" t="str">
        <f t="shared" ca="1" si="112"/>
        <v/>
      </c>
      <c r="U604" s="149" t="str">
        <f t="shared" ca="1" si="109"/>
        <v/>
      </c>
    </row>
    <row r="605" spans="1:21">
      <c r="A605" s="149">
        <v>603</v>
      </c>
      <c r="B605" s="150">
        <f t="shared" si="110"/>
        <v>603</v>
      </c>
      <c r="C605" s="151" t="e">
        <f>IF('Data Collection2'!$V$6='Pareto Math2'!Z$3,'Pareto Math2'!B605,IF(HLOOKUP(X$15,'Data Collection2'!I$2:J605,A606,FALSE)="","",HLOOKUP(X$15,'Data Collection2'!I$2:J605,A606,FALSE)))</f>
        <v>#REF!</v>
      </c>
      <c r="D605" s="149" t="e">
        <f>HLOOKUP(V$15,'Data Collection2'!I$2:J605,A606,FALSE)</f>
        <v>#REF!</v>
      </c>
      <c r="E605" s="152" t="e">
        <f>IF(C605="","",HLOOKUP(W$15,'Data Collection2'!I$2:J605,A606,FALSE))</f>
        <v>#REF!</v>
      </c>
      <c r="F605" s="152">
        <f>(COUNTIF(D$3:D605,D605))</f>
        <v>603</v>
      </c>
      <c r="G605" s="152">
        <f t="shared" si="114"/>
        <v>999</v>
      </c>
      <c r="H605" s="152" t="e">
        <f t="shared" si="115"/>
        <v>#REF!</v>
      </c>
      <c r="I605" s="153" t="str">
        <f t="shared" si="108"/>
        <v/>
      </c>
      <c r="J605" s="153" t="e">
        <f t="shared" si="116"/>
        <v>#REF!</v>
      </c>
      <c r="K605" s="153" t="e">
        <f t="shared" si="116"/>
        <v>#REF!</v>
      </c>
      <c r="L605" s="153" t="e">
        <f t="shared" si="116"/>
        <v>#REF!</v>
      </c>
      <c r="M605" s="153" t="e">
        <f t="shared" si="113"/>
        <v>#REF!</v>
      </c>
      <c r="N605" s="153" t="e">
        <f t="shared" si="113"/>
        <v>#REF!</v>
      </c>
      <c r="O605" s="153" t="e">
        <f t="shared" si="113"/>
        <v>#REF!</v>
      </c>
      <c r="P605" s="153" t="e">
        <f t="shared" si="113"/>
        <v>#REF!</v>
      </c>
      <c r="Q605" s="153" t="e">
        <f t="shared" si="113"/>
        <v>#REF!</v>
      </c>
      <c r="R605" s="153" t="e">
        <f t="shared" si="113"/>
        <v>#REF!</v>
      </c>
      <c r="S605" s="153" t="e">
        <f t="shared" si="111"/>
        <v>#REF!</v>
      </c>
      <c r="T605" s="152" t="str">
        <f t="shared" ca="1" si="112"/>
        <v/>
      </c>
      <c r="U605" s="149" t="str">
        <f t="shared" ca="1" si="109"/>
        <v/>
      </c>
    </row>
    <row r="606" spans="1:21">
      <c r="A606" s="149">
        <v>604</v>
      </c>
      <c r="B606" s="150">
        <f t="shared" si="110"/>
        <v>604</v>
      </c>
      <c r="C606" s="151" t="e">
        <f>IF('Data Collection2'!$V$6='Pareto Math2'!Z$3,'Pareto Math2'!B606,IF(HLOOKUP(X$15,'Data Collection2'!I$2:J606,A607,FALSE)="","",HLOOKUP(X$15,'Data Collection2'!I$2:J606,A607,FALSE)))</f>
        <v>#REF!</v>
      </c>
      <c r="D606" s="149" t="e">
        <f>HLOOKUP(V$15,'Data Collection2'!I$2:J606,A607,FALSE)</f>
        <v>#REF!</v>
      </c>
      <c r="E606" s="152" t="e">
        <f>IF(C606="","",HLOOKUP(W$15,'Data Collection2'!I$2:J606,A607,FALSE))</f>
        <v>#REF!</v>
      </c>
      <c r="F606" s="152">
        <f>(COUNTIF(D$3:D606,D606))</f>
        <v>604</v>
      </c>
      <c r="G606" s="152">
        <f t="shared" si="114"/>
        <v>999</v>
      </c>
      <c r="H606" s="152" t="e">
        <f t="shared" si="115"/>
        <v>#REF!</v>
      </c>
      <c r="I606" s="153" t="str">
        <f t="shared" si="108"/>
        <v/>
      </c>
      <c r="J606" s="153" t="e">
        <f t="shared" si="116"/>
        <v>#REF!</v>
      </c>
      <c r="K606" s="153" t="e">
        <f t="shared" si="116"/>
        <v>#REF!</v>
      </c>
      <c r="L606" s="153" t="e">
        <f t="shared" si="116"/>
        <v>#REF!</v>
      </c>
      <c r="M606" s="153" t="e">
        <f t="shared" si="113"/>
        <v>#REF!</v>
      </c>
      <c r="N606" s="153" t="e">
        <f t="shared" si="113"/>
        <v>#REF!</v>
      </c>
      <c r="O606" s="153" t="e">
        <f t="shared" si="113"/>
        <v>#REF!</v>
      </c>
      <c r="P606" s="153" t="e">
        <f t="shared" si="113"/>
        <v>#REF!</v>
      </c>
      <c r="Q606" s="153" t="e">
        <f t="shared" si="113"/>
        <v>#REF!</v>
      </c>
      <c r="R606" s="153" t="e">
        <f t="shared" si="113"/>
        <v>#REF!</v>
      </c>
      <c r="S606" s="153" t="e">
        <f t="shared" si="111"/>
        <v>#REF!</v>
      </c>
      <c r="T606" s="152" t="str">
        <f t="shared" ca="1" si="112"/>
        <v/>
      </c>
      <c r="U606" s="149" t="str">
        <f t="shared" ca="1" si="109"/>
        <v/>
      </c>
    </row>
    <row r="607" spans="1:21">
      <c r="A607" s="149">
        <v>605</v>
      </c>
      <c r="B607" s="150">
        <f t="shared" si="110"/>
        <v>605</v>
      </c>
      <c r="C607" s="151" t="e">
        <f>IF('Data Collection2'!$V$6='Pareto Math2'!Z$3,'Pareto Math2'!B607,IF(HLOOKUP(X$15,'Data Collection2'!I$2:J607,A608,FALSE)="","",HLOOKUP(X$15,'Data Collection2'!I$2:J607,A608,FALSE)))</f>
        <v>#REF!</v>
      </c>
      <c r="D607" s="149" t="e">
        <f>HLOOKUP(V$15,'Data Collection2'!I$2:J607,A608,FALSE)</f>
        <v>#REF!</v>
      </c>
      <c r="E607" s="152" t="e">
        <f>IF(C607="","",HLOOKUP(W$15,'Data Collection2'!I$2:J607,A608,FALSE))</f>
        <v>#REF!</v>
      </c>
      <c r="F607" s="152">
        <f>(COUNTIF(D$3:D607,D607))</f>
        <v>605</v>
      </c>
      <c r="G607" s="152">
        <f t="shared" si="114"/>
        <v>999</v>
      </c>
      <c r="H607" s="152" t="e">
        <f t="shared" si="115"/>
        <v>#REF!</v>
      </c>
      <c r="I607" s="153" t="str">
        <f t="shared" si="108"/>
        <v/>
      </c>
      <c r="J607" s="153" t="e">
        <f t="shared" si="116"/>
        <v>#REF!</v>
      </c>
      <c r="K607" s="153" t="e">
        <f t="shared" si="116"/>
        <v>#REF!</v>
      </c>
      <c r="L607" s="153" t="e">
        <f t="shared" si="116"/>
        <v>#REF!</v>
      </c>
      <c r="M607" s="153" t="e">
        <f t="shared" si="113"/>
        <v>#REF!</v>
      </c>
      <c r="N607" s="153" t="e">
        <f t="shared" si="113"/>
        <v>#REF!</v>
      </c>
      <c r="O607" s="153" t="e">
        <f t="shared" si="113"/>
        <v>#REF!</v>
      </c>
      <c r="P607" s="153" t="e">
        <f t="shared" si="113"/>
        <v>#REF!</v>
      </c>
      <c r="Q607" s="153" t="e">
        <f t="shared" si="113"/>
        <v>#REF!</v>
      </c>
      <c r="R607" s="153" t="e">
        <f t="shared" si="113"/>
        <v>#REF!</v>
      </c>
      <c r="S607" s="153" t="e">
        <f t="shared" si="111"/>
        <v>#REF!</v>
      </c>
      <c r="T607" s="152" t="str">
        <f t="shared" ca="1" si="112"/>
        <v/>
      </c>
      <c r="U607" s="149" t="str">
        <f t="shared" ca="1" si="109"/>
        <v/>
      </c>
    </row>
    <row r="608" spans="1:21">
      <c r="A608" s="149">
        <v>606</v>
      </c>
      <c r="B608" s="150">
        <f t="shared" si="110"/>
        <v>606</v>
      </c>
      <c r="C608" s="151" t="e">
        <f>IF('Data Collection2'!$V$6='Pareto Math2'!Z$3,'Pareto Math2'!B608,IF(HLOOKUP(X$15,'Data Collection2'!I$2:J608,A609,FALSE)="","",HLOOKUP(X$15,'Data Collection2'!I$2:J608,A609,FALSE)))</f>
        <v>#REF!</v>
      </c>
      <c r="D608" s="149" t="e">
        <f>HLOOKUP(V$15,'Data Collection2'!I$2:J608,A609,FALSE)</f>
        <v>#REF!</v>
      </c>
      <c r="E608" s="152" t="e">
        <f>IF(C608="","",HLOOKUP(W$15,'Data Collection2'!I$2:J608,A609,FALSE))</f>
        <v>#REF!</v>
      </c>
      <c r="F608" s="152">
        <f>(COUNTIF(D$3:D608,D608))</f>
        <v>606</v>
      </c>
      <c r="G608" s="152">
        <f t="shared" si="114"/>
        <v>999</v>
      </c>
      <c r="H608" s="152" t="e">
        <f t="shared" si="115"/>
        <v>#REF!</v>
      </c>
      <c r="I608" s="153" t="str">
        <f t="shared" si="108"/>
        <v/>
      </c>
      <c r="J608" s="153" t="e">
        <f t="shared" si="116"/>
        <v>#REF!</v>
      </c>
      <c r="K608" s="153" t="e">
        <f t="shared" si="116"/>
        <v>#REF!</v>
      </c>
      <c r="L608" s="153" t="e">
        <f t="shared" si="116"/>
        <v>#REF!</v>
      </c>
      <c r="M608" s="153" t="e">
        <f t="shared" si="113"/>
        <v>#REF!</v>
      </c>
      <c r="N608" s="153" t="e">
        <f t="shared" si="113"/>
        <v>#REF!</v>
      </c>
      <c r="O608" s="153" t="e">
        <f t="shared" si="113"/>
        <v>#REF!</v>
      </c>
      <c r="P608" s="153" t="e">
        <f t="shared" si="113"/>
        <v>#REF!</v>
      </c>
      <c r="Q608" s="153" t="e">
        <f t="shared" si="113"/>
        <v>#REF!</v>
      </c>
      <c r="R608" s="153" t="e">
        <f t="shared" si="113"/>
        <v>#REF!</v>
      </c>
      <c r="S608" s="153" t="e">
        <f t="shared" si="111"/>
        <v>#REF!</v>
      </c>
      <c r="T608" s="152" t="str">
        <f t="shared" ca="1" si="112"/>
        <v/>
      </c>
      <c r="U608" s="149" t="str">
        <f t="shared" ca="1" si="109"/>
        <v/>
      </c>
    </row>
    <row r="609" spans="1:21">
      <c r="A609" s="149">
        <v>607</v>
      </c>
      <c r="B609" s="150">
        <f t="shared" si="110"/>
        <v>607</v>
      </c>
      <c r="C609" s="151" t="e">
        <f>IF('Data Collection2'!$V$6='Pareto Math2'!Z$3,'Pareto Math2'!B609,IF(HLOOKUP(X$15,'Data Collection2'!I$2:J609,A610,FALSE)="","",HLOOKUP(X$15,'Data Collection2'!I$2:J609,A610,FALSE)))</f>
        <v>#REF!</v>
      </c>
      <c r="D609" s="149" t="e">
        <f>HLOOKUP(V$15,'Data Collection2'!I$2:J609,A610,FALSE)</f>
        <v>#REF!</v>
      </c>
      <c r="E609" s="152" t="e">
        <f>IF(C609="","",HLOOKUP(W$15,'Data Collection2'!I$2:J609,A610,FALSE))</f>
        <v>#REF!</v>
      </c>
      <c r="F609" s="152">
        <f>(COUNTIF(D$3:D609,D609))</f>
        <v>607</v>
      </c>
      <c r="G609" s="152">
        <f t="shared" si="114"/>
        <v>999</v>
      </c>
      <c r="H609" s="152" t="e">
        <f t="shared" si="115"/>
        <v>#REF!</v>
      </c>
      <c r="I609" s="153" t="str">
        <f t="shared" si="108"/>
        <v/>
      </c>
      <c r="J609" s="153" t="e">
        <f t="shared" si="116"/>
        <v>#REF!</v>
      </c>
      <c r="K609" s="153" t="e">
        <f t="shared" si="116"/>
        <v>#REF!</v>
      </c>
      <c r="L609" s="153" t="e">
        <f t="shared" si="116"/>
        <v>#REF!</v>
      </c>
      <c r="M609" s="153" t="e">
        <f t="shared" si="113"/>
        <v>#REF!</v>
      </c>
      <c r="N609" s="153" t="e">
        <f t="shared" si="113"/>
        <v>#REF!</v>
      </c>
      <c r="O609" s="153" t="e">
        <f t="shared" si="113"/>
        <v>#REF!</v>
      </c>
      <c r="P609" s="153" t="e">
        <f t="shared" si="113"/>
        <v>#REF!</v>
      </c>
      <c r="Q609" s="153" t="e">
        <f t="shared" si="113"/>
        <v>#REF!</v>
      </c>
      <c r="R609" s="153" t="e">
        <f t="shared" si="113"/>
        <v>#REF!</v>
      </c>
      <c r="S609" s="153" t="e">
        <f t="shared" si="111"/>
        <v>#REF!</v>
      </c>
      <c r="T609" s="152" t="str">
        <f t="shared" ca="1" si="112"/>
        <v/>
      </c>
      <c r="U609" s="149" t="str">
        <f t="shared" ca="1" si="109"/>
        <v/>
      </c>
    </row>
    <row r="610" spans="1:21">
      <c r="A610" s="149">
        <v>608</v>
      </c>
      <c r="B610" s="150">
        <f t="shared" si="110"/>
        <v>608</v>
      </c>
      <c r="C610" s="151" t="e">
        <f>IF('Data Collection2'!$V$6='Pareto Math2'!Z$3,'Pareto Math2'!B610,IF(HLOOKUP(X$15,'Data Collection2'!I$2:J610,A611,FALSE)="","",HLOOKUP(X$15,'Data Collection2'!I$2:J610,A611,FALSE)))</f>
        <v>#REF!</v>
      </c>
      <c r="D610" s="149" t="e">
        <f>HLOOKUP(V$15,'Data Collection2'!I$2:J610,A611,FALSE)</f>
        <v>#REF!</v>
      </c>
      <c r="E610" s="152" t="e">
        <f>IF(C610="","",HLOOKUP(W$15,'Data Collection2'!I$2:J610,A611,FALSE))</f>
        <v>#REF!</v>
      </c>
      <c r="F610" s="152">
        <f>(COUNTIF(D$3:D610,D610))</f>
        <v>608</v>
      </c>
      <c r="G610" s="152">
        <f t="shared" si="114"/>
        <v>999</v>
      </c>
      <c r="H610" s="152" t="e">
        <f t="shared" si="115"/>
        <v>#REF!</v>
      </c>
      <c r="I610" s="153" t="str">
        <f t="shared" si="108"/>
        <v/>
      </c>
      <c r="J610" s="153" t="e">
        <f t="shared" si="116"/>
        <v>#REF!</v>
      </c>
      <c r="K610" s="153" t="e">
        <f t="shared" si="116"/>
        <v>#REF!</v>
      </c>
      <c r="L610" s="153" t="e">
        <f t="shared" si="116"/>
        <v>#REF!</v>
      </c>
      <c r="M610" s="153" t="e">
        <f t="shared" si="113"/>
        <v>#REF!</v>
      </c>
      <c r="N610" s="153" t="e">
        <f t="shared" si="113"/>
        <v>#REF!</v>
      </c>
      <c r="O610" s="153" t="e">
        <f t="shared" si="113"/>
        <v>#REF!</v>
      </c>
      <c r="P610" s="153" t="e">
        <f t="shared" si="113"/>
        <v>#REF!</v>
      </c>
      <c r="Q610" s="153" t="e">
        <f t="shared" si="113"/>
        <v>#REF!</v>
      </c>
      <c r="R610" s="153" t="e">
        <f t="shared" si="113"/>
        <v>#REF!</v>
      </c>
      <c r="S610" s="153" t="e">
        <f t="shared" si="111"/>
        <v>#REF!</v>
      </c>
      <c r="T610" s="152" t="str">
        <f t="shared" ca="1" si="112"/>
        <v/>
      </c>
      <c r="U610" s="149" t="str">
        <f t="shared" ca="1" si="109"/>
        <v/>
      </c>
    </row>
    <row r="611" spans="1:21">
      <c r="A611" s="149">
        <v>609</v>
      </c>
      <c r="B611" s="150">
        <f t="shared" si="110"/>
        <v>609</v>
      </c>
      <c r="C611" s="151" t="e">
        <f>IF('Data Collection2'!$V$6='Pareto Math2'!Z$3,'Pareto Math2'!B611,IF(HLOOKUP(X$15,'Data Collection2'!I$2:J611,A612,FALSE)="","",HLOOKUP(X$15,'Data Collection2'!I$2:J611,A612,FALSE)))</f>
        <v>#REF!</v>
      </c>
      <c r="D611" s="149" t="e">
        <f>HLOOKUP(V$15,'Data Collection2'!I$2:J611,A612,FALSE)</f>
        <v>#REF!</v>
      </c>
      <c r="E611" s="152" t="e">
        <f>IF(C611="","",HLOOKUP(W$15,'Data Collection2'!I$2:J611,A612,FALSE))</f>
        <v>#REF!</v>
      </c>
      <c r="F611" s="152">
        <f>(COUNTIF(D$3:D611,D611))</f>
        <v>609</v>
      </c>
      <c r="G611" s="152">
        <f t="shared" si="114"/>
        <v>999</v>
      </c>
      <c r="H611" s="152" t="e">
        <f t="shared" si="115"/>
        <v>#REF!</v>
      </c>
      <c r="I611" s="153" t="str">
        <f t="shared" si="108"/>
        <v/>
      </c>
      <c r="J611" s="153" t="e">
        <f t="shared" si="116"/>
        <v>#REF!</v>
      </c>
      <c r="K611" s="153" t="e">
        <f t="shared" si="116"/>
        <v>#REF!</v>
      </c>
      <c r="L611" s="153" t="e">
        <f t="shared" si="116"/>
        <v>#REF!</v>
      </c>
      <c r="M611" s="153" t="e">
        <f t="shared" si="113"/>
        <v>#REF!</v>
      </c>
      <c r="N611" s="153" t="e">
        <f t="shared" si="113"/>
        <v>#REF!</v>
      </c>
      <c r="O611" s="153" t="e">
        <f t="shared" si="113"/>
        <v>#REF!</v>
      </c>
      <c r="P611" s="153" t="e">
        <f t="shared" si="113"/>
        <v>#REF!</v>
      </c>
      <c r="Q611" s="153" t="e">
        <f t="shared" si="113"/>
        <v>#REF!</v>
      </c>
      <c r="R611" s="153" t="e">
        <f t="shared" si="113"/>
        <v>#REF!</v>
      </c>
      <c r="S611" s="153" t="e">
        <f t="shared" si="111"/>
        <v>#REF!</v>
      </c>
      <c r="T611" s="152" t="str">
        <f t="shared" ca="1" si="112"/>
        <v/>
      </c>
      <c r="U611" s="149" t="str">
        <f t="shared" ca="1" si="109"/>
        <v/>
      </c>
    </row>
    <row r="612" spans="1:21">
      <c r="A612" s="149">
        <v>610</v>
      </c>
      <c r="B612" s="150">
        <f t="shared" si="110"/>
        <v>610</v>
      </c>
      <c r="C612" s="151" t="e">
        <f>IF('Data Collection2'!$V$6='Pareto Math2'!Z$3,'Pareto Math2'!B612,IF(HLOOKUP(X$15,'Data Collection2'!I$2:J612,A613,FALSE)="","",HLOOKUP(X$15,'Data Collection2'!I$2:J612,A613,FALSE)))</f>
        <v>#REF!</v>
      </c>
      <c r="D612" s="149" t="e">
        <f>HLOOKUP(V$15,'Data Collection2'!I$2:J612,A613,FALSE)</f>
        <v>#REF!</v>
      </c>
      <c r="E612" s="152" t="e">
        <f>IF(C612="","",HLOOKUP(W$15,'Data Collection2'!I$2:J612,A613,FALSE))</f>
        <v>#REF!</v>
      </c>
      <c r="F612" s="152">
        <f>(COUNTIF(D$3:D612,D612))</f>
        <v>610</v>
      </c>
      <c r="G612" s="152">
        <f t="shared" si="114"/>
        <v>999</v>
      </c>
      <c r="H612" s="152" t="e">
        <f t="shared" si="115"/>
        <v>#REF!</v>
      </c>
      <c r="I612" s="153" t="str">
        <f t="shared" si="108"/>
        <v/>
      </c>
      <c r="J612" s="153" t="e">
        <f t="shared" si="116"/>
        <v>#REF!</v>
      </c>
      <c r="K612" s="153" t="e">
        <f t="shared" si="116"/>
        <v>#REF!</v>
      </c>
      <c r="L612" s="153" t="e">
        <f t="shared" si="116"/>
        <v>#REF!</v>
      </c>
      <c r="M612" s="153" t="e">
        <f t="shared" si="113"/>
        <v>#REF!</v>
      </c>
      <c r="N612" s="153" t="e">
        <f t="shared" si="113"/>
        <v>#REF!</v>
      </c>
      <c r="O612" s="153" t="e">
        <f t="shared" si="113"/>
        <v>#REF!</v>
      </c>
      <c r="P612" s="153" t="e">
        <f t="shared" si="113"/>
        <v>#REF!</v>
      </c>
      <c r="Q612" s="153" t="e">
        <f t="shared" si="113"/>
        <v>#REF!</v>
      </c>
      <c r="R612" s="153" t="e">
        <f t="shared" si="113"/>
        <v>#REF!</v>
      </c>
      <c r="S612" s="153" t="e">
        <f t="shared" si="111"/>
        <v>#REF!</v>
      </c>
      <c r="T612" s="152" t="str">
        <f t="shared" ca="1" si="112"/>
        <v/>
      </c>
      <c r="U612" s="149" t="str">
        <f t="shared" ca="1" si="109"/>
        <v/>
      </c>
    </row>
    <row r="613" spans="1:21">
      <c r="A613" s="149">
        <v>611</v>
      </c>
      <c r="B613" s="150">
        <f t="shared" si="110"/>
        <v>611</v>
      </c>
      <c r="C613" s="151" t="e">
        <f>IF('Data Collection2'!$V$6='Pareto Math2'!Z$3,'Pareto Math2'!B613,IF(HLOOKUP(X$15,'Data Collection2'!I$2:J613,A614,FALSE)="","",HLOOKUP(X$15,'Data Collection2'!I$2:J613,A614,FALSE)))</f>
        <v>#REF!</v>
      </c>
      <c r="D613" s="149" t="e">
        <f>HLOOKUP(V$15,'Data Collection2'!I$2:J613,A614,FALSE)</f>
        <v>#REF!</v>
      </c>
      <c r="E613" s="152" t="e">
        <f>IF(C613="","",HLOOKUP(W$15,'Data Collection2'!I$2:J613,A614,FALSE))</f>
        <v>#REF!</v>
      </c>
      <c r="F613" s="152">
        <f>(COUNTIF(D$3:D613,D613))</f>
        <v>611</v>
      </c>
      <c r="G613" s="152">
        <f t="shared" si="114"/>
        <v>999</v>
      </c>
      <c r="H613" s="152" t="e">
        <f t="shared" si="115"/>
        <v>#REF!</v>
      </c>
      <c r="I613" s="153" t="str">
        <f t="shared" si="108"/>
        <v/>
      </c>
      <c r="J613" s="153" t="e">
        <f t="shared" si="116"/>
        <v>#REF!</v>
      </c>
      <c r="K613" s="153" t="e">
        <f t="shared" si="116"/>
        <v>#REF!</v>
      </c>
      <c r="L613" s="153" t="e">
        <f t="shared" si="116"/>
        <v>#REF!</v>
      </c>
      <c r="M613" s="153" t="e">
        <f t="shared" si="113"/>
        <v>#REF!</v>
      </c>
      <c r="N613" s="153" t="e">
        <f t="shared" si="113"/>
        <v>#REF!</v>
      </c>
      <c r="O613" s="153" t="e">
        <f t="shared" si="113"/>
        <v>#REF!</v>
      </c>
      <c r="P613" s="153" t="e">
        <f t="shared" si="113"/>
        <v>#REF!</v>
      </c>
      <c r="Q613" s="153" t="e">
        <f t="shared" si="113"/>
        <v>#REF!</v>
      </c>
      <c r="R613" s="153" t="e">
        <f t="shared" si="113"/>
        <v>#REF!</v>
      </c>
      <c r="S613" s="153" t="e">
        <f t="shared" si="111"/>
        <v>#REF!</v>
      </c>
      <c r="T613" s="152" t="str">
        <f t="shared" ca="1" si="112"/>
        <v/>
      </c>
      <c r="U613" s="149" t="str">
        <f t="shared" ca="1" si="109"/>
        <v/>
      </c>
    </row>
    <row r="614" spans="1:21">
      <c r="A614" s="149">
        <v>612</v>
      </c>
      <c r="B614" s="150">
        <f t="shared" si="110"/>
        <v>612</v>
      </c>
      <c r="C614" s="151" t="e">
        <f>IF('Data Collection2'!$V$6='Pareto Math2'!Z$3,'Pareto Math2'!B614,IF(HLOOKUP(X$15,'Data Collection2'!I$2:J614,A615,FALSE)="","",HLOOKUP(X$15,'Data Collection2'!I$2:J614,A615,FALSE)))</f>
        <v>#REF!</v>
      </c>
      <c r="D614" s="149" t="e">
        <f>HLOOKUP(V$15,'Data Collection2'!I$2:J614,A615,FALSE)</f>
        <v>#REF!</v>
      </c>
      <c r="E614" s="152" t="e">
        <f>IF(C614="","",HLOOKUP(W$15,'Data Collection2'!I$2:J614,A615,FALSE))</f>
        <v>#REF!</v>
      </c>
      <c r="F614" s="152">
        <f>(COUNTIF(D$3:D614,D614))</f>
        <v>612</v>
      </c>
      <c r="G614" s="152">
        <f t="shared" si="114"/>
        <v>999</v>
      </c>
      <c r="H614" s="152" t="e">
        <f t="shared" si="115"/>
        <v>#REF!</v>
      </c>
      <c r="I614" s="153" t="str">
        <f t="shared" si="108"/>
        <v/>
      </c>
      <c r="J614" s="153" t="e">
        <f t="shared" si="116"/>
        <v>#REF!</v>
      </c>
      <c r="K614" s="153" t="e">
        <f t="shared" si="116"/>
        <v>#REF!</v>
      </c>
      <c r="L614" s="153" t="e">
        <f t="shared" si="116"/>
        <v>#REF!</v>
      </c>
      <c r="M614" s="153" t="e">
        <f t="shared" si="113"/>
        <v>#REF!</v>
      </c>
      <c r="N614" s="153" t="e">
        <f t="shared" si="113"/>
        <v>#REF!</v>
      </c>
      <c r="O614" s="153" t="e">
        <f t="shared" si="113"/>
        <v>#REF!</v>
      </c>
      <c r="P614" s="153" t="e">
        <f t="shared" si="113"/>
        <v>#REF!</v>
      </c>
      <c r="Q614" s="153" t="e">
        <f t="shared" si="113"/>
        <v>#REF!</v>
      </c>
      <c r="R614" s="153" t="e">
        <f t="shared" si="113"/>
        <v>#REF!</v>
      </c>
      <c r="S614" s="153" t="e">
        <f t="shared" si="111"/>
        <v>#REF!</v>
      </c>
      <c r="T614" s="152" t="str">
        <f t="shared" ca="1" si="112"/>
        <v/>
      </c>
      <c r="U614" s="149" t="str">
        <f t="shared" ca="1" si="109"/>
        <v/>
      </c>
    </row>
    <row r="615" spans="1:21">
      <c r="A615" s="149">
        <v>613</v>
      </c>
      <c r="B615" s="150">
        <f t="shared" si="110"/>
        <v>613</v>
      </c>
      <c r="C615" s="151" t="e">
        <f>IF('Data Collection2'!$V$6='Pareto Math2'!Z$3,'Pareto Math2'!B615,IF(HLOOKUP(X$15,'Data Collection2'!I$2:J615,A616,FALSE)="","",HLOOKUP(X$15,'Data Collection2'!I$2:J615,A616,FALSE)))</f>
        <v>#REF!</v>
      </c>
      <c r="D615" s="149" t="e">
        <f>HLOOKUP(V$15,'Data Collection2'!I$2:J615,A616,FALSE)</f>
        <v>#REF!</v>
      </c>
      <c r="E615" s="152" t="e">
        <f>IF(C615="","",HLOOKUP(W$15,'Data Collection2'!I$2:J615,A616,FALSE))</f>
        <v>#REF!</v>
      </c>
      <c r="F615" s="152">
        <f>(COUNTIF(D$3:D615,D615))</f>
        <v>613</v>
      </c>
      <c r="G615" s="152">
        <f t="shared" si="114"/>
        <v>999</v>
      </c>
      <c r="H615" s="152" t="e">
        <f t="shared" si="115"/>
        <v>#REF!</v>
      </c>
      <c r="I615" s="153" t="str">
        <f t="shared" si="108"/>
        <v/>
      </c>
      <c r="J615" s="153" t="e">
        <f t="shared" si="116"/>
        <v>#REF!</v>
      </c>
      <c r="K615" s="153" t="e">
        <f t="shared" si="116"/>
        <v>#REF!</v>
      </c>
      <c r="L615" s="153" t="e">
        <f t="shared" si="116"/>
        <v>#REF!</v>
      </c>
      <c r="M615" s="153" t="e">
        <f t="shared" si="113"/>
        <v>#REF!</v>
      </c>
      <c r="N615" s="153" t="e">
        <f t="shared" si="113"/>
        <v>#REF!</v>
      </c>
      <c r="O615" s="153" t="e">
        <f t="shared" si="113"/>
        <v>#REF!</v>
      </c>
      <c r="P615" s="153" t="e">
        <f t="shared" si="113"/>
        <v>#REF!</v>
      </c>
      <c r="Q615" s="153" t="e">
        <f t="shared" si="113"/>
        <v>#REF!</v>
      </c>
      <c r="R615" s="153" t="e">
        <f t="shared" si="113"/>
        <v>#REF!</v>
      </c>
      <c r="S615" s="153" t="e">
        <f t="shared" si="111"/>
        <v>#REF!</v>
      </c>
      <c r="T615" s="152" t="str">
        <f t="shared" ca="1" si="112"/>
        <v/>
      </c>
      <c r="U615" s="149" t="str">
        <f t="shared" ca="1" si="109"/>
        <v/>
      </c>
    </row>
    <row r="616" spans="1:21">
      <c r="A616" s="149">
        <v>614</v>
      </c>
      <c r="B616" s="150">
        <f t="shared" si="110"/>
        <v>614</v>
      </c>
      <c r="C616" s="151" t="e">
        <f>IF('Data Collection2'!$V$6='Pareto Math2'!Z$3,'Pareto Math2'!B616,IF(HLOOKUP(X$15,'Data Collection2'!I$2:J616,A617,FALSE)="","",HLOOKUP(X$15,'Data Collection2'!I$2:J616,A617,FALSE)))</f>
        <v>#REF!</v>
      </c>
      <c r="D616" s="149" t="e">
        <f>HLOOKUP(V$15,'Data Collection2'!I$2:J616,A617,FALSE)</f>
        <v>#REF!</v>
      </c>
      <c r="E616" s="152" t="e">
        <f>IF(C616="","",HLOOKUP(W$15,'Data Collection2'!I$2:J616,A617,FALSE))</f>
        <v>#REF!</v>
      </c>
      <c r="F616" s="152">
        <f>(COUNTIF(D$3:D616,D616))</f>
        <v>614</v>
      </c>
      <c r="G616" s="152">
        <f t="shared" si="114"/>
        <v>999</v>
      </c>
      <c r="H616" s="152" t="e">
        <f t="shared" si="115"/>
        <v>#REF!</v>
      </c>
      <c r="I616" s="153" t="str">
        <f t="shared" si="108"/>
        <v/>
      </c>
      <c r="J616" s="153" t="e">
        <f t="shared" si="116"/>
        <v>#REF!</v>
      </c>
      <c r="K616" s="153" t="e">
        <f t="shared" si="116"/>
        <v>#REF!</v>
      </c>
      <c r="L616" s="153" t="e">
        <f t="shared" si="116"/>
        <v>#REF!</v>
      </c>
      <c r="M616" s="153" t="e">
        <f t="shared" si="113"/>
        <v>#REF!</v>
      </c>
      <c r="N616" s="153" t="e">
        <f t="shared" si="113"/>
        <v>#REF!</v>
      </c>
      <c r="O616" s="153" t="e">
        <f t="shared" si="113"/>
        <v>#REF!</v>
      </c>
      <c r="P616" s="153" t="e">
        <f t="shared" si="113"/>
        <v>#REF!</v>
      </c>
      <c r="Q616" s="153" t="e">
        <f t="shared" si="113"/>
        <v>#REF!</v>
      </c>
      <c r="R616" s="153" t="e">
        <f t="shared" si="113"/>
        <v>#REF!</v>
      </c>
      <c r="S616" s="153" t="e">
        <f t="shared" si="111"/>
        <v>#REF!</v>
      </c>
      <c r="T616" s="152" t="str">
        <f t="shared" ca="1" si="112"/>
        <v/>
      </c>
      <c r="U616" s="149" t="str">
        <f t="shared" ca="1" si="109"/>
        <v/>
      </c>
    </row>
    <row r="617" spans="1:21">
      <c r="A617" s="149">
        <v>615</v>
      </c>
      <c r="B617" s="150">
        <f t="shared" si="110"/>
        <v>615</v>
      </c>
      <c r="C617" s="151" t="e">
        <f>IF('Data Collection2'!$V$6='Pareto Math2'!Z$3,'Pareto Math2'!B617,IF(HLOOKUP(X$15,'Data Collection2'!I$2:J617,A618,FALSE)="","",HLOOKUP(X$15,'Data Collection2'!I$2:J617,A618,FALSE)))</f>
        <v>#REF!</v>
      </c>
      <c r="D617" s="149" t="e">
        <f>HLOOKUP(V$15,'Data Collection2'!I$2:J617,A618,FALSE)</f>
        <v>#REF!</v>
      </c>
      <c r="E617" s="152" t="e">
        <f>IF(C617="","",HLOOKUP(W$15,'Data Collection2'!I$2:J617,A618,FALSE))</f>
        <v>#REF!</v>
      </c>
      <c r="F617" s="152">
        <f>(COUNTIF(D$3:D617,D617))</f>
        <v>615</v>
      </c>
      <c r="G617" s="152">
        <f t="shared" si="114"/>
        <v>999</v>
      </c>
      <c r="H617" s="152" t="e">
        <f t="shared" si="115"/>
        <v>#REF!</v>
      </c>
      <c r="I617" s="153" t="str">
        <f t="shared" si="108"/>
        <v/>
      </c>
      <c r="J617" s="153" t="e">
        <f t="shared" si="116"/>
        <v>#REF!</v>
      </c>
      <c r="K617" s="153" t="e">
        <f t="shared" si="116"/>
        <v>#REF!</v>
      </c>
      <c r="L617" s="153" t="e">
        <f t="shared" si="116"/>
        <v>#REF!</v>
      </c>
      <c r="M617" s="153" t="e">
        <f t="shared" si="113"/>
        <v>#REF!</v>
      </c>
      <c r="N617" s="153" t="e">
        <f t="shared" si="113"/>
        <v>#REF!</v>
      </c>
      <c r="O617" s="153" t="e">
        <f t="shared" si="113"/>
        <v>#REF!</v>
      </c>
      <c r="P617" s="153" t="e">
        <f t="shared" si="113"/>
        <v>#REF!</v>
      </c>
      <c r="Q617" s="153" t="e">
        <f t="shared" si="113"/>
        <v>#REF!</v>
      </c>
      <c r="R617" s="153" t="e">
        <f t="shared" si="113"/>
        <v>#REF!</v>
      </c>
      <c r="S617" s="153" t="e">
        <f t="shared" si="111"/>
        <v>#REF!</v>
      </c>
      <c r="T617" s="152" t="str">
        <f t="shared" ca="1" si="112"/>
        <v/>
      </c>
      <c r="U617" s="149" t="str">
        <f t="shared" ca="1" si="109"/>
        <v/>
      </c>
    </row>
    <row r="618" spans="1:21">
      <c r="A618" s="149">
        <v>616</v>
      </c>
      <c r="B618" s="150">
        <f t="shared" si="110"/>
        <v>616</v>
      </c>
      <c r="C618" s="151" t="e">
        <f>IF('Data Collection2'!$V$6='Pareto Math2'!Z$3,'Pareto Math2'!B618,IF(HLOOKUP(X$15,'Data Collection2'!I$2:J618,A619,FALSE)="","",HLOOKUP(X$15,'Data Collection2'!I$2:J618,A619,FALSE)))</f>
        <v>#REF!</v>
      </c>
      <c r="D618" s="149" t="e">
        <f>HLOOKUP(V$15,'Data Collection2'!I$2:J618,A619,FALSE)</f>
        <v>#REF!</v>
      </c>
      <c r="E618" s="152" t="e">
        <f>IF(C618="","",HLOOKUP(W$15,'Data Collection2'!I$2:J618,A619,FALSE))</f>
        <v>#REF!</v>
      </c>
      <c r="F618" s="152">
        <f>(COUNTIF(D$3:D618,D618))</f>
        <v>616</v>
      </c>
      <c r="G618" s="152">
        <f t="shared" si="114"/>
        <v>999</v>
      </c>
      <c r="H618" s="152" t="e">
        <f t="shared" si="115"/>
        <v>#REF!</v>
      </c>
      <c r="I618" s="153" t="str">
        <f t="shared" si="108"/>
        <v/>
      </c>
      <c r="J618" s="153" t="e">
        <f t="shared" si="116"/>
        <v>#REF!</v>
      </c>
      <c r="K618" s="153" t="e">
        <f t="shared" si="116"/>
        <v>#REF!</v>
      </c>
      <c r="L618" s="153" t="e">
        <f t="shared" si="116"/>
        <v>#REF!</v>
      </c>
      <c r="M618" s="153" t="e">
        <f t="shared" si="113"/>
        <v>#REF!</v>
      </c>
      <c r="N618" s="153" t="e">
        <f t="shared" si="113"/>
        <v>#REF!</v>
      </c>
      <c r="O618" s="153" t="e">
        <f t="shared" si="113"/>
        <v>#REF!</v>
      </c>
      <c r="P618" s="153" t="e">
        <f t="shared" si="113"/>
        <v>#REF!</v>
      </c>
      <c r="Q618" s="153" t="e">
        <f t="shared" si="113"/>
        <v>#REF!</v>
      </c>
      <c r="R618" s="153" t="e">
        <f t="shared" si="113"/>
        <v>#REF!</v>
      </c>
      <c r="S618" s="153" t="e">
        <f t="shared" si="111"/>
        <v>#REF!</v>
      </c>
      <c r="T618" s="152" t="str">
        <f t="shared" ca="1" si="112"/>
        <v/>
      </c>
      <c r="U618" s="149" t="str">
        <f t="shared" ca="1" si="109"/>
        <v/>
      </c>
    </row>
    <row r="619" spans="1:21">
      <c r="A619" s="149">
        <v>617</v>
      </c>
      <c r="B619" s="150">
        <f t="shared" si="110"/>
        <v>617</v>
      </c>
      <c r="C619" s="151" t="e">
        <f>IF('Data Collection2'!$V$6='Pareto Math2'!Z$3,'Pareto Math2'!B619,IF(HLOOKUP(X$15,'Data Collection2'!I$2:J619,A620,FALSE)="","",HLOOKUP(X$15,'Data Collection2'!I$2:J619,A620,FALSE)))</f>
        <v>#REF!</v>
      </c>
      <c r="D619" s="149" t="e">
        <f>HLOOKUP(V$15,'Data Collection2'!I$2:J619,A620,FALSE)</f>
        <v>#REF!</v>
      </c>
      <c r="E619" s="152" t="e">
        <f>IF(C619="","",HLOOKUP(W$15,'Data Collection2'!I$2:J619,A620,FALSE))</f>
        <v>#REF!</v>
      </c>
      <c r="F619" s="152">
        <f>(COUNTIF(D$3:D619,D619))</f>
        <v>617</v>
      </c>
      <c r="G619" s="152">
        <f t="shared" si="114"/>
        <v>999</v>
      </c>
      <c r="H619" s="152" t="e">
        <f t="shared" si="115"/>
        <v>#REF!</v>
      </c>
      <c r="I619" s="153" t="str">
        <f t="shared" si="108"/>
        <v/>
      </c>
      <c r="J619" s="153" t="e">
        <f t="shared" si="116"/>
        <v>#REF!</v>
      </c>
      <c r="K619" s="153" t="e">
        <f t="shared" si="116"/>
        <v>#REF!</v>
      </c>
      <c r="L619" s="153" t="e">
        <f t="shared" si="116"/>
        <v>#REF!</v>
      </c>
      <c r="M619" s="153" t="e">
        <f t="shared" si="113"/>
        <v>#REF!</v>
      </c>
      <c r="N619" s="153" t="e">
        <f t="shared" si="113"/>
        <v>#REF!</v>
      </c>
      <c r="O619" s="153" t="e">
        <f t="shared" si="113"/>
        <v>#REF!</v>
      </c>
      <c r="P619" s="153" t="e">
        <f t="shared" si="113"/>
        <v>#REF!</v>
      </c>
      <c r="Q619" s="153" t="e">
        <f t="shared" si="113"/>
        <v>#REF!</v>
      </c>
      <c r="R619" s="153" t="e">
        <f t="shared" si="113"/>
        <v>#REF!</v>
      </c>
      <c r="S619" s="153" t="e">
        <f t="shared" si="111"/>
        <v>#REF!</v>
      </c>
      <c r="T619" s="152" t="str">
        <f t="shared" ca="1" si="112"/>
        <v/>
      </c>
      <c r="U619" s="149" t="str">
        <f t="shared" ca="1" si="109"/>
        <v/>
      </c>
    </row>
    <row r="620" spans="1:21">
      <c r="A620" s="149">
        <v>618</v>
      </c>
      <c r="B620" s="150">
        <f t="shared" si="110"/>
        <v>618</v>
      </c>
      <c r="C620" s="151" t="e">
        <f>IF('Data Collection2'!$V$6='Pareto Math2'!Z$3,'Pareto Math2'!B620,IF(HLOOKUP(X$15,'Data Collection2'!I$2:J620,A621,FALSE)="","",HLOOKUP(X$15,'Data Collection2'!I$2:J620,A621,FALSE)))</f>
        <v>#REF!</v>
      </c>
      <c r="D620" s="149" t="e">
        <f>HLOOKUP(V$15,'Data Collection2'!I$2:J620,A621,FALSE)</f>
        <v>#REF!</v>
      </c>
      <c r="E620" s="152" t="e">
        <f>IF(C620="","",HLOOKUP(W$15,'Data Collection2'!I$2:J620,A621,FALSE))</f>
        <v>#REF!</v>
      </c>
      <c r="F620" s="152">
        <f>(COUNTIF(D$3:D620,D620))</f>
        <v>618</v>
      </c>
      <c r="G620" s="152">
        <f t="shared" si="114"/>
        <v>999</v>
      </c>
      <c r="H620" s="152" t="e">
        <f t="shared" si="115"/>
        <v>#REF!</v>
      </c>
      <c r="I620" s="153" t="str">
        <f t="shared" si="108"/>
        <v/>
      </c>
      <c r="J620" s="153" t="e">
        <f t="shared" si="116"/>
        <v>#REF!</v>
      </c>
      <c r="K620" s="153" t="e">
        <f t="shared" si="116"/>
        <v>#REF!</v>
      </c>
      <c r="L620" s="153" t="e">
        <f t="shared" si="116"/>
        <v>#REF!</v>
      </c>
      <c r="M620" s="153" t="e">
        <f t="shared" si="113"/>
        <v>#REF!</v>
      </c>
      <c r="N620" s="153" t="e">
        <f t="shared" si="113"/>
        <v>#REF!</v>
      </c>
      <c r="O620" s="153" t="e">
        <f t="shared" si="113"/>
        <v>#REF!</v>
      </c>
      <c r="P620" s="153" t="e">
        <f t="shared" si="113"/>
        <v>#REF!</v>
      </c>
      <c r="Q620" s="153" t="e">
        <f t="shared" si="113"/>
        <v>#REF!</v>
      </c>
      <c r="R620" s="153" t="e">
        <f t="shared" si="113"/>
        <v>#REF!</v>
      </c>
      <c r="S620" s="153" t="e">
        <f t="shared" si="111"/>
        <v>#REF!</v>
      </c>
      <c r="T620" s="152" t="str">
        <f t="shared" ca="1" si="112"/>
        <v/>
      </c>
      <c r="U620" s="149" t="str">
        <f t="shared" ca="1" si="109"/>
        <v/>
      </c>
    </row>
    <row r="621" spans="1:21">
      <c r="A621" s="149">
        <v>619</v>
      </c>
      <c r="B621" s="150">
        <f t="shared" si="110"/>
        <v>619</v>
      </c>
      <c r="C621" s="151" t="e">
        <f>IF('Data Collection2'!$V$6='Pareto Math2'!Z$3,'Pareto Math2'!B621,IF(HLOOKUP(X$15,'Data Collection2'!I$2:J621,A622,FALSE)="","",HLOOKUP(X$15,'Data Collection2'!I$2:J621,A622,FALSE)))</f>
        <v>#REF!</v>
      </c>
      <c r="D621" s="149" t="e">
        <f>HLOOKUP(V$15,'Data Collection2'!I$2:J621,A622,FALSE)</f>
        <v>#REF!</v>
      </c>
      <c r="E621" s="152" t="e">
        <f>IF(C621="","",HLOOKUP(W$15,'Data Collection2'!I$2:J621,A622,FALSE))</f>
        <v>#REF!</v>
      </c>
      <c r="F621" s="152">
        <f>(COUNTIF(D$3:D621,D621))</f>
        <v>619</v>
      </c>
      <c r="G621" s="152">
        <f t="shared" si="114"/>
        <v>999</v>
      </c>
      <c r="H621" s="152" t="e">
        <f t="shared" si="115"/>
        <v>#REF!</v>
      </c>
      <c r="I621" s="153" t="str">
        <f t="shared" si="108"/>
        <v/>
      </c>
      <c r="J621" s="153" t="e">
        <f t="shared" si="116"/>
        <v>#REF!</v>
      </c>
      <c r="K621" s="153" t="e">
        <f t="shared" si="116"/>
        <v>#REF!</v>
      </c>
      <c r="L621" s="153" t="e">
        <f t="shared" si="116"/>
        <v>#REF!</v>
      </c>
      <c r="M621" s="153" t="e">
        <f t="shared" si="113"/>
        <v>#REF!</v>
      </c>
      <c r="N621" s="153" t="e">
        <f t="shared" si="113"/>
        <v>#REF!</v>
      </c>
      <c r="O621" s="153" t="e">
        <f t="shared" si="113"/>
        <v>#REF!</v>
      </c>
      <c r="P621" s="153" t="e">
        <f t="shared" si="113"/>
        <v>#REF!</v>
      </c>
      <c r="Q621" s="153" t="e">
        <f t="shared" si="113"/>
        <v>#REF!</v>
      </c>
      <c r="R621" s="153" t="e">
        <f t="shared" si="113"/>
        <v>#REF!</v>
      </c>
      <c r="S621" s="153" t="e">
        <f t="shared" si="111"/>
        <v>#REF!</v>
      </c>
      <c r="T621" s="152" t="str">
        <f t="shared" ca="1" si="112"/>
        <v/>
      </c>
      <c r="U621" s="149" t="str">
        <f t="shared" ca="1" si="109"/>
        <v/>
      </c>
    </row>
    <row r="622" spans="1:21">
      <c r="A622" s="149">
        <v>620</v>
      </c>
      <c r="B622" s="150">
        <f t="shared" si="110"/>
        <v>620</v>
      </c>
      <c r="C622" s="151" t="e">
        <f>IF('Data Collection2'!$V$6='Pareto Math2'!Z$3,'Pareto Math2'!B622,IF(HLOOKUP(X$15,'Data Collection2'!I$2:J622,A623,FALSE)="","",HLOOKUP(X$15,'Data Collection2'!I$2:J622,A623,FALSE)))</f>
        <v>#REF!</v>
      </c>
      <c r="D622" s="149" t="e">
        <f>HLOOKUP(V$15,'Data Collection2'!I$2:J622,A623,FALSE)</f>
        <v>#REF!</v>
      </c>
      <c r="E622" s="152" t="e">
        <f>IF(C622="","",HLOOKUP(W$15,'Data Collection2'!I$2:J622,A623,FALSE))</f>
        <v>#REF!</v>
      </c>
      <c r="F622" s="152">
        <f>(COUNTIF(D$3:D622,D622))</f>
        <v>620</v>
      </c>
      <c r="G622" s="152">
        <f t="shared" si="114"/>
        <v>999</v>
      </c>
      <c r="H622" s="152" t="e">
        <f t="shared" si="115"/>
        <v>#REF!</v>
      </c>
      <c r="I622" s="153" t="str">
        <f t="shared" si="108"/>
        <v/>
      </c>
      <c r="J622" s="153" t="e">
        <f t="shared" si="116"/>
        <v>#REF!</v>
      </c>
      <c r="K622" s="153" t="e">
        <f t="shared" si="116"/>
        <v>#REF!</v>
      </c>
      <c r="L622" s="153" t="e">
        <f t="shared" si="116"/>
        <v>#REF!</v>
      </c>
      <c r="M622" s="153" t="e">
        <f t="shared" si="113"/>
        <v>#REF!</v>
      </c>
      <c r="N622" s="153" t="e">
        <f t="shared" si="113"/>
        <v>#REF!</v>
      </c>
      <c r="O622" s="153" t="e">
        <f t="shared" si="113"/>
        <v>#REF!</v>
      </c>
      <c r="P622" s="153" t="e">
        <f t="shared" si="113"/>
        <v>#REF!</v>
      </c>
      <c r="Q622" s="153" t="e">
        <f t="shared" si="113"/>
        <v>#REF!</v>
      </c>
      <c r="R622" s="153" t="e">
        <f t="shared" si="113"/>
        <v>#REF!</v>
      </c>
      <c r="S622" s="153" t="e">
        <f t="shared" si="111"/>
        <v>#REF!</v>
      </c>
      <c r="T622" s="152" t="str">
        <f t="shared" ca="1" si="112"/>
        <v/>
      </c>
      <c r="U622" s="149" t="str">
        <f t="shared" ca="1" si="109"/>
        <v/>
      </c>
    </row>
    <row r="623" spans="1:21">
      <c r="A623" s="149">
        <v>621</v>
      </c>
      <c r="B623" s="150">
        <f t="shared" si="110"/>
        <v>621</v>
      </c>
      <c r="C623" s="151" t="e">
        <f>IF('Data Collection2'!$V$6='Pareto Math2'!Z$3,'Pareto Math2'!B623,IF(HLOOKUP(X$15,'Data Collection2'!I$2:J623,A624,FALSE)="","",HLOOKUP(X$15,'Data Collection2'!I$2:J623,A624,FALSE)))</f>
        <v>#REF!</v>
      </c>
      <c r="D623" s="149" t="e">
        <f>HLOOKUP(V$15,'Data Collection2'!I$2:J623,A624,FALSE)</f>
        <v>#REF!</v>
      </c>
      <c r="E623" s="152" t="e">
        <f>IF(C623="","",HLOOKUP(W$15,'Data Collection2'!I$2:J623,A624,FALSE))</f>
        <v>#REF!</v>
      </c>
      <c r="F623" s="152">
        <f>(COUNTIF(D$3:D623,D623))</f>
        <v>621</v>
      </c>
      <c r="G623" s="152">
        <f t="shared" si="114"/>
        <v>999</v>
      </c>
      <c r="H623" s="152" t="e">
        <f t="shared" si="115"/>
        <v>#REF!</v>
      </c>
      <c r="I623" s="153" t="str">
        <f t="shared" si="108"/>
        <v/>
      </c>
      <c r="J623" s="153" t="e">
        <f t="shared" si="116"/>
        <v>#REF!</v>
      </c>
      <c r="K623" s="153" t="e">
        <f t="shared" si="116"/>
        <v>#REF!</v>
      </c>
      <c r="L623" s="153" t="e">
        <f t="shared" si="116"/>
        <v>#REF!</v>
      </c>
      <c r="M623" s="153" t="e">
        <f t="shared" si="113"/>
        <v>#REF!</v>
      </c>
      <c r="N623" s="153" t="e">
        <f t="shared" si="113"/>
        <v>#REF!</v>
      </c>
      <c r="O623" s="153" t="e">
        <f t="shared" si="113"/>
        <v>#REF!</v>
      </c>
      <c r="P623" s="153" t="e">
        <f t="shared" si="113"/>
        <v>#REF!</v>
      </c>
      <c r="Q623" s="153" t="e">
        <f t="shared" si="113"/>
        <v>#REF!</v>
      </c>
      <c r="R623" s="153" t="e">
        <f t="shared" si="113"/>
        <v>#REF!</v>
      </c>
      <c r="S623" s="153" t="e">
        <f t="shared" si="111"/>
        <v>#REF!</v>
      </c>
      <c r="T623" s="152" t="str">
        <f t="shared" ca="1" si="112"/>
        <v/>
      </c>
      <c r="U623" s="149" t="str">
        <f t="shared" ca="1" si="109"/>
        <v/>
      </c>
    </row>
    <row r="624" spans="1:21">
      <c r="A624" s="149">
        <v>622</v>
      </c>
      <c r="B624" s="150">
        <f t="shared" si="110"/>
        <v>622</v>
      </c>
      <c r="C624" s="151" t="e">
        <f>IF('Data Collection2'!$V$6='Pareto Math2'!Z$3,'Pareto Math2'!B624,IF(HLOOKUP(X$15,'Data Collection2'!I$2:J624,A625,FALSE)="","",HLOOKUP(X$15,'Data Collection2'!I$2:J624,A625,FALSE)))</f>
        <v>#REF!</v>
      </c>
      <c r="D624" s="149" t="e">
        <f>HLOOKUP(V$15,'Data Collection2'!I$2:J624,A625,FALSE)</f>
        <v>#REF!</v>
      </c>
      <c r="E624" s="152" t="e">
        <f>IF(C624="","",HLOOKUP(W$15,'Data Collection2'!I$2:J624,A625,FALSE))</f>
        <v>#REF!</v>
      </c>
      <c r="F624" s="152">
        <f>(COUNTIF(D$3:D624,D624))</f>
        <v>622</v>
      </c>
      <c r="G624" s="152">
        <f t="shared" si="114"/>
        <v>999</v>
      </c>
      <c r="H624" s="152" t="e">
        <f t="shared" si="115"/>
        <v>#REF!</v>
      </c>
      <c r="I624" s="153" t="str">
        <f t="shared" si="108"/>
        <v/>
      </c>
      <c r="J624" s="153" t="e">
        <f t="shared" si="116"/>
        <v>#REF!</v>
      </c>
      <c r="K624" s="153" t="e">
        <f t="shared" si="116"/>
        <v>#REF!</v>
      </c>
      <c r="L624" s="153" t="e">
        <f t="shared" si="116"/>
        <v>#REF!</v>
      </c>
      <c r="M624" s="153" t="e">
        <f t="shared" si="113"/>
        <v>#REF!</v>
      </c>
      <c r="N624" s="153" t="e">
        <f t="shared" si="113"/>
        <v>#REF!</v>
      </c>
      <c r="O624" s="153" t="e">
        <f t="shared" si="113"/>
        <v>#REF!</v>
      </c>
      <c r="P624" s="153" t="e">
        <f t="shared" si="113"/>
        <v>#REF!</v>
      </c>
      <c r="Q624" s="153" t="e">
        <f t="shared" si="113"/>
        <v>#REF!</v>
      </c>
      <c r="R624" s="153" t="e">
        <f t="shared" si="113"/>
        <v>#REF!</v>
      </c>
      <c r="S624" s="153" t="e">
        <f t="shared" si="111"/>
        <v>#REF!</v>
      </c>
      <c r="T624" s="152" t="str">
        <f t="shared" ca="1" si="112"/>
        <v/>
      </c>
      <c r="U624" s="149" t="str">
        <f t="shared" ca="1" si="109"/>
        <v/>
      </c>
    </row>
    <row r="625" spans="1:21">
      <c r="A625" s="149">
        <v>623</v>
      </c>
      <c r="B625" s="150">
        <f t="shared" si="110"/>
        <v>623</v>
      </c>
      <c r="C625" s="151" t="e">
        <f>IF('Data Collection2'!$V$6='Pareto Math2'!Z$3,'Pareto Math2'!B625,IF(HLOOKUP(X$15,'Data Collection2'!I$2:J625,A626,FALSE)="","",HLOOKUP(X$15,'Data Collection2'!I$2:J625,A626,FALSE)))</f>
        <v>#REF!</v>
      </c>
      <c r="D625" s="149" t="e">
        <f>HLOOKUP(V$15,'Data Collection2'!I$2:J625,A626,FALSE)</f>
        <v>#REF!</v>
      </c>
      <c r="E625" s="152" t="e">
        <f>IF(C625="","",HLOOKUP(W$15,'Data Collection2'!I$2:J625,A626,FALSE))</f>
        <v>#REF!</v>
      </c>
      <c r="F625" s="152">
        <f>(COUNTIF(D$3:D625,D625))</f>
        <v>623</v>
      </c>
      <c r="G625" s="152">
        <f t="shared" si="114"/>
        <v>999</v>
      </c>
      <c r="H625" s="152" t="e">
        <f t="shared" si="115"/>
        <v>#REF!</v>
      </c>
      <c r="I625" s="153" t="str">
        <f t="shared" si="108"/>
        <v/>
      </c>
      <c r="J625" s="153" t="e">
        <f t="shared" si="116"/>
        <v>#REF!</v>
      </c>
      <c r="K625" s="153" t="e">
        <f t="shared" si="116"/>
        <v>#REF!</v>
      </c>
      <c r="L625" s="153" t="e">
        <f t="shared" si="116"/>
        <v>#REF!</v>
      </c>
      <c r="M625" s="153" t="e">
        <f t="shared" si="113"/>
        <v>#REF!</v>
      </c>
      <c r="N625" s="153" t="e">
        <f t="shared" si="113"/>
        <v>#REF!</v>
      </c>
      <c r="O625" s="153" t="e">
        <f t="shared" si="113"/>
        <v>#REF!</v>
      </c>
      <c r="P625" s="153" t="e">
        <f t="shared" si="113"/>
        <v>#REF!</v>
      </c>
      <c r="Q625" s="153" t="e">
        <f t="shared" si="113"/>
        <v>#REF!</v>
      </c>
      <c r="R625" s="153" t="e">
        <f t="shared" si="113"/>
        <v>#REF!</v>
      </c>
      <c r="S625" s="153" t="e">
        <f t="shared" si="111"/>
        <v>#REF!</v>
      </c>
      <c r="T625" s="152" t="str">
        <f t="shared" ca="1" si="112"/>
        <v/>
      </c>
      <c r="U625" s="149" t="str">
        <f t="shared" ca="1" si="109"/>
        <v/>
      </c>
    </row>
    <row r="626" spans="1:21">
      <c r="A626" s="149">
        <v>624</v>
      </c>
      <c r="B626" s="150">
        <f t="shared" si="110"/>
        <v>624</v>
      </c>
      <c r="C626" s="151" t="e">
        <f>IF('Data Collection2'!$V$6='Pareto Math2'!Z$3,'Pareto Math2'!B626,IF(HLOOKUP(X$15,'Data Collection2'!I$2:J626,A627,FALSE)="","",HLOOKUP(X$15,'Data Collection2'!I$2:J626,A627,FALSE)))</f>
        <v>#REF!</v>
      </c>
      <c r="D626" s="149" t="e">
        <f>HLOOKUP(V$15,'Data Collection2'!I$2:J626,A627,FALSE)</f>
        <v>#REF!</v>
      </c>
      <c r="E626" s="152" t="e">
        <f>IF(C626="","",HLOOKUP(W$15,'Data Collection2'!I$2:J626,A627,FALSE))</f>
        <v>#REF!</v>
      </c>
      <c r="F626" s="152">
        <f>(COUNTIF(D$3:D626,D626))</f>
        <v>624</v>
      </c>
      <c r="G626" s="152">
        <f t="shared" si="114"/>
        <v>999</v>
      </c>
      <c r="H626" s="152" t="e">
        <f t="shared" si="115"/>
        <v>#REF!</v>
      </c>
      <c r="I626" s="153" t="str">
        <f t="shared" si="108"/>
        <v/>
      </c>
      <c r="J626" s="153" t="e">
        <f t="shared" si="116"/>
        <v>#REF!</v>
      </c>
      <c r="K626" s="153" t="e">
        <f t="shared" si="116"/>
        <v>#REF!</v>
      </c>
      <c r="L626" s="153" t="e">
        <f t="shared" si="116"/>
        <v>#REF!</v>
      </c>
      <c r="M626" s="153" t="e">
        <f t="shared" si="113"/>
        <v>#REF!</v>
      </c>
      <c r="N626" s="153" t="e">
        <f t="shared" si="113"/>
        <v>#REF!</v>
      </c>
      <c r="O626" s="153" t="e">
        <f t="shared" si="113"/>
        <v>#REF!</v>
      </c>
      <c r="P626" s="153" t="e">
        <f t="shared" si="113"/>
        <v>#REF!</v>
      </c>
      <c r="Q626" s="153" t="e">
        <f t="shared" si="113"/>
        <v>#REF!</v>
      </c>
      <c r="R626" s="153" t="e">
        <f t="shared" si="113"/>
        <v>#REF!</v>
      </c>
      <c r="S626" s="153" t="e">
        <f t="shared" si="111"/>
        <v>#REF!</v>
      </c>
      <c r="T626" s="152" t="str">
        <f t="shared" ca="1" si="112"/>
        <v/>
      </c>
      <c r="U626" s="149" t="str">
        <f t="shared" ca="1" si="109"/>
        <v/>
      </c>
    </row>
    <row r="627" spans="1:21">
      <c r="A627" s="149">
        <v>625</v>
      </c>
      <c r="B627" s="150">
        <f t="shared" si="110"/>
        <v>625</v>
      </c>
      <c r="C627" s="151" t="e">
        <f>IF('Data Collection2'!$V$6='Pareto Math2'!Z$3,'Pareto Math2'!B627,IF(HLOOKUP(X$15,'Data Collection2'!I$2:J627,A628,FALSE)="","",HLOOKUP(X$15,'Data Collection2'!I$2:J627,A628,FALSE)))</f>
        <v>#REF!</v>
      </c>
      <c r="D627" s="149" t="e">
        <f>HLOOKUP(V$15,'Data Collection2'!I$2:J627,A628,FALSE)</f>
        <v>#REF!</v>
      </c>
      <c r="E627" s="152" t="e">
        <f>IF(C627="","",HLOOKUP(W$15,'Data Collection2'!I$2:J627,A628,FALSE))</f>
        <v>#REF!</v>
      </c>
      <c r="F627" s="152">
        <f>(COUNTIF(D$3:D627,D627))</f>
        <v>625</v>
      </c>
      <c r="G627" s="152">
        <f t="shared" si="114"/>
        <v>999</v>
      </c>
      <c r="H627" s="152" t="e">
        <f t="shared" si="115"/>
        <v>#REF!</v>
      </c>
      <c r="I627" s="153" t="str">
        <f t="shared" si="108"/>
        <v/>
      </c>
      <c r="J627" s="153" t="e">
        <f t="shared" si="116"/>
        <v>#REF!</v>
      </c>
      <c r="K627" s="153" t="e">
        <f t="shared" si="116"/>
        <v>#REF!</v>
      </c>
      <c r="L627" s="153" t="e">
        <f t="shared" si="116"/>
        <v>#REF!</v>
      </c>
      <c r="M627" s="153" t="e">
        <f t="shared" si="113"/>
        <v>#REF!</v>
      </c>
      <c r="N627" s="153" t="e">
        <f t="shared" si="113"/>
        <v>#REF!</v>
      </c>
      <c r="O627" s="153" t="e">
        <f t="shared" si="113"/>
        <v>#REF!</v>
      </c>
      <c r="P627" s="153" t="e">
        <f t="shared" si="113"/>
        <v>#REF!</v>
      </c>
      <c r="Q627" s="153" t="e">
        <f t="shared" si="113"/>
        <v>#REF!</v>
      </c>
      <c r="R627" s="153" t="e">
        <f t="shared" si="113"/>
        <v>#REF!</v>
      </c>
      <c r="S627" s="153" t="e">
        <f t="shared" si="111"/>
        <v>#REF!</v>
      </c>
      <c r="T627" s="152" t="str">
        <f t="shared" ca="1" si="112"/>
        <v/>
      </c>
      <c r="U627" s="149" t="str">
        <f t="shared" ca="1" si="109"/>
        <v/>
      </c>
    </row>
    <row r="628" spans="1:21">
      <c r="A628" s="149">
        <v>626</v>
      </c>
      <c r="B628" s="150">
        <f t="shared" si="110"/>
        <v>626</v>
      </c>
      <c r="C628" s="151" t="e">
        <f>IF('Data Collection2'!$V$6='Pareto Math2'!Z$3,'Pareto Math2'!B628,IF(HLOOKUP(X$15,'Data Collection2'!I$2:J628,A629,FALSE)="","",HLOOKUP(X$15,'Data Collection2'!I$2:J628,A629,FALSE)))</f>
        <v>#REF!</v>
      </c>
      <c r="D628" s="149" t="e">
        <f>HLOOKUP(V$15,'Data Collection2'!I$2:J628,A629,FALSE)</f>
        <v>#REF!</v>
      </c>
      <c r="E628" s="152" t="e">
        <f>IF(C628="","",HLOOKUP(W$15,'Data Collection2'!I$2:J628,A629,FALSE))</f>
        <v>#REF!</v>
      </c>
      <c r="F628" s="152">
        <f>(COUNTIF(D$3:D628,D628))</f>
        <v>626</v>
      </c>
      <c r="G628" s="152">
        <f t="shared" si="114"/>
        <v>999</v>
      </c>
      <c r="H628" s="152" t="e">
        <f t="shared" si="115"/>
        <v>#REF!</v>
      </c>
      <c r="I628" s="153" t="str">
        <f t="shared" si="108"/>
        <v/>
      </c>
      <c r="J628" s="153" t="e">
        <f t="shared" si="116"/>
        <v>#REF!</v>
      </c>
      <c r="K628" s="153" t="e">
        <f t="shared" si="116"/>
        <v>#REF!</v>
      </c>
      <c r="L628" s="153" t="e">
        <f t="shared" si="116"/>
        <v>#REF!</v>
      </c>
      <c r="M628" s="153" t="e">
        <f t="shared" si="113"/>
        <v>#REF!</v>
      </c>
      <c r="N628" s="153" t="e">
        <f t="shared" si="113"/>
        <v>#REF!</v>
      </c>
      <c r="O628" s="153" t="e">
        <f t="shared" si="113"/>
        <v>#REF!</v>
      </c>
      <c r="P628" s="153" t="e">
        <f t="shared" si="113"/>
        <v>#REF!</v>
      </c>
      <c r="Q628" s="153" t="e">
        <f t="shared" si="113"/>
        <v>#REF!</v>
      </c>
      <c r="R628" s="153" t="e">
        <f t="shared" si="113"/>
        <v>#REF!</v>
      </c>
      <c r="S628" s="153" t="e">
        <f t="shared" si="111"/>
        <v>#REF!</v>
      </c>
      <c r="T628" s="152" t="str">
        <f t="shared" ca="1" si="112"/>
        <v/>
      </c>
      <c r="U628" s="149" t="str">
        <f t="shared" ca="1" si="109"/>
        <v/>
      </c>
    </row>
    <row r="629" spans="1:21">
      <c r="A629" s="149">
        <v>627</v>
      </c>
      <c r="B629" s="150">
        <f t="shared" si="110"/>
        <v>627</v>
      </c>
      <c r="C629" s="151" t="e">
        <f>IF('Data Collection2'!$V$6='Pareto Math2'!Z$3,'Pareto Math2'!B629,IF(HLOOKUP(X$15,'Data Collection2'!I$2:J629,A630,FALSE)="","",HLOOKUP(X$15,'Data Collection2'!I$2:J629,A630,FALSE)))</f>
        <v>#REF!</v>
      </c>
      <c r="D629" s="149" t="e">
        <f>HLOOKUP(V$15,'Data Collection2'!I$2:J629,A630,FALSE)</f>
        <v>#REF!</v>
      </c>
      <c r="E629" s="152" t="e">
        <f>IF(C629="","",HLOOKUP(W$15,'Data Collection2'!I$2:J629,A630,FALSE))</f>
        <v>#REF!</v>
      </c>
      <c r="F629" s="152">
        <f>(COUNTIF(D$3:D629,D629))</f>
        <v>627</v>
      </c>
      <c r="G629" s="152">
        <f t="shared" si="114"/>
        <v>999</v>
      </c>
      <c r="H629" s="152" t="e">
        <f t="shared" si="115"/>
        <v>#REF!</v>
      </c>
      <c r="I629" s="153" t="str">
        <f t="shared" si="108"/>
        <v/>
      </c>
      <c r="J629" s="153" t="e">
        <f t="shared" si="116"/>
        <v>#REF!</v>
      </c>
      <c r="K629" s="153" t="e">
        <f t="shared" si="116"/>
        <v>#REF!</v>
      </c>
      <c r="L629" s="153" t="e">
        <f t="shared" si="116"/>
        <v>#REF!</v>
      </c>
      <c r="M629" s="153" t="e">
        <f t="shared" si="113"/>
        <v>#REF!</v>
      </c>
      <c r="N629" s="153" t="e">
        <f t="shared" si="113"/>
        <v>#REF!</v>
      </c>
      <c r="O629" s="153" t="e">
        <f t="shared" si="113"/>
        <v>#REF!</v>
      </c>
      <c r="P629" s="153" t="e">
        <f t="shared" si="113"/>
        <v>#REF!</v>
      </c>
      <c r="Q629" s="153" t="e">
        <f t="shared" si="113"/>
        <v>#REF!</v>
      </c>
      <c r="R629" s="153" t="e">
        <f t="shared" si="113"/>
        <v>#REF!</v>
      </c>
      <c r="S629" s="153" t="e">
        <f t="shared" si="111"/>
        <v>#REF!</v>
      </c>
      <c r="T629" s="152" t="str">
        <f t="shared" ca="1" si="112"/>
        <v/>
      </c>
      <c r="U629" s="149" t="str">
        <f t="shared" ca="1" si="109"/>
        <v/>
      </c>
    </row>
    <row r="630" spans="1:21">
      <c r="A630" s="149">
        <v>628</v>
      </c>
      <c r="B630" s="150">
        <f t="shared" si="110"/>
        <v>628</v>
      </c>
      <c r="C630" s="151" t="e">
        <f>IF('Data Collection2'!$V$6='Pareto Math2'!Z$3,'Pareto Math2'!B630,IF(HLOOKUP(X$15,'Data Collection2'!I$2:J630,A631,FALSE)="","",HLOOKUP(X$15,'Data Collection2'!I$2:J630,A631,FALSE)))</f>
        <v>#REF!</v>
      </c>
      <c r="D630" s="149" t="e">
        <f>HLOOKUP(V$15,'Data Collection2'!I$2:J630,A631,FALSE)</f>
        <v>#REF!</v>
      </c>
      <c r="E630" s="152" t="e">
        <f>IF(C630="","",HLOOKUP(W$15,'Data Collection2'!I$2:J630,A631,FALSE))</f>
        <v>#REF!</v>
      </c>
      <c r="F630" s="152">
        <f>(COUNTIF(D$3:D630,D630))</f>
        <v>628</v>
      </c>
      <c r="G630" s="152">
        <f t="shared" si="114"/>
        <v>999</v>
      </c>
      <c r="H630" s="152" t="e">
        <f t="shared" si="115"/>
        <v>#REF!</v>
      </c>
      <c r="I630" s="153" t="str">
        <f t="shared" si="108"/>
        <v/>
      </c>
      <c r="J630" s="153" t="e">
        <f t="shared" si="116"/>
        <v>#REF!</v>
      </c>
      <c r="K630" s="153" t="e">
        <f t="shared" si="116"/>
        <v>#REF!</v>
      </c>
      <c r="L630" s="153" t="e">
        <f t="shared" si="116"/>
        <v>#REF!</v>
      </c>
      <c r="M630" s="153" t="e">
        <f t="shared" si="113"/>
        <v>#REF!</v>
      </c>
      <c r="N630" s="153" t="e">
        <f t="shared" si="113"/>
        <v>#REF!</v>
      </c>
      <c r="O630" s="153" t="e">
        <f t="shared" si="113"/>
        <v>#REF!</v>
      </c>
      <c r="P630" s="153" t="e">
        <f t="shared" si="113"/>
        <v>#REF!</v>
      </c>
      <c r="Q630" s="153" t="e">
        <f t="shared" si="113"/>
        <v>#REF!</v>
      </c>
      <c r="R630" s="153" t="e">
        <f t="shared" si="113"/>
        <v>#REF!</v>
      </c>
      <c r="S630" s="153" t="e">
        <f t="shared" si="111"/>
        <v>#REF!</v>
      </c>
      <c r="T630" s="152" t="str">
        <f t="shared" ca="1" si="112"/>
        <v/>
      </c>
      <c r="U630" s="149" t="str">
        <f t="shared" ca="1" si="109"/>
        <v/>
      </c>
    </row>
    <row r="631" spans="1:21">
      <c r="A631" s="149">
        <v>629</v>
      </c>
      <c r="B631" s="150">
        <f t="shared" si="110"/>
        <v>629</v>
      </c>
      <c r="C631" s="151" t="e">
        <f>IF('Data Collection2'!$V$6='Pareto Math2'!Z$3,'Pareto Math2'!B631,IF(HLOOKUP(X$15,'Data Collection2'!I$2:J631,A632,FALSE)="","",HLOOKUP(X$15,'Data Collection2'!I$2:J631,A632,FALSE)))</f>
        <v>#REF!</v>
      </c>
      <c r="D631" s="149" t="e">
        <f>HLOOKUP(V$15,'Data Collection2'!I$2:J631,A632,FALSE)</f>
        <v>#REF!</v>
      </c>
      <c r="E631" s="152" t="e">
        <f>IF(C631="","",HLOOKUP(W$15,'Data Collection2'!I$2:J631,A632,FALSE))</f>
        <v>#REF!</v>
      </c>
      <c r="F631" s="152">
        <f>(COUNTIF(D$3:D631,D631))</f>
        <v>629</v>
      </c>
      <c r="G631" s="152">
        <f t="shared" si="114"/>
        <v>999</v>
      </c>
      <c r="H631" s="152" t="e">
        <f t="shared" si="115"/>
        <v>#REF!</v>
      </c>
      <c r="I631" s="153" t="str">
        <f t="shared" si="108"/>
        <v/>
      </c>
      <c r="J631" s="153" t="e">
        <f t="shared" si="116"/>
        <v>#REF!</v>
      </c>
      <c r="K631" s="153" t="e">
        <f t="shared" si="116"/>
        <v>#REF!</v>
      </c>
      <c r="L631" s="153" t="e">
        <f t="shared" si="116"/>
        <v>#REF!</v>
      </c>
      <c r="M631" s="153" t="e">
        <f t="shared" si="113"/>
        <v>#REF!</v>
      </c>
      <c r="N631" s="153" t="e">
        <f t="shared" si="113"/>
        <v>#REF!</v>
      </c>
      <c r="O631" s="153" t="e">
        <f t="shared" si="113"/>
        <v>#REF!</v>
      </c>
      <c r="P631" s="153" t="e">
        <f t="shared" si="113"/>
        <v>#REF!</v>
      </c>
      <c r="Q631" s="153" t="e">
        <f t="shared" si="113"/>
        <v>#REF!</v>
      </c>
      <c r="R631" s="153" t="e">
        <f t="shared" si="113"/>
        <v>#REF!</v>
      </c>
      <c r="S631" s="153" t="e">
        <f t="shared" si="111"/>
        <v>#REF!</v>
      </c>
      <c r="T631" s="152" t="str">
        <f t="shared" ca="1" si="112"/>
        <v/>
      </c>
      <c r="U631" s="149" t="str">
        <f t="shared" ca="1" si="109"/>
        <v/>
      </c>
    </row>
    <row r="632" spans="1:21">
      <c r="A632" s="149">
        <v>630</v>
      </c>
      <c r="B632" s="150">
        <f t="shared" si="110"/>
        <v>630</v>
      </c>
      <c r="C632" s="151" t="e">
        <f>IF('Data Collection2'!$V$6='Pareto Math2'!Z$3,'Pareto Math2'!B632,IF(HLOOKUP(X$15,'Data Collection2'!I$2:J632,A633,FALSE)="","",HLOOKUP(X$15,'Data Collection2'!I$2:J632,A633,FALSE)))</f>
        <v>#REF!</v>
      </c>
      <c r="D632" s="149" t="e">
        <f>HLOOKUP(V$15,'Data Collection2'!I$2:J632,A633,FALSE)</f>
        <v>#REF!</v>
      </c>
      <c r="E632" s="152" t="e">
        <f>IF(C632="","",HLOOKUP(W$15,'Data Collection2'!I$2:J632,A633,FALSE))</f>
        <v>#REF!</v>
      </c>
      <c r="F632" s="152">
        <f>(COUNTIF(D$3:D632,D632))</f>
        <v>630</v>
      </c>
      <c r="G632" s="152">
        <f t="shared" si="114"/>
        <v>999</v>
      </c>
      <c r="H632" s="152" t="e">
        <f t="shared" si="115"/>
        <v>#REF!</v>
      </c>
      <c r="I632" s="153" t="str">
        <f t="shared" si="108"/>
        <v/>
      </c>
      <c r="J632" s="153" t="e">
        <f t="shared" si="116"/>
        <v>#REF!</v>
      </c>
      <c r="K632" s="153" t="e">
        <f t="shared" si="116"/>
        <v>#REF!</v>
      </c>
      <c r="L632" s="153" t="e">
        <f t="shared" si="116"/>
        <v>#REF!</v>
      </c>
      <c r="M632" s="153" t="e">
        <f t="shared" si="113"/>
        <v>#REF!</v>
      </c>
      <c r="N632" s="153" t="e">
        <f t="shared" si="113"/>
        <v>#REF!</v>
      </c>
      <c r="O632" s="153" t="e">
        <f t="shared" si="113"/>
        <v>#REF!</v>
      </c>
      <c r="P632" s="153" t="e">
        <f t="shared" si="113"/>
        <v>#REF!</v>
      </c>
      <c r="Q632" s="153" t="e">
        <f t="shared" si="113"/>
        <v>#REF!</v>
      </c>
      <c r="R632" s="153" t="e">
        <f t="shared" si="113"/>
        <v>#REF!</v>
      </c>
      <c r="S632" s="153" t="e">
        <f t="shared" si="111"/>
        <v>#REF!</v>
      </c>
      <c r="T632" s="152" t="str">
        <f t="shared" ca="1" si="112"/>
        <v/>
      </c>
      <c r="U632" s="149" t="str">
        <f t="shared" ca="1" si="109"/>
        <v/>
      </c>
    </row>
    <row r="633" spans="1:21">
      <c r="A633" s="149">
        <v>631</v>
      </c>
      <c r="B633" s="150">
        <f t="shared" si="110"/>
        <v>631</v>
      </c>
      <c r="C633" s="151" t="e">
        <f>IF('Data Collection2'!$V$6='Pareto Math2'!Z$3,'Pareto Math2'!B633,IF(HLOOKUP(X$15,'Data Collection2'!I$2:J633,A634,FALSE)="","",HLOOKUP(X$15,'Data Collection2'!I$2:J633,A634,FALSE)))</f>
        <v>#REF!</v>
      </c>
      <c r="D633" s="149" t="e">
        <f>HLOOKUP(V$15,'Data Collection2'!I$2:J633,A634,FALSE)</f>
        <v>#REF!</v>
      </c>
      <c r="E633" s="152" t="e">
        <f>IF(C633="","",HLOOKUP(W$15,'Data Collection2'!I$2:J633,A634,FALSE))</f>
        <v>#REF!</v>
      </c>
      <c r="F633" s="152">
        <f>(COUNTIF(D$3:D633,D633))</f>
        <v>631</v>
      </c>
      <c r="G633" s="152">
        <f t="shared" si="114"/>
        <v>999</v>
      </c>
      <c r="H633" s="152" t="e">
        <f t="shared" si="115"/>
        <v>#REF!</v>
      </c>
      <c r="I633" s="153" t="str">
        <f t="shared" si="108"/>
        <v/>
      </c>
      <c r="J633" s="153" t="e">
        <f t="shared" si="116"/>
        <v>#REF!</v>
      </c>
      <c r="K633" s="153" t="e">
        <f t="shared" si="116"/>
        <v>#REF!</v>
      </c>
      <c r="L633" s="153" t="e">
        <f t="shared" si="116"/>
        <v>#REF!</v>
      </c>
      <c r="M633" s="153" t="e">
        <f t="shared" si="113"/>
        <v>#REF!</v>
      </c>
      <c r="N633" s="153" t="e">
        <f t="shared" si="113"/>
        <v>#REF!</v>
      </c>
      <c r="O633" s="153" t="e">
        <f t="shared" si="113"/>
        <v>#REF!</v>
      </c>
      <c r="P633" s="153" t="e">
        <f t="shared" si="113"/>
        <v>#REF!</v>
      </c>
      <c r="Q633" s="153" t="e">
        <f t="shared" si="113"/>
        <v>#REF!</v>
      </c>
      <c r="R633" s="153" t="e">
        <f t="shared" si="113"/>
        <v>#REF!</v>
      </c>
      <c r="S633" s="153" t="e">
        <f t="shared" si="111"/>
        <v>#REF!</v>
      </c>
      <c r="T633" s="152" t="str">
        <f t="shared" ca="1" si="112"/>
        <v/>
      </c>
      <c r="U633" s="149" t="str">
        <f t="shared" ca="1" si="109"/>
        <v/>
      </c>
    </row>
    <row r="634" spans="1:21">
      <c r="A634" s="149">
        <v>632</v>
      </c>
      <c r="B634" s="150">
        <f t="shared" si="110"/>
        <v>632</v>
      </c>
      <c r="C634" s="151" t="e">
        <f>IF('Data Collection2'!$V$6='Pareto Math2'!Z$3,'Pareto Math2'!B634,IF(HLOOKUP(X$15,'Data Collection2'!I$2:J634,A635,FALSE)="","",HLOOKUP(X$15,'Data Collection2'!I$2:J634,A635,FALSE)))</f>
        <v>#REF!</v>
      </c>
      <c r="D634" s="149" t="e">
        <f>HLOOKUP(V$15,'Data Collection2'!I$2:J634,A635,FALSE)</f>
        <v>#REF!</v>
      </c>
      <c r="E634" s="152" t="e">
        <f>IF(C634="","",HLOOKUP(W$15,'Data Collection2'!I$2:J634,A635,FALSE))</f>
        <v>#REF!</v>
      </c>
      <c r="F634" s="152">
        <f>(COUNTIF(D$3:D634,D634))</f>
        <v>632</v>
      </c>
      <c r="G634" s="152">
        <f t="shared" si="114"/>
        <v>999</v>
      </c>
      <c r="H634" s="152" t="e">
        <f t="shared" si="115"/>
        <v>#REF!</v>
      </c>
      <c r="I634" s="153" t="str">
        <f t="shared" si="108"/>
        <v/>
      </c>
      <c r="J634" s="153" t="e">
        <f t="shared" si="116"/>
        <v>#REF!</v>
      </c>
      <c r="K634" s="153" t="e">
        <f t="shared" si="116"/>
        <v>#REF!</v>
      </c>
      <c r="L634" s="153" t="e">
        <f t="shared" si="116"/>
        <v>#REF!</v>
      </c>
      <c r="M634" s="153" t="e">
        <f t="shared" si="113"/>
        <v>#REF!</v>
      </c>
      <c r="N634" s="153" t="e">
        <f t="shared" si="113"/>
        <v>#REF!</v>
      </c>
      <c r="O634" s="153" t="e">
        <f t="shared" si="113"/>
        <v>#REF!</v>
      </c>
      <c r="P634" s="153" t="e">
        <f t="shared" si="113"/>
        <v>#REF!</v>
      </c>
      <c r="Q634" s="153" t="e">
        <f t="shared" si="113"/>
        <v>#REF!</v>
      </c>
      <c r="R634" s="153" t="e">
        <f t="shared" si="113"/>
        <v>#REF!</v>
      </c>
      <c r="S634" s="153" t="e">
        <f t="shared" si="111"/>
        <v>#REF!</v>
      </c>
      <c r="T634" s="152" t="str">
        <f t="shared" ca="1" si="112"/>
        <v/>
      </c>
      <c r="U634" s="149" t="str">
        <f t="shared" ca="1" si="109"/>
        <v/>
      </c>
    </row>
    <row r="635" spans="1:21">
      <c r="A635" s="149">
        <v>633</v>
      </c>
      <c r="B635" s="150">
        <f t="shared" si="110"/>
        <v>633</v>
      </c>
      <c r="C635" s="151" t="e">
        <f>IF('Data Collection2'!$V$6='Pareto Math2'!Z$3,'Pareto Math2'!B635,IF(HLOOKUP(X$15,'Data Collection2'!I$2:J635,A636,FALSE)="","",HLOOKUP(X$15,'Data Collection2'!I$2:J635,A636,FALSE)))</f>
        <v>#REF!</v>
      </c>
      <c r="D635" s="149" t="e">
        <f>HLOOKUP(V$15,'Data Collection2'!I$2:J635,A636,FALSE)</f>
        <v>#REF!</v>
      </c>
      <c r="E635" s="152" t="e">
        <f>IF(C635="","",HLOOKUP(W$15,'Data Collection2'!I$2:J635,A636,FALSE))</f>
        <v>#REF!</v>
      </c>
      <c r="F635" s="152">
        <f>(COUNTIF(D$3:D635,D635))</f>
        <v>633</v>
      </c>
      <c r="G635" s="152">
        <f t="shared" si="114"/>
        <v>999</v>
      </c>
      <c r="H635" s="152" t="e">
        <f t="shared" si="115"/>
        <v>#REF!</v>
      </c>
      <c r="I635" s="153" t="str">
        <f t="shared" si="108"/>
        <v/>
      </c>
      <c r="J635" s="153" t="e">
        <f t="shared" si="116"/>
        <v>#REF!</v>
      </c>
      <c r="K635" s="153" t="e">
        <f t="shared" si="116"/>
        <v>#REF!</v>
      </c>
      <c r="L635" s="153" t="e">
        <f t="shared" si="116"/>
        <v>#REF!</v>
      </c>
      <c r="M635" s="153" t="e">
        <f t="shared" si="113"/>
        <v>#REF!</v>
      </c>
      <c r="N635" s="153" t="e">
        <f t="shared" si="113"/>
        <v>#REF!</v>
      </c>
      <c r="O635" s="153" t="e">
        <f t="shared" si="113"/>
        <v>#REF!</v>
      </c>
      <c r="P635" s="153" t="e">
        <f t="shared" si="113"/>
        <v>#REF!</v>
      </c>
      <c r="Q635" s="153" t="e">
        <f t="shared" si="113"/>
        <v>#REF!</v>
      </c>
      <c r="R635" s="153" t="e">
        <f t="shared" si="113"/>
        <v>#REF!</v>
      </c>
      <c r="S635" s="153" t="e">
        <f t="shared" si="111"/>
        <v>#REF!</v>
      </c>
      <c r="T635" s="152" t="str">
        <f t="shared" ca="1" si="112"/>
        <v/>
      </c>
      <c r="U635" s="149" t="str">
        <f t="shared" ca="1" si="109"/>
        <v/>
      </c>
    </row>
    <row r="636" spans="1:21">
      <c r="A636" s="149">
        <v>634</v>
      </c>
      <c r="B636" s="150">
        <f t="shared" si="110"/>
        <v>634</v>
      </c>
      <c r="C636" s="151" t="e">
        <f>IF('Data Collection2'!$V$6='Pareto Math2'!Z$3,'Pareto Math2'!B636,IF(HLOOKUP(X$15,'Data Collection2'!I$2:J636,A637,FALSE)="","",HLOOKUP(X$15,'Data Collection2'!I$2:J636,A637,FALSE)))</f>
        <v>#REF!</v>
      </c>
      <c r="D636" s="149" t="e">
        <f>HLOOKUP(V$15,'Data Collection2'!I$2:J636,A637,FALSE)</f>
        <v>#REF!</v>
      </c>
      <c r="E636" s="152" t="e">
        <f>IF(C636="","",HLOOKUP(W$15,'Data Collection2'!I$2:J636,A637,FALSE))</f>
        <v>#REF!</v>
      </c>
      <c r="F636" s="152">
        <f>(COUNTIF(D$3:D636,D636))</f>
        <v>634</v>
      </c>
      <c r="G636" s="152">
        <f t="shared" si="114"/>
        <v>999</v>
      </c>
      <c r="H636" s="152" t="e">
        <f t="shared" si="115"/>
        <v>#REF!</v>
      </c>
      <c r="I636" s="153" t="str">
        <f t="shared" si="108"/>
        <v/>
      </c>
      <c r="J636" s="153" t="e">
        <f t="shared" si="116"/>
        <v>#REF!</v>
      </c>
      <c r="K636" s="153" t="e">
        <f t="shared" si="116"/>
        <v>#REF!</v>
      </c>
      <c r="L636" s="153" t="e">
        <f t="shared" si="116"/>
        <v>#REF!</v>
      </c>
      <c r="M636" s="153" t="e">
        <f t="shared" si="113"/>
        <v>#REF!</v>
      </c>
      <c r="N636" s="153" t="e">
        <f t="shared" si="113"/>
        <v>#REF!</v>
      </c>
      <c r="O636" s="153" t="e">
        <f t="shared" si="113"/>
        <v>#REF!</v>
      </c>
      <c r="P636" s="153" t="e">
        <f t="shared" ref="P636:R699" si="117">IF(ISERROR(AD$43),"",IF($D636&lt;&gt;AD$43,"",$E636))</f>
        <v>#REF!</v>
      </c>
      <c r="Q636" s="153" t="e">
        <f t="shared" si="117"/>
        <v>#REF!</v>
      </c>
      <c r="R636" s="153" t="e">
        <f t="shared" si="117"/>
        <v>#REF!</v>
      </c>
      <c r="S636" s="153" t="e">
        <f t="shared" si="111"/>
        <v>#REF!</v>
      </c>
      <c r="T636" s="152" t="str">
        <f t="shared" ca="1" si="112"/>
        <v/>
      </c>
      <c r="U636" s="149" t="str">
        <f t="shared" ca="1" si="109"/>
        <v/>
      </c>
    </row>
    <row r="637" spans="1:21">
      <c r="A637" s="149">
        <v>635</v>
      </c>
      <c r="B637" s="150">
        <f t="shared" si="110"/>
        <v>635</v>
      </c>
      <c r="C637" s="151" t="e">
        <f>IF('Data Collection2'!$V$6='Pareto Math2'!Z$3,'Pareto Math2'!B637,IF(HLOOKUP(X$15,'Data Collection2'!I$2:J637,A638,FALSE)="","",HLOOKUP(X$15,'Data Collection2'!I$2:J637,A638,FALSE)))</f>
        <v>#REF!</v>
      </c>
      <c r="D637" s="149" t="e">
        <f>HLOOKUP(V$15,'Data Collection2'!I$2:J637,A638,FALSE)</f>
        <v>#REF!</v>
      </c>
      <c r="E637" s="152" t="e">
        <f>IF(C637="","",HLOOKUP(W$15,'Data Collection2'!I$2:J637,A638,FALSE))</f>
        <v>#REF!</v>
      </c>
      <c r="F637" s="152">
        <f>(COUNTIF(D$3:D637,D637))</f>
        <v>635</v>
      </c>
      <c r="G637" s="152">
        <f t="shared" si="114"/>
        <v>999</v>
      </c>
      <c r="H637" s="152" t="e">
        <f t="shared" si="115"/>
        <v>#REF!</v>
      </c>
      <c r="I637" s="153" t="str">
        <f t="shared" si="108"/>
        <v/>
      </c>
      <c r="J637" s="153" t="e">
        <f t="shared" si="116"/>
        <v>#REF!</v>
      </c>
      <c r="K637" s="153" t="e">
        <f t="shared" si="116"/>
        <v>#REF!</v>
      </c>
      <c r="L637" s="153" t="e">
        <f t="shared" si="116"/>
        <v>#REF!</v>
      </c>
      <c r="M637" s="153" t="e">
        <f t="shared" si="116"/>
        <v>#REF!</v>
      </c>
      <c r="N637" s="153" t="e">
        <f t="shared" si="116"/>
        <v>#REF!</v>
      </c>
      <c r="O637" s="153" t="e">
        <f t="shared" si="116"/>
        <v>#REF!</v>
      </c>
      <c r="P637" s="153" t="e">
        <f t="shared" si="117"/>
        <v>#REF!</v>
      </c>
      <c r="Q637" s="153" t="e">
        <f t="shared" si="117"/>
        <v>#REF!</v>
      </c>
      <c r="R637" s="153" t="e">
        <f t="shared" si="117"/>
        <v>#REF!</v>
      </c>
      <c r="S637" s="153" t="e">
        <f t="shared" si="111"/>
        <v>#REF!</v>
      </c>
      <c r="T637" s="152" t="str">
        <f t="shared" ca="1" si="112"/>
        <v/>
      </c>
      <c r="U637" s="149" t="str">
        <f t="shared" ca="1" si="109"/>
        <v/>
      </c>
    </row>
    <row r="638" spans="1:21">
      <c r="A638" s="149">
        <v>636</v>
      </c>
      <c r="B638" s="150">
        <f t="shared" si="110"/>
        <v>636</v>
      </c>
      <c r="C638" s="151" t="e">
        <f>IF('Data Collection2'!$V$6='Pareto Math2'!Z$3,'Pareto Math2'!B638,IF(HLOOKUP(X$15,'Data Collection2'!I$2:J638,A639,FALSE)="","",HLOOKUP(X$15,'Data Collection2'!I$2:J638,A639,FALSE)))</f>
        <v>#REF!</v>
      </c>
      <c r="D638" s="149" t="e">
        <f>HLOOKUP(V$15,'Data Collection2'!I$2:J638,A639,FALSE)</f>
        <v>#REF!</v>
      </c>
      <c r="E638" s="152" t="e">
        <f>IF(C638="","",HLOOKUP(W$15,'Data Collection2'!I$2:J638,A639,FALSE))</f>
        <v>#REF!</v>
      </c>
      <c r="F638" s="152">
        <f>(COUNTIF(D$3:D638,D638))</f>
        <v>636</v>
      </c>
      <c r="G638" s="152">
        <f t="shared" si="114"/>
        <v>999</v>
      </c>
      <c r="H638" s="152" t="e">
        <f t="shared" si="115"/>
        <v>#REF!</v>
      </c>
      <c r="I638" s="153" t="str">
        <f t="shared" si="108"/>
        <v/>
      </c>
      <c r="J638" s="153" t="e">
        <f t="shared" si="116"/>
        <v>#REF!</v>
      </c>
      <c r="K638" s="153" t="e">
        <f t="shared" si="116"/>
        <v>#REF!</v>
      </c>
      <c r="L638" s="153" t="e">
        <f t="shared" si="116"/>
        <v>#REF!</v>
      </c>
      <c r="M638" s="153" t="e">
        <f t="shared" si="116"/>
        <v>#REF!</v>
      </c>
      <c r="N638" s="153" t="e">
        <f t="shared" si="116"/>
        <v>#REF!</v>
      </c>
      <c r="O638" s="153" t="e">
        <f t="shared" si="116"/>
        <v>#REF!</v>
      </c>
      <c r="P638" s="153" t="e">
        <f t="shared" si="117"/>
        <v>#REF!</v>
      </c>
      <c r="Q638" s="153" t="e">
        <f t="shared" si="117"/>
        <v>#REF!</v>
      </c>
      <c r="R638" s="153" t="e">
        <f t="shared" si="117"/>
        <v>#REF!</v>
      </c>
      <c r="S638" s="153" t="e">
        <f t="shared" si="111"/>
        <v>#REF!</v>
      </c>
      <c r="T638" s="152" t="str">
        <f t="shared" ca="1" si="112"/>
        <v/>
      </c>
      <c r="U638" s="149" t="str">
        <f t="shared" ca="1" si="109"/>
        <v/>
      </c>
    </row>
    <row r="639" spans="1:21">
      <c r="A639" s="149">
        <v>637</v>
      </c>
      <c r="B639" s="150">
        <f t="shared" si="110"/>
        <v>637</v>
      </c>
      <c r="C639" s="151" t="e">
        <f>IF('Data Collection2'!$V$6='Pareto Math2'!Z$3,'Pareto Math2'!B639,IF(HLOOKUP(X$15,'Data Collection2'!I$2:J639,A640,FALSE)="","",HLOOKUP(X$15,'Data Collection2'!I$2:J639,A640,FALSE)))</f>
        <v>#REF!</v>
      </c>
      <c r="D639" s="149" t="e">
        <f>HLOOKUP(V$15,'Data Collection2'!I$2:J639,A640,FALSE)</f>
        <v>#REF!</v>
      </c>
      <c r="E639" s="152" t="e">
        <f>IF(C639="","",HLOOKUP(W$15,'Data Collection2'!I$2:J639,A640,FALSE))</f>
        <v>#REF!</v>
      </c>
      <c r="F639" s="152">
        <f>(COUNTIF(D$3:D639,D639))</f>
        <v>637</v>
      </c>
      <c r="G639" s="152">
        <f t="shared" si="114"/>
        <v>999</v>
      </c>
      <c r="H639" s="152" t="e">
        <f t="shared" si="115"/>
        <v>#REF!</v>
      </c>
      <c r="I639" s="153" t="str">
        <f t="shared" si="108"/>
        <v/>
      </c>
      <c r="J639" s="153" t="e">
        <f t="shared" si="116"/>
        <v>#REF!</v>
      </c>
      <c r="K639" s="153" t="e">
        <f t="shared" si="116"/>
        <v>#REF!</v>
      </c>
      <c r="L639" s="153" t="e">
        <f t="shared" si="116"/>
        <v>#REF!</v>
      </c>
      <c r="M639" s="153" t="e">
        <f t="shared" si="116"/>
        <v>#REF!</v>
      </c>
      <c r="N639" s="153" t="e">
        <f t="shared" si="116"/>
        <v>#REF!</v>
      </c>
      <c r="O639" s="153" t="e">
        <f t="shared" si="116"/>
        <v>#REF!</v>
      </c>
      <c r="P639" s="153" t="e">
        <f t="shared" si="117"/>
        <v>#REF!</v>
      </c>
      <c r="Q639" s="153" t="e">
        <f t="shared" si="117"/>
        <v>#REF!</v>
      </c>
      <c r="R639" s="153" t="e">
        <f t="shared" si="117"/>
        <v>#REF!</v>
      </c>
      <c r="S639" s="153" t="e">
        <f t="shared" si="111"/>
        <v>#REF!</v>
      </c>
      <c r="T639" s="152" t="str">
        <f t="shared" ca="1" si="112"/>
        <v/>
      </c>
      <c r="U639" s="149" t="str">
        <f t="shared" ca="1" si="109"/>
        <v/>
      </c>
    </row>
    <row r="640" spans="1:21">
      <c r="A640" s="149">
        <v>638</v>
      </c>
      <c r="B640" s="150">
        <f t="shared" si="110"/>
        <v>638</v>
      </c>
      <c r="C640" s="151" t="e">
        <f>IF('Data Collection2'!$V$6='Pareto Math2'!Z$3,'Pareto Math2'!B640,IF(HLOOKUP(X$15,'Data Collection2'!I$2:J640,A641,FALSE)="","",HLOOKUP(X$15,'Data Collection2'!I$2:J640,A641,FALSE)))</f>
        <v>#REF!</v>
      </c>
      <c r="D640" s="149" t="e">
        <f>HLOOKUP(V$15,'Data Collection2'!I$2:J640,A641,FALSE)</f>
        <v>#REF!</v>
      </c>
      <c r="E640" s="152" t="e">
        <f>IF(C640="","",HLOOKUP(W$15,'Data Collection2'!I$2:J640,A641,FALSE))</f>
        <v>#REF!</v>
      </c>
      <c r="F640" s="152">
        <f>(COUNTIF(D$3:D640,D640))</f>
        <v>638</v>
      </c>
      <c r="G640" s="152">
        <f t="shared" si="114"/>
        <v>999</v>
      </c>
      <c r="H640" s="152" t="e">
        <f t="shared" si="115"/>
        <v>#REF!</v>
      </c>
      <c r="I640" s="153" t="str">
        <f t="shared" si="108"/>
        <v/>
      </c>
      <c r="J640" s="153" t="e">
        <f t="shared" si="116"/>
        <v>#REF!</v>
      </c>
      <c r="K640" s="153" t="e">
        <f t="shared" si="116"/>
        <v>#REF!</v>
      </c>
      <c r="L640" s="153" t="e">
        <f t="shared" si="116"/>
        <v>#REF!</v>
      </c>
      <c r="M640" s="153" t="e">
        <f t="shared" si="116"/>
        <v>#REF!</v>
      </c>
      <c r="N640" s="153" t="e">
        <f t="shared" si="116"/>
        <v>#REF!</v>
      </c>
      <c r="O640" s="153" t="e">
        <f t="shared" si="116"/>
        <v>#REF!</v>
      </c>
      <c r="P640" s="153" t="e">
        <f t="shared" si="117"/>
        <v>#REF!</v>
      </c>
      <c r="Q640" s="153" t="e">
        <f t="shared" si="117"/>
        <v>#REF!</v>
      </c>
      <c r="R640" s="153" t="e">
        <f t="shared" si="117"/>
        <v>#REF!</v>
      </c>
      <c r="S640" s="153" t="e">
        <f t="shared" si="111"/>
        <v>#REF!</v>
      </c>
      <c r="T640" s="152" t="str">
        <f t="shared" ca="1" si="112"/>
        <v/>
      </c>
      <c r="U640" s="149" t="str">
        <f t="shared" ca="1" si="109"/>
        <v/>
      </c>
    </row>
    <row r="641" spans="1:21">
      <c r="A641" s="149">
        <v>639</v>
      </c>
      <c r="B641" s="150">
        <f t="shared" si="110"/>
        <v>639</v>
      </c>
      <c r="C641" s="151" t="e">
        <f>IF('Data Collection2'!$V$6='Pareto Math2'!Z$3,'Pareto Math2'!B641,IF(HLOOKUP(X$15,'Data Collection2'!I$2:J641,A642,FALSE)="","",HLOOKUP(X$15,'Data Collection2'!I$2:J641,A642,FALSE)))</f>
        <v>#REF!</v>
      </c>
      <c r="D641" s="149" t="e">
        <f>HLOOKUP(V$15,'Data Collection2'!I$2:J641,A642,FALSE)</f>
        <v>#REF!</v>
      </c>
      <c r="E641" s="152" t="e">
        <f>IF(C641="","",HLOOKUP(W$15,'Data Collection2'!I$2:J641,A642,FALSE))</f>
        <v>#REF!</v>
      </c>
      <c r="F641" s="152">
        <f>(COUNTIF(D$3:D641,D641))</f>
        <v>639</v>
      </c>
      <c r="G641" s="152">
        <f t="shared" si="114"/>
        <v>999</v>
      </c>
      <c r="H641" s="152" t="e">
        <f t="shared" si="115"/>
        <v>#REF!</v>
      </c>
      <c r="I641" s="153" t="str">
        <f t="shared" si="108"/>
        <v/>
      </c>
      <c r="J641" s="153" t="e">
        <f t="shared" si="116"/>
        <v>#REF!</v>
      </c>
      <c r="K641" s="153" t="e">
        <f t="shared" si="116"/>
        <v>#REF!</v>
      </c>
      <c r="L641" s="153" t="e">
        <f t="shared" si="116"/>
        <v>#REF!</v>
      </c>
      <c r="M641" s="153" t="e">
        <f t="shared" si="116"/>
        <v>#REF!</v>
      </c>
      <c r="N641" s="153" t="e">
        <f t="shared" si="116"/>
        <v>#REF!</v>
      </c>
      <c r="O641" s="153" t="e">
        <f t="shared" si="116"/>
        <v>#REF!</v>
      </c>
      <c r="P641" s="153" t="e">
        <f t="shared" si="117"/>
        <v>#REF!</v>
      </c>
      <c r="Q641" s="153" t="e">
        <f t="shared" si="117"/>
        <v>#REF!</v>
      </c>
      <c r="R641" s="153" t="e">
        <f t="shared" si="117"/>
        <v>#REF!</v>
      </c>
      <c r="S641" s="153" t="e">
        <f t="shared" si="111"/>
        <v>#REF!</v>
      </c>
      <c r="T641" s="152" t="str">
        <f t="shared" ca="1" si="112"/>
        <v/>
      </c>
      <c r="U641" s="149" t="str">
        <f t="shared" ca="1" si="109"/>
        <v/>
      </c>
    </row>
    <row r="642" spans="1:21">
      <c r="A642" s="149">
        <v>640</v>
      </c>
      <c r="B642" s="150">
        <f t="shared" si="110"/>
        <v>640</v>
      </c>
      <c r="C642" s="151" t="e">
        <f>IF('Data Collection2'!$V$6='Pareto Math2'!Z$3,'Pareto Math2'!B642,IF(HLOOKUP(X$15,'Data Collection2'!I$2:J642,A643,FALSE)="","",HLOOKUP(X$15,'Data Collection2'!I$2:J642,A643,FALSE)))</f>
        <v>#REF!</v>
      </c>
      <c r="D642" s="149" t="e">
        <f>HLOOKUP(V$15,'Data Collection2'!I$2:J642,A643,FALSE)</f>
        <v>#REF!</v>
      </c>
      <c r="E642" s="152" t="e">
        <f>IF(C642="","",HLOOKUP(W$15,'Data Collection2'!I$2:J642,A643,FALSE))</f>
        <v>#REF!</v>
      </c>
      <c r="F642" s="152">
        <f>(COUNTIF(D$3:D642,D642))</f>
        <v>640</v>
      </c>
      <c r="G642" s="152">
        <f t="shared" si="114"/>
        <v>999</v>
      </c>
      <c r="H642" s="152" t="e">
        <f t="shared" si="115"/>
        <v>#REF!</v>
      </c>
      <c r="I642" s="153" t="str">
        <f t="shared" si="108"/>
        <v/>
      </c>
      <c r="J642" s="153" t="e">
        <f t="shared" si="116"/>
        <v>#REF!</v>
      </c>
      <c r="K642" s="153" t="e">
        <f t="shared" si="116"/>
        <v>#REF!</v>
      </c>
      <c r="L642" s="153" t="e">
        <f t="shared" si="116"/>
        <v>#REF!</v>
      </c>
      <c r="M642" s="153" t="e">
        <f t="shared" si="116"/>
        <v>#REF!</v>
      </c>
      <c r="N642" s="153" t="e">
        <f t="shared" si="116"/>
        <v>#REF!</v>
      </c>
      <c r="O642" s="153" t="e">
        <f t="shared" si="116"/>
        <v>#REF!</v>
      </c>
      <c r="P642" s="153" t="e">
        <f t="shared" si="117"/>
        <v>#REF!</v>
      </c>
      <c r="Q642" s="153" t="e">
        <f t="shared" si="117"/>
        <v>#REF!</v>
      </c>
      <c r="R642" s="153" t="e">
        <f t="shared" si="117"/>
        <v>#REF!</v>
      </c>
      <c r="S642" s="153" t="e">
        <f t="shared" si="111"/>
        <v>#REF!</v>
      </c>
      <c r="T642" s="152" t="str">
        <f t="shared" ca="1" si="112"/>
        <v/>
      </c>
      <c r="U642" s="149" t="str">
        <f t="shared" ca="1" si="109"/>
        <v/>
      </c>
    </row>
    <row r="643" spans="1:21">
      <c r="A643" s="149">
        <v>641</v>
      </c>
      <c r="B643" s="150">
        <f t="shared" si="110"/>
        <v>641</v>
      </c>
      <c r="C643" s="151" t="e">
        <f>IF('Data Collection2'!$V$6='Pareto Math2'!Z$3,'Pareto Math2'!B643,IF(HLOOKUP(X$15,'Data Collection2'!I$2:J643,A644,FALSE)="","",HLOOKUP(X$15,'Data Collection2'!I$2:J643,A644,FALSE)))</f>
        <v>#REF!</v>
      </c>
      <c r="D643" s="149" t="e">
        <f>HLOOKUP(V$15,'Data Collection2'!I$2:J643,A644,FALSE)</f>
        <v>#REF!</v>
      </c>
      <c r="E643" s="152" t="e">
        <f>IF(C643="","",HLOOKUP(W$15,'Data Collection2'!I$2:J643,A644,FALSE))</f>
        <v>#REF!</v>
      </c>
      <c r="F643" s="152">
        <f>(COUNTIF(D$3:D643,D643))</f>
        <v>641</v>
      </c>
      <c r="G643" s="152">
        <f t="shared" si="114"/>
        <v>999</v>
      </c>
      <c r="H643" s="152" t="e">
        <f t="shared" si="115"/>
        <v>#REF!</v>
      </c>
      <c r="I643" s="153" t="str">
        <f t="shared" ref="I643:I706" si="118">IF(F643=G643,IF(ISNA(H643),G643,H643),"")</f>
        <v/>
      </c>
      <c r="J643" s="153" t="e">
        <f t="shared" si="116"/>
        <v>#REF!</v>
      </c>
      <c r="K643" s="153" t="e">
        <f t="shared" si="116"/>
        <v>#REF!</v>
      </c>
      <c r="L643" s="153" t="e">
        <f t="shared" si="116"/>
        <v>#REF!</v>
      </c>
      <c r="M643" s="153" t="e">
        <f t="shared" si="116"/>
        <v>#REF!</v>
      </c>
      <c r="N643" s="153" t="e">
        <f t="shared" si="116"/>
        <v>#REF!</v>
      </c>
      <c r="O643" s="153" t="e">
        <f t="shared" si="116"/>
        <v>#REF!</v>
      </c>
      <c r="P643" s="153" t="e">
        <f t="shared" si="117"/>
        <v>#REF!</v>
      </c>
      <c r="Q643" s="153" t="e">
        <f t="shared" si="117"/>
        <v>#REF!</v>
      </c>
      <c r="R643" s="153" t="e">
        <f t="shared" si="117"/>
        <v>#REF!</v>
      </c>
      <c r="S643" s="153" t="e">
        <f t="shared" si="111"/>
        <v>#REF!</v>
      </c>
      <c r="T643" s="152" t="str">
        <f t="shared" ca="1" si="112"/>
        <v/>
      </c>
      <c r="U643" s="149" t="str">
        <f t="shared" ref="U643:U706" ca="1" si="119">IF(T643="","",D643)</f>
        <v/>
      </c>
    </row>
    <row r="644" spans="1:21">
      <c r="A644" s="149">
        <v>642</v>
      </c>
      <c r="B644" s="150">
        <f t="shared" ref="B644:B707" si="120">IF(A644&gt;999-COUNTIF(D:D,0),"",A644)</f>
        <v>642</v>
      </c>
      <c r="C644" s="151" t="e">
        <f>IF('Data Collection2'!$V$6='Pareto Math2'!Z$3,'Pareto Math2'!B644,IF(HLOOKUP(X$15,'Data Collection2'!I$2:J644,A645,FALSE)="","",HLOOKUP(X$15,'Data Collection2'!I$2:J644,A645,FALSE)))</f>
        <v>#REF!</v>
      </c>
      <c r="D644" s="149" t="e">
        <f>HLOOKUP(V$15,'Data Collection2'!I$2:J644,A645,FALSE)</f>
        <v>#REF!</v>
      </c>
      <c r="E644" s="152" t="e">
        <f>IF(C644="","",HLOOKUP(W$15,'Data Collection2'!I$2:J644,A645,FALSE))</f>
        <v>#REF!</v>
      </c>
      <c r="F644" s="152">
        <f>(COUNTIF(D$3:D644,D644))</f>
        <v>642</v>
      </c>
      <c r="G644" s="152">
        <f t="shared" si="114"/>
        <v>999</v>
      </c>
      <c r="H644" s="152" t="e">
        <f t="shared" si="115"/>
        <v>#REF!</v>
      </c>
      <c r="I644" s="153" t="str">
        <f t="shared" si="118"/>
        <v/>
      </c>
      <c r="J644" s="153" t="e">
        <f t="shared" si="116"/>
        <v>#REF!</v>
      </c>
      <c r="K644" s="153" t="e">
        <f t="shared" si="116"/>
        <v>#REF!</v>
      </c>
      <c r="L644" s="153" t="e">
        <f t="shared" si="116"/>
        <v>#REF!</v>
      </c>
      <c r="M644" s="153" t="e">
        <f t="shared" si="116"/>
        <v>#REF!</v>
      </c>
      <c r="N644" s="153" t="e">
        <f t="shared" si="116"/>
        <v>#REF!</v>
      </c>
      <c r="O644" s="153" t="e">
        <f t="shared" si="116"/>
        <v>#REF!</v>
      </c>
      <c r="P644" s="153" t="e">
        <f t="shared" si="117"/>
        <v>#REF!</v>
      </c>
      <c r="Q644" s="153" t="e">
        <f t="shared" si="117"/>
        <v>#REF!</v>
      </c>
      <c r="R644" s="153" t="e">
        <f t="shared" si="117"/>
        <v>#REF!</v>
      </c>
      <c r="S644" s="153" t="e">
        <f t="shared" ref="S644:S707" si="121">IF(SUM(J644:R644)=0,$E644,"")</f>
        <v>#REF!</v>
      </c>
      <c r="T644" s="152" t="str">
        <f t="shared" ref="T644:T707" ca="1" si="122">IF(F644=G644,IF(ISNA(H644),G644+(RAND()*0.01),H644+(RAND()*0.0000000001)),"")</f>
        <v/>
      </c>
      <c r="U644" s="149" t="str">
        <f t="shared" ca="1" si="119"/>
        <v/>
      </c>
    </row>
    <row r="645" spans="1:21">
      <c r="A645" s="149">
        <v>643</v>
      </c>
      <c r="B645" s="150">
        <f t="shared" si="120"/>
        <v>643</v>
      </c>
      <c r="C645" s="151" t="e">
        <f>IF('Data Collection2'!$V$6='Pareto Math2'!Z$3,'Pareto Math2'!B645,IF(HLOOKUP(X$15,'Data Collection2'!I$2:J645,A646,FALSE)="","",HLOOKUP(X$15,'Data Collection2'!I$2:J645,A646,FALSE)))</f>
        <v>#REF!</v>
      </c>
      <c r="D645" s="149" t="e">
        <f>HLOOKUP(V$15,'Data Collection2'!I$2:J645,A646,FALSE)</f>
        <v>#REF!</v>
      </c>
      <c r="E645" s="152" t="e">
        <f>IF(C645="","",HLOOKUP(W$15,'Data Collection2'!I$2:J645,A646,FALSE))</f>
        <v>#REF!</v>
      </c>
      <c r="F645" s="152">
        <f>(COUNTIF(D$3:D645,D645))</f>
        <v>643</v>
      </c>
      <c r="G645" s="152">
        <f t="shared" si="114"/>
        <v>999</v>
      </c>
      <c r="H645" s="152" t="e">
        <f t="shared" si="115"/>
        <v>#REF!</v>
      </c>
      <c r="I645" s="153" t="str">
        <f t="shared" si="118"/>
        <v/>
      </c>
      <c r="J645" s="153" t="e">
        <f t="shared" si="116"/>
        <v>#REF!</v>
      </c>
      <c r="K645" s="153" t="e">
        <f t="shared" si="116"/>
        <v>#REF!</v>
      </c>
      <c r="L645" s="153" t="e">
        <f t="shared" si="116"/>
        <v>#REF!</v>
      </c>
      <c r="M645" s="153" t="e">
        <f t="shared" si="116"/>
        <v>#REF!</v>
      </c>
      <c r="N645" s="153" t="e">
        <f t="shared" si="116"/>
        <v>#REF!</v>
      </c>
      <c r="O645" s="153" t="e">
        <f t="shared" si="116"/>
        <v>#REF!</v>
      </c>
      <c r="P645" s="153" t="e">
        <f t="shared" si="117"/>
        <v>#REF!</v>
      </c>
      <c r="Q645" s="153" t="e">
        <f t="shared" si="117"/>
        <v>#REF!</v>
      </c>
      <c r="R645" s="153" t="e">
        <f t="shared" si="117"/>
        <v>#REF!</v>
      </c>
      <c r="S645" s="153" t="e">
        <f t="shared" si="121"/>
        <v>#REF!</v>
      </c>
      <c r="T645" s="152" t="str">
        <f t="shared" ca="1" si="122"/>
        <v/>
      </c>
      <c r="U645" s="149" t="str">
        <f t="shared" ca="1" si="119"/>
        <v/>
      </c>
    </row>
    <row r="646" spans="1:21">
      <c r="A646" s="149">
        <v>644</v>
      </c>
      <c r="B646" s="150">
        <f t="shared" si="120"/>
        <v>644</v>
      </c>
      <c r="C646" s="151" t="e">
        <f>IF('Data Collection2'!$V$6='Pareto Math2'!Z$3,'Pareto Math2'!B646,IF(HLOOKUP(X$15,'Data Collection2'!I$2:J646,A647,FALSE)="","",HLOOKUP(X$15,'Data Collection2'!I$2:J646,A647,FALSE)))</f>
        <v>#REF!</v>
      </c>
      <c r="D646" s="149" t="e">
        <f>HLOOKUP(V$15,'Data Collection2'!I$2:J646,A647,FALSE)</f>
        <v>#REF!</v>
      </c>
      <c r="E646" s="152" t="e">
        <f>IF(C646="","",HLOOKUP(W$15,'Data Collection2'!I$2:J646,A647,FALSE))</f>
        <v>#REF!</v>
      </c>
      <c r="F646" s="152">
        <f>(COUNTIF(D$3:D646,D646))</f>
        <v>644</v>
      </c>
      <c r="G646" s="152">
        <f t="shared" si="114"/>
        <v>999</v>
      </c>
      <c r="H646" s="152" t="e">
        <f t="shared" si="115"/>
        <v>#REF!</v>
      </c>
      <c r="I646" s="153" t="str">
        <f t="shared" si="118"/>
        <v/>
      </c>
      <c r="J646" s="153" t="e">
        <f t="shared" si="116"/>
        <v>#REF!</v>
      </c>
      <c r="K646" s="153" t="e">
        <f t="shared" si="116"/>
        <v>#REF!</v>
      </c>
      <c r="L646" s="153" t="e">
        <f t="shared" si="116"/>
        <v>#REF!</v>
      </c>
      <c r="M646" s="153" t="e">
        <f t="shared" si="116"/>
        <v>#REF!</v>
      </c>
      <c r="N646" s="153" t="e">
        <f t="shared" si="116"/>
        <v>#REF!</v>
      </c>
      <c r="O646" s="153" t="e">
        <f t="shared" si="116"/>
        <v>#REF!</v>
      </c>
      <c r="P646" s="153" t="e">
        <f t="shared" si="117"/>
        <v>#REF!</v>
      </c>
      <c r="Q646" s="153" t="e">
        <f t="shared" si="117"/>
        <v>#REF!</v>
      </c>
      <c r="R646" s="153" t="e">
        <f t="shared" si="117"/>
        <v>#REF!</v>
      </c>
      <c r="S646" s="153" t="e">
        <f t="shared" si="121"/>
        <v>#REF!</v>
      </c>
      <c r="T646" s="152" t="str">
        <f t="shared" ca="1" si="122"/>
        <v/>
      </c>
      <c r="U646" s="149" t="str">
        <f t="shared" ca="1" si="119"/>
        <v/>
      </c>
    </row>
    <row r="647" spans="1:21">
      <c r="A647" s="149">
        <v>645</v>
      </c>
      <c r="B647" s="150">
        <f t="shared" si="120"/>
        <v>645</v>
      </c>
      <c r="C647" s="151" t="e">
        <f>IF('Data Collection2'!$V$6='Pareto Math2'!Z$3,'Pareto Math2'!B647,IF(HLOOKUP(X$15,'Data Collection2'!I$2:J647,A648,FALSE)="","",HLOOKUP(X$15,'Data Collection2'!I$2:J647,A648,FALSE)))</f>
        <v>#REF!</v>
      </c>
      <c r="D647" s="149" t="e">
        <f>HLOOKUP(V$15,'Data Collection2'!I$2:J647,A648,FALSE)</f>
        <v>#REF!</v>
      </c>
      <c r="E647" s="152" t="e">
        <f>IF(C647="","",HLOOKUP(W$15,'Data Collection2'!I$2:J647,A648,FALSE))</f>
        <v>#REF!</v>
      </c>
      <c r="F647" s="152">
        <f>(COUNTIF(D$3:D647,D647))</f>
        <v>645</v>
      </c>
      <c r="G647" s="152">
        <f t="shared" si="114"/>
        <v>999</v>
      </c>
      <c r="H647" s="152" t="e">
        <f t="shared" si="115"/>
        <v>#REF!</v>
      </c>
      <c r="I647" s="153" t="str">
        <f t="shared" si="118"/>
        <v/>
      </c>
      <c r="J647" s="153" t="e">
        <f t="shared" si="116"/>
        <v>#REF!</v>
      </c>
      <c r="K647" s="153" t="e">
        <f t="shared" si="116"/>
        <v>#REF!</v>
      </c>
      <c r="L647" s="153" t="e">
        <f t="shared" si="116"/>
        <v>#REF!</v>
      </c>
      <c r="M647" s="153" t="e">
        <f t="shared" si="116"/>
        <v>#REF!</v>
      </c>
      <c r="N647" s="153" t="e">
        <f t="shared" si="116"/>
        <v>#REF!</v>
      </c>
      <c r="O647" s="153" t="e">
        <f t="shared" si="116"/>
        <v>#REF!</v>
      </c>
      <c r="P647" s="153" t="e">
        <f t="shared" si="117"/>
        <v>#REF!</v>
      </c>
      <c r="Q647" s="153" t="e">
        <f t="shared" si="117"/>
        <v>#REF!</v>
      </c>
      <c r="R647" s="153" t="e">
        <f t="shared" si="117"/>
        <v>#REF!</v>
      </c>
      <c r="S647" s="153" t="e">
        <f t="shared" si="121"/>
        <v>#REF!</v>
      </c>
      <c r="T647" s="152" t="str">
        <f t="shared" ca="1" si="122"/>
        <v/>
      </c>
      <c r="U647" s="149" t="str">
        <f t="shared" ca="1" si="119"/>
        <v/>
      </c>
    </row>
    <row r="648" spans="1:21">
      <c r="A648" s="149">
        <v>646</v>
      </c>
      <c r="B648" s="150">
        <f t="shared" si="120"/>
        <v>646</v>
      </c>
      <c r="C648" s="151" t="e">
        <f>IF('Data Collection2'!$V$6='Pareto Math2'!Z$3,'Pareto Math2'!B648,IF(HLOOKUP(X$15,'Data Collection2'!I$2:J648,A649,FALSE)="","",HLOOKUP(X$15,'Data Collection2'!I$2:J648,A649,FALSE)))</f>
        <v>#REF!</v>
      </c>
      <c r="D648" s="149" t="e">
        <f>HLOOKUP(V$15,'Data Collection2'!I$2:J648,A649,FALSE)</f>
        <v>#REF!</v>
      </c>
      <c r="E648" s="152" t="e">
        <f>IF(C648="","",HLOOKUP(W$15,'Data Collection2'!I$2:J648,A649,FALSE))</f>
        <v>#REF!</v>
      </c>
      <c r="F648" s="152">
        <f>(COUNTIF(D$3:D648,D648))</f>
        <v>646</v>
      </c>
      <c r="G648" s="152">
        <f t="shared" si="114"/>
        <v>999</v>
      </c>
      <c r="H648" s="152" t="e">
        <f t="shared" si="115"/>
        <v>#REF!</v>
      </c>
      <c r="I648" s="153" t="str">
        <f t="shared" si="118"/>
        <v/>
      </c>
      <c r="J648" s="153" t="e">
        <f t="shared" si="116"/>
        <v>#REF!</v>
      </c>
      <c r="K648" s="153" t="e">
        <f t="shared" si="116"/>
        <v>#REF!</v>
      </c>
      <c r="L648" s="153" t="e">
        <f t="shared" si="116"/>
        <v>#REF!</v>
      </c>
      <c r="M648" s="153" t="e">
        <f t="shared" si="116"/>
        <v>#REF!</v>
      </c>
      <c r="N648" s="153" t="e">
        <f t="shared" si="116"/>
        <v>#REF!</v>
      </c>
      <c r="O648" s="153" t="e">
        <f t="shared" si="116"/>
        <v>#REF!</v>
      </c>
      <c r="P648" s="153" t="e">
        <f t="shared" si="117"/>
        <v>#REF!</v>
      </c>
      <c r="Q648" s="153" t="e">
        <f t="shared" si="117"/>
        <v>#REF!</v>
      </c>
      <c r="R648" s="153" t="e">
        <f t="shared" si="117"/>
        <v>#REF!</v>
      </c>
      <c r="S648" s="153" t="e">
        <f t="shared" si="121"/>
        <v>#REF!</v>
      </c>
      <c r="T648" s="152" t="str">
        <f t="shared" ca="1" si="122"/>
        <v/>
      </c>
      <c r="U648" s="149" t="str">
        <f t="shared" ca="1" si="119"/>
        <v/>
      </c>
    </row>
    <row r="649" spans="1:21">
      <c r="A649" s="149">
        <v>647</v>
      </c>
      <c r="B649" s="150">
        <f t="shared" si="120"/>
        <v>647</v>
      </c>
      <c r="C649" s="151" t="e">
        <f>IF('Data Collection2'!$V$6='Pareto Math2'!Z$3,'Pareto Math2'!B649,IF(HLOOKUP(X$15,'Data Collection2'!I$2:J649,A650,FALSE)="","",HLOOKUP(X$15,'Data Collection2'!I$2:J649,A650,FALSE)))</f>
        <v>#REF!</v>
      </c>
      <c r="D649" s="149" t="e">
        <f>HLOOKUP(V$15,'Data Collection2'!I$2:J649,A650,FALSE)</f>
        <v>#REF!</v>
      </c>
      <c r="E649" s="152" t="e">
        <f>IF(C649="","",HLOOKUP(W$15,'Data Collection2'!I$2:J649,A650,FALSE))</f>
        <v>#REF!</v>
      </c>
      <c r="F649" s="152">
        <f>(COUNTIF(D$3:D649,D649))</f>
        <v>647</v>
      </c>
      <c r="G649" s="152">
        <f t="shared" ref="G649:G712" si="123">(COUNTIF(D$3:D$1002,D649))</f>
        <v>999</v>
      </c>
      <c r="H649" s="152" t="e">
        <f t="shared" ref="H649:H712" si="124">(SUMIF(D$3:D$1002,D649,E$3:E$1002))</f>
        <v>#REF!</v>
      </c>
      <c r="I649" s="153" t="str">
        <f t="shared" si="118"/>
        <v/>
      </c>
      <c r="J649" s="153" t="e">
        <f t="shared" ref="J649:O691" si="125">IF(ISERROR(X$43),"",IF($D649&lt;&gt;X$43,"",$E649))</f>
        <v>#REF!</v>
      </c>
      <c r="K649" s="153" t="e">
        <f t="shared" si="125"/>
        <v>#REF!</v>
      </c>
      <c r="L649" s="153" t="e">
        <f t="shared" si="125"/>
        <v>#REF!</v>
      </c>
      <c r="M649" s="153" t="e">
        <f t="shared" si="125"/>
        <v>#REF!</v>
      </c>
      <c r="N649" s="153" t="e">
        <f t="shared" si="125"/>
        <v>#REF!</v>
      </c>
      <c r="O649" s="153" t="e">
        <f t="shared" si="125"/>
        <v>#REF!</v>
      </c>
      <c r="P649" s="153" t="e">
        <f t="shared" si="117"/>
        <v>#REF!</v>
      </c>
      <c r="Q649" s="153" t="e">
        <f t="shared" si="117"/>
        <v>#REF!</v>
      </c>
      <c r="R649" s="153" t="e">
        <f t="shared" si="117"/>
        <v>#REF!</v>
      </c>
      <c r="S649" s="153" t="e">
        <f t="shared" si="121"/>
        <v>#REF!</v>
      </c>
      <c r="T649" s="152" t="str">
        <f t="shared" ca="1" si="122"/>
        <v/>
      </c>
      <c r="U649" s="149" t="str">
        <f t="shared" ca="1" si="119"/>
        <v/>
      </c>
    </row>
    <row r="650" spans="1:21">
      <c r="A650" s="149">
        <v>648</v>
      </c>
      <c r="B650" s="150">
        <f t="shared" si="120"/>
        <v>648</v>
      </c>
      <c r="C650" s="151" t="e">
        <f>IF('Data Collection2'!$V$6='Pareto Math2'!Z$3,'Pareto Math2'!B650,IF(HLOOKUP(X$15,'Data Collection2'!I$2:J650,A651,FALSE)="","",HLOOKUP(X$15,'Data Collection2'!I$2:J650,A651,FALSE)))</f>
        <v>#REF!</v>
      </c>
      <c r="D650" s="149" t="e">
        <f>HLOOKUP(V$15,'Data Collection2'!I$2:J650,A651,FALSE)</f>
        <v>#REF!</v>
      </c>
      <c r="E650" s="152" t="e">
        <f>IF(C650="","",HLOOKUP(W$15,'Data Collection2'!I$2:J650,A651,FALSE))</f>
        <v>#REF!</v>
      </c>
      <c r="F650" s="152">
        <f>(COUNTIF(D$3:D650,D650))</f>
        <v>648</v>
      </c>
      <c r="G650" s="152">
        <f t="shared" si="123"/>
        <v>999</v>
      </c>
      <c r="H650" s="152" t="e">
        <f t="shared" si="124"/>
        <v>#REF!</v>
      </c>
      <c r="I650" s="153" t="str">
        <f t="shared" si="118"/>
        <v/>
      </c>
      <c r="J650" s="153" t="e">
        <f t="shared" si="125"/>
        <v>#REF!</v>
      </c>
      <c r="K650" s="153" t="e">
        <f t="shared" si="125"/>
        <v>#REF!</v>
      </c>
      <c r="L650" s="153" t="e">
        <f t="shared" si="125"/>
        <v>#REF!</v>
      </c>
      <c r="M650" s="153" t="e">
        <f t="shared" si="125"/>
        <v>#REF!</v>
      </c>
      <c r="N650" s="153" t="e">
        <f t="shared" si="125"/>
        <v>#REF!</v>
      </c>
      <c r="O650" s="153" t="e">
        <f t="shared" si="125"/>
        <v>#REF!</v>
      </c>
      <c r="P650" s="153" t="e">
        <f t="shared" si="117"/>
        <v>#REF!</v>
      </c>
      <c r="Q650" s="153" t="e">
        <f t="shared" si="117"/>
        <v>#REF!</v>
      </c>
      <c r="R650" s="153" t="e">
        <f t="shared" si="117"/>
        <v>#REF!</v>
      </c>
      <c r="S650" s="153" t="e">
        <f t="shared" si="121"/>
        <v>#REF!</v>
      </c>
      <c r="T650" s="152" t="str">
        <f t="shared" ca="1" si="122"/>
        <v/>
      </c>
      <c r="U650" s="149" t="str">
        <f t="shared" ca="1" si="119"/>
        <v/>
      </c>
    </row>
    <row r="651" spans="1:21">
      <c r="A651" s="149">
        <v>649</v>
      </c>
      <c r="B651" s="150">
        <f t="shared" si="120"/>
        <v>649</v>
      </c>
      <c r="C651" s="151" t="e">
        <f>IF('Data Collection2'!$V$6='Pareto Math2'!Z$3,'Pareto Math2'!B651,IF(HLOOKUP(X$15,'Data Collection2'!I$2:J651,A652,FALSE)="","",HLOOKUP(X$15,'Data Collection2'!I$2:J651,A652,FALSE)))</f>
        <v>#REF!</v>
      </c>
      <c r="D651" s="149" t="e">
        <f>HLOOKUP(V$15,'Data Collection2'!I$2:J651,A652,FALSE)</f>
        <v>#REF!</v>
      </c>
      <c r="E651" s="152" t="e">
        <f>IF(C651="","",HLOOKUP(W$15,'Data Collection2'!I$2:J651,A652,FALSE))</f>
        <v>#REF!</v>
      </c>
      <c r="F651" s="152">
        <f>(COUNTIF(D$3:D651,D651))</f>
        <v>649</v>
      </c>
      <c r="G651" s="152">
        <f t="shared" si="123"/>
        <v>999</v>
      </c>
      <c r="H651" s="152" t="e">
        <f t="shared" si="124"/>
        <v>#REF!</v>
      </c>
      <c r="I651" s="153" t="str">
        <f t="shared" si="118"/>
        <v/>
      </c>
      <c r="J651" s="153" t="e">
        <f t="shared" si="125"/>
        <v>#REF!</v>
      </c>
      <c r="K651" s="153" t="e">
        <f t="shared" si="125"/>
        <v>#REF!</v>
      </c>
      <c r="L651" s="153" t="e">
        <f t="shared" si="125"/>
        <v>#REF!</v>
      </c>
      <c r="M651" s="153" t="e">
        <f t="shared" si="125"/>
        <v>#REF!</v>
      </c>
      <c r="N651" s="153" t="e">
        <f t="shared" si="125"/>
        <v>#REF!</v>
      </c>
      <c r="O651" s="153" t="e">
        <f t="shared" si="125"/>
        <v>#REF!</v>
      </c>
      <c r="P651" s="153" t="e">
        <f t="shared" si="117"/>
        <v>#REF!</v>
      </c>
      <c r="Q651" s="153" t="e">
        <f t="shared" si="117"/>
        <v>#REF!</v>
      </c>
      <c r="R651" s="153" t="e">
        <f t="shared" si="117"/>
        <v>#REF!</v>
      </c>
      <c r="S651" s="153" t="e">
        <f t="shared" si="121"/>
        <v>#REF!</v>
      </c>
      <c r="T651" s="152" t="str">
        <f t="shared" ca="1" si="122"/>
        <v/>
      </c>
      <c r="U651" s="149" t="str">
        <f t="shared" ca="1" si="119"/>
        <v/>
      </c>
    </row>
    <row r="652" spans="1:21">
      <c r="A652" s="149">
        <v>650</v>
      </c>
      <c r="B652" s="150">
        <f t="shared" si="120"/>
        <v>650</v>
      </c>
      <c r="C652" s="151" t="e">
        <f>IF('Data Collection2'!$V$6='Pareto Math2'!Z$3,'Pareto Math2'!B652,IF(HLOOKUP(X$15,'Data Collection2'!I$2:J652,A653,FALSE)="","",HLOOKUP(X$15,'Data Collection2'!I$2:J652,A653,FALSE)))</f>
        <v>#REF!</v>
      </c>
      <c r="D652" s="149" t="e">
        <f>HLOOKUP(V$15,'Data Collection2'!I$2:J652,A653,FALSE)</f>
        <v>#REF!</v>
      </c>
      <c r="E652" s="152" t="e">
        <f>IF(C652="","",HLOOKUP(W$15,'Data Collection2'!I$2:J652,A653,FALSE))</f>
        <v>#REF!</v>
      </c>
      <c r="F652" s="152">
        <f>(COUNTIF(D$3:D652,D652))</f>
        <v>650</v>
      </c>
      <c r="G652" s="152">
        <f t="shared" si="123"/>
        <v>999</v>
      </c>
      <c r="H652" s="152" t="e">
        <f t="shared" si="124"/>
        <v>#REF!</v>
      </c>
      <c r="I652" s="153" t="str">
        <f t="shared" si="118"/>
        <v/>
      </c>
      <c r="J652" s="153" t="e">
        <f t="shared" si="125"/>
        <v>#REF!</v>
      </c>
      <c r="K652" s="153" t="e">
        <f t="shared" si="125"/>
        <v>#REF!</v>
      </c>
      <c r="L652" s="153" t="e">
        <f t="shared" si="125"/>
        <v>#REF!</v>
      </c>
      <c r="M652" s="153" t="e">
        <f t="shared" si="125"/>
        <v>#REF!</v>
      </c>
      <c r="N652" s="153" t="e">
        <f t="shared" si="125"/>
        <v>#REF!</v>
      </c>
      <c r="O652" s="153" t="e">
        <f t="shared" si="125"/>
        <v>#REF!</v>
      </c>
      <c r="P652" s="153" t="e">
        <f t="shared" si="117"/>
        <v>#REF!</v>
      </c>
      <c r="Q652" s="153" t="e">
        <f t="shared" si="117"/>
        <v>#REF!</v>
      </c>
      <c r="R652" s="153" t="e">
        <f t="shared" si="117"/>
        <v>#REF!</v>
      </c>
      <c r="S652" s="153" t="e">
        <f t="shared" si="121"/>
        <v>#REF!</v>
      </c>
      <c r="T652" s="152" t="str">
        <f t="shared" ca="1" si="122"/>
        <v/>
      </c>
      <c r="U652" s="149" t="str">
        <f t="shared" ca="1" si="119"/>
        <v/>
      </c>
    </row>
    <row r="653" spans="1:21">
      <c r="A653" s="149">
        <v>651</v>
      </c>
      <c r="B653" s="150">
        <f t="shared" si="120"/>
        <v>651</v>
      </c>
      <c r="C653" s="151" t="e">
        <f>IF('Data Collection2'!$V$6='Pareto Math2'!Z$3,'Pareto Math2'!B653,IF(HLOOKUP(X$15,'Data Collection2'!I$2:J653,A654,FALSE)="","",HLOOKUP(X$15,'Data Collection2'!I$2:J653,A654,FALSE)))</f>
        <v>#REF!</v>
      </c>
      <c r="D653" s="149" t="e">
        <f>HLOOKUP(V$15,'Data Collection2'!I$2:J653,A654,FALSE)</f>
        <v>#REF!</v>
      </c>
      <c r="E653" s="152" t="e">
        <f>IF(C653="","",HLOOKUP(W$15,'Data Collection2'!I$2:J653,A654,FALSE))</f>
        <v>#REF!</v>
      </c>
      <c r="F653" s="152">
        <f>(COUNTIF(D$3:D653,D653))</f>
        <v>651</v>
      </c>
      <c r="G653" s="152">
        <f t="shared" si="123"/>
        <v>999</v>
      </c>
      <c r="H653" s="152" t="e">
        <f t="shared" si="124"/>
        <v>#REF!</v>
      </c>
      <c r="I653" s="153" t="str">
        <f t="shared" si="118"/>
        <v/>
      </c>
      <c r="J653" s="153" t="e">
        <f t="shared" si="125"/>
        <v>#REF!</v>
      </c>
      <c r="K653" s="153" t="e">
        <f t="shared" si="125"/>
        <v>#REF!</v>
      </c>
      <c r="L653" s="153" t="e">
        <f t="shared" si="125"/>
        <v>#REF!</v>
      </c>
      <c r="M653" s="153" t="e">
        <f t="shared" si="125"/>
        <v>#REF!</v>
      </c>
      <c r="N653" s="153" t="e">
        <f t="shared" si="125"/>
        <v>#REF!</v>
      </c>
      <c r="O653" s="153" t="e">
        <f t="shared" si="125"/>
        <v>#REF!</v>
      </c>
      <c r="P653" s="153" t="e">
        <f t="shared" si="117"/>
        <v>#REF!</v>
      </c>
      <c r="Q653" s="153" t="e">
        <f t="shared" si="117"/>
        <v>#REF!</v>
      </c>
      <c r="R653" s="153" t="e">
        <f t="shared" si="117"/>
        <v>#REF!</v>
      </c>
      <c r="S653" s="153" t="e">
        <f t="shared" si="121"/>
        <v>#REF!</v>
      </c>
      <c r="T653" s="152" t="str">
        <f t="shared" ca="1" si="122"/>
        <v/>
      </c>
      <c r="U653" s="149" t="str">
        <f t="shared" ca="1" si="119"/>
        <v/>
      </c>
    </row>
    <row r="654" spans="1:21">
      <c r="A654" s="149">
        <v>652</v>
      </c>
      <c r="B654" s="150">
        <f t="shared" si="120"/>
        <v>652</v>
      </c>
      <c r="C654" s="151" t="e">
        <f>IF('Data Collection2'!$V$6='Pareto Math2'!Z$3,'Pareto Math2'!B654,IF(HLOOKUP(X$15,'Data Collection2'!I$2:J654,A655,FALSE)="","",HLOOKUP(X$15,'Data Collection2'!I$2:J654,A655,FALSE)))</f>
        <v>#REF!</v>
      </c>
      <c r="D654" s="149" t="e">
        <f>HLOOKUP(V$15,'Data Collection2'!I$2:J654,A655,FALSE)</f>
        <v>#REF!</v>
      </c>
      <c r="E654" s="152" t="e">
        <f>IF(C654="","",HLOOKUP(W$15,'Data Collection2'!I$2:J654,A655,FALSE))</f>
        <v>#REF!</v>
      </c>
      <c r="F654" s="152">
        <f>(COUNTIF(D$3:D654,D654))</f>
        <v>652</v>
      </c>
      <c r="G654" s="152">
        <f t="shared" si="123"/>
        <v>999</v>
      </c>
      <c r="H654" s="152" t="e">
        <f t="shared" si="124"/>
        <v>#REF!</v>
      </c>
      <c r="I654" s="153" t="str">
        <f t="shared" si="118"/>
        <v/>
      </c>
      <c r="J654" s="153" t="e">
        <f t="shared" si="125"/>
        <v>#REF!</v>
      </c>
      <c r="K654" s="153" t="e">
        <f t="shared" si="125"/>
        <v>#REF!</v>
      </c>
      <c r="L654" s="153" t="e">
        <f t="shared" si="125"/>
        <v>#REF!</v>
      </c>
      <c r="M654" s="153" t="e">
        <f t="shared" si="125"/>
        <v>#REF!</v>
      </c>
      <c r="N654" s="153" t="e">
        <f t="shared" si="125"/>
        <v>#REF!</v>
      </c>
      <c r="O654" s="153" t="e">
        <f t="shared" si="125"/>
        <v>#REF!</v>
      </c>
      <c r="P654" s="153" t="e">
        <f t="shared" si="117"/>
        <v>#REF!</v>
      </c>
      <c r="Q654" s="153" t="e">
        <f t="shared" si="117"/>
        <v>#REF!</v>
      </c>
      <c r="R654" s="153" t="e">
        <f t="shared" si="117"/>
        <v>#REF!</v>
      </c>
      <c r="S654" s="153" t="e">
        <f t="shared" si="121"/>
        <v>#REF!</v>
      </c>
      <c r="T654" s="152" t="str">
        <f t="shared" ca="1" si="122"/>
        <v/>
      </c>
      <c r="U654" s="149" t="str">
        <f t="shared" ca="1" si="119"/>
        <v/>
      </c>
    </row>
    <row r="655" spans="1:21">
      <c r="A655" s="149">
        <v>653</v>
      </c>
      <c r="B655" s="150">
        <f t="shared" si="120"/>
        <v>653</v>
      </c>
      <c r="C655" s="151" t="e">
        <f>IF('Data Collection2'!$V$6='Pareto Math2'!Z$3,'Pareto Math2'!B655,IF(HLOOKUP(X$15,'Data Collection2'!I$2:J655,A656,FALSE)="","",HLOOKUP(X$15,'Data Collection2'!I$2:J655,A656,FALSE)))</f>
        <v>#REF!</v>
      </c>
      <c r="D655" s="149" t="e">
        <f>HLOOKUP(V$15,'Data Collection2'!I$2:J655,A656,FALSE)</f>
        <v>#REF!</v>
      </c>
      <c r="E655" s="152" t="e">
        <f>IF(C655="","",HLOOKUP(W$15,'Data Collection2'!I$2:J655,A656,FALSE))</f>
        <v>#REF!</v>
      </c>
      <c r="F655" s="152">
        <f>(COUNTIF(D$3:D655,D655))</f>
        <v>653</v>
      </c>
      <c r="G655" s="152">
        <f t="shared" si="123"/>
        <v>999</v>
      </c>
      <c r="H655" s="152" t="e">
        <f t="shared" si="124"/>
        <v>#REF!</v>
      </c>
      <c r="I655" s="153" t="str">
        <f t="shared" si="118"/>
        <v/>
      </c>
      <c r="J655" s="153" t="e">
        <f t="shared" si="125"/>
        <v>#REF!</v>
      </c>
      <c r="K655" s="153" t="e">
        <f t="shared" si="125"/>
        <v>#REF!</v>
      </c>
      <c r="L655" s="153" t="e">
        <f t="shared" si="125"/>
        <v>#REF!</v>
      </c>
      <c r="M655" s="153" t="e">
        <f t="shared" si="125"/>
        <v>#REF!</v>
      </c>
      <c r="N655" s="153" t="e">
        <f t="shared" si="125"/>
        <v>#REF!</v>
      </c>
      <c r="O655" s="153" t="e">
        <f t="shared" si="125"/>
        <v>#REF!</v>
      </c>
      <c r="P655" s="153" t="e">
        <f t="shared" si="117"/>
        <v>#REF!</v>
      </c>
      <c r="Q655" s="153" t="e">
        <f t="shared" si="117"/>
        <v>#REF!</v>
      </c>
      <c r="R655" s="153" t="e">
        <f t="shared" si="117"/>
        <v>#REF!</v>
      </c>
      <c r="S655" s="153" t="e">
        <f t="shared" si="121"/>
        <v>#REF!</v>
      </c>
      <c r="T655" s="152" t="str">
        <f t="shared" ca="1" si="122"/>
        <v/>
      </c>
      <c r="U655" s="149" t="str">
        <f t="shared" ca="1" si="119"/>
        <v/>
      </c>
    </row>
    <row r="656" spans="1:21">
      <c r="A656" s="149">
        <v>654</v>
      </c>
      <c r="B656" s="150">
        <f t="shared" si="120"/>
        <v>654</v>
      </c>
      <c r="C656" s="151" t="e">
        <f>IF('Data Collection2'!$V$6='Pareto Math2'!Z$3,'Pareto Math2'!B656,IF(HLOOKUP(X$15,'Data Collection2'!I$2:J656,A657,FALSE)="","",HLOOKUP(X$15,'Data Collection2'!I$2:J656,A657,FALSE)))</f>
        <v>#REF!</v>
      </c>
      <c r="D656" s="149" t="e">
        <f>HLOOKUP(V$15,'Data Collection2'!I$2:J656,A657,FALSE)</f>
        <v>#REF!</v>
      </c>
      <c r="E656" s="152" t="e">
        <f>IF(C656="","",HLOOKUP(W$15,'Data Collection2'!I$2:J656,A657,FALSE))</f>
        <v>#REF!</v>
      </c>
      <c r="F656" s="152">
        <f>(COUNTIF(D$3:D656,D656))</f>
        <v>654</v>
      </c>
      <c r="G656" s="152">
        <f t="shared" si="123"/>
        <v>999</v>
      </c>
      <c r="H656" s="152" t="e">
        <f t="shared" si="124"/>
        <v>#REF!</v>
      </c>
      <c r="I656" s="153" t="str">
        <f t="shared" si="118"/>
        <v/>
      </c>
      <c r="J656" s="153" t="e">
        <f t="shared" si="125"/>
        <v>#REF!</v>
      </c>
      <c r="K656" s="153" t="e">
        <f t="shared" si="125"/>
        <v>#REF!</v>
      </c>
      <c r="L656" s="153" t="e">
        <f t="shared" si="125"/>
        <v>#REF!</v>
      </c>
      <c r="M656" s="153" t="e">
        <f t="shared" si="125"/>
        <v>#REF!</v>
      </c>
      <c r="N656" s="153" t="e">
        <f t="shared" si="125"/>
        <v>#REF!</v>
      </c>
      <c r="O656" s="153" t="e">
        <f t="shared" si="125"/>
        <v>#REF!</v>
      </c>
      <c r="P656" s="153" t="e">
        <f t="shared" si="117"/>
        <v>#REF!</v>
      </c>
      <c r="Q656" s="153" t="e">
        <f t="shared" si="117"/>
        <v>#REF!</v>
      </c>
      <c r="R656" s="153" t="e">
        <f t="shared" si="117"/>
        <v>#REF!</v>
      </c>
      <c r="S656" s="153" t="e">
        <f t="shared" si="121"/>
        <v>#REF!</v>
      </c>
      <c r="T656" s="152" t="str">
        <f t="shared" ca="1" si="122"/>
        <v/>
      </c>
      <c r="U656" s="149" t="str">
        <f t="shared" ca="1" si="119"/>
        <v/>
      </c>
    </row>
    <row r="657" spans="1:21">
      <c r="A657" s="149">
        <v>655</v>
      </c>
      <c r="B657" s="150">
        <f t="shared" si="120"/>
        <v>655</v>
      </c>
      <c r="C657" s="151" t="e">
        <f>IF('Data Collection2'!$V$6='Pareto Math2'!Z$3,'Pareto Math2'!B657,IF(HLOOKUP(X$15,'Data Collection2'!I$2:J657,A658,FALSE)="","",HLOOKUP(X$15,'Data Collection2'!I$2:J657,A658,FALSE)))</f>
        <v>#REF!</v>
      </c>
      <c r="D657" s="149" t="e">
        <f>HLOOKUP(V$15,'Data Collection2'!I$2:J657,A658,FALSE)</f>
        <v>#REF!</v>
      </c>
      <c r="E657" s="152" t="e">
        <f>IF(C657="","",HLOOKUP(W$15,'Data Collection2'!I$2:J657,A658,FALSE))</f>
        <v>#REF!</v>
      </c>
      <c r="F657" s="152">
        <f>(COUNTIF(D$3:D657,D657))</f>
        <v>655</v>
      </c>
      <c r="G657" s="152">
        <f t="shared" si="123"/>
        <v>999</v>
      </c>
      <c r="H657" s="152" t="e">
        <f t="shared" si="124"/>
        <v>#REF!</v>
      </c>
      <c r="I657" s="153" t="str">
        <f t="shared" si="118"/>
        <v/>
      </c>
      <c r="J657" s="153" t="e">
        <f t="shared" si="125"/>
        <v>#REF!</v>
      </c>
      <c r="K657" s="153" t="e">
        <f t="shared" si="125"/>
        <v>#REF!</v>
      </c>
      <c r="L657" s="153" t="e">
        <f t="shared" si="125"/>
        <v>#REF!</v>
      </c>
      <c r="M657" s="153" t="e">
        <f t="shared" si="125"/>
        <v>#REF!</v>
      </c>
      <c r="N657" s="153" t="e">
        <f t="shared" si="125"/>
        <v>#REF!</v>
      </c>
      <c r="O657" s="153" t="e">
        <f t="shared" si="125"/>
        <v>#REF!</v>
      </c>
      <c r="P657" s="153" t="e">
        <f t="shared" si="117"/>
        <v>#REF!</v>
      </c>
      <c r="Q657" s="153" t="e">
        <f t="shared" si="117"/>
        <v>#REF!</v>
      </c>
      <c r="R657" s="153" t="e">
        <f t="shared" si="117"/>
        <v>#REF!</v>
      </c>
      <c r="S657" s="153" t="e">
        <f t="shared" si="121"/>
        <v>#REF!</v>
      </c>
      <c r="T657" s="152" t="str">
        <f t="shared" ca="1" si="122"/>
        <v/>
      </c>
      <c r="U657" s="149" t="str">
        <f t="shared" ca="1" si="119"/>
        <v/>
      </c>
    </row>
    <row r="658" spans="1:21">
      <c r="A658" s="149">
        <v>656</v>
      </c>
      <c r="B658" s="150">
        <f t="shared" si="120"/>
        <v>656</v>
      </c>
      <c r="C658" s="151" t="e">
        <f>IF('Data Collection2'!$V$6='Pareto Math2'!Z$3,'Pareto Math2'!B658,IF(HLOOKUP(X$15,'Data Collection2'!I$2:J658,A659,FALSE)="","",HLOOKUP(X$15,'Data Collection2'!I$2:J658,A659,FALSE)))</f>
        <v>#REF!</v>
      </c>
      <c r="D658" s="149" t="e">
        <f>HLOOKUP(V$15,'Data Collection2'!I$2:J658,A659,FALSE)</f>
        <v>#REF!</v>
      </c>
      <c r="E658" s="152" t="e">
        <f>IF(C658="","",HLOOKUP(W$15,'Data Collection2'!I$2:J658,A659,FALSE))</f>
        <v>#REF!</v>
      </c>
      <c r="F658" s="152">
        <f>(COUNTIF(D$3:D658,D658))</f>
        <v>656</v>
      </c>
      <c r="G658" s="152">
        <f t="shared" si="123"/>
        <v>999</v>
      </c>
      <c r="H658" s="152" t="e">
        <f t="shared" si="124"/>
        <v>#REF!</v>
      </c>
      <c r="I658" s="153" t="str">
        <f t="shared" si="118"/>
        <v/>
      </c>
      <c r="J658" s="153" t="e">
        <f t="shared" si="125"/>
        <v>#REF!</v>
      </c>
      <c r="K658" s="153" t="e">
        <f t="shared" si="125"/>
        <v>#REF!</v>
      </c>
      <c r="L658" s="153" t="e">
        <f t="shared" si="125"/>
        <v>#REF!</v>
      </c>
      <c r="M658" s="153" t="e">
        <f t="shared" si="125"/>
        <v>#REF!</v>
      </c>
      <c r="N658" s="153" t="e">
        <f t="shared" si="125"/>
        <v>#REF!</v>
      </c>
      <c r="O658" s="153" t="e">
        <f t="shared" si="125"/>
        <v>#REF!</v>
      </c>
      <c r="P658" s="153" t="e">
        <f t="shared" si="117"/>
        <v>#REF!</v>
      </c>
      <c r="Q658" s="153" t="e">
        <f t="shared" si="117"/>
        <v>#REF!</v>
      </c>
      <c r="R658" s="153" t="e">
        <f t="shared" si="117"/>
        <v>#REF!</v>
      </c>
      <c r="S658" s="153" t="e">
        <f t="shared" si="121"/>
        <v>#REF!</v>
      </c>
      <c r="T658" s="152" t="str">
        <f t="shared" ca="1" si="122"/>
        <v/>
      </c>
      <c r="U658" s="149" t="str">
        <f t="shared" ca="1" si="119"/>
        <v/>
      </c>
    </row>
    <row r="659" spans="1:21">
      <c r="A659" s="149">
        <v>657</v>
      </c>
      <c r="B659" s="150">
        <f t="shared" si="120"/>
        <v>657</v>
      </c>
      <c r="C659" s="151" t="e">
        <f>IF('Data Collection2'!$V$6='Pareto Math2'!Z$3,'Pareto Math2'!B659,IF(HLOOKUP(X$15,'Data Collection2'!I$2:J659,A660,FALSE)="","",HLOOKUP(X$15,'Data Collection2'!I$2:J659,A660,FALSE)))</f>
        <v>#REF!</v>
      </c>
      <c r="D659" s="149" t="e">
        <f>HLOOKUP(V$15,'Data Collection2'!I$2:J659,A660,FALSE)</f>
        <v>#REF!</v>
      </c>
      <c r="E659" s="152" t="e">
        <f>IF(C659="","",HLOOKUP(W$15,'Data Collection2'!I$2:J659,A660,FALSE))</f>
        <v>#REF!</v>
      </c>
      <c r="F659" s="152">
        <f>(COUNTIF(D$3:D659,D659))</f>
        <v>657</v>
      </c>
      <c r="G659" s="152">
        <f t="shared" si="123"/>
        <v>999</v>
      </c>
      <c r="H659" s="152" t="e">
        <f t="shared" si="124"/>
        <v>#REF!</v>
      </c>
      <c r="I659" s="153" t="str">
        <f t="shared" si="118"/>
        <v/>
      </c>
      <c r="J659" s="153" t="e">
        <f t="shared" si="125"/>
        <v>#REF!</v>
      </c>
      <c r="K659" s="153" t="e">
        <f t="shared" si="125"/>
        <v>#REF!</v>
      </c>
      <c r="L659" s="153" t="e">
        <f t="shared" si="125"/>
        <v>#REF!</v>
      </c>
      <c r="M659" s="153" t="e">
        <f t="shared" si="125"/>
        <v>#REF!</v>
      </c>
      <c r="N659" s="153" t="e">
        <f t="shared" si="125"/>
        <v>#REF!</v>
      </c>
      <c r="O659" s="153" t="e">
        <f t="shared" si="125"/>
        <v>#REF!</v>
      </c>
      <c r="P659" s="153" t="e">
        <f t="shared" si="117"/>
        <v>#REF!</v>
      </c>
      <c r="Q659" s="153" t="e">
        <f t="shared" si="117"/>
        <v>#REF!</v>
      </c>
      <c r="R659" s="153" t="e">
        <f t="shared" si="117"/>
        <v>#REF!</v>
      </c>
      <c r="S659" s="153" t="e">
        <f t="shared" si="121"/>
        <v>#REF!</v>
      </c>
      <c r="T659" s="152" t="str">
        <f t="shared" ca="1" si="122"/>
        <v/>
      </c>
      <c r="U659" s="149" t="str">
        <f t="shared" ca="1" si="119"/>
        <v/>
      </c>
    </row>
    <row r="660" spans="1:21">
      <c r="A660" s="149">
        <v>658</v>
      </c>
      <c r="B660" s="150">
        <f t="shared" si="120"/>
        <v>658</v>
      </c>
      <c r="C660" s="151" t="e">
        <f>IF('Data Collection2'!$V$6='Pareto Math2'!Z$3,'Pareto Math2'!B660,IF(HLOOKUP(X$15,'Data Collection2'!I$2:J660,A661,FALSE)="","",HLOOKUP(X$15,'Data Collection2'!I$2:J660,A661,FALSE)))</f>
        <v>#REF!</v>
      </c>
      <c r="D660" s="149" t="e">
        <f>HLOOKUP(V$15,'Data Collection2'!I$2:J660,A661,FALSE)</f>
        <v>#REF!</v>
      </c>
      <c r="E660" s="152" t="e">
        <f>IF(C660="","",HLOOKUP(W$15,'Data Collection2'!I$2:J660,A661,FALSE))</f>
        <v>#REF!</v>
      </c>
      <c r="F660" s="152">
        <f>(COUNTIF(D$3:D660,D660))</f>
        <v>658</v>
      </c>
      <c r="G660" s="152">
        <f t="shared" si="123"/>
        <v>999</v>
      </c>
      <c r="H660" s="152" t="e">
        <f t="shared" si="124"/>
        <v>#REF!</v>
      </c>
      <c r="I660" s="153" t="str">
        <f t="shared" si="118"/>
        <v/>
      </c>
      <c r="J660" s="153" t="e">
        <f t="shared" si="125"/>
        <v>#REF!</v>
      </c>
      <c r="K660" s="153" t="e">
        <f t="shared" si="125"/>
        <v>#REF!</v>
      </c>
      <c r="L660" s="153" t="e">
        <f t="shared" si="125"/>
        <v>#REF!</v>
      </c>
      <c r="M660" s="153" t="e">
        <f t="shared" si="125"/>
        <v>#REF!</v>
      </c>
      <c r="N660" s="153" t="e">
        <f t="shared" si="125"/>
        <v>#REF!</v>
      </c>
      <c r="O660" s="153" t="e">
        <f t="shared" si="125"/>
        <v>#REF!</v>
      </c>
      <c r="P660" s="153" t="e">
        <f t="shared" si="117"/>
        <v>#REF!</v>
      </c>
      <c r="Q660" s="153" t="e">
        <f t="shared" si="117"/>
        <v>#REF!</v>
      </c>
      <c r="R660" s="153" t="e">
        <f t="shared" si="117"/>
        <v>#REF!</v>
      </c>
      <c r="S660" s="153" t="e">
        <f t="shared" si="121"/>
        <v>#REF!</v>
      </c>
      <c r="T660" s="152" t="str">
        <f t="shared" ca="1" si="122"/>
        <v/>
      </c>
      <c r="U660" s="149" t="str">
        <f t="shared" ca="1" si="119"/>
        <v/>
      </c>
    </row>
    <row r="661" spans="1:21">
      <c r="A661" s="149">
        <v>659</v>
      </c>
      <c r="B661" s="150">
        <f t="shared" si="120"/>
        <v>659</v>
      </c>
      <c r="C661" s="151" t="e">
        <f>IF('Data Collection2'!$V$6='Pareto Math2'!Z$3,'Pareto Math2'!B661,IF(HLOOKUP(X$15,'Data Collection2'!I$2:J661,A662,FALSE)="","",HLOOKUP(X$15,'Data Collection2'!I$2:J661,A662,FALSE)))</f>
        <v>#REF!</v>
      </c>
      <c r="D661" s="149" t="e">
        <f>HLOOKUP(V$15,'Data Collection2'!I$2:J661,A662,FALSE)</f>
        <v>#REF!</v>
      </c>
      <c r="E661" s="152" t="e">
        <f>IF(C661="","",HLOOKUP(W$15,'Data Collection2'!I$2:J661,A662,FALSE))</f>
        <v>#REF!</v>
      </c>
      <c r="F661" s="152">
        <f>(COUNTIF(D$3:D661,D661))</f>
        <v>659</v>
      </c>
      <c r="G661" s="152">
        <f t="shared" si="123"/>
        <v>999</v>
      </c>
      <c r="H661" s="152" t="e">
        <f t="shared" si="124"/>
        <v>#REF!</v>
      </c>
      <c r="I661" s="153" t="str">
        <f t="shared" si="118"/>
        <v/>
      </c>
      <c r="J661" s="153" t="e">
        <f t="shared" si="125"/>
        <v>#REF!</v>
      </c>
      <c r="K661" s="153" t="e">
        <f t="shared" si="125"/>
        <v>#REF!</v>
      </c>
      <c r="L661" s="153" t="e">
        <f t="shared" si="125"/>
        <v>#REF!</v>
      </c>
      <c r="M661" s="153" t="e">
        <f t="shared" si="125"/>
        <v>#REF!</v>
      </c>
      <c r="N661" s="153" t="e">
        <f t="shared" si="125"/>
        <v>#REF!</v>
      </c>
      <c r="O661" s="153" t="e">
        <f t="shared" si="125"/>
        <v>#REF!</v>
      </c>
      <c r="P661" s="153" t="e">
        <f t="shared" si="117"/>
        <v>#REF!</v>
      </c>
      <c r="Q661" s="153" t="e">
        <f t="shared" si="117"/>
        <v>#REF!</v>
      </c>
      <c r="R661" s="153" t="e">
        <f t="shared" si="117"/>
        <v>#REF!</v>
      </c>
      <c r="S661" s="153" t="e">
        <f t="shared" si="121"/>
        <v>#REF!</v>
      </c>
      <c r="T661" s="152" t="str">
        <f t="shared" ca="1" si="122"/>
        <v/>
      </c>
      <c r="U661" s="149" t="str">
        <f t="shared" ca="1" si="119"/>
        <v/>
      </c>
    </row>
    <row r="662" spans="1:21">
      <c r="A662" s="149">
        <v>660</v>
      </c>
      <c r="B662" s="150">
        <f t="shared" si="120"/>
        <v>660</v>
      </c>
      <c r="C662" s="151" t="e">
        <f>IF('Data Collection2'!$V$6='Pareto Math2'!Z$3,'Pareto Math2'!B662,IF(HLOOKUP(X$15,'Data Collection2'!I$2:J662,A663,FALSE)="","",HLOOKUP(X$15,'Data Collection2'!I$2:J662,A663,FALSE)))</f>
        <v>#REF!</v>
      </c>
      <c r="D662" s="149" t="e">
        <f>HLOOKUP(V$15,'Data Collection2'!I$2:J662,A663,FALSE)</f>
        <v>#REF!</v>
      </c>
      <c r="E662" s="152" t="e">
        <f>IF(C662="","",HLOOKUP(W$15,'Data Collection2'!I$2:J662,A663,FALSE))</f>
        <v>#REF!</v>
      </c>
      <c r="F662" s="152">
        <f>(COUNTIF(D$3:D662,D662))</f>
        <v>660</v>
      </c>
      <c r="G662" s="152">
        <f t="shared" si="123"/>
        <v>999</v>
      </c>
      <c r="H662" s="152" t="e">
        <f t="shared" si="124"/>
        <v>#REF!</v>
      </c>
      <c r="I662" s="153" t="str">
        <f t="shared" si="118"/>
        <v/>
      </c>
      <c r="J662" s="153" t="e">
        <f t="shared" si="125"/>
        <v>#REF!</v>
      </c>
      <c r="K662" s="153" t="e">
        <f t="shared" si="125"/>
        <v>#REF!</v>
      </c>
      <c r="L662" s="153" t="e">
        <f t="shared" si="125"/>
        <v>#REF!</v>
      </c>
      <c r="M662" s="153" t="e">
        <f t="shared" si="125"/>
        <v>#REF!</v>
      </c>
      <c r="N662" s="153" t="e">
        <f t="shared" si="125"/>
        <v>#REF!</v>
      </c>
      <c r="O662" s="153" t="e">
        <f t="shared" si="125"/>
        <v>#REF!</v>
      </c>
      <c r="P662" s="153" t="e">
        <f t="shared" si="117"/>
        <v>#REF!</v>
      </c>
      <c r="Q662" s="153" t="e">
        <f t="shared" si="117"/>
        <v>#REF!</v>
      </c>
      <c r="R662" s="153" t="e">
        <f t="shared" si="117"/>
        <v>#REF!</v>
      </c>
      <c r="S662" s="153" t="e">
        <f t="shared" si="121"/>
        <v>#REF!</v>
      </c>
      <c r="T662" s="152" t="str">
        <f t="shared" ca="1" si="122"/>
        <v/>
      </c>
      <c r="U662" s="149" t="str">
        <f t="shared" ca="1" si="119"/>
        <v/>
      </c>
    </row>
    <row r="663" spans="1:21">
      <c r="A663" s="149">
        <v>661</v>
      </c>
      <c r="B663" s="150">
        <f t="shared" si="120"/>
        <v>661</v>
      </c>
      <c r="C663" s="151" t="e">
        <f>IF('Data Collection2'!$V$6='Pareto Math2'!Z$3,'Pareto Math2'!B663,IF(HLOOKUP(X$15,'Data Collection2'!I$2:J663,A664,FALSE)="","",HLOOKUP(X$15,'Data Collection2'!I$2:J663,A664,FALSE)))</f>
        <v>#REF!</v>
      </c>
      <c r="D663" s="149" t="e">
        <f>HLOOKUP(V$15,'Data Collection2'!I$2:J663,A664,FALSE)</f>
        <v>#REF!</v>
      </c>
      <c r="E663" s="152" t="e">
        <f>IF(C663="","",HLOOKUP(W$15,'Data Collection2'!I$2:J663,A664,FALSE))</f>
        <v>#REF!</v>
      </c>
      <c r="F663" s="152">
        <f>(COUNTIF(D$3:D663,D663))</f>
        <v>661</v>
      </c>
      <c r="G663" s="152">
        <f t="shared" si="123"/>
        <v>999</v>
      </c>
      <c r="H663" s="152" t="e">
        <f t="shared" si="124"/>
        <v>#REF!</v>
      </c>
      <c r="I663" s="153" t="str">
        <f t="shared" si="118"/>
        <v/>
      </c>
      <c r="J663" s="153" t="e">
        <f t="shared" si="125"/>
        <v>#REF!</v>
      </c>
      <c r="K663" s="153" t="e">
        <f t="shared" si="125"/>
        <v>#REF!</v>
      </c>
      <c r="L663" s="153" t="e">
        <f t="shared" si="125"/>
        <v>#REF!</v>
      </c>
      <c r="M663" s="153" t="e">
        <f t="shared" si="125"/>
        <v>#REF!</v>
      </c>
      <c r="N663" s="153" t="e">
        <f t="shared" si="125"/>
        <v>#REF!</v>
      </c>
      <c r="O663" s="153" t="e">
        <f t="shared" si="125"/>
        <v>#REF!</v>
      </c>
      <c r="P663" s="153" t="e">
        <f t="shared" si="117"/>
        <v>#REF!</v>
      </c>
      <c r="Q663" s="153" t="e">
        <f t="shared" si="117"/>
        <v>#REF!</v>
      </c>
      <c r="R663" s="153" t="e">
        <f t="shared" si="117"/>
        <v>#REF!</v>
      </c>
      <c r="S663" s="153" t="e">
        <f t="shared" si="121"/>
        <v>#REF!</v>
      </c>
      <c r="T663" s="152" t="str">
        <f t="shared" ca="1" si="122"/>
        <v/>
      </c>
      <c r="U663" s="149" t="str">
        <f t="shared" ca="1" si="119"/>
        <v/>
      </c>
    </row>
    <row r="664" spans="1:21">
      <c r="A664" s="149">
        <v>662</v>
      </c>
      <c r="B664" s="150">
        <f t="shared" si="120"/>
        <v>662</v>
      </c>
      <c r="C664" s="151" t="e">
        <f>IF('Data Collection2'!$V$6='Pareto Math2'!Z$3,'Pareto Math2'!B664,IF(HLOOKUP(X$15,'Data Collection2'!I$2:J664,A665,FALSE)="","",HLOOKUP(X$15,'Data Collection2'!I$2:J664,A665,FALSE)))</f>
        <v>#REF!</v>
      </c>
      <c r="D664" s="149" t="e">
        <f>HLOOKUP(V$15,'Data Collection2'!I$2:J664,A665,FALSE)</f>
        <v>#REF!</v>
      </c>
      <c r="E664" s="152" t="e">
        <f>IF(C664="","",HLOOKUP(W$15,'Data Collection2'!I$2:J664,A665,FALSE))</f>
        <v>#REF!</v>
      </c>
      <c r="F664" s="152">
        <f>(COUNTIF(D$3:D664,D664))</f>
        <v>662</v>
      </c>
      <c r="G664" s="152">
        <f t="shared" si="123"/>
        <v>999</v>
      </c>
      <c r="H664" s="152" t="e">
        <f t="shared" si="124"/>
        <v>#REF!</v>
      </c>
      <c r="I664" s="153" t="str">
        <f t="shared" si="118"/>
        <v/>
      </c>
      <c r="J664" s="153" t="e">
        <f t="shared" si="125"/>
        <v>#REF!</v>
      </c>
      <c r="K664" s="153" t="e">
        <f t="shared" si="125"/>
        <v>#REF!</v>
      </c>
      <c r="L664" s="153" t="e">
        <f t="shared" si="125"/>
        <v>#REF!</v>
      </c>
      <c r="M664" s="153" t="e">
        <f t="shared" si="125"/>
        <v>#REF!</v>
      </c>
      <c r="N664" s="153" t="e">
        <f t="shared" si="125"/>
        <v>#REF!</v>
      </c>
      <c r="O664" s="153" t="e">
        <f t="shared" si="125"/>
        <v>#REF!</v>
      </c>
      <c r="P664" s="153" t="e">
        <f t="shared" si="117"/>
        <v>#REF!</v>
      </c>
      <c r="Q664" s="153" t="e">
        <f t="shared" si="117"/>
        <v>#REF!</v>
      </c>
      <c r="R664" s="153" t="e">
        <f t="shared" si="117"/>
        <v>#REF!</v>
      </c>
      <c r="S664" s="153" t="e">
        <f t="shared" si="121"/>
        <v>#REF!</v>
      </c>
      <c r="T664" s="152" t="str">
        <f t="shared" ca="1" si="122"/>
        <v/>
      </c>
      <c r="U664" s="149" t="str">
        <f t="shared" ca="1" si="119"/>
        <v/>
      </c>
    </row>
    <row r="665" spans="1:21">
      <c r="A665" s="149">
        <v>663</v>
      </c>
      <c r="B665" s="150">
        <f t="shared" si="120"/>
        <v>663</v>
      </c>
      <c r="C665" s="151" t="e">
        <f>IF('Data Collection2'!$V$6='Pareto Math2'!Z$3,'Pareto Math2'!B665,IF(HLOOKUP(X$15,'Data Collection2'!I$2:J665,A666,FALSE)="","",HLOOKUP(X$15,'Data Collection2'!I$2:J665,A666,FALSE)))</f>
        <v>#REF!</v>
      </c>
      <c r="D665" s="149" t="e">
        <f>HLOOKUP(V$15,'Data Collection2'!I$2:J665,A666,FALSE)</f>
        <v>#REF!</v>
      </c>
      <c r="E665" s="152" t="e">
        <f>IF(C665="","",HLOOKUP(W$15,'Data Collection2'!I$2:J665,A666,FALSE))</f>
        <v>#REF!</v>
      </c>
      <c r="F665" s="152">
        <f>(COUNTIF(D$3:D665,D665))</f>
        <v>663</v>
      </c>
      <c r="G665" s="152">
        <f t="shared" si="123"/>
        <v>999</v>
      </c>
      <c r="H665" s="152" t="e">
        <f t="shared" si="124"/>
        <v>#REF!</v>
      </c>
      <c r="I665" s="153" t="str">
        <f t="shared" si="118"/>
        <v/>
      </c>
      <c r="J665" s="153" t="e">
        <f t="shared" si="125"/>
        <v>#REF!</v>
      </c>
      <c r="K665" s="153" t="e">
        <f t="shared" si="125"/>
        <v>#REF!</v>
      </c>
      <c r="L665" s="153" t="e">
        <f t="shared" si="125"/>
        <v>#REF!</v>
      </c>
      <c r="M665" s="153" t="e">
        <f t="shared" si="125"/>
        <v>#REF!</v>
      </c>
      <c r="N665" s="153" t="e">
        <f t="shared" si="125"/>
        <v>#REF!</v>
      </c>
      <c r="O665" s="153" t="e">
        <f t="shared" si="125"/>
        <v>#REF!</v>
      </c>
      <c r="P665" s="153" t="e">
        <f t="shared" si="117"/>
        <v>#REF!</v>
      </c>
      <c r="Q665" s="153" t="e">
        <f t="shared" si="117"/>
        <v>#REF!</v>
      </c>
      <c r="R665" s="153" t="e">
        <f t="shared" si="117"/>
        <v>#REF!</v>
      </c>
      <c r="S665" s="153" t="e">
        <f t="shared" si="121"/>
        <v>#REF!</v>
      </c>
      <c r="T665" s="152" t="str">
        <f t="shared" ca="1" si="122"/>
        <v/>
      </c>
      <c r="U665" s="149" t="str">
        <f t="shared" ca="1" si="119"/>
        <v/>
      </c>
    </row>
    <row r="666" spans="1:21">
      <c r="A666" s="149">
        <v>664</v>
      </c>
      <c r="B666" s="150">
        <f t="shared" si="120"/>
        <v>664</v>
      </c>
      <c r="C666" s="151" t="e">
        <f>IF('Data Collection2'!$V$6='Pareto Math2'!Z$3,'Pareto Math2'!B666,IF(HLOOKUP(X$15,'Data Collection2'!I$2:J666,A667,FALSE)="","",HLOOKUP(X$15,'Data Collection2'!I$2:J666,A667,FALSE)))</f>
        <v>#REF!</v>
      </c>
      <c r="D666" s="149" t="e">
        <f>HLOOKUP(V$15,'Data Collection2'!I$2:J666,A667,FALSE)</f>
        <v>#REF!</v>
      </c>
      <c r="E666" s="152" t="e">
        <f>IF(C666="","",HLOOKUP(W$15,'Data Collection2'!I$2:J666,A667,FALSE))</f>
        <v>#REF!</v>
      </c>
      <c r="F666" s="152">
        <f>(COUNTIF(D$3:D666,D666))</f>
        <v>664</v>
      </c>
      <c r="G666" s="152">
        <f t="shared" si="123"/>
        <v>999</v>
      </c>
      <c r="H666" s="152" t="e">
        <f t="shared" si="124"/>
        <v>#REF!</v>
      </c>
      <c r="I666" s="153" t="str">
        <f t="shared" si="118"/>
        <v/>
      </c>
      <c r="J666" s="153" t="e">
        <f t="shared" si="125"/>
        <v>#REF!</v>
      </c>
      <c r="K666" s="153" t="e">
        <f t="shared" si="125"/>
        <v>#REF!</v>
      </c>
      <c r="L666" s="153" t="e">
        <f t="shared" si="125"/>
        <v>#REF!</v>
      </c>
      <c r="M666" s="153" t="e">
        <f t="shared" si="125"/>
        <v>#REF!</v>
      </c>
      <c r="N666" s="153" t="e">
        <f t="shared" si="125"/>
        <v>#REF!</v>
      </c>
      <c r="O666" s="153" t="e">
        <f t="shared" si="125"/>
        <v>#REF!</v>
      </c>
      <c r="P666" s="153" t="e">
        <f t="shared" si="117"/>
        <v>#REF!</v>
      </c>
      <c r="Q666" s="153" t="e">
        <f t="shared" si="117"/>
        <v>#REF!</v>
      </c>
      <c r="R666" s="153" t="e">
        <f t="shared" si="117"/>
        <v>#REF!</v>
      </c>
      <c r="S666" s="153" t="e">
        <f t="shared" si="121"/>
        <v>#REF!</v>
      </c>
      <c r="T666" s="152" t="str">
        <f t="shared" ca="1" si="122"/>
        <v/>
      </c>
      <c r="U666" s="149" t="str">
        <f t="shared" ca="1" si="119"/>
        <v/>
      </c>
    </row>
    <row r="667" spans="1:21">
      <c r="A667" s="149">
        <v>665</v>
      </c>
      <c r="B667" s="150">
        <f t="shared" si="120"/>
        <v>665</v>
      </c>
      <c r="C667" s="151" t="e">
        <f>IF('Data Collection2'!$V$6='Pareto Math2'!Z$3,'Pareto Math2'!B667,IF(HLOOKUP(X$15,'Data Collection2'!I$2:J667,A668,FALSE)="","",HLOOKUP(X$15,'Data Collection2'!I$2:J667,A668,FALSE)))</f>
        <v>#REF!</v>
      </c>
      <c r="D667" s="149" t="e">
        <f>HLOOKUP(V$15,'Data Collection2'!I$2:J667,A668,FALSE)</f>
        <v>#REF!</v>
      </c>
      <c r="E667" s="152" t="e">
        <f>IF(C667="","",HLOOKUP(W$15,'Data Collection2'!I$2:J667,A668,FALSE))</f>
        <v>#REF!</v>
      </c>
      <c r="F667" s="152">
        <f>(COUNTIF(D$3:D667,D667))</f>
        <v>665</v>
      </c>
      <c r="G667" s="152">
        <f t="shared" si="123"/>
        <v>999</v>
      </c>
      <c r="H667" s="152" t="e">
        <f t="shared" si="124"/>
        <v>#REF!</v>
      </c>
      <c r="I667" s="153" t="str">
        <f t="shared" si="118"/>
        <v/>
      </c>
      <c r="J667" s="153" t="e">
        <f t="shared" si="125"/>
        <v>#REF!</v>
      </c>
      <c r="K667" s="153" t="e">
        <f t="shared" si="125"/>
        <v>#REF!</v>
      </c>
      <c r="L667" s="153" t="e">
        <f t="shared" si="125"/>
        <v>#REF!</v>
      </c>
      <c r="M667" s="153" t="e">
        <f t="shared" si="125"/>
        <v>#REF!</v>
      </c>
      <c r="N667" s="153" t="e">
        <f t="shared" si="125"/>
        <v>#REF!</v>
      </c>
      <c r="O667" s="153" t="e">
        <f t="shared" si="125"/>
        <v>#REF!</v>
      </c>
      <c r="P667" s="153" t="e">
        <f t="shared" si="117"/>
        <v>#REF!</v>
      </c>
      <c r="Q667" s="153" t="e">
        <f t="shared" si="117"/>
        <v>#REF!</v>
      </c>
      <c r="R667" s="153" t="e">
        <f t="shared" si="117"/>
        <v>#REF!</v>
      </c>
      <c r="S667" s="153" t="e">
        <f t="shared" si="121"/>
        <v>#REF!</v>
      </c>
      <c r="T667" s="152" t="str">
        <f t="shared" ca="1" si="122"/>
        <v/>
      </c>
      <c r="U667" s="149" t="str">
        <f t="shared" ca="1" si="119"/>
        <v/>
      </c>
    </row>
    <row r="668" spans="1:21">
      <c r="A668" s="149">
        <v>666</v>
      </c>
      <c r="B668" s="150">
        <f t="shared" si="120"/>
        <v>666</v>
      </c>
      <c r="C668" s="151" t="e">
        <f>IF('Data Collection2'!$V$6='Pareto Math2'!Z$3,'Pareto Math2'!B668,IF(HLOOKUP(X$15,'Data Collection2'!I$2:J668,A669,FALSE)="","",HLOOKUP(X$15,'Data Collection2'!I$2:J668,A669,FALSE)))</f>
        <v>#REF!</v>
      </c>
      <c r="D668" s="149" t="e">
        <f>HLOOKUP(V$15,'Data Collection2'!I$2:J668,A669,FALSE)</f>
        <v>#REF!</v>
      </c>
      <c r="E668" s="152" t="e">
        <f>IF(C668="","",HLOOKUP(W$15,'Data Collection2'!I$2:J668,A669,FALSE))</f>
        <v>#REF!</v>
      </c>
      <c r="F668" s="152">
        <f>(COUNTIF(D$3:D668,D668))</f>
        <v>666</v>
      </c>
      <c r="G668" s="152">
        <f t="shared" si="123"/>
        <v>999</v>
      </c>
      <c r="H668" s="152" t="e">
        <f t="shared" si="124"/>
        <v>#REF!</v>
      </c>
      <c r="I668" s="153" t="str">
        <f t="shared" si="118"/>
        <v/>
      </c>
      <c r="J668" s="153" t="e">
        <f t="shared" si="125"/>
        <v>#REF!</v>
      </c>
      <c r="K668" s="153" t="e">
        <f t="shared" si="125"/>
        <v>#REF!</v>
      </c>
      <c r="L668" s="153" t="e">
        <f t="shared" si="125"/>
        <v>#REF!</v>
      </c>
      <c r="M668" s="153" t="e">
        <f t="shared" si="125"/>
        <v>#REF!</v>
      </c>
      <c r="N668" s="153" t="e">
        <f t="shared" si="125"/>
        <v>#REF!</v>
      </c>
      <c r="O668" s="153" t="e">
        <f t="shared" si="125"/>
        <v>#REF!</v>
      </c>
      <c r="P668" s="153" t="e">
        <f t="shared" si="117"/>
        <v>#REF!</v>
      </c>
      <c r="Q668" s="153" t="e">
        <f t="shared" si="117"/>
        <v>#REF!</v>
      </c>
      <c r="R668" s="153" t="e">
        <f t="shared" si="117"/>
        <v>#REF!</v>
      </c>
      <c r="S668" s="153" t="e">
        <f t="shared" si="121"/>
        <v>#REF!</v>
      </c>
      <c r="T668" s="152" t="str">
        <f t="shared" ca="1" si="122"/>
        <v/>
      </c>
      <c r="U668" s="149" t="str">
        <f t="shared" ca="1" si="119"/>
        <v/>
      </c>
    </row>
    <row r="669" spans="1:21">
      <c r="A669" s="149">
        <v>667</v>
      </c>
      <c r="B669" s="150">
        <f t="shared" si="120"/>
        <v>667</v>
      </c>
      <c r="C669" s="151" t="e">
        <f>IF('Data Collection2'!$V$6='Pareto Math2'!Z$3,'Pareto Math2'!B669,IF(HLOOKUP(X$15,'Data Collection2'!I$2:J669,A670,FALSE)="","",HLOOKUP(X$15,'Data Collection2'!I$2:J669,A670,FALSE)))</f>
        <v>#REF!</v>
      </c>
      <c r="D669" s="149" t="e">
        <f>HLOOKUP(V$15,'Data Collection2'!I$2:J669,A670,FALSE)</f>
        <v>#REF!</v>
      </c>
      <c r="E669" s="152" t="e">
        <f>IF(C669="","",HLOOKUP(W$15,'Data Collection2'!I$2:J669,A670,FALSE))</f>
        <v>#REF!</v>
      </c>
      <c r="F669" s="152">
        <f>(COUNTIF(D$3:D669,D669))</f>
        <v>667</v>
      </c>
      <c r="G669" s="152">
        <f t="shared" si="123"/>
        <v>999</v>
      </c>
      <c r="H669" s="152" t="e">
        <f t="shared" si="124"/>
        <v>#REF!</v>
      </c>
      <c r="I669" s="153" t="str">
        <f t="shared" si="118"/>
        <v/>
      </c>
      <c r="J669" s="153" t="e">
        <f t="shared" si="125"/>
        <v>#REF!</v>
      </c>
      <c r="K669" s="153" t="e">
        <f t="shared" si="125"/>
        <v>#REF!</v>
      </c>
      <c r="L669" s="153" t="e">
        <f t="shared" si="125"/>
        <v>#REF!</v>
      </c>
      <c r="M669" s="153" t="e">
        <f t="shared" si="125"/>
        <v>#REF!</v>
      </c>
      <c r="N669" s="153" t="e">
        <f t="shared" si="125"/>
        <v>#REF!</v>
      </c>
      <c r="O669" s="153" t="e">
        <f t="shared" si="125"/>
        <v>#REF!</v>
      </c>
      <c r="P669" s="153" t="e">
        <f t="shared" si="117"/>
        <v>#REF!</v>
      </c>
      <c r="Q669" s="153" t="e">
        <f t="shared" si="117"/>
        <v>#REF!</v>
      </c>
      <c r="R669" s="153" t="e">
        <f t="shared" si="117"/>
        <v>#REF!</v>
      </c>
      <c r="S669" s="153" t="e">
        <f t="shared" si="121"/>
        <v>#REF!</v>
      </c>
      <c r="T669" s="152" t="str">
        <f t="shared" ca="1" si="122"/>
        <v/>
      </c>
      <c r="U669" s="149" t="str">
        <f t="shared" ca="1" si="119"/>
        <v/>
      </c>
    </row>
    <row r="670" spans="1:21">
      <c r="A670" s="149">
        <v>668</v>
      </c>
      <c r="B670" s="150">
        <f t="shared" si="120"/>
        <v>668</v>
      </c>
      <c r="C670" s="151" t="e">
        <f>IF('Data Collection2'!$V$6='Pareto Math2'!Z$3,'Pareto Math2'!B670,IF(HLOOKUP(X$15,'Data Collection2'!I$2:J670,A671,FALSE)="","",HLOOKUP(X$15,'Data Collection2'!I$2:J670,A671,FALSE)))</f>
        <v>#REF!</v>
      </c>
      <c r="D670" s="149" t="e">
        <f>HLOOKUP(V$15,'Data Collection2'!I$2:J670,A671,FALSE)</f>
        <v>#REF!</v>
      </c>
      <c r="E670" s="152" t="e">
        <f>IF(C670="","",HLOOKUP(W$15,'Data Collection2'!I$2:J670,A671,FALSE))</f>
        <v>#REF!</v>
      </c>
      <c r="F670" s="152">
        <f>(COUNTIF(D$3:D670,D670))</f>
        <v>668</v>
      </c>
      <c r="G670" s="152">
        <f t="shared" si="123"/>
        <v>999</v>
      </c>
      <c r="H670" s="152" t="e">
        <f t="shared" si="124"/>
        <v>#REF!</v>
      </c>
      <c r="I670" s="153" t="str">
        <f t="shared" si="118"/>
        <v/>
      </c>
      <c r="J670" s="153" t="e">
        <f t="shared" si="125"/>
        <v>#REF!</v>
      </c>
      <c r="K670" s="153" t="e">
        <f t="shared" si="125"/>
        <v>#REF!</v>
      </c>
      <c r="L670" s="153" t="e">
        <f t="shared" si="125"/>
        <v>#REF!</v>
      </c>
      <c r="M670" s="153" t="e">
        <f t="shared" si="125"/>
        <v>#REF!</v>
      </c>
      <c r="N670" s="153" t="e">
        <f t="shared" si="125"/>
        <v>#REF!</v>
      </c>
      <c r="O670" s="153" t="e">
        <f t="shared" si="125"/>
        <v>#REF!</v>
      </c>
      <c r="P670" s="153" t="e">
        <f t="shared" si="117"/>
        <v>#REF!</v>
      </c>
      <c r="Q670" s="153" t="e">
        <f t="shared" si="117"/>
        <v>#REF!</v>
      </c>
      <c r="R670" s="153" t="e">
        <f t="shared" si="117"/>
        <v>#REF!</v>
      </c>
      <c r="S670" s="153" t="e">
        <f t="shared" si="121"/>
        <v>#REF!</v>
      </c>
      <c r="T670" s="152" t="str">
        <f t="shared" ca="1" si="122"/>
        <v/>
      </c>
      <c r="U670" s="149" t="str">
        <f t="shared" ca="1" si="119"/>
        <v/>
      </c>
    </row>
    <row r="671" spans="1:21">
      <c r="A671" s="149">
        <v>669</v>
      </c>
      <c r="B671" s="150">
        <f t="shared" si="120"/>
        <v>669</v>
      </c>
      <c r="C671" s="151" t="e">
        <f>IF('Data Collection2'!$V$6='Pareto Math2'!Z$3,'Pareto Math2'!B671,IF(HLOOKUP(X$15,'Data Collection2'!I$2:J671,A672,FALSE)="","",HLOOKUP(X$15,'Data Collection2'!I$2:J671,A672,FALSE)))</f>
        <v>#REF!</v>
      </c>
      <c r="D671" s="149" t="e">
        <f>HLOOKUP(V$15,'Data Collection2'!I$2:J671,A672,FALSE)</f>
        <v>#REF!</v>
      </c>
      <c r="E671" s="152" t="e">
        <f>IF(C671="","",HLOOKUP(W$15,'Data Collection2'!I$2:J671,A672,FALSE))</f>
        <v>#REF!</v>
      </c>
      <c r="F671" s="152">
        <f>(COUNTIF(D$3:D671,D671))</f>
        <v>669</v>
      </c>
      <c r="G671" s="152">
        <f t="shared" si="123"/>
        <v>999</v>
      </c>
      <c r="H671" s="152" t="e">
        <f t="shared" si="124"/>
        <v>#REF!</v>
      </c>
      <c r="I671" s="153" t="str">
        <f t="shared" si="118"/>
        <v/>
      </c>
      <c r="J671" s="153" t="e">
        <f t="shared" si="125"/>
        <v>#REF!</v>
      </c>
      <c r="K671" s="153" t="e">
        <f t="shared" si="125"/>
        <v>#REF!</v>
      </c>
      <c r="L671" s="153" t="e">
        <f t="shared" si="125"/>
        <v>#REF!</v>
      </c>
      <c r="M671" s="153" t="e">
        <f t="shared" si="125"/>
        <v>#REF!</v>
      </c>
      <c r="N671" s="153" t="e">
        <f t="shared" si="125"/>
        <v>#REF!</v>
      </c>
      <c r="O671" s="153" t="e">
        <f t="shared" si="125"/>
        <v>#REF!</v>
      </c>
      <c r="P671" s="153" t="e">
        <f t="shared" si="117"/>
        <v>#REF!</v>
      </c>
      <c r="Q671" s="153" t="e">
        <f t="shared" si="117"/>
        <v>#REF!</v>
      </c>
      <c r="R671" s="153" t="e">
        <f t="shared" si="117"/>
        <v>#REF!</v>
      </c>
      <c r="S671" s="153" t="e">
        <f t="shared" si="121"/>
        <v>#REF!</v>
      </c>
      <c r="T671" s="152" t="str">
        <f t="shared" ca="1" si="122"/>
        <v/>
      </c>
      <c r="U671" s="149" t="str">
        <f t="shared" ca="1" si="119"/>
        <v/>
      </c>
    </row>
    <row r="672" spans="1:21">
      <c r="A672" s="149">
        <v>670</v>
      </c>
      <c r="B672" s="150">
        <f t="shared" si="120"/>
        <v>670</v>
      </c>
      <c r="C672" s="151" t="e">
        <f>IF('Data Collection2'!$V$6='Pareto Math2'!Z$3,'Pareto Math2'!B672,IF(HLOOKUP(X$15,'Data Collection2'!I$2:J672,A673,FALSE)="","",HLOOKUP(X$15,'Data Collection2'!I$2:J672,A673,FALSE)))</f>
        <v>#REF!</v>
      </c>
      <c r="D672" s="149" t="e">
        <f>HLOOKUP(V$15,'Data Collection2'!I$2:J672,A673,FALSE)</f>
        <v>#REF!</v>
      </c>
      <c r="E672" s="152" t="e">
        <f>IF(C672="","",HLOOKUP(W$15,'Data Collection2'!I$2:J672,A673,FALSE))</f>
        <v>#REF!</v>
      </c>
      <c r="F672" s="152">
        <f>(COUNTIF(D$3:D672,D672))</f>
        <v>670</v>
      </c>
      <c r="G672" s="152">
        <f t="shared" si="123"/>
        <v>999</v>
      </c>
      <c r="H672" s="152" t="e">
        <f t="shared" si="124"/>
        <v>#REF!</v>
      </c>
      <c r="I672" s="153" t="str">
        <f t="shared" si="118"/>
        <v/>
      </c>
      <c r="J672" s="153" t="e">
        <f t="shared" si="125"/>
        <v>#REF!</v>
      </c>
      <c r="K672" s="153" t="e">
        <f t="shared" si="125"/>
        <v>#REF!</v>
      </c>
      <c r="L672" s="153" t="e">
        <f t="shared" si="125"/>
        <v>#REF!</v>
      </c>
      <c r="M672" s="153" t="e">
        <f t="shared" si="125"/>
        <v>#REF!</v>
      </c>
      <c r="N672" s="153" t="e">
        <f t="shared" si="125"/>
        <v>#REF!</v>
      </c>
      <c r="O672" s="153" t="e">
        <f t="shared" si="125"/>
        <v>#REF!</v>
      </c>
      <c r="P672" s="153" t="e">
        <f t="shared" si="117"/>
        <v>#REF!</v>
      </c>
      <c r="Q672" s="153" t="e">
        <f t="shared" si="117"/>
        <v>#REF!</v>
      </c>
      <c r="R672" s="153" t="e">
        <f t="shared" si="117"/>
        <v>#REF!</v>
      </c>
      <c r="S672" s="153" t="e">
        <f t="shared" si="121"/>
        <v>#REF!</v>
      </c>
      <c r="T672" s="152" t="str">
        <f t="shared" ca="1" si="122"/>
        <v/>
      </c>
      <c r="U672" s="149" t="str">
        <f t="shared" ca="1" si="119"/>
        <v/>
      </c>
    </row>
    <row r="673" spans="1:21">
      <c r="A673" s="149">
        <v>671</v>
      </c>
      <c r="B673" s="150">
        <f t="shared" si="120"/>
        <v>671</v>
      </c>
      <c r="C673" s="151" t="e">
        <f>IF('Data Collection2'!$V$6='Pareto Math2'!Z$3,'Pareto Math2'!B673,IF(HLOOKUP(X$15,'Data Collection2'!I$2:J673,A674,FALSE)="","",HLOOKUP(X$15,'Data Collection2'!I$2:J673,A674,FALSE)))</f>
        <v>#REF!</v>
      </c>
      <c r="D673" s="149" t="e">
        <f>HLOOKUP(V$15,'Data Collection2'!I$2:J673,A674,FALSE)</f>
        <v>#REF!</v>
      </c>
      <c r="E673" s="152" t="e">
        <f>IF(C673="","",HLOOKUP(W$15,'Data Collection2'!I$2:J673,A674,FALSE))</f>
        <v>#REF!</v>
      </c>
      <c r="F673" s="152">
        <f>(COUNTIF(D$3:D673,D673))</f>
        <v>671</v>
      </c>
      <c r="G673" s="152">
        <f t="shared" si="123"/>
        <v>999</v>
      </c>
      <c r="H673" s="152" t="e">
        <f t="shared" si="124"/>
        <v>#REF!</v>
      </c>
      <c r="I673" s="153" t="str">
        <f t="shared" si="118"/>
        <v/>
      </c>
      <c r="J673" s="153" t="e">
        <f t="shared" si="125"/>
        <v>#REF!</v>
      </c>
      <c r="K673" s="153" t="e">
        <f t="shared" si="125"/>
        <v>#REF!</v>
      </c>
      <c r="L673" s="153" t="e">
        <f t="shared" si="125"/>
        <v>#REF!</v>
      </c>
      <c r="M673" s="153" t="e">
        <f t="shared" si="125"/>
        <v>#REF!</v>
      </c>
      <c r="N673" s="153" t="e">
        <f t="shared" si="125"/>
        <v>#REF!</v>
      </c>
      <c r="O673" s="153" t="e">
        <f t="shared" si="125"/>
        <v>#REF!</v>
      </c>
      <c r="P673" s="153" t="e">
        <f t="shared" si="117"/>
        <v>#REF!</v>
      </c>
      <c r="Q673" s="153" t="e">
        <f t="shared" si="117"/>
        <v>#REF!</v>
      </c>
      <c r="R673" s="153" t="e">
        <f t="shared" si="117"/>
        <v>#REF!</v>
      </c>
      <c r="S673" s="153" t="e">
        <f t="shared" si="121"/>
        <v>#REF!</v>
      </c>
      <c r="T673" s="152" t="str">
        <f t="shared" ca="1" si="122"/>
        <v/>
      </c>
      <c r="U673" s="149" t="str">
        <f t="shared" ca="1" si="119"/>
        <v/>
      </c>
    </row>
    <row r="674" spans="1:21">
      <c r="A674" s="149">
        <v>672</v>
      </c>
      <c r="B674" s="150">
        <f t="shared" si="120"/>
        <v>672</v>
      </c>
      <c r="C674" s="151" t="e">
        <f>IF('Data Collection2'!$V$6='Pareto Math2'!Z$3,'Pareto Math2'!B674,IF(HLOOKUP(X$15,'Data Collection2'!I$2:J674,A675,FALSE)="","",HLOOKUP(X$15,'Data Collection2'!I$2:J674,A675,FALSE)))</f>
        <v>#REF!</v>
      </c>
      <c r="D674" s="149" t="e">
        <f>HLOOKUP(V$15,'Data Collection2'!I$2:J674,A675,FALSE)</f>
        <v>#REF!</v>
      </c>
      <c r="E674" s="152" t="e">
        <f>IF(C674="","",HLOOKUP(W$15,'Data Collection2'!I$2:J674,A675,FALSE))</f>
        <v>#REF!</v>
      </c>
      <c r="F674" s="152">
        <f>(COUNTIF(D$3:D674,D674))</f>
        <v>672</v>
      </c>
      <c r="G674" s="152">
        <f t="shared" si="123"/>
        <v>999</v>
      </c>
      <c r="H674" s="152" t="e">
        <f t="shared" si="124"/>
        <v>#REF!</v>
      </c>
      <c r="I674" s="153" t="str">
        <f t="shared" si="118"/>
        <v/>
      </c>
      <c r="J674" s="153" t="e">
        <f t="shared" si="125"/>
        <v>#REF!</v>
      </c>
      <c r="K674" s="153" t="e">
        <f t="shared" si="125"/>
        <v>#REF!</v>
      </c>
      <c r="L674" s="153" t="e">
        <f t="shared" si="125"/>
        <v>#REF!</v>
      </c>
      <c r="M674" s="153" t="e">
        <f t="shared" si="125"/>
        <v>#REF!</v>
      </c>
      <c r="N674" s="153" t="e">
        <f t="shared" si="125"/>
        <v>#REF!</v>
      </c>
      <c r="O674" s="153" t="e">
        <f t="shared" si="125"/>
        <v>#REF!</v>
      </c>
      <c r="P674" s="153" t="e">
        <f t="shared" si="117"/>
        <v>#REF!</v>
      </c>
      <c r="Q674" s="153" t="e">
        <f t="shared" si="117"/>
        <v>#REF!</v>
      </c>
      <c r="R674" s="153" t="e">
        <f t="shared" si="117"/>
        <v>#REF!</v>
      </c>
      <c r="S674" s="153" t="e">
        <f t="shared" si="121"/>
        <v>#REF!</v>
      </c>
      <c r="T674" s="152" t="str">
        <f t="shared" ca="1" si="122"/>
        <v/>
      </c>
      <c r="U674" s="149" t="str">
        <f t="shared" ca="1" si="119"/>
        <v/>
      </c>
    </row>
    <row r="675" spans="1:21">
      <c r="A675" s="149">
        <v>673</v>
      </c>
      <c r="B675" s="150">
        <f t="shared" si="120"/>
        <v>673</v>
      </c>
      <c r="C675" s="151" t="e">
        <f>IF('Data Collection2'!$V$6='Pareto Math2'!Z$3,'Pareto Math2'!B675,IF(HLOOKUP(X$15,'Data Collection2'!I$2:J675,A676,FALSE)="","",HLOOKUP(X$15,'Data Collection2'!I$2:J675,A676,FALSE)))</f>
        <v>#REF!</v>
      </c>
      <c r="D675" s="149" t="e">
        <f>HLOOKUP(V$15,'Data Collection2'!I$2:J675,A676,FALSE)</f>
        <v>#REF!</v>
      </c>
      <c r="E675" s="152" t="e">
        <f>IF(C675="","",HLOOKUP(W$15,'Data Collection2'!I$2:J675,A676,FALSE))</f>
        <v>#REF!</v>
      </c>
      <c r="F675" s="152">
        <f>(COUNTIF(D$3:D675,D675))</f>
        <v>673</v>
      </c>
      <c r="G675" s="152">
        <f t="shared" si="123"/>
        <v>999</v>
      </c>
      <c r="H675" s="152" t="e">
        <f t="shared" si="124"/>
        <v>#REF!</v>
      </c>
      <c r="I675" s="153" t="str">
        <f t="shared" si="118"/>
        <v/>
      </c>
      <c r="J675" s="153" t="e">
        <f t="shared" si="125"/>
        <v>#REF!</v>
      </c>
      <c r="K675" s="153" t="e">
        <f t="shared" si="125"/>
        <v>#REF!</v>
      </c>
      <c r="L675" s="153" t="e">
        <f t="shared" si="125"/>
        <v>#REF!</v>
      </c>
      <c r="M675" s="153" t="e">
        <f t="shared" si="125"/>
        <v>#REF!</v>
      </c>
      <c r="N675" s="153" t="e">
        <f t="shared" si="125"/>
        <v>#REF!</v>
      </c>
      <c r="O675" s="153" t="e">
        <f t="shared" si="125"/>
        <v>#REF!</v>
      </c>
      <c r="P675" s="153" t="e">
        <f t="shared" si="117"/>
        <v>#REF!</v>
      </c>
      <c r="Q675" s="153" t="e">
        <f t="shared" si="117"/>
        <v>#REF!</v>
      </c>
      <c r="R675" s="153" t="e">
        <f t="shared" si="117"/>
        <v>#REF!</v>
      </c>
      <c r="S675" s="153" t="e">
        <f t="shared" si="121"/>
        <v>#REF!</v>
      </c>
      <c r="T675" s="152" t="str">
        <f t="shared" ca="1" si="122"/>
        <v/>
      </c>
      <c r="U675" s="149" t="str">
        <f t="shared" ca="1" si="119"/>
        <v/>
      </c>
    </row>
    <row r="676" spans="1:21">
      <c r="A676" s="149">
        <v>674</v>
      </c>
      <c r="B676" s="150">
        <f t="shared" si="120"/>
        <v>674</v>
      </c>
      <c r="C676" s="151" t="e">
        <f>IF('Data Collection2'!$V$6='Pareto Math2'!Z$3,'Pareto Math2'!B676,IF(HLOOKUP(X$15,'Data Collection2'!I$2:J676,A677,FALSE)="","",HLOOKUP(X$15,'Data Collection2'!I$2:J676,A677,FALSE)))</f>
        <v>#REF!</v>
      </c>
      <c r="D676" s="149" t="e">
        <f>HLOOKUP(V$15,'Data Collection2'!I$2:J676,A677,FALSE)</f>
        <v>#REF!</v>
      </c>
      <c r="E676" s="152" t="e">
        <f>IF(C676="","",HLOOKUP(W$15,'Data Collection2'!I$2:J676,A677,FALSE))</f>
        <v>#REF!</v>
      </c>
      <c r="F676" s="152">
        <f>(COUNTIF(D$3:D676,D676))</f>
        <v>674</v>
      </c>
      <c r="G676" s="152">
        <f t="shared" si="123"/>
        <v>999</v>
      </c>
      <c r="H676" s="152" t="e">
        <f t="shared" si="124"/>
        <v>#REF!</v>
      </c>
      <c r="I676" s="153" t="str">
        <f t="shared" si="118"/>
        <v/>
      </c>
      <c r="J676" s="153" t="e">
        <f t="shared" si="125"/>
        <v>#REF!</v>
      </c>
      <c r="K676" s="153" t="e">
        <f t="shared" si="125"/>
        <v>#REF!</v>
      </c>
      <c r="L676" s="153" t="e">
        <f t="shared" si="125"/>
        <v>#REF!</v>
      </c>
      <c r="M676" s="153" t="e">
        <f t="shared" si="125"/>
        <v>#REF!</v>
      </c>
      <c r="N676" s="153" t="e">
        <f t="shared" si="125"/>
        <v>#REF!</v>
      </c>
      <c r="O676" s="153" t="e">
        <f t="shared" si="125"/>
        <v>#REF!</v>
      </c>
      <c r="P676" s="153" t="e">
        <f t="shared" si="117"/>
        <v>#REF!</v>
      </c>
      <c r="Q676" s="153" t="e">
        <f t="shared" si="117"/>
        <v>#REF!</v>
      </c>
      <c r="R676" s="153" t="e">
        <f t="shared" si="117"/>
        <v>#REF!</v>
      </c>
      <c r="S676" s="153" t="e">
        <f t="shared" si="121"/>
        <v>#REF!</v>
      </c>
      <c r="T676" s="152" t="str">
        <f t="shared" ca="1" si="122"/>
        <v/>
      </c>
      <c r="U676" s="149" t="str">
        <f t="shared" ca="1" si="119"/>
        <v/>
      </c>
    </row>
    <row r="677" spans="1:21">
      <c r="A677" s="149">
        <v>675</v>
      </c>
      <c r="B677" s="150">
        <f t="shared" si="120"/>
        <v>675</v>
      </c>
      <c r="C677" s="151" t="e">
        <f>IF('Data Collection2'!$V$6='Pareto Math2'!Z$3,'Pareto Math2'!B677,IF(HLOOKUP(X$15,'Data Collection2'!I$2:J677,A678,FALSE)="","",HLOOKUP(X$15,'Data Collection2'!I$2:J677,A678,FALSE)))</f>
        <v>#REF!</v>
      </c>
      <c r="D677" s="149" t="e">
        <f>HLOOKUP(V$15,'Data Collection2'!I$2:J677,A678,FALSE)</f>
        <v>#REF!</v>
      </c>
      <c r="E677" s="152" t="e">
        <f>IF(C677="","",HLOOKUP(W$15,'Data Collection2'!I$2:J677,A678,FALSE))</f>
        <v>#REF!</v>
      </c>
      <c r="F677" s="152">
        <f>(COUNTIF(D$3:D677,D677))</f>
        <v>675</v>
      </c>
      <c r="G677" s="152">
        <f t="shared" si="123"/>
        <v>999</v>
      </c>
      <c r="H677" s="152" t="e">
        <f t="shared" si="124"/>
        <v>#REF!</v>
      </c>
      <c r="I677" s="153" t="str">
        <f t="shared" si="118"/>
        <v/>
      </c>
      <c r="J677" s="153" t="e">
        <f t="shared" si="125"/>
        <v>#REF!</v>
      </c>
      <c r="K677" s="153" t="e">
        <f t="shared" si="125"/>
        <v>#REF!</v>
      </c>
      <c r="L677" s="153" t="e">
        <f t="shared" si="125"/>
        <v>#REF!</v>
      </c>
      <c r="M677" s="153" t="e">
        <f t="shared" si="125"/>
        <v>#REF!</v>
      </c>
      <c r="N677" s="153" t="e">
        <f t="shared" si="125"/>
        <v>#REF!</v>
      </c>
      <c r="O677" s="153" t="e">
        <f t="shared" si="125"/>
        <v>#REF!</v>
      </c>
      <c r="P677" s="153" t="e">
        <f t="shared" si="117"/>
        <v>#REF!</v>
      </c>
      <c r="Q677" s="153" t="e">
        <f t="shared" si="117"/>
        <v>#REF!</v>
      </c>
      <c r="R677" s="153" t="e">
        <f t="shared" si="117"/>
        <v>#REF!</v>
      </c>
      <c r="S677" s="153" t="e">
        <f t="shared" si="121"/>
        <v>#REF!</v>
      </c>
      <c r="T677" s="152" t="str">
        <f t="shared" ca="1" si="122"/>
        <v/>
      </c>
      <c r="U677" s="149" t="str">
        <f t="shared" ca="1" si="119"/>
        <v/>
      </c>
    </row>
    <row r="678" spans="1:21">
      <c r="A678" s="149">
        <v>676</v>
      </c>
      <c r="B678" s="150">
        <f t="shared" si="120"/>
        <v>676</v>
      </c>
      <c r="C678" s="151" t="e">
        <f>IF('Data Collection2'!$V$6='Pareto Math2'!Z$3,'Pareto Math2'!B678,IF(HLOOKUP(X$15,'Data Collection2'!I$2:J678,A679,FALSE)="","",HLOOKUP(X$15,'Data Collection2'!I$2:J678,A679,FALSE)))</f>
        <v>#REF!</v>
      </c>
      <c r="D678" s="149" t="e">
        <f>HLOOKUP(V$15,'Data Collection2'!I$2:J678,A679,FALSE)</f>
        <v>#REF!</v>
      </c>
      <c r="E678" s="152" t="e">
        <f>IF(C678="","",HLOOKUP(W$15,'Data Collection2'!I$2:J678,A679,FALSE))</f>
        <v>#REF!</v>
      </c>
      <c r="F678" s="152">
        <f>(COUNTIF(D$3:D678,D678))</f>
        <v>676</v>
      </c>
      <c r="G678" s="152">
        <f t="shared" si="123"/>
        <v>999</v>
      </c>
      <c r="H678" s="152" t="e">
        <f t="shared" si="124"/>
        <v>#REF!</v>
      </c>
      <c r="I678" s="153" t="str">
        <f t="shared" si="118"/>
        <v/>
      </c>
      <c r="J678" s="153" t="e">
        <f t="shared" si="125"/>
        <v>#REF!</v>
      </c>
      <c r="K678" s="153" t="e">
        <f t="shared" si="125"/>
        <v>#REF!</v>
      </c>
      <c r="L678" s="153" t="e">
        <f t="shared" si="125"/>
        <v>#REF!</v>
      </c>
      <c r="M678" s="153" t="e">
        <f t="shared" si="125"/>
        <v>#REF!</v>
      </c>
      <c r="N678" s="153" t="e">
        <f t="shared" si="125"/>
        <v>#REF!</v>
      </c>
      <c r="O678" s="153" t="e">
        <f t="shared" si="125"/>
        <v>#REF!</v>
      </c>
      <c r="P678" s="153" t="e">
        <f t="shared" si="117"/>
        <v>#REF!</v>
      </c>
      <c r="Q678" s="153" t="e">
        <f t="shared" si="117"/>
        <v>#REF!</v>
      </c>
      <c r="R678" s="153" t="e">
        <f t="shared" si="117"/>
        <v>#REF!</v>
      </c>
      <c r="S678" s="153" t="e">
        <f t="shared" si="121"/>
        <v>#REF!</v>
      </c>
      <c r="T678" s="152" t="str">
        <f t="shared" ca="1" si="122"/>
        <v/>
      </c>
      <c r="U678" s="149" t="str">
        <f t="shared" ca="1" si="119"/>
        <v/>
      </c>
    </row>
    <row r="679" spans="1:21">
      <c r="A679" s="149">
        <v>677</v>
      </c>
      <c r="B679" s="150">
        <f t="shared" si="120"/>
        <v>677</v>
      </c>
      <c r="C679" s="151" t="e">
        <f>IF('Data Collection2'!$V$6='Pareto Math2'!Z$3,'Pareto Math2'!B679,IF(HLOOKUP(X$15,'Data Collection2'!I$2:J679,A680,FALSE)="","",HLOOKUP(X$15,'Data Collection2'!I$2:J679,A680,FALSE)))</f>
        <v>#REF!</v>
      </c>
      <c r="D679" s="149" t="e">
        <f>HLOOKUP(V$15,'Data Collection2'!I$2:J679,A680,FALSE)</f>
        <v>#REF!</v>
      </c>
      <c r="E679" s="152" t="e">
        <f>IF(C679="","",HLOOKUP(W$15,'Data Collection2'!I$2:J679,A680,FALSE))</f>
        <v>#REF!</v>
      </c>
      <c r="F679" s="152">
        <f>(COUNTIF(D$3:D679,D679))</f>
        <v>677</v>
      </c>
      <c r="G679" s="152">
        <f t="shared" si="123"/>
        <v>999</v>
      </c>
      <c r="H679" s="152" t="e">
        <f t="shared" si="124"/>
        <v>#REF!</v>
      </c>
      <c r="I679" s="153" t="str">
        <f t="shared" si="118"/>
        <v/>
      </c>
      <c r="J679" s="153" t="e">
        <f t="shared" si="125"/>
        <v>#REF!</v>
      </c>
      <c r="K679" s="153" t="e">
        <f t="shared" si="125"/>
        <v>#REF!</v>
      </c>
      <c r="L679" s="153" t="e">
        <f t="shared" si="125"/>
        <v>#REF!</v>
      </c>
      <c r="M679" s="153" t="e">
        <f t="shared" si="125"/>
        <v>#REF!</v>
      </c>
      <c r="N679" s="153" t="e">
        <f t="shared" si="125"/>
        <v>#REF!</v>
      </c>
      <c r="O679" s="153" t="e">
        <f t="shared" si="125"/>
        <v>#REF!</v>
      </c>
      <c r="P679" s="153" t="e">
        <f t="shared" si="117"/>
        <v>#REF!</v>
      </c>
      <c r="Q679" s="153" t="e">
        <f t="shared" si="117"/>
        <v>#REF!</v>
      </c>
      <c r="R679" s="153" t="e">
        <f t="shared" si="117"/>
        <v>#REF!</v>
      </c>
      <c r="S679" s="153" t="e">
        <f t="shared" si="121"/>
        <v>#REF!</v>
      </c>
      <c r="T679" s="152" t="str">
        <f t="shared" ca="1" si="122"/>
        <v/>
      </c>
      <c r="U679" s="149" t="str">
        <f t="shared" ca="1" si="119"/>
        <v/>
      </c>
    </row>
    <row r="680" spans="1:21">
      <c r="A680" s="149">
        <v>678</v>
      </c>
      <c r="B680" s="150">
        <f t="shared" si="120"/>
        <v>678</v>
      </c>
      <c r="C680" s="151" t="e">
        <f>IF('Data Collection2'!$V$6='Pareto Math2'!Z$3,'Pareto Math2'!B680,IF(HLOOKUP(X$15,'Data Collection2'!I$2:J680,A681,FALSE)="","",HLOOKUP(X$15,'Data Collection2'!I$2:J680,A681,FALSE)))</f>
        <v>#REF!</v>
      </c>
      <c r="D680" s="149" t="e">
        <f>HLOOKUP(V$15,'Data Collection2'!I$2:J680,A681,FALSE)</f>
        <v>#REF!</v>
      </c>
      <c r="E680" s="152" t="e">
        <f>IF(C680="","",HLOOKUP(W$15,'Data Collection2'!I$2:J680,A681,FALSE))</f>
        <v>#REF!</v>
      </c>
      <c r="F680" s="152">
        <f>(COUNTIF(D$3:D680,D680))</f>
        <v>678</v>
      </c>
      <c r="G680" s="152">
        <f t="shared" si="123"/>
        <v>999</v>
      </c>
      <c r="H680" s="152" t="e">
        <f t="shared" si="124"/>
        <v>#REF!</v>
      </c>
      <c r="I680" s="153" t="str">
        <f t="shared" si="118"/>
        <v/>
      </c>
      <c r="J680" s="153" t="e">
        <f t="shared" si="125"/>
        <v>#REF!</v>
      </c>
      <c r="K680" s="153" t="e">
        <f t="shared" si="125"/>
        <v>#REF!</v>
      </c>
      <c r="L680" s="153" t="e">
        <f t="shared" si="125"/>
        <v>#REF!</v>
      </c>
      <c r="M680" s="153" t="e">
        <f t="shared" si="125"/>
        <v>#REF!</v>
      </c>
      <c r="N680" s="153" t="e">
        <f t="shared" si="125"/>
        <v>#REF!</v>
      </c>
      <c r="O680" s="153" t="e">
        <f t="shared" si="125"/>
        <v>#REF!</v>
      </c>
      <c r="P680" s="153" t="e">
        <f t="shared" si="117"/>
        <v>#REF!</v>
      </c>
      <c r="Q680" s="153" t="e">
        <f t="shared" si="117"/>
        <v>#REF!</v>
      </c>
      <c r="R680" s="153" t="e">
        <f t="shared" si="117"/>
        <v>#REF!</v>
      </c>
      <c r="S680" s="153" t="e">
        <f t="shared" si="121"/>
        <v>#REF!</v>
      </c>
      <c r="T680" s="152" t="str">
        <f t="shared" ca="1" si="122"/>
        <v/>
      </c>
      <c r="U680" s="149" t="str">
        <f t="shared" ca="1" si="119"/>
        <v/>
      </c>
    </row>
    <row r="681" spans="1:21">
      <c r="A681" s="149">
        <v>679</v>
      </c>
      <c r="B681" s="150">
        <f t="shared" si="120"/>
        <v>679</v>
      </c>
      <c r="C681" s="151" t="e">
        <f>IF('Data Collection2'!$V$6='Pareto Math2'!Z$3,'Pareto Math2'!B681,IF(HLOOKUP(X$15,'Data Collection2'!I$2:J681,A682,FALSE)="","",HLOOKUP(X$15,'Data Collection2'!I$2:J681,A682,FALSE)))</f>
        <v>#REF!</v>
      </c>
      <c r="D681" s="149" t="e">
        <f>HLOOKUP(V$15,'Data Collection2'!I$2:J681,A682,FALSE)</f>
        <v>#REF!</v>
      </c>
      <c r="E681" s="152" t="e">
        <f>IF(C681="","",HLOOKUP(W$15,'Data Collection2'!I$2:J681,A682,FALSE))</f>
        <v>#REF!</v>
      </c>
      <c r="F681" s="152">
        <f>(COUNTIF(D$3:D681,D681))</f>
        <v>679</v>
      </c>
      <c r="G681" s="152">
        <f t="shared" si="123"/>
        <v>999</v>
      </c>
      <c r="H681" s="152" t="e">
        <f t="shared" si="124"/>
        <v>#REF!</v>
      </c>
      <c r="I681" s="153" t="str">
        <f t="shared" si="118"/>
        <v/>
      </c>
      <c r="J681" s="153" t="e">
        <f t="shared" si="125"/>
        <v>#REF!</v>
      </c>
      <c r="K681" s="153" t="e">
        <f t="shared" si="125"/>
        <v>#REF!</v>
      </c>
      <c r="L681" s="153" t="e">
        <f t="shared" si="125"/>
        <v>#REF!</v>
      </c>
      <c r="M681" s="153" t="e">
        <f t="shared" si="125"/>
        <v>#REF!</v>
      </c>
      <c r="N681" s="153" t="e">
        <f t="shared" si="125"/>
        <v>#REF!</v>
      </c>
      <c r="O681" s="153" t="e">
        <f t="shared" si="125"/>
        <v>#REF!</v>
      </c>
      <c r="P681" s="153" t="e">
        <f t="shared" si="117"/>
        <v>#REF!</v>
      </c>
      <c r="Q681" s="153" t="e">
        <f t="shared" si="117"/>
        <v>#REF!</v>
      </c>
      <c r="R681" s="153" t="e">
        <f t="shared" si="117"/>
        <v>#REF!</v>
      </c>
      <c r="S681" s="153" t="e">
        <f t="shared" si="121"/>
        <v>#REF!</v>
      </c>
      <c r="T681" s="152" t="str">
        <f t="shared" ca="1" si="122"/>
        <v/>
      </c>
      <c r="U681" s="149" t="str">
        <f t="shared" ca="1" si="119"/>
        <v/>
      </c>
    </row>
    <row r="682" spans="1:21">
      <c r="A682" s="149">
        <v>680</v>
      </c>
      <c r="B682" s="150">
        <f t="shared" si="120"/>
        <v>680</v>
      </c>
      <c r="C682" s="151" t="e">
        <f>IF('Data Collection2'!$V$6='Pareto Math2'!Z$3,'Pareto Math2'!B682,IF(HLOOKUP(X$15,'Data Collection2'!I$2:J682,A683,FALSE)="","",HLOOKUP(X$15,'Data Collection2'!I$2:J682,A683,FALSE)))</f>
        <v>#REF!</v>
      </c>
      <c r="D682" s="149" t="e">
        <f>HLOOKUP(V$15,'Data Collection2'!I$2:J682,A683,FALSE)</f>
        <v>#REF!</v>
      </c>
      <c r="E682" s="152" t="e">
        <f>IF(C682="","",HLOOKUP(W$15,'Data Collection2'!I$2:J682,A683,FALSE))</f>
        <v>#REF!</v>
      </c>
      <c r="F682" s="152">
        <f>(COUNTIF(D$3:D682,D682))</f>
        <v>680</v>
      </c>
      <c r="G682" s="152">
        <f t="shared" si="123"/>
        <v>999</v>
      </c>
      <c r="H682" s="152" t="e">
        <f t="shared" si="124"/>
        <v>#REF!</v>
      </c>
      <c r="I682" s="153" t="str">
        <f t="shared" si="118"/>
        <v/>
      </c>
      <c r="J682" s="153" t="e">
        <f t="shared" si="125"/>
        <v>#REF!</v>
      </c>
      <c r="K682" s="153" t="e">
        <f t="shared" si="125"/>
        <v>#REF!</v>
      </c>
      <c r="L682" s="153" t="e">
        <f t="shared" si="125"/>
        <v>#REF!</v>
      </c>
      <c r="M682" s="153" t="e">
        <f t="shared" si="125"/>
        <v>#REF!</v>
      </c>
      <c r="N682" s="153" t="e">
        <f t="shared" si="125"/>
        <v>#REF!</v>
      </c>
      <c r="O682" s="153" t="e">
        <f t="shared" si="125"/>
        <v>#REF!</v>
      </c>
      <c r="P682" s="153" t="e">
        <f t="shared" si="117"/>
        <v>#REF!</v>
      </c>
      <c r="Q682" s="153" t="e">
        <f t="shared" si="117"/>
        <v>#REF!</v>
      </c>
      <c r="R682" s="153" t="e">
        <f t="shared" si="117"/>
        <v>#REF!</v>
      </c>
      <c r="S682" s="153" t="e">
        <f t="shared" si="121"/>
        <v>#REF!</v>
      </c>
      <c r="T682" s="152" t="str">
        <f t="shared" ca="1" si="122"/>
        <v/>
      </c>
      <c r="U682" s="149" t="str">
        <f t="shared" ca="1" si="119"/>
        <v/>
      </c>
    </row>
    <row r="683" spans="1:21">
      <c r="A683" s="149">
        <v>681</v>
      </c>
      <c r="B683" s="150">
        <f t="shared" si="120"/>
        <v>681</v>
      </c>
      <c r="C683" s="151" t="e">
        <f>IF('Data Collection2'!$V$6='Pareto Math2'!Z$3,'Pareto Math2'!B683,IF(HLOOKUP(X$15,'Data Collection2'!I$2:J683,A684,FALSE)="","",HLOOKUP(X$15,'Data Collection2'!I$2:J683,A684,FALSE)))</f>
        <v>#REF!</v>
      </c>
      <c r="D683" s="149" t="e">
        <f>HLOOKUP(V$15,'Data Collection2'!I$2:J683,A684,FALSE)</f>
        <v>#REF!</v>
      </c>
      <c r="E683" s="152" t="e">
        <f>IF(C683="","",HLOOKUP(W$15,'Data Collection2'!I$2:J683,A684,FALSE))</f>
        <v>#REF!</v>
      </c>
      <c r="F683" s="152">
        <f>(COUNTIF(D$3:D683,D683))</f>
        <v>681</v>
      </c>
      <c r="G683" s="152">
        <f t="shared" si="123"/>
        <v>999</v>
      </c>
      <c r="H683" s="152" t="e">
        <f t="shared" si="124"/>
        <v>#REF!</v>
      </c>
      <c r="I683" s="153" t="str">
        <f t="shared" si="118"/>
        <v/>
      </c>
      <c r="J683" s="153" t="e">
        <f t="shared" si="125"/>
        <v>#REF!</v>
      </c>
      <c r="K683" s="153" t="e">
        <f t="shared" si="125"/>
        <v>#REF!</v>
      </c>
      <c r="L683" s="153" t="e">
        <f t="shared" si="125"/>
        <v>#REF!</v>
      </c>
      <c r="M683" s="153" t="e">
        <f t="shared" si="125"/>
        <v>#REF!</v>
      </c>
      <c r="N683" s="153" t="e">
        <f t="shared" si="125"/>
        <v>#REF!</v>
      </c>
      <c r="O683" s="153" t="e">
        <f t="shared" si="125"/>
        <v>#REF!</v>
      </c>
      <c r="P683" s="153" t="e">
        <f t="shared" si="117"/>
        <v>#REF!</v>
      </c>
      <c r="Q683" s="153" t="e">
        <f t="shared" si="117"/>
        <v>#REF!</v>
      </c>
      <c r="R683" s="153" t="e">
        <f t="shared" si="117"/>
        <v>#REF!</v>
      </c>
      <c r="S683" s="153" t="e">
        <f t="shared" si="121"/>
        <v>#REF!</v>
      </c>
      <c r="T683" s="152" t="str">
        <f t="shared" ca="1" si="122"/>
        <v/>
      </c>
      <c r="U683" s="149" t="str">
        <f t="shared" ca="1" si="119"/>
        <v/>
      </c>
    </row>
    <row r="684" spans="1:21">
      <c r="A684" s="149">
        <v>682</v>
      </c>
      <c r="B684" s="150">
        <f t="shared" si="120"/>
        <v>682</v>
      </c>
      <c r="C684" s="151" t="e">
        <f>IF('Data Collection2'!$V$6='Pareto Math2'!Z$3,'Pareto Math2'!B684,IF(HLOOKUP(X$15,'Data Collection2'!I$2:J684,A685,FALSE)="","",HLOOKUP(X$15,'Data Collection2'!I$2:J684,A685,FALSE)))</f>
        <v>#REF!</v>
      </c>
      <c r="D684" s="149" t="e">
        <f>HLOOKUP(V$15,'Data Collection2'!I$2:J684,A685,FALSE)</f>
        <v>#REF!</v>
      </c>
      <c r="E684" s="152" t="e">
        <f>IF(C684="","",HLOOKUP(W$15,'Data Collection2'!I$2:J684,A685,FALSE))</f>
        <v>#REF!</v>
      </c>
      <c r="F684" s="152">
        <f>(COUNTIF(D$3:D684,D684))</f>
        <v>682</v>
      </c>
      <c r="G684" s="152">
        <f t="shared" si="123"/>
        <v>999</v>
      </c>
      <c r="H684" s="152" t="e">
        <f t="shared" si="124"/>
        <v>#REF!</v>
      </c>
      <c r="I684" s="153" t="str">
        <f t="shared" si="118"/>
        <v/>
      </c>
      <c r="J684" s="153" t="e">
        <f t="shared" si="125"/>
        <v>#REF!</v>
      </c>
      <c r="K684" s="153" t="e">
        <f t="shared" si="125"/>
        <v>#REF!</v>
      </c>
      <c r="L684" s="153" t="e">
        <f t="shared" si="125"/>
        <v>#REF!</v>
      </c>
      <c r="M684" s="153" t="e">
        <f t="shared" si="125"/>
        <v>#REF!</v>
      </c>
      <c r="N684" s="153" t="e">
        <f t="shared" si="125"/>
        <v>#REF!</v>
      </c>
      <c r="O684" s="153" t="e">
        <f t="shared" si="125"/>
        <v>#REF!</v>
      </c>
      <c r="P684" s="153" t="e">
        <f t="shared" si="117"/>
        <v>#REF!</v>
      </c>
      <c r="Q684" s="153" t="e">
        <f t="shared" si="117"/>
        <v>#REF!</v>
      </c>
      <c r="R684" s="153" t="e">
        <f t="shared" si="117"/>
        <v>#REF!</v>
      </c>
      <c r="S684" s="153" t="e">
        <f t="shared" si="121"/>
        <v>#REF!</v>
      </c>
      <c r="T684" s="152" t="str">
        <f t="shared" ca="1" si="122"/>
        <v/>
      </c>
      <c r="U684" s="149" t="str">
        <f t="shared" ca="1" si="119"/>
        <v/>
      </c>
    </row>
    <row r="685" spans="1:21">
      <c r="A685" s="149">
        <v>683</v>
      </c>
      <c r="B685" s="150">
        <f t="shared" si="120"/>
        <v>683</v>
      </c>
      <c r="C685" s="151" t="e">
        <f>IF('Data Collection2'!$V$6='Pareto Math2'!Z$3,'Pareto Math2'!B685,IF(HLOOKUP(X$15,'Data Collection2'!I$2:J685,A686,FALSE)="","",HLOOKUP(X$15,'Data Collection2'!I$2:J685,A686,FALSE)))</f>
        <v>#REF!</v>
      </c>
      <c r="D685" s="149" t="e">
        <f>HLOOKUP(V$15,'Data Collection2'!I$2:J685,A686,FALSE)</f>
        <v>#REF!</v>
      </c>
      <c r="E685" s="152" t="e">
        <f>IF(C685="","",HLOOKUP(W$15,'Data Collection2'!I$2:J685,A686,FALSE))</f>
        <v>#REF!</v>
      </c>
      <c r="F685" s="152">
        <f>(COUNTIF(D$3:D685,D685))</f>
        <v>683</v>
      </c>
      <c r="G685" s="152">
        <f t="shared" si="123"/>
        <v>999</v>
      </c>
      <c r="H685" s="152" t="e">
        <f t="shared" si="124"/>
        <v>#REF!</v>
      </c>
      <c r="I685" s="153" t="str">
        <f t="shared" si="118"/>
        <v/>
      </c>
      <c r="J685" s="153" t="e">
        <f t="shared" si="125"/>
        <v>#REF!</v>
      </c>
      <c r="K685" s="153" t="e">
        <f t="shared" si="125"/>
        <v>#REF!</v>
      </c>
      <c r="L685" s="153" t="e">
        <f t="shared" si="125"/>
        <v>#REF!</v>
      </c>
      <c r="M685" s="153" t="e">
        <f t="shared" si="125"/>
        <v>#REF!</v>
      </c>
      <c r="N685" s="153" t="e">
        <f t="shared" si="125"/>
        <v>#REF!</v>
      </c>
      <c r="O685" s="153" t="e">
        <f t="shared" si="125"/>
        <v>#REF!</v>
      </c>
      <c r="P685" s="153" t="e">
        <f t="shared" si="117"/>
        <v>#REF!</v>
      </c>
      <c r="Q685" s="153" t="e">
        <f t="shared" si="117"/>
        <v>#REF!</v>
      </c>
      <c r="R685" s="153" t="e">
        <f t="shared" si="117"/>
        <v>#REF!</v>
      </c>
      <c r="S685" s="153" t="e">
        <f t="shared" si="121"/>
        <v>#REF!</v>
      </c>
      <c r="T685" s="152" t="str">
        <f t="shared" ca="1" si="122"/>
        <v/>
      </c>
      <c r="U685" s="149" t="str">
        <f t="shared" ca="1" si="119"/>
        <v/>
      </c>
    </row>
    <row r="686" spans="1:21">
      <c r="A686" s="149">
        <v>684</v>
      </c>
      <c r="B686" s="150">
        <f t="shared" si="120"/>
        <v>684</v>
      </c>
      <c r="C686" s="151" t="e">
        <f>IF('Data Collection2'!$V$6='Pareto Math2'!Z$3,'Pareto Math2'!B686,IF(HLOOKUP(X$15,'Data Collection2'!I$2:J686,A687,FALSE)="","",HLOOKUP(X$15,'Data Collection2'!I$2:J686,A687,FALSE)))</f>
        <v>#REF!</v>
      </c>
      <c r="D686" s="149" t="e">
        <f>HLOOKUP(V$15,'Data Collection2'!I$2:J686,A687,FALSE)</f>
        <v>#REF!</v>
      </c>
      <c r="E686" s="152" t="e">
        <f>IF(C686="","",HLOOKUP(W$15,'Data Collection2'!I$2:J686,A687,FALSE))</f>
        <v>#REF!</v>
      </c>
      <c r="F686" s="152">
        <f>(COUNTIF(D$3:D686,D686))</f>
        <v>684</v>
      </c>
      <c r="G686" s="152">
        <f t="shared" si="123"/>
        <v>999</v>
      </c>
      <c r="H686" s="152" t="e">
        <f t="shared" si="124"/>
        <v>#REF!</v>
      </c>
      <c r="I686" s="153" t="str">
        <f t="shared" si="118"/>
        <v/>
      </c>
      <c r="J686" s="153" t="e">
        <f t="shared" si="125"/>
        <v>#REF!</v>
      </c>
      <c r="K686" s="153" t="e">
        <f t="shared" si="125"/>
        <v>#REF!</v>
      </c>
      <c r="L686" s="153" t="e">
        <f t="shared" si="125"/>
        <v>#REF!</v>
      </c>
      <c r="M686" s="153" t="e">
        <f t="shared" si="125"/>
        <v>#REF!</v>
      </c>
      <c r="N686" s="153" t="e">
        <f t="shared" si="125"/>
        <v>#REF!</v>
      </c>
      <c r="O686" s="153" t="e">
        <f t="shared" si="125"/>
        <v>#REF!</v>
      </c>
      <c r="P686" s="153" t="e">
        <f t="shared" si="117"/>
        <v>#REF!</v>
      </c>
      <c r="Q686" s="153" t="e">
        <f t="shared" si="117"/>
        <v>#REF!</v>
      </c>
      <c r="R686" s="153" t="e">
        <f t="shared" si="117"/>
        <v>#REF!</v>
      </c>
      <c r="S686" s="153" t="e">
        <f t="shared" si="121"/>
        <v>#REF!</v>
      </c>
      <c r="T686" s="152" t="str">
        <f t="shared" ca="1" si="122"/>
        <v/>
      </c>
      <c r="U686" s="149" t="str">
        <f t="shared" ca="1" si="119"/>
        <v/>
      </c>
    </row>
    <row r="687" spans="1:21">
      <c r="A687" s="149">
        <v>685</v>
      </c>
      <c r="B687" s="150">
        <f t="shared" si="120"/>
        <v>685</v>
      </c>
      <c r="C687" s="151" t="e">
        <f>IF('Data Collection2'!$V$6='Pareto Math2'!Z$3,'Pareto Math2'!B687,IF(HLOOKUP(X$15,'Data Collection2'!I$2:J687,A688,FALSE)="","",HLOOKUP(X$15,'Data Collection2'!I$2:J687,A688,FALSE)))</f>
        <v>#REF!</v>
      </c>
      <c r="D687" s="149" t="e">
        <f>HLOOKUP(V$15,'Data Collection2'!I$2:J687,A688,FALSE)</f>
        <v>#REF!</v>
      </c>
      <c r="E687" s="152" t="e">
        <f>IF(C687="","",HLOOKUP(W$15,'Data Collection2'!I$2:J687,A688,FALSE))</f>
        <v>#REF!</v>
      </c>
      <c r="F687" s="152">
        <f>(COUNTIF(D$3:D687,D687))</f>
        <v>685</v>
      </c>
      <c r="G687" s="152">
        <f t="shared" si="123"/>
        <v>999</v>
      </c>
      <c r="H687" s="152" t="e">
        <f t="shared" si="124"/>
        <v>#REF!</v>
      </c>
      <c r="I687" s="153" t="str">
        <f t="shared" si="118"/>
        <v/>
      </c>
      <c r="J687" s="153" t="e">
        <f t="shared" si="125"/>
        <v>#REF!</v>
      </c>
      <c r="K687" s="153" t="e">
        <f t="shared" si="125"/>
        <v>#REF!</v>
      </c>
      <c r="L687" s="153" t="e">
        <f t="shared" si="125"/>
        <v>#REF!</v>
      </c>
      <c r="M687" s="153" t="e">
        <f t="shared" si="125"/>
        <v>#REF!</v>
      </c>
      <c r="N687" s="153" t="e">
        <f t="shared" si="125"/>
        <v>#REF!</v>
      </c>
      <c r="O687" s="153" t="e">
        <f t="shared" si="125"/>
        <v>#REF!</v>
      </c>
      <c r="P687" s="153" t="e">
        <f t="shared" si="117"/>
        <v>#REF!</v>
      </c>
      <c r="Q687" s="153" t="e">
        <f t="shared" si="117"/>
        <v>#REF!</v>
      </c>
      <c r="R687" s="153" t="e">
        <f t="shared" si="117"/>
        <v>#REF!</v>
      </c>
      <c r="S687" s="153" t="e">
        <f t="shared" si="121"/>
        <v>#REF!</v>
      </c>
      <c r="T687" s="152" t="str">
        <f t="shared" ca="1" si="122"/>
        <v/>
      </c>
      <c r="U687" s="149" t="str">
        <f t="shared" ca="1" si="119"/>
        <v/>
      </c>
    </row>
    <row r="688" spans="1:21">
      <c r="A688" s="149">
        <v>686</v>
      </c>
      <c r="B688" s="150">
        <f t="shared" si="120"/>
        <v>686</v>
      </c>
      <c r="C688" s="151" t="e">
        <f>IF('Data Collection2'!$V$6='Pareto Math2'!Z$3,'Pareto Math2'!B688,IF(HLOOKUP(X$15,'Data Collection2'!I$2:J688,A689,FALSE)="","",HLOOKUP(X$15,'Data Collection2'!I$2:J688,A689,FALSE)))</f>
        <v>#REF!</v>
      </c>
      <c r="D688" s="149" t="e">
        <f>HLOOKUP(V$15,'Data Collection2'!I$2:J688,A689,FALSE)</f>
        <v>#REF!</v>
      </c>
      <c r="E688" s="152" t="e">
        <f>IF(C688="","",HLOOKUP(W$15,'Data Collection2'!I$2:J688,A689,FALSE))</f>
        <v>#REF!</v>
      </c>
      <c r="F688" s="152">
        <f>(COUNTIF(D$3:D688,D688))</f>
        <v>686</v>
      </c>
      <c r="G688" s="152">
        <f t="shared" si="123"/>
        <v>999</v>
      </c>
      <c r="H688" s="152" t="e">
        <f t="shared" si="124"/>
        <v>#REF!</v>
      </c>
      <c r="I688" s="153" t="str">
        <f t="shared" si="118"/>
        <v/>
      </c>
      <c r="J688" s="153" t="e">
        <f t="shared" si="125"/>
        <v>#REF!</v>
      </c>
      <c r="K688" s="153" t="e">
        <f t="shared" si="125"/>
        <v>#REF!</v>
      </c>
      <c r="L688" s="153" t="e">
        <f t="shared" si="125"/>
        <v>#REF!</v>
      </c>
      <c r="M688" s="153" t="e">
        <f t="shared" si="125"/>
        <v>#REF!</v>
      </c>
      <c r="N688" s="153" t="e">
        <f t="shared" si="125"/>
        <v>#REF!</v>
      </c>
      <c r="O688" s="153" t="e">
        <f t="shared" si="125"/>
        <v>#REF!</v>
      </c>
      <c r="P688" s="153" t="e">
        <f t="shared" si="117"/>
        <v>#REF!</v>
      </c>
      <c r="Q688" s="153" t="e">
        <f t="shared" si="117"/>
        <v>#REF!</v>
      </c>
      <c r="R688" s="153" t="e">
        <f t="shared" si="117"/>
        <v>#REF!</v>
      </c>
      <c r="S688" s="153" t="e">
        <f t="shared" si="121"/>
        <v>#REF!</v>
      </c>
      <c r="T688" s="152" t="str">
        <f t="shared" ca="1" si="122"/>
        <v/>
      </c>
      <c r="U688" s="149" t="str">
        <f t="shared" ca="1" si="119"/>
        <v/>
      </c>
    </row>
    <row r="689" spans="1:21">
      <c r="A689" s="149">
        <v>687</v>
      </c>
      <c r="B689" s="150">
        <f t="shared" si="120"/>
        <v>687</v>
      </c>
      <c r="C689" s="151" t="e">
        <f>IF('Data Collection2'!$V$6='Pareto Math2'!Z$3,'Pareto Math2'!B689,IF(HLOOKUP(X$15,'Data Collection2'!I$2:J689,A690,FALSE)="","",HLOOKUP(X$15,'Data Collection2'!I$2:J689,A690,FALSE)))</f>
        <v>#REF!</v>
      </c>
      <c r="D689" s="149" t="e">
        <f>HLOOKUP(V$15,'Data Collection2'!I$2:J689,A690,FALSE)</f>
        <v>#REF!</v>
      </c>
      <c r="E689" s="152" t="e">
        <f>IF(C689="","",HLOOKUP(W$15,'Data Collection2'!I$2:J689,A690,FALSE))</f>
        <v>#REF!</v>
      </c>
      <c r="F689" s="152">
        <f>(COUNTIF(D$3:D689,D689))</f>
        <v>687</v>
      </c>
      <c r="G689" s="152">
        <f t="shared" si="123"/>
        <v>999</v>
      </c>
      <c r="H689" s="152" t="e">
        <f t="shared" si="124"/>
        <v>#REF!</v>
      </c>
      <c r="I689" s="153" t="str">
        <f t="shared" si="118"/>
        <v/>
      </c>
      <c r="J689" s="153" t="e">
        <f t="shared" si="125"/>
        <v>#REF!</v>
      </c>
      <c r="K689" s="153" t="e">
        <f t="shared" si="125"/>
        <v>#REF!</v>
      </c>
      <c r="L689" s="153" t="e">
        <f t="shared" si="125"/>
        <v>#REF!</v>
      </c>
      <c r="M689" s="153" t="e">
        <f t="shared" si="125"/>
        <v>#REF!</v>
      </c>
      <c r="N689" s="153" t="e">
        <f t="shared" si="125"/>
        <v>#REF!</v>
      </c>
      <c r="O689" s="153" t="e">
        <f t="shared" si="125"/>
        <v>#REF!</v>
      </c>
      <c r="P689" s="153" t="e">
        <f t="shared" si="117"/>
        <v>#REF!</v>
      </c>
      <c r="Q689" s="153" t="e">
        <f t="shared" si="117"/>
        <v>#REF!</v>
      </c>
      <c r="R689" s="153" t="e">
        <f t="shared" si="117"/>
        <v>#REF!</v>
      </c>
      <c r="S689" s="153" t="e">
        <f t="shared" si="121"/>
        <v>#REF!</v>
      </c>
      <c r="T689" s="152" t="str">
        <f t="shared" ca="1" si="122"/>
        <v/>
      </c>
      <c r="U689" s="149" t="str">
        <f t="shared" ca="1" si="119"/>
        <v/>
      </c>
    </row>
    <row r="690" spans="1:21">
      <c r="A690" s="149">
        <v>688</v>
      </c>
      <c r="B690" s="150">
        <f t="shared" si="120"/>
        <v>688</v>
      </c>
      <c r="C690" s="151" t="e">
        <f>IF('Data Collection2'!$V$6='Pareto Math2'!Z$3,'Pareto Math2'!B690,IF(HLOOKUP(X$15,'Data Collection2'!I$2:J690,A691,FALSE)="","",HLOOKUP(X$15,'Data Collection2'!I$2:J690,A691,FALSE)))</f>
        <v>#REF!</v>
      </c>
      <c r="D690" s="149" t="e">
        <f>HLOOKUP(V$15,'Data Collection2'!I$2:J690,A691,FALSE)</f>
        <v>#REF!</v>
      </c>
      <c r="E690" s="152" t="e">
        <f>IF(C690="","",HLOOKUP(W$15,'Data Collection2'!I$2:J690,A691,FALSE))</f>
        <v>#REF!</v>
      </c>
      <c r="F690" s="152">
        <f>(COUNTIF(D$3:D690,D690))</f>
        <v>688</v>
      </c>
      <c r="G690" s="152">
        <f t="shared" si="123"/>
        <v>999</v>
      </c>
      <c r="H690" s="152" t="e">
        <f t="shared" si="124"/>
        <v>#REF!</v>
      </c>
      <c r="I690" s="153" t="str">
        <f t="shared" si="118"/>
        <v/>
      </c>
      <c r="J690" s="153" t="e">
        <f t="shared" si="125"/>
        <v>#REF!</v>
      </c>
      <c r="K690" s="153" t="e">
        <f t="shared" si="125"/>
        <v>#REF!</v>
      </c>
      <c r="L690" s="153" t="e">
        <f t="shared" si="125"/>
        <v>#REF!</v>
      </c>
      <c r="M690" s="153" t="e">
        <f t="shared" si="125"/>
        <v>#REF!</v>
      </c>
      <c r="N690" s="153" t="e">
        <f t="shared" si="125"/>
        <v>#REF!</v>
      </c>
      <c r="O690" s="153" t="e">
        <f t="shared" si="125"/>
        <v>#REF!</v>
      </c>
      <c r="P690" s="153" t="e">
        <f t="shared" si="117"/>
        <v>#REF!</v>
      </c>
      <c r="Q690" s="153" t="e">
        <f t="shared" si="117"/>
        <v>#REF!</v>
      </c>
      <c r="R690" s="153" t="e">
        <f t="shared" si="117"/>
        <v>#REF!</v>
      </c>
      <c r="S690" s="153" t="e">
        <f t="shared" si="121"/>
        <v>#REF!</v>
      </c>
      <c r="T690" s="152" t="str">
        <f t="shared" ca="1" si="122"/>
        <v/>
      </c>
      <c r="U690" s="149" t="str">
        <f t="shared" ca="1" si="119"/>
        <v/>
      </c>
    </row>
    <row r="691" spans="1:21">
      <c r="A691" s="149">
        <v>689</v>
      </c>
      <c r="B691" s="150">
        <f t="shared" si="120"/>
        <v>689</v>
      </c>
      <c r="C691" s="151" t="e">
        <f>IF('Data Collection2'!$V$6='Pareto Math2'!Z$3,'Pareto Math2'!B691,IF(HLOOKUP(X$15,'Data Collection2'!I$2:J691,A692,FALSE)="","",HLOOKUP(X$15,'Data Collection2'!I$2:J691,A692,FALSE)))</f>
        <v>#REF!</v>
      </c>
      <c r="D691" s="149" t="e">
        <f>HLOOKUP(V$15,'Data Collection2'!I$2:J691,A692,FALSE)</f>
        <v>#REF!</v>
      </c>
      <c r="E691" s="152" t="e">
        <f>IF(C691="","",HLOOKUP(W$15,'Data Collection2'!I$2:J691,A692,FALSE))</f>
        <v>#REF!</v>
      </c>
      <c r="F691" s="152">
        <f>(COUNTIF(D$3:D691,D691))</f>
        <v>689</v>
      </c>
      <c r="G691" s="152">
        <f t="shared" si="123"/>
        <v>999</v>
      </c>
      <c r="H691" s="152" t="e">
        <f t="shared" si="124"/>
        <v>#REF!</v>
      </c>
      <c r="I691" s="153" t="str">
        <f t="shared" si="118"/>
        <v/>
      </c>
      <c r="J691" s="153" t="e">
        <f t="shared" si="125"/>
        <v>#REF!</v>
      </c>
      <c r="K691" s="153" t="e">
        <f t="shared" si="125"/>
        <v>#REF!</v>
      </c>
      <c r="L691" s="153" t="e">
        <f t="shared" si="125"/>
        <v>#REF!</v>
      </c>
      <c r="M691" s="153" t="e">
        <f t="shared" ref="M691:R737" si="126">IF(ISERROR(AA$43),"",IF($D691&lt;&gt;AA$43,"",$E691))</f>
        <v>#REF!</v>
      </c>
      <c r="N691" s="153" t="e">
        <f t="shared" si="126"/>
        <v>#REF!</v>
      </c>
      <c r="O691" s="153" t="e">
        <f t="shared" si="126"/>
        <v>#REF!</v>
      </c>
      <c r="P691" s="153" t="e">
        <f t="shared" si="117"/>
        <v>#REF!</v>
      </c>
      <c r="Q691" s="153" t="e">
        <f t="shared" si="117"/>
        <v>#REF!</v>
      </c>
      <c r="R691" s="153" t="e">
        <f t="shared" si="117"/>
        <v>#REF!</v>
      </c>
      <c r="S691" s="153" t="e">
        <f t="shared" si="121"/>
        <v>#REF!</v>
      </c>
      <c r="T691" s="152" t="str">
        <f t="shared" ca="1" si="122"/>
        <v/>
      </c>
      <c r="U691" s="149" t="str">
        <f t="shared" ca="1" si="119"/>
        <v/>
      </c>
    </row>
    <row r="692" spans="1:21">
      <c r="A692" s="149">
        <v>690</v>
      </c>
      <c r="B692" s="150">
        <f t="shared" si="120"/>
        <v>690</v>
      </c>
      <c r="C692" s="151" t="e">
        <f>IF('Data Collection2'!$V$6='Pareto Math2'!Z$3,'Pareto Math2'!B692,IF(HLOOKUP(X$15,'Data Collection2'!I$2:J692,A693,FALSE)="","",HLOOKUP(X$15,'Data Collection2'!I$2:J692,A693,FALSE)))</f>
        <v>#REF!</v>
      </c>
      <c r="D692" s="149" t="e">
        <f>HLOOKUP(V$15,'Data Collection2'!I$2:J692,A693,FALSE)</f>
        <v>#REF!</v>
      </c>
      <c r="E692" s="152" t="e">
        <f>IF(C692="","",HLOOKUP(W$15,'Data Collection2'!I$2:J692,A693,FALSE))</f>
        <v>#REF!</v>
      </c>
      <c r="F692" s="152">
        <f>(COUNTIF(D$3:D692,D692))</f>
        <v>690</v>
      </c>
      <c r="G692" s="152">
        <f t="shared" si="123"/>
        <v>999</v>
      </c>
      <c r="H692" s="152" t="e">
        <f t="shared" si="124"/>
        <v>#REF!</v>
      </c>
      <c r="I692" s="153" t="str">
        <f t="shared" si="118"/>
        <v/>
      </c>
      <c r="J692" s="153" t="e">
        <f t="shared" ref="J692:J723" si="127">IF(ISERROR(X$43),"",IF($D692&lt;&gt;X$43,"",$E692))</f>
        <v>#REF!</v>
      </c>
      <c r="K692" s="153" t="e">
        <f t="shared" ref="K692:K723" si="128">IF(ISERROR(Y$43),"",IF($D692&lt;&gt;Y$43,"",$E692))</f>
        <v>#REF!</v>
      </c>
      <c r="L692" s="153" t="e">
        <f t="shared" ref="L692:L723" si="129">IF(ISERROR(Z$43),"",IF($D692&lt;&gt;Z$43,"",$E692))</f>
        <v>#REF!</v>
      </c>
      <c r="M692" s="153" t="e">
        <f t="shared" si="126"/>
        <v>#REF!</v>
      </c>
      <c r="N692" s="153" t="e">
        <f t="shared" si="126"/>
        <v>#REF!</v>
      </c>
      <c r="O692" s="153" t="e">
        <f t="shared" si="126"/>
        <v>#REF!</v>
      </c>
      <c r="P692" s="153" t="e">
        <f t="shared" si="117"/>
        <v>#REF!</v>
      </c>
      <c r="Q692" s="153" t="e">
        <f t="shared" si="117"/>
        <v>#REF!</v>
      </c>
      <c r="R692" s="153" t="e">
        <f t="shared" si="117"/>
        <v>#REF!</v>
      </c>
      <c r="S692" s="153" t="e">
        <f t="shared" si="121"/>
        <v>#REF!</v>
      </c>
      <c r="T692" s="152" t="str">
        <f t="shared" ca="1" si="122"/>
        <v/>
      </c>
      <c r="U692" s="149" t="str">
        <f t="shared" ca="1" si="119"/>
        <v/>
      </c>
    </row>
    <row r="693" spans="1:21">
      <c r="A693" s="149">
        <v>691</v>
      </c>
      <c r="B693" s="150">
        <f t="shared" si="120"/>
        <v>691</v>
      </c>
      <c r="C693" s="151" t="e">
        <f>IF('Data Collection2'!$V$6='Pareto Math2'!Z$3,'Pareto Math2'!B693,IF(HLOOKUP(X$15,'Data Collection2'!I$2:J693,A694,FALSE)="","",HLOOKUP(X$15,'Data Collection2'!I$2:J693,A694,FALSE)))</f>
        <v>#REF!</v>
      </c>
      <c r="D693" s="149" t="e">
        <f>HLOOKUP(V$15,'Data Collection2'!I$2:J693,A694,FALSE)</f>
        <v>#REF!</v>
      </c>
      <c r="E693" s="152" t="e">
        <f>IF(C693="","",HLOOKUP(W$15,'Data Collection2'!I$2:J693,A694,FALSE))</f>
        <v>#REF!</v>
      </c>
      <c r="F693" s="152">
        <f>(COUNTIF(D$3:D693,D693))</f>
        <v>691</v>
      </c>
      <c r="G693" s="152">
        <f t="shared" si="123"/>
        <v>999</v>
      </c>
      <c r="H693" s="152" t="e">
        <f t="shared" si="124"/>
        <v>#REF!</v>
      </c>
      <c r="I693" s="153" t="str">
        <f t="shared" si="118"/>
        <v/>
      </c>
      <c r="J693" s="153" t="e">
        <f t="shared" si="127"/>
        <v>#REF!</v>
      </c>
      <c r="K693" s="153" t="e">
        <f t="shared" si="128"/>
        <v>#REF!</v>
      </c>
      <c r="L693" s="153" t="e">
        <f t="shared" si="129"/>
        <v>#REF!</v>
      </c>
      <c r="M693" s="153" t="e">
        <f t="shared" si="126"/>
        <v>#REF!</v>
      </c>
      <c r="N693" s="153" t="e">
        <f t="shared" si="126"/>
        <v>#REF!</v>
      </c>
      <c r="O693" s="153" t="e">
        <f t="shared" si="126"/>
        <v>#REF!</v>
      </c>
      <c r="P693" s="153" t="e">
        <f t="shared" si="117"/>
        <v>#REF!</v>
      </c>
      <c r="Q693" s="153" t="e">
        <f t="shared" si="117"/>
        <v>#REF!</v>
      </c>
      <c r="R693" s="153" t="e">
        <f t="shared" si="117"/>
        <v>#REF!</v>
      </c>
      <c r="S693" s="153" t="e">
        <f t="shared" si="121"/>
        <v>#REF!</v>
      </c>
      <c r="T693" s="152" t="str">
        <f t="shared" ca="1" si="122"/>
        <v/>
      </c>
      <c r="U693" s="149" t="str">
        <f t="shared" ca="1" si="119"/>
        <v/>
      </c>
    </row>
    <row r="694" spans="1:21">
      <c r="A694" s="149">
        <v>692</v>
      </c>
      <c r="B694" s="150">
        <f t="shared" si="120"/>
        <v>692</v>
      </c>
      <c r="C694" s="151" t="e">
        <f>IF('Data Collection2'!$V$6='Pareto Math2'!Z$3,'Pareto Math2'!B694,IF(HLOOKUP(X$15,'Data Collection2'!I$2:J694,A695,FALSE)="","",HLOOKUP(X$15,'Data Collection2'!I$2:J694,A695,FALSE)))</f>
        <v>#REF!</v>
      </c>
      <c r="D694" s="149" t="e">
        <f>HLOOKUP(V$15,'Data Collection2'!I$2:J694,A695,FALSE)</f>
        <v>#REF!</v>
      </c>
      <c r="E694" s="152" t="e">
        <f>IF(C694="","",HLOOKUP(W$15,'Data Collection2'!I$2:J694,A695,FALSE))</f>
        <v>#REF!</v>
      </c>
      <c r="F694" s="152">
        <f>(COUNTIF(D$3:D694,D694))</f>
        <v>692</v>
      </c>
      <c r="G694" s="152">
        <f t="shared" si="123"/>
        <v>999</v>
      </c>
      <c r="H694" s="152" t="e">
        <f t="shared" si="124"/>
        <v>#REF!</v>
      </c>
      <c r="I694" s="153" t="str">
        <f t="shared" si="118"/>
        <v/>
      </c>
      <c r="J694" s="153" t="e">
        <f t="shared" si="127"/>
        <v>#REF!</v>
      </c>
      <c r="K694" s="153" t="e">
        <f t="shared" si="128"/>
        <v>#REF!</v>
      </c>
      <c r="L694" s="153" t="e">
        <f t="shared" si="129"/>
        <v>#REF!</v>
      </c>
      <c r="M694" s="153" t="e">
        <f t="shared" si="126"/>
        <v>#REF!</v>
      </c>
      <c r="N694" s="153" t="e">
        <f t="shared" si="126"/>
        <v>#REF!</v>
      </c>
      <c r="O694" s="153" t="e">
        <f t="shared" si="126"/>
        <v>#REF!</v>
      </c>
      <c r="P694" s="153" t="e">
        <f t="shared" si="117"/>
        <v>#REF!</v>
      </c>
      <c r="Q694" s="153" t="e">
        <f t="shared" si="117"/>
        <v>#REF!</v>
      </c>
      <c r="R694" s="153" t="e">
        <f t="shared" si="117"/>
        <v>#REF!</v>
      </c>
      <c r="S694" s="153" t="e">
        <f t="shared" si="121"/>
        <v>#REF!</v>
      </c>
      <c r="T694" s="152" t="str">
        <f t="shared" ca="1" si="122"/>
        <v/>
      </c>
      <c r="U694" s="149" t="str">
        <f t="shared" ca="1" si="119"/>
        <v/>
      </c>
    </row>
    <row r="695" spans="1:21">
      <c r="A695" s="149">
        <v>693</v>
      </c>
      <c r="B695" s="150">
        <f t="shared" si="120"/>
        <v>693</v>
      </c>
      <c r="C695" s="151" t="e">
        <f>IF('Data Collection2'!$V$6='Pareto Math2'!Z$3,'Pareto Math2'!B695,IF(HLOOKUP(X$15,'Data Collection2'!I$2:J695,A696,FALSE)="","",HLOOKUP(X$15,'Data Collection2'!I$2:J695,A696,FALSE)))</f>
        <v>#REF!</v>
      </c>
      <c r="D695" s="149" t="e">
        <f>HLOOKUP(V$15,'Data Collection2'!I$2:J695,A696,FALSE)</f>
        <v>#REF!</v>
      </c>
      <c r="E695" s="152" t="e">
        <f>IF(C695="","",HLOOKUP(W$15,'Data Collection2'!I$2:J695,A696,FALSE))</f>
        <v>#REF!</v>
      </c>
      <c r="F695" s="152">
        <f>(COUNTIF(D$3:D695,D695))</f>
        <v>693</v>
      </c>
      <c r="G695" s="152">
        <f t="shared" si="123"/>
        <v>999</v>
      </c>
      <c r="H695" s="152" t="e">
        <f t="shared" si="124"/>
        <v>#REF!</v>
      </c>
      <c r="I695" s="153" t="str">
        <f t="shared" si="118"/>
        <v/>
      </c>
      <c r="J695" s="153" t="e">
        <f t="shared" si="127"/>
        <v>#REF!</v>
      </c>
      <c r="K695" s="153" t="e">
        <f t="shared" si="128"/>
        <v>#REF!</v>
      </c>
      <c r="L695" s="153" t="e">
        <f t="shared" si="129"/>
        <v>#REF!</v>
      </c>
      <c r="M695" s="153" t="e">
        <f t="shared" si="126"/>
        <v>#REF!</v>
      </c>
      <c r="N695" s="153" t="e">
        <f t="shared" si="126"/>
        <v>#REF!</v>
      </c>
      <c r="O695" s="153" t="e">
        <f t="shared" si="126"/>
        <v>#REF!</v>
      </c>
      <c r="P695" s="153" t="e">
        <f t="shared" si="117"/>
        <v>#REF!</v>
      </c>
      <c r="Q695" s="153" t="e">
        <f t="shared" si="117"/>
        <v>#REF!</v>
      </c>
      <c r="R695" s="153" t="e">
        <f t="shared" si="117"/>
        <v>#REF!</v>
      </c>
      <c r="S695" s="153" t="e">
        <f t="shared" si="121"/>
        <v>#REF!</v>
      </c>
      <c r="T695" s="152" t="str">
        <f t="shared" ca="1" si="122"/>
        <v/>
      </c>
      <c r="U695" s="149" t="str">
        <f t="shared" ca="1" si="119"/>
        <v/>
      </c>
    </row>
    <row r="696" spans="1:21">
      <c r="A696" s="149">
        <v>694</v>
      </c>
      <c r="B696" s="150">
        <f t="shared" si="120"/>
        <v>694</v>
      </c>
      <c r="C696" s="151" t="e">
        <f>IF('Data Collection2'!$V$6='Pareto Math2'!Z$3,'Pareto Math2'!B696,IF(HLOOKUP(X$15,'Data Collection2'!I$2:J696,A697,FALSE)="","",HLOOKUP(X$15,'Data Collection2'!I$2:J696,A697,FALSE)))</f>
        <v>#REF!</v>
      </c>
      <c r="D696" s="149" t="e">
        <f>HLOOKUP(V$15,'Data Collection2'!I$2:J696,A697,FALSE)</f>
        <v>#REF!</v>
      </c>
      <c r="E696" s="152" t="e">
        <f>IF(C696="","",HLOOKUP(W$15,'Data Collection2'!I$2:J696,A697,FALSE))</f>
        <v>#REF!</v>
      </c>
      <c r="F696" s="152">
        <f>(COUNTIF(D$3:D696,D696))</f>
        <v>694</v>
      </c>
      <c r="G696" s="152">
        <f t="shared" si="123"/>
        <v>999</v>
      </c>
      <c r="H696" s="152" t="e">
        <f t="shared" si="124"/>
        <v>#REF!</v>
      </c>
      <c r="I696" s="153" t="str">
        <f t="shared" si="118"/>
        <v/>
      </c>
      <c r="J696" s="153" t="e">
        <f t="shared" si="127"/>
        <v>#REF!</v>
      </c>
      <c r="K696" s="153" t="e">
        <f t="shared" si="128"/>
        <v>#REF!</v>
      </c>
      <c r="L696" s="153" t="e">
        <f t="shared" si="129"/>
        <v>#REF!</v>
      </c>
      <c r="M696" s="153" t="e">
        <f t="shared" si="126"/>
        <v>#REF!</v>
      </c>
      <c r="N696" s="153" t="e">
        <f t="shared" si="126"/>
        <v>#REF!</v>
      </c>
      <c r="O696" s="153" t="e">
        <f t="shared" si="126"/>
        <v>#REF!</v>
      </c>
      <c r="P696" s="153" t="e">
        <f t="shared" si="117"/>
        <v>#REF!</v>
      </c>
      <c r="Q696" s="153" t="e">
        <f t="shared" si="117"/>
        <v>#REF!</v>
      </c>
      <c r="R696" s="153" t="e">
        <f t="shared" si="117"/>
        <v>#REF!</v>
      </c>
      <c r="S696" s="153" t="e">
        <f t="shared" si="121"/>
        <v>#REF!</v>
      </c>
      <c r="T696" s="152" t="str">
        <f t="shared" ca="1" si="122"/>
        <v/>
      </c>
      <c r="U696" s="149" t="str">
        <f t="shared" ca="1" si="119"/>
        <v/>
      </c>
    </row>
    <row r="697" spans="1:21">
      <c r="A697" s="149">
        <v>695</v>
      </c>
      <c r="B697" s="150">
        <f t="shared" si="120"/>
        <v>695</v>
      </c>
      <c r="C697" s="151" t="e">
        <f>IF('Data Collection2'!$V$6='Pareto Math2'!Z$3,'Pareto Math2'!B697,IF(HLOOKUP(X$15,'Data Collection2'!I$2:J697,A698,FALSE)="","",HLOOKUP(X$15,'Data Collection2'!I$2:J697,A698,FALSE)))</f>
        <v>#REF!</v>
      </c>
      <c r="D697" s="149" t="e">
        <f>HLOOKUP(V$15,'Data Collection2'!I$2:J697,A698,FALSE)</f>
        <v>#REF!</v>
      </c>
      <c r="E697" s="152" t="e">
        <f>IF(C697="","",HLOOKUP(W$15,'Data Collection2'!I$2:J697,A698,FALSE))</f>
        <v>#REF!</v>
      </c>
      <c r="F697" s="152">
        <f>(COUNTIF(D$3:D697,D697))</f>
        <v>695</v>
      </c>
      <c r="G697" s="152">
        <f t="shared" si="123"/>
        <v>999</v>
      </c>
      <c r="H697" s="152" t="e">
        <f t="shared" si="124"/>
        <v>#REF!</v>
      </c>
      <c r="I697" s="153" t="str">
        <f t="shared" si="118"/>
        <v/>
      </c>
      <c r="J697" s="153" t="e">
        <f t="shared" si="127"/>
        <v>#REF!</v>
      </c>
      <c r="K697" s="153" t="e">
        <f t="shared" si="128"/>
        <v>#REF!</v>
      </c>
      <c r="L697" s="153" t="e">
        <f t="shared" si="129"/>
        <v>#REF!</v>
      </c>
      <c r="M697" s="153" t="e">
        <f t="shared" si="126"/>
        <v>#REF!</v>
      </c>
      <c r="N697" s="153" t="e">
        <f t="shared" si="126"/>
        <v>#REF!</v>
      </c>
      <c r="O697" s="153" t="e">
        <f t="shared" si="126"/>
        <v>#REF!</v>
      </c>
      <c r="P697" s="153" t="e">
        <f t="shared" si="117"/>
        <v>#REF!</v>
      </c>
      <c r="Q697" s="153" t="e">
        <f t="shared" si="117"/>
        <v>#REF!</v>
      </c>
      <c r="R697" s="153" t="e">
        <f t="shared" si="117"/>
        <v>#REF!</v>
      </c>
      <c r="S697" s="153" t="e">
        <f t="shared" si="121"/>
        <v>#REF!</v>
      </c>
      <c r="T697" s="152" t="str">
        <f t="shared" ca="1" si="122"/>
        <v/>
      </c>
      <c r="U697" s="149" t="str">
        <f t="shared" ca="1" si="119"/>
        <v/>
      </c>
    </row>
    <row r="698" spans="1:21">
      <c r="A698" s="149">
        <v>696</v>
      </c>
      <c r="B698" s="150">
        <f t="shared" si="120"/>
        <v>696</v>
      </c>
      <c r="C698" s="151" t="e">
        <f>IF('Data Collection2'!$V$6='Pareto Math2'!Z$3,'Pareto Math2'!B698,IF(HLOOKUP(X$15,'Data Collection2'!I$2:J698,A699,FALSE)="","",HLOOKUP(X$15,'Data Collection2'!I$2:J698,A699,FALSE)))</f>
        <v>#REF!</v>
      </c>
      <c r="D698" s="149" t="e">
        <f>HLOOKUP(V$15,'Data Collection2'!I$2:J698,A699,FALSE)</f>
        <v>#REF!</v>
      </c>
      <c r="E698" s="152" t="e">
        <f>IF(C698="","",HLOOKUP(W$15,'Data Collection2'!I$2:J698,A699,FALSE))</f>
        <v>#REF!</v>
      </c>
      <c r="F698" s="152">
        <f>(COUNTIF(D$3:D698,D698))</f>
        <v>696</v>
      </c>
      <c r="G698" s="152">
        <f t="shared" si="123"/>
        <v>999</v>
      </c>
      <c r="H698" s="152" t="e">
        <f t="shared" si="124"/>
        <v>#REF!</v>
      </c>
      <c r="I698" s="153" t="str">
        <f t="shared" si="118"/>
        <v/>
      </c>
      <c r="J698" s="153" t="e">
        <f t="shared" si="127"/>
        <v>#REF!</v>
      </c>
      <c r="K698" s="153" t="e">
        <f t="shared" si="128"/>
        <v>#REF!</v>
      </c>
      <c r="L698" s="153" t="e">
        <f t="shared" si="129"/>
        <v>#REF!</v>
      </c>
      <c r="M698" s="153" t="e">
        <f t="shared" si="126"/>
        <v>#REF!</v>
      </c>
      <c r="N698" s="153" t="e">
        <f t="shared" si="126"/>
        <v>#REF!</v>
      </c>
      <c r="O698" s="153" t="e">
        <f t="shared" si="126"/>
        <v>#REF!</v>
      </c>
      <c r="P698" s="153" t="e">
        <f t="shared" si="117"/>
        <v>#REF!</v>
      </c>
      <c r="Q698" s="153" t="e">
        <f t="shared" si="117"/>
        <v>#REF!</v>
      </c>
      <c r="R698" s="153" t="e">
        <f t="shared" si="117"/>
        <v>#REF!</v>
      </c>
      <c r="S698" s="153" t="e">
        <f t="shared" si="121"/>
        <v>#REF!</v>
      </c>
      <c r="T698" s="152" t="str">
        <f t="shared" ca="1" si="122"/>
        <v/>
      </c>
      <c r="U698" s="149" t="str">
        <f t="shared" ca="1" si="119"/>
        <v/>
      </c>
    </row>
    <row r="699" spans="1:21">
      <c r="A699" s="149">
        <v>697</v>
      </c>
      <c r="B699" s="150">
        <f t="shared" si="120"/>
        <v>697</v>
      </c>
      <c r="C699" s="151" t="e">
        <f>IF('Data Collection2'!$V$6='Pareto Math2'!Z$3,'Pareto Math2'!B699,IF(HLOOKUP(X$15,'Data Collection2'!I$2:J699,A700,FALSE)="","",HLOOKUP(X$15,'Data Collection2'!I$2:J699,A700,FALSE)))</f>
        <v>#REF!</v>
      </c>
      <c r="D699" s="149" t="e">
        <f>HLOOKUP(V$15,'Data Collection2'!I$2:J699,A700,FALSE)</f>
        <v>#REF!</v>
      </c>
      <c r="E699" s="152" t="e">
        <f>IF(C699="","",HLOOKUP(W$15,'Data Collection2'!I$2:J699,A700,FALSE))</f>
        <v>#REF!</v>
      </c>
      <c r="F699" s="152">
        <f>(COUNTIF(D$3:D699,D699))</f>
        <v>697</v>
      </c>
      <c r="G699" s="152">
        <f t="shared" si="123"/>
        <v>999</v>
      </c>
      <c r="H699" s="152" t="e">
        <f t="shared" si="124"/>
        <v>#REF!</v>
      </c>
      <c r="I699" s="153" t="str">
        <f t="shared" si="118"/>
        <v/>
      </c>
      <c r="J699" s="153" t="e">
        <f t="shared" si="127"/>
        <v>#REF!</v>
      </c>
      <c r="K699" s="153" t="e">
        <f t="shared" si="128"/>
        <v>#REF!</v>
      </c>
      <c r="L699" s="153" t="e">
        <f t="shared" si="129"/>
        <v>#REF!</v>
      </c>
      <c r="M699" s="153" t="e">
        <f t="shared" si="126"/>
        <v>#REF!</v>
      </c>
      <c r="N699" s="153" t="e">
        <f t="shared" si="126"/>
        <v>#REF!</v>
      </c>
      <c r="O699" s="153" t="e">
        <f t="shared" si="126"/>
        <v>#REF!</v>
      </c>
      <c r="P699" s="153" t="e">
        <f t="shared" si="117"/>
        <v>#REF!</v>
      </c>
      <c r="Q699" s="153" t="e">
        <f t="shared" si="117"/>
        <v>#REF!</v>
      </c>
      <c r="R699" s="153" t="e">
        <f t="shared" si="117"/>
        <v>#REF!</v>
      </c>
      <c r="S699" s="153" t="e">
        <f t="shared" si="121"/>
        <v>#REF!</v>
      </c>
      <c r="T699" s="152" t="str">
        <f t="shared" ca="1" si="122"/>
        <v/>
      </c>
      <c r="U699" s="149" t="str">
        <f t="shared" ca="1" si="119"/>
        <v/>
      </c>
    </row>
    <row r="700" spans="1:21">
      <c r="A700" s="149">
        <v>698</v>
      </c>
      <c r="B700" s="150">
        <f t="shared" si="120"/>
        <v>698</v>
      </c>
      <c r="C700" s="151" t="e">
        <f>IF('Data Collection2'!$V$6='Pareto Math2'!Z$3,'Pareto Math2'!B700,IF(HLOOKUP(X$15,'Data Collection2'!I$2:J700,A701,FALSE)="","",HLOOKUP(X$15,'Data Collection2'!I$2:J700,A701,FALSE)))</f>
        <v>#REF!</v>
      </c>
      <c r="D700" s="149" t="e">
        <f>HLOOKUP(V$15,'Data Collection2'!I$2:J700,A701,FALSE)</f>
        <v>#REF!</v>
      </c>
      <c r="E700" s="152" t="e">
        <f>IF(C700="","",HLOOKUP(W$15,'Data Collection2'!I$2:J700,A701,FALSE))</f>
        <v>#REF!</v>
      </c>
      <c r="F700" s="152">
        <f>(COUNTIF(D$3:D700,D700))</f>
        <v>698</v>
      </c>
      <c r="G700" s="152">
        <f t="shared" si="123"/>
        <v>999</v>
      </c>
      <c r="H700" s="152" t="e">
        <f t="shared" si="124"/>
        <v>#REF!</v>
      </c>
      <c r="I700" s="153" t="str">
        <f t="shared" si="118"/>
        <v/>
      </c>
      <c r="J700" s="153" t="e">
        <f t="shared" si="127"/>
        <v>#REF!</v>
      </c>
      <c r="K700" s="153" t="e">
        <f t="shared" si="128"/>
        <v>#REF!</v>
      </c>
      <c r="L700" s="153" t="e">
        <f t="shared" si="129"/>
        <v>#REF!</v>
      </c>
      <c r="M700" s="153" t="e">
        <f t="shared" si="126"/>
        <v>#REF!</v>
      </c>
      <c r="N700" s="153" t="e">
        <f t="shared" si="126"/>
        <v>#REF!</v>
      </c>
      <c r="O700" s="153" t="e">
        <f t="shared" si="126"/>
        <v>#REF!</v>
      </c>
      <c r="P700" s="153" t="e">
        <f t="shared" si="126"/>
        <v>#REF!</v>
      </c>
      <c r="Q700" s="153" t="e">
        <f t="shared" si="126"/>
        <v>#REF!</v>
      </c>
      <c r="R700" s="153" t="e">
        <f t="shared" si="126"/>
        <v>#REF!</v>
      </c>
      <c r="S700" s="153" t="e">
        <f t="shared" si="121"/>
        <v>#REF!</v>
      </c>
      <c r="T700" s="152" t="str">
        <f t="shared" ca="1" si="122"/>
        <v/>
      </c>
      <c r="U700" s="149" t="str">
        <f t="shared" ca="1" si="119"/>
        <v/>
      </c>
    </row>
    <row r="701" spans="1:21">
      <c r="A701" s="149">
        <v>699</v>
      </c>
      <c r="B701" s="150">
        <f t="shared" si="120"/>
        <v>699</v>
      </c>
      <c r="C701" s="151" t="e">
        <f>IF('Data Collection2'!$V$6='Pareto Math2'!Z$3,'Pareto Math2'!B701,IF(HLOOKUP(X$15,'Data Collection2'!I$2:J701,A702,FALSE)="","",HLOOKUP(X$15,'Data Collection2'!I$2:J701,A702,FALSE)))</f>
        <v>#REF!</v>
      </c>
      <c r="D701" s="149" t="e">
        <f>HLOOKUP(V$15,'Data Collection2'!I$2:J701,A702,FALSE)</f>
        <v>#REF!</v>
      </c>
      <c r="E701" s="152" t="e">
        <f>IF(C701="","",HLOOKUP(W$15,'Data Collection2'!I$2:J701,A702,FALSE))</f>
        <v>#REF!</v>
      </c>
      <c r="F701" s="152">
        <f>(COUNTIF(D$3:D701,D701))</f>
        <v>699</v>
      </c>
      <c r="G701" s="152">
        <f t="shared" si="123"/>
        <v>999</v>
      </c>
      <c r="H701" s="152" t="e">
        <f t="shared" si="124"/>
        <v>#REF!</v>
      </c>
      <c r="I701" s="153" t="str">
        <f t="shared" si="118"/>
        <v/>
      </c>
      <c r="J701" s="153" t="e">
        <f t="shared" si="127"/>
        <v>#REF!</v>
      </c>
      <c r="K701" s="153" t="e">
        <f t="shared" si="128"/>
        <v>#REF!</v>
      </c>
      <c r="L701" s="153" t="e">
        <f t="shared" si="129"/>
        <v>#REF!</v>
      </c>
      <c r="M701" s="153" t="e">
        <f t="shared" si="126"/>
        <v>#REF!</v>
      </c>
      <c r="N701" s="153" t="e">
        <f t="shared" si="126"/>
        <v>#REF!</v>
      </c>
      <c r="O701" s="153" t="e">
        <f t="shared" si="126"/>
        <v>#REF!</v>
      </c>
      <c r="P701" s="153" t="e">
        <f t="shared" si="126"/>
        <v>#REF!</v>
      </c>
      <c r="Q701" s="153" t="e">
        <f t="shared" si="126"/>
        <v>#REF!</v>
      </c>
      <c r="R701" s="153" t="e">
        <f t="shared" si="126"/>
        <v>#REF!</v>
      </c>
      <c r="S701" s="153" t="e">
        <f t="shared" si="121"/>
        <v>#REF!</v>
      </c>
      <c r="T701" s="152" t="str">
        <f t="shared" ca="1" si="122"/>
        <v/>
      </c>
      <c r="U701" s="149" t="str">
        <f t="shared" ca="1" si="119"/>
        <v/>
      </c>
    </row>
    <row r="702" spans="1:21">
      <c r="A702" s="149">
        <v>700</v>
      </c>
      <c r="B702" s="150">
        <f t="shared" si="120"/>
        <v>700</v>
      </c>
      <c r="C702" s="151" t="e">
        <f>IF('Data Collection2'!$V$6='Pareto Math2'!Z$3,'Pareto Math2'!B702,IF(HLOOKUP(X$15,'Data Collection2'!I$2:J702,A703,FALSE)="","",HLOOKUP(X$15,'Data Collection2'!I$2:J702,A703,FALSE)))</f>
        <v>#REF!</v>
      </c>
      <c r="D702" s="149" t="e">
        <f>HLOOKUP(V$15,'Data Collection2'!I$2:J702,A703,FALSE)</f>
        <v>#REF!</v>
      </c>
      <c r="E702" s="152" t="e">
        <f>IF(C702="","",HLOOKUP(W$15,'Data Collection2'!I$2:J702,A703,FALSE))</f>
        <v>#REF!</v>
      </c>
      <c r="F702" s="152">
        <f>(COUNTIF(D$3:D702,D702))</f>
        <v>700</v>
      </c>
      <c r="G702" s="152">
        <f t="shared" si="123"/>
        <v>999</v>
      </c>
      <c r="H702" s="152" t="e">
        <f t="shared" si="124"/>
        <v>#REF!</v>
      </c>
      <c r="I702" s="153" t="str">
        <f t="shared" si="118"/>
        <v/>
      </c>
      <c r="J702" s="153" t="e">
        <f t="shared" si="127"/>
        <v>#REF!</v>
      </c>
      <c r="K702" s="153" t="e">
        <f t="shared" si="128"/>
        <v>#REF!</v>
      </c>
      <c r="L702" s="153" t="e">
        <f t="shared" si="129"/>
        <v>#REF!</v>
      </c>
      <c r="M702" s="153" t="e">
        <f t="shared" si="126"/>
        <v>#REF!</v>
      </c>
      <c r="N702" s="153" t="e">
        <f t="shared" si="126"/>
        <v>#REF!</v>
      </c>
      <c r="O702" s="153" t="e">
        <f t="shared" si="126"/>
        <v>#REF!</v>
      </c>
      <c r="P702" s="153" t="e">
        <f t="shared" si="126"/>
        <v>#REF!</v>
      </c>
      <c r="Q702" s="153" t="e">
        <f t="shared" si="126"/>
        <v>#REF!</v>
      </c>
      <c r="R702" s="153" t="e">
        <f t="shared" si="126"/>
        <v>#REF!</v>
      </c>
      <c r="S702" s="153" t="e">
        <f t="shared" si="121"/>
        <v>#REF!</v>
      </c>
      <c r="T702" s="152" t="str">
        <f t="shared" ca="1" si="122"/>
        <v/>
      </c>
      <c r="U702" s="149" t="str">
        <f t="shared" ca="1" si="119"/>
        <v/>
      </c>
    </row>
    <row r="703" spans="1:21">
      <c r="A703" s="149">
        <v>701</v>
      </c>
      <c r="B703" s="150">
        <f t="shared" si="120"/>
        <v>701</v>
      </c>
      <c r="C703" s="151" t="e">
        <f>IF('Data Collection2'!$V$6='Pareto Math2'!Z$3,'Pareto Math2'!B703,IF(HLOOKUP(X$15,'Data Collection2'!I$2:J703,A704,FALSE)="","",HLOOKUP(X$15,'Data Collection2'!I$2:J703,A704,FALSE)))</f>
        <v>#REF!</v>
      </c>
      <c r="D703" s="149" t="e">
        <f>HLOOKUP(V$15,'Data Collection2'!I$2:J703,A704,FALSE)</f>
        <v>#REF!</v>
      </c>
      <c r="E703" s="152" t="e">
        <f>IF(C703="","",HLOOKUP(W$15,'Data Collection2'!I$2:J703,A704,FALSE))</f>
        <v>#REF!</v>
      </c>
      <c r="F703" s="152">
        <f>(COUNTIF(D$3:D703,D703))</f>
        <v>701</v>
      </c>
      <c r="G703" s="152">
        <f t="shared" si="123"/>
        <v>999</v>
      </c>
      <c r="H703" s="152" t="e">
        <f t="shared" si="124"/>
        <v>#REF!</v>
      </c>
      <c r="I703" s="153" t="str">
        <f t="shared" si="118"/>
        <v/>
      </c>
      <c r="J703" s="153" t="e">
        <f t="shared" si="127"/>
        <v>#REF!</v>
      </c>
      <c r="K703" s="153" t="e">
        <f t="shared" si="128"/>
        <v>#REF!</v>
      </c>
      <c r="L703" s="153" t="e">
        <f t="shared" si="129"/>
        <v>#REF!</v>
      </c>
      <c r="M703" s="153" t="e">
        <f t="shared" si="126"/>
        <v>#REF!</v>
      </c>
      <c r="N703" s="153" t="e">
        <f t="shared" si="126"/>
        <v>#REF!</v>
      </c>
      <c r="O703" s="153" t="e">
        <f t="shared" si="126"/>
        <v>#REF!</v>
      </c>
      <c r="P703" s="153" t="e">
        <f t="shared" si="126"/>
        <v>#REF!</v>
      </c>
      <c r="Q703" s="153" t="e">
        <f t="shared" si="126"/>
        <v>#REF!</v>
      </c>
      <c r="R703" s="153" t="e">
        <f t="shared" si="126"/>
        <v>#REF!</v>
      </c>
      <c r="S703" s="153" t="e">
        <f t="shared" si="121"/>
        <v>#REF!</v>
      </c>
      <c r="T703" s="152" t="str">
        <f t="shared" ca="1" si="122"/>
        <v/>
      </c>
      <c r="U703" s="149" t="str">
        <f t="shared" ca="1" si="119"/>
        <v/>
      </c>
    </row>
    <row r="704" spans="1:21">
      <c r="A704" s="149">
        <v>702</v>
      </c>
      <c r="B704" s="150">
        <f t="shared" si="120"/>
        <v>702</v>
      </c>
      <c r="C704" s="151" t="e">
        <f>IF('Data Collection2'!$V$6='Pareto Math2'!Z$3,'Pareto Math2'!B704,IF(HLOOKUP(X$15,'Data Collection2'!I$2:J704,A705,FALSE)="","",HLOOKUP(X$15,'Data Collection2'!I$2:J704,A705,FALSE)))</f>
        <v>#REF!</v>
      </c>
      <c r="D704" s="149" t="e">
        <f>HLOOKUP(V$15,'Data Collection2'!I$2:J704,A705,FALSE)</f>
        <v>#REF!</v>
      </c>
      <c r="E704" s="152" t="e">
        <f>IF(C704="","",HLOOKUP(W$15,'Data Collection2'!I$2:J704,A705,FALSE))</f>
        <v>#REF!</v>
      </c>
      <c r="F704" s="152">
        <f>(COUNTIF(D$3:D704,D704))</f>
        <v>702</v>
      </c>
      <c r="G704" s="152">
        <f t="shared" si="123"/>
        <v>999</v>
      </c>
      <c r="H704" s="152" t="e">
        <f t="shared" si="124"/>
        <v>#REF!</v>
      </c>
      <c r="I704" s="153" t="str">
        <f t="shared" si="118"/>
        <v/>
      </c>
      <c r="J704" s="153" t="e">
        <f t="shared" si="127"/>
        <v>#REF!</v>
      </c>
      <c r="K704" s="153" t="e">
        <f t="shared" si="128"/>
        <v>#REF!</v>
      </c>
      <c r="L704" s="153" t="e">
        <f t="shared" si="129"/>
        <v>#REF!</v>
      </c>
      <c r="M704" s="153" t="e">
        <f t="shared" si="126"/>
        <v>#REF!</v>
      </c>
      <c r="N704" s="153" t="e">
        <f t="shared" si="126"/>
        <v>#REF!</v>
      </c>
      <c r="O704" s="153" t="e">
        <f t="shared" si="126"/>
        <v>#REF!</v>
      </c>
      <c r="P704" s="153" t="e">
        <f t="shared" si="126"/>
        <v>#REF!</v>
      </c>
      <c r="Q704" s="153" t="e">
        <f t="shared" si="126"/>
        <v>#REF!</v>
      </c>
      <c r="R704" s="153" t="e">
        <f t="shared" si="126"/>
        <v>#REF!</v>
      </c>
      <c r="S704" s="153" t="e">
        <f t="shared" si="121"/>
        <v>#REF!</v>
      </c>
      <c r="T704" s="152" t="str">
        <f t="shared" ca="1" si="122"/>
        <v/>
      </c>
      <c r="U704" s="149" t="str">
        <f t="shared" ca="1" si="119"/>
        <v/>
      </c>
    </row>
    <row r="705" spans="1:21">
      <c r="A705" s="149">
        <v>703</v>
      </c>
      <c r="B705" s="150">
        <f t="shared" si="120"/>
        <v>703</v>
      </c>
      <c r="C705" s="151" t="e">
        <f>IF('Data Collection2'!$V$6='Pareto Math2'!Z$3,'Pareto Math2'!B705,IF(HLOOKUP(X$15,'Data Collection2'!I$2:J705,A706,FALSE)="","",HLOOKUP(X$15,'Data Collection2'!I$2:J705,A706,FALSE)))</f>
        <v>#REF!</v>
      </c>
      <c r="D705" s="149" t="e">
        <f>HLOOKUP(V$15,'Data Collection2'!I$2:J705,A706,FALSE)</f>
        <v>#REF!</v>
      </c>
      <c r="E705" s="152" t="e">
        <f>IF(C705="","",HLOOKUP(W$15,'Data Collection2'!I$2:J705,A706,FALSE))</f>
        <v>#REF!</v>
      </c>
      <c r="F705" s="152">
        <f>(COUNTIF(D$3:D705,D705))</f>
        <v>703</v>
      </c>
      <c r="G705" s="152">
        <f t="shared" si="123"/>
        <v>999</v>
      </c>
      <c r="H705" s="152" t="e">
        <f t="shared" si="124"/>
        <v>#REF!</v>
      </c>
      <c r="I705" s="153" t="str">
        <f t="shared" si="118"/>
        <v/>
      </c>
      <c r="J705" s="153" t="e">
        <f t="shared" si="127"/>
        <v>#REF!</v>
      </c>
      <c r="K705" s="153" t="e">
        <f t="shared" si="128"/>
        <v>#REF!</v>
      </c>
      <c r="L705" s="153" t="e">
        <f t="shared" si="129"/>
        <v>#REF!</v>
      </c>
      <c r="M705" s="153" t="e">
        <f t="shared" si="126"/>
        <v>#REF!</v>
      </c>
      <c r="N705" s="153" t="e">
        <f t="shared" si="126"/>
        <v>#REF!</v>
      </c>
      <c r="O705" s="153" t="e">
        <f t="shared" si="126"/>
        <v>#REF!</v>
      </c>
      <c r="P705" s="153" t="e">
        <f t="shared" si="126"/>
        <v>#REF!</v>
      </c>
      <c r="Q705" s="153" t="e">
        <f t="shared" si="126"/>
        <v>#REF!</v>
      </c>
      <c r="R705" s="153" t="e">
        <f t="shared" si="126"/>
        <v>#REF!</v>
      </c>
      <c r="S705" s="153" t="e">
        <f t="shared" si="121"/>
        <v>#REF!</v>
      </c>
      <c r="T705" s="152" t="str">
        <f t="shared" ca="1" si="122"/>
        <v/>
      </c>
      <c r="U705" s="149" t="str">
        <f t="shared" ca="1" si="119"/>
        <v/>
      </c>
    </row>
    <row r="706" spans="1:21">
      <c r="A706" s="149">
        <v>704</v>
      </c>
      <c r="B706" s="150">
        <f t="shared" si="120"/>
        <v>704</v>
      </c>
      <c r="C706" s="151" t="e">
        <f>IF('Data Collection2'!$V$6='Pareto Math2'!Z$3,'Pareto Math2'!B706,IF(HLOOKUP(X$15,'Data Collection2'!I$2:J706,A707,FALSE)="","",HLOOKUP(X$15,'Data Collection2'!I$2:J706,A707,FALSE)))</f>
        <v>#REF!</v>
      </c>
      <c r="D706" s="149" t="e">
        <f>HLOOKUP(V$15,'Data Collection2'!I$2:J706,A707,FALSE)</f>
        <v>#REF!</v>
      </c>
      <c r="E706" s="152" t="e">
        <f>IF(C706="","",HLOOKUP(W$15,'Data Collection2'!I$2:J706,A707,FALSE))</f>
        <v>#REF!</v>
      </c>
      <c r="F706" s="152">
        <f>(COUNTIF(D$3:D706,D706))</f>
        <v>704</v>
      </c>
      <c r="G706" s="152">
        <f t="shared" si="123"/>
        <v>999</v>
      </c>
      <c r="H706" s="152" t="e">
        <f t="shared" si="124"/>
        <v>#REF!</v>
      </c>
      <c r="I706" s="153" t="str">
        <f t="shared" si="118"/>
        <v/>
      </c>
      <c r="J706" s="153" t="e">
        <f t="shared" si="127"/>
        <v>#REF!</v>
      </c>
      <c r="K706" s="153" t="e">
        <f t="shared" si="128"/>
        <v>#REF!</v>
      </c>
      <c r="L706" s="153" t="e">
        <f t="shared" si="129"/>
        <v>#REF!</v>
      </c>
      <c r="M706" s="153" t="e">
        <f t="shared" si="126"/>
        <v>#REF!</v>
      </c>
      <c r="N706" s="153" t="e">
        <f t="shared" si="126"/>
        <v>#REF!</v>
      </c>
      <c r="O706" s="153" t="e">
        <f t="shared" si="126"/>
        <v>#REF!</v>
      </c>
      <c r="P706" s="153" t="e">
        <f t="shared" si="126"/>
        <v>#REF!</v>
      </c>
      <c r="Q706" s="153" t="e">
        <f t="shared" si="126"/>
        <v>#REF!</v>
      </c>
      <c r="R706" s="153" t="e">
        <f t="shared" si="126"/>
        <v>#REF!</v>
      </c>
      <c r="S706" s="153" t="e">
        <f t="shared" si="121"/>
        <v>#REF!</v>
      </c>
      <c r="T706" s="152" t="str">
        <f t="shared" ca="1" si="122"/>
        <v/>
      </c>
      <c r="U706" s="149" t="str">
        <f t="shared" ca="1" si="119"/>
        <v/>
      </c>
    </row>
    <row r="707" spans="1:21">
      <c r="A707" s="149">
        <v>705</v>
      </c>
      <c r="B707" s="150">
        <f t="shared" si="120"/>
        <v>705</v>
      </c>
      <c r="C707" s="151" t="e">
        <f>IF('Data Collection2'!$V$6='Pareto Math2'!Z$3,'Pareto Math2'!B707,IF(HLOOKUP(X$15,'Data Collection2'!I$2:J707,A708,FALSE)="","",HLOOKUP(X$15,'Data Collection2'!I$2:J707,A708,FALSE)))</f>
        <v>#REF!</v>
      </c>
      <c r="D707" s="149" t="e">
        <f>HLOOKUP(V$15,'Data Collection2'!I$2:J707,A708,FALSE)</f>
        <v>#REF!</v>
      </c>
      <c r="E707" s="152" t="e">
        <f>IF(C707="","",HLOOKUP(W$15,'Data Collection2'!I$2:J707,A708,FALSE))</f>
        <v>#REF!</v>
      </c>
      <c r="F707" s="152">
        <f>(COUNTIF(D$3:D707,D707))</f>
        <v>705</v>
      </c>
      <c r="G707" s="152">
        <f t="shared" si="123"/>
        <v>999</v>
      </c>
      <c r="H707" s="152" t="e">
        <f t="shared" si="124"/>
        <v>#REF!</v>
      </c>
      <c r="I707" s="153" t="str">
        <f t="shared" ref="I707:I770" si="130">IF(F707=G707,IF(ISNA(H707),G707,H707),"")</f>
        <v/>
      </c>
      <c r="J707" s="153" t="e">
        <f t="shared" si="127"/>
        <v>#REF!</v>
      </c>
      <c r="K707" s="153" t="e">
        <f t="shared" si="128"/>
        <v>#REF!</v>
      </c>
      <c r="L707" s="153" t="e">
        <f t="shared" si="129"/>
        <v>#REF!</v>
      </c>
      <c r="M707" s="153" t="e">
        <f t="shared" si="126"/>
        <v>#REF!</v>
      </c>
      <c r="N707" s="153" t="e">
        <f t="shared" si="126"/>
        <v>#REF!</v>
      </c>
      <c r="O707" s="153" t="e">
        <f t="shared" si="126"/>
        <v>#REF!</v>
      </c>
      <c r="P707" s="153" t="e">
        <f t="shared" si="126"/>
        <v>#REF!</v>
      </c>
      <c r="Q707" s="153" t="e">
        <f t="shared" si="126"/>
        <v>#REF!</v>
      </c>
      <c r="R707" s="153" t="e">
        <f t="shared" si="126"/>
        <v>#REF!</v>
      </c>
      <c r="S707" s="153" t="e">
        <f t="shared" si="121"/>
        <v>#REF!</v>
      </c>
      <c r="T707" s="152" t="str">
        <f t="shared" ca="1" si="122"/>
        <v/>
      </c>
      <c r="U707" s="149" t="str">
        <f t="shared" ref="U707:U770" ca="1" si="131">IF(T707="","",D707)</f>
        <v/>
      </c>
    </row>
    <row r="708" spans="1:21">
      <c r="A708" s="149">
        <v>706</v>
      </c>
      <c r="B708" s="150">
        <f t="shared" ref="B708:B771" si="132">IF(A708&gt;999-COUNTIF(D:D,0),"",A708)</f>
        <v>706</v>
      </c>
      <c r="C708" s="151" t="e">
        <f>IF('Data Collection2'!$V$6='Pareto Math2'!Z$3,'Pareto Math2'!B708,IF(HLOOKUP(X$15,'Data Collection2'!I$2:J708,A709,FALSE)="","",HLOOKUP(X$15,'Data Collection2'!I$2:J708,A709,FALSE)))</f>
        <v>#REF!</v>
      </c>
      <c r="D708" s="149" t="e">
        <f>HLOOKUP(V$15,'Data Collection2'!I$2:J708,A709,FALSE)</f>
        <v>#REF!</v>
      </c>
      <c r="E708" s="152" t="e">
        <f>IF(C708="","",HLOOKUP(W$15,'Data Collection2'!I$2:J708,A709,FALSE))</f>
        <v>#REF!</v>
      </c>
      <c r="F708" s="152">
        <f>(COUNTIF(D$3:D708,D708))</f>
        <v>706</v>
      </c>
      <c r="G708" s="152">
        <f t="shared" si="123"/>
        <v>999</v>
      </c>
      <c r="H708" s="152" t="e">
        <f t="shared" si="124"/>
        <v>#REF!</v>
      </c>
      <c r="I708" s="153" t="str">
        <f t="shared" si="130"/>
        <v/>
      </c>
      <c r="J708" s="153" t="e">
        <f t="shared" si="127"/>
        <v>#REF!</v>
      </c>
      <c r="K708" s="153" t="e">
        <f t="shared" si="128"/>
        <v>#REF!</v>
      </c>
      <c r="L708" s="153" t="e">
        <f t="shared" si="129"/>
        <v>#REF!</v>
      </c>
      <c r="M708" s="153" t="e">
        <f t="shared" si="126"/>
        <v>#REF!</v>
      </c>
      <c r="N708" s="153" t="e">
        <f t="shared" si="126"/>
        <v>#REF!</v>
      </c>
      <c r="O708" s="153" t="e">
        <f t="shared" si="126"/>
        <v>#REF!</v>
      </c>
      <c r="P708" s="153" t="e">
        <f t="shared" si="126"/>
        <v>#REF!</v>
      </c>
      <c r="Q708" s="153" t="e">
        <f t="shared" si="126"/>
        <v>#REF!</v>
      </c>
      <c r="R708" s="153" t="e">
        <f t="shared" si="126"/>
        <v>#REF!</v>
      </c>
      <c r="S708" s="153" t="e">
        <f t="shared" ref="S708:S771" si="133">IF(SUM(J708:R708)=0,$E708,"")</f>
        <v>#REF!</v>
      </c>
      <c r="T708" s="152" t="str">
        <f t="shared" ref="T708:T771" ca="1" si="134">IF(F708=G708,IF(ISNA(H708),G708+(RAND()*0.01),H708+(RAND()*0.0000000001)),"")</f>
        <v/>
      </c>
      <c r="U708" s="149" t="str">
        <f t="shared" ca="1" si="131"/>
        <v/>
      </c>
    </row>
    <row r="709" spans="1:21">
      <c r="A709" s="149">
        <v>707</v>
      </c>
      <c r="B709" s="150">
        <f t="shared" si="132"/>
        <v>707</v>
      </c>
      <c r="C709" s="151" t="e">
        <f>IF('Data Collection2'!$V$6='Pareto Math2'!Z$3,'Pareto Math2'!B709,IF(HLOOKUP(X$15,'Data Collection2'!I$2:J709,A710,FALSE)="","",HLOOKUP(X$15,'Data Collection2'!I$2:J709,A710,FALSE)))</f>
        <v>#REF!</v>
      </c>
      <c r="D709" s="149" t="e">
        <f>HLOOKUP(V$15,'Data Collection2'!I$2:J709,A710,FALSE)</f>
        <v>#REF!</v>
      </c>
      <c r="E709" s="152" t="e">
        <f>IF(C709="","",HLOOKUP(W$15,'Data Collection2'!I$2:J709,A710,FALSE))</f>
        <v>#REF!</v>
      </c>
      <c r="F709" s="152">
        <f>(COUNTIF(D$3:D709,D709))</f>
        <v>707</v>
      </c>
      <c r="G709" s="152">
        <f t="shared" si="123"/>
        <v>999</v>
      </c>
      <c r="H709" s="152" t="e">
        <f t="shared" si="124"/>
        <v>#REF!</v>
      </c>
      <c r="I709" s="153" t="str">
        <f t="shared" si="130"/>
        <v/>
      </c>
      <c r="J709" s="153" t="e">
        <f t="shared" si="127"/>
        <v>#REF!</v>
      </c>
      <c r="K709" s="153" t="e">
        <f t="shared" si="128"/>
        <v>#REF!</v>
      </c>
      <c r="L709" s="153" t="e">
        <f t="shared" si="129"/>
        <v>#REF!</v>
      </c>
      <c r="M709" s="153" t="e">
        <f t="shared" si="126"/>
        <v>#REF!</v>
      </c>
      <c r="N709" s="153" t="e">
        <f t="shared" si="126"/>
        <v>#REF!</v>
      </c>
      <c r="O709" s="153" t="e">
        <f t="shared" si="126"/>
        <v>#REF!</v>
      </c>
      <c r="P709" s="153" t="e">
        <f t="shared" si="126"/>
        <v>#REF!</v>
      </c>
      <c r="Q709" s="153" t="e">
        <f t="shared" si="126"/>
        <v>#REF!</v>
      </c>
      <c r="R709" s="153" t="e">
        <f t="shared" si="126"/>
        <v>#REF!</v>
      </c>
      <c r="S709" s="153" t="e">
        <f t="shared" si="133"/>
        <v>#REF!</v>
      </c>
      <c r="T709" s="152" t="str">
        <f t="shared" ca="1" si="134"/>
        <v/>
      </c>
      <c r="U709" s="149" t="str">
        <f t="shared" ca="1" si="131"/>
        <v/>
      </c>
    </row>
    <row r="710" spans="1:21">
      <c r="A710" s="149">
        <v>708</v>
      </c>
      <c r="B710" s="150">
        <f t="shared" si="132"/>
        <v>708</v>
      </c>
      <c r="C710" s="151" t="e">
        <f>IF('Data Collection2'!$V$6='Pareto Math2'!Z$3,'Pareto Math2'!B710,IF(HLOOKUP(X$15,'Data Collection2'!I$2:J710,A711,FALSE)="","",HLOOKUP(X$15,'Data Collection2'!I$2:J710,A711,FALSE)))</f>
        <v>#REF!</v>
      </c>
      <c r="D710" s="149" t="e">
        <f>HLOOKUP(V$15,'Data Collection2'!I$2:J710,A711,FALSE)</f>
        <v>#REF!</v>
      </c>
      <c r="E710" s="152" t="e">
        <f>IF(C710="","",HLOOKUP(W$15,'Data Collection2'!I$2:J710,A711,FALSE))</f>
        <v>#REF!</v>
      </c>
      <c r="F710" s="152">
        <f>(COUNTIF(D$3:D710,D710))</f>
        <v>708</v>
      </c>
      <c r="G710" s="152">
        <f t="shared" si="123"/>
        <v>999</v>
      </c>
      <c r="H710" s="152" t="e">
        <f t="shared" si="124"/>
        <v>#REF!</v>
      </c>
      <c r="I710" s="153" t="str">
        <f t="shared" si="130"/>
        <v/>
      </c>
      <c r="J710" s="153" t="e">
        <f t="shared" si="127"/>
        <v>#REF!</v>
      </c>
      <c r="K710" s="153" t="e">
        <f t="shared" si="128"/>
        <v>#REF!</v>
      </c>
      <c r="L710" s="153" t="e">
        <f t="shared" si="129"/>
        <v>#REF!</v>
      </c>
      <c r="M710" s="153" t="e">
        <f t="shared" si="126"/>
        <v>#REF!</v>
      </c>
      <c r="N710" s="153" t="e">
        <f t="shared" si="126"/>
        <v>#REF!</v>
      </c>
      <c r="O710" s="153" t="e">
        <f t="shared" si="126"/>
        <v>#REF!</v>
      </c>
      <c r="P710" s="153" t="e">
        <f t="shared" si="126"/>
        <v>#REF!</v>
      </c>
      <c r="Q710" s="153" t="e">
        <f t="shared" si="126"/>
        <v>#REF!</v>
      </c>
      <c r="R710" s="153" t="e">
        <f t="shared" si="126"/>
        <v>#REF!</v>
      </c>
      <c r="S710" s="153" t="e">
        <f t="shared" si="133"/>
        <v>#REF!</v>
      </c>
      <c r="T710" s="152" t="str">
        <f t="shared" ca="1" si="134"/>
        <v/>
      </c>
      <c r="U710" s="149" t="str">
        <f t="shared" ca="1" si="131"/>
        <v/>
      </c>
    </row>
    <row r="711" spans="1:21">
      <c r="A711" s="149">
        <v>709</v>
      </c>
      <c r="B711" s="150">
        <f t="shared" si="132"/>
        <v>709</v>
      </c>
      <c r="C711" s="151" t="e">
        <f>IF('Data Collection2'!$V$6='Pareto Math2'!Z$3,'Pareto Math2'!B711,IF(HLOOKUP(X$15,'Data Collection2'!I$2:J711,A712,FALSE)="","",HLOOKUP(X$15,'Data Collection2'!I$2:J711,A712,FALSE)))</f>
        <v>#REF!</v>
      </c>
      <c r="D711" s="149" t="e">
        <f>HLOOKUP(V$15,'Data Collection2'!I$2:J711,A712,FALSE)</f>
        <v>#REF!</v>
      </c>
      <c r="E711" s="152" t="e">
        <f>IF(C711="","",HLOOKUP(W$15,'Data Collection2'!I$2:J711,A712,FALSE))</f>
        <v>#REF!</v>
      </c>
      <c r="F711" s="152">
        <f>(COUNTIF(D$3:D711,D711))</f>
        <v>709</v>
      </c>
      <c r="G711" s="152">
        <f t="shared" si="123"/>
        <v>999</v>
      </c>
      <c r="H711" s="152" t="e">
        <f t="shared" si="124"/>
        <v>#REF!</v>
      </c>
      <c r="I711" s="153" t="str">
        <f t="shared" si="130"/>
        <v/>
      </c>
      <c r="J711" s="153" t="e">
        <f t="shared" si="127"/>
        <v>#REF!</v>
      </c>
      <c r="K711" s="153" t="e">
        <f t="shared" si="128"/>
        <v>#REF!</v>
      </c>
      <c r="L711" s="153" t="e">
        <f t="shared" si="129"/>
        <v>#REF!</v>
      </c>
      <c r="M711" s="153" t="e">
        <f t="shared" si="126"/>
        <v>#REF!</v>
      </c>
      <c r="N711" s="153" t="e">
        <f t="shared" si="126"/>
        <v>#REF!</v>
      </c>
      <c r="O711" s="153" t="e">
        <f t="shared" si="126"/>
        <v>#REF!</v>
      </c>
      <c r="P711" s="153" t="e">
        <f t="shared" si="126"/>
        <v>#REF!</v>
      </c>
      <c r="Q711" s="153" t="e">
        <f t="shared" si="126"/>
        <v>#REF!</v>
      </c>
      <c r="R711" s="153" t="e">
        <f t="shared" si="126"/>
        <v>#REF!</v>
      </c>
      <c r="S711" s="153" t="e">
        <f t="shared" si="133"/>
        <v>#REF!</v>
      </c>
      <c r="T711" s="152" t="str">
        <f t="shared" ca="1" si="134"/>
        <v/>
      </c>
      <c r="U711" s="149" t="str">
        <f t="shared" ca="1" si="131"/>
        <v/>
      </c>
    </row>
    <row r="712" spans="1:21">
      <c r="A712" s="149">
        <v>710</v>
      </c>
      <c r="B712" s="150">
        <f t="shared" si="132"/>
        <v>710</v>
      </c>
      <c r="C712" s="151" t="e">
        <f>IF('Data Collection2'!$V$6='Pareto Math2'!Z$3,'Pareto Math2'!B712,IF(HLOOKUP(X$15,'Data Collection2'!I$2:J712,A713,FALSE)="","",HLOOKUP(X$15,'Data Collection2'!I$2:J712,A713,FALSE)))</f>
        <v>#REF!</v>
      </c>
      <c r="D712" s="149" t="e">
        <f>HLOOKUP(V$15,'Data Collection2'!I$2:J712,A713,FALSE)</f>
        <v>#REF!</v>
      </c>
      <c r="E712" s="152" t="e">
        <f>IF(C712="","",HLOOKUP(W$15,'Data Collection2'!I$2:J712,A713,FALSE))</f>
        <v>#REF!</v>
      </c>
      <c r="F712" s="152">
        <f>(COUNTIF(D$3:D712,D712))</f>
        <v>710</v>
      </c>
      <c r="G712" s="152">
        <f t="shared" si="123"/>
        <v>999</v>
      </c>
      <c r="H712" s="152" t="e">
        <f t="shared" si="124"/>
        <v>#REF!</v>
      </c>
      <c r="I712" s="153" t="str">
        <f t="shared" si="130"/>
        <v/>
      </c>
      <c r="J712" s="153" t="e">
        <f t="shared" si="127"/>
        <v>#REF!</v>
      </c>
      <c r="K712" s="153" t="e">
        <f t="shared" si="128"/>
        <v>#REF!</v>
      </c>
      <c r="L712" s="153" t="e">
        <f t="shared" si="129"/>
        <v>#REF!</v>
      </c>
      <c r="M712" s="153" t="e">
        <f t="shared" si="126"/>
        <v>#REF!</v>
      </c>
      <c r="N712" s="153" t="e">
        <f t="shared" si="126"/>
        <v>#REF!</v>
      </c>
      <c r="O712" s="153" t="e">
        <f t="shared" si="126"/>
        <v>#REF!</v>
      </c>
      <c r="P712" s="153" t="e">
        <f t="shared" si="126"/>
        <v>#REF!</v>
      </c>
      <c r="Q712" s="153" t="e">
        <f t="shared" si="126"/>
        <v>#REF!</v>
      </c>
      <c r="R712" s="153" t="e">
        <f t="shared" si="126"/>
        <v>#REF!</v>
      </c>
      <c r="S712" s="153" t="e">
        <f t="shared" si="133"/>
        <v>#REF!</v>
      </c>
      <c r="T712" s="152" t="str">
        <f t="shared" ca="1" si="134"/>
        <v/>
      </c>
      <c r="U712" s="149" t="str">
        <f t="shared" ca="1" si="131"/>
        <v/>
      </c>
    </row>
    <row r="713" spans="1:21">
      <c r="A713" s="149">
        <v>711</v>
      </c>
      <c r="B713" s="150">
        <f t="shared" si="132"/>
        <v>711</v>
      </c>
      <c r="C713" s="151" t="e">
        <f>IF('Data Collection2'!$V$6='Pareto Math2'!Z$3,'Pareto Math2'!B713,IF(HLOOKUP(X$15,'Data Collection2'!I$2:J713,A714,FALSE)="","",HLOOKUP(X$15,'Data Collection2'!I$2:J713,A714,FALSE)))</f>
        <v>#REF!</v>
      </c>
      <c r="D713" s="149" t="e">
        <f>HLOOKUP(V$15,'Data Collection2'!I$2:J713,A714,FALSE)</f>
        <v>#REF!</v>
      </c>
      <c r="E713" s="152" t="e">
        <f>IF(C713="","",HLOOKUP(W$15,'Data Collection2'!I$2:J713,A714,FALSE))</f>
        <v>#REF!</v>
      </c>
      <c r="F713" s="152">
        <f>(COUNTIF(D$3:D713,D713))</f>
        <v>711</v>
      </c>
      <c r="G713" s="152">
        <f t="shared" ref="G713:G776" si="135">(COUNTIF(D$3:D$1002,D713))</f>
        <v>999</v>
      </c>
      <c r="H713" s="152" t="e">
        <f t="shared" ref="H713:H776" si="136">(SUMIF(D$3:D$1002,D713,E$3:E$1002))</f>
        <v>#REF!</v>
      </c>
      <c r="I713" s="153" t="str">
        <f t="shared" si="130"/>
        <v/>
      </c>
      <c r="J713" s="153" t="e">
        <f t="shared" si="127"/>
        <v>#REF!</v>
      </c>
      <c r="K713" s="153" t="e">
        <f t="shared" si="128"/>
        <v>#REF!</v>
      </c>
      <c r="L713" s="153" t="e">
        <f t="shared" si="129"/>
        <v>#REF!</v>
      </c>
      <c r="M713" s="153" t="e">
        <f t="shared" si="126"/>
        <v>#REF!</v>
      </c>
      <c r="N713" s="153" t="e">
        <f t="shared" si="126"/>
        <v>#REF!</v>
      </c>
      <c r="O713" s="153" t="e">
        <f t="shared" si="126"/>
        <v>#REF!</v>
      </c>
      <c r="P713" s="153" t="e">
        <f t="shared" si="126"/>
        <v>#REF!</v>
      </c>
      <c r="Q713" s="153" t="e">
        <f t="shared" si="126"/>
        <v>#REF!</v>
      </c>
      <c r="R713" s="153" t="e">
        <f t="shared" si="126"/>
        <v>#REF!</v>
      </c>
      <c r="S713" s="153" t="e">
        <f t="shared" si="133"/>
        <v>#REF!</v>
      </c>
      <c r="T713" s="152" t="str">
        <f t="shared" ca="1" si="134"/>
        <v/>
      </c>
      <c r="U713" s="149" t="str">
        <f t="shared" ca="1" si="131"/>
        <v/>
      </c>
    </row>
    <row r="714" spans="1:21">
      <c r="A714" s="149">
        <v>712</v>
      </c>
      <c r="B714" s="150">
        <f t="shared" si="132"/>
        <v>712</v>
      </c>
      <c r="C714" s="151" t="e">
        <f>IF('Data Collection2'!$V$6='Pareto Math2'!Z$3,'Pareto Math2'!B714,IF(HLOOKUP(X$15,'Data Collection2'!I$2:J714,A715,FALSE)="","",HLOOKUP(X$15,'Data Collection2'!I$2:J714,A715,FALSE)))</f>
        <v>#REF!</v>
      </c>
      <c r="D714" s="149" t="e">
        <f>HLOOKUP(V$15,'Data Collection2'!I$2:J714,A715,FALSE)</f>
        <v>#REF!</v>
      </c>
      <c r="E714" s="152" t="e">
        <f>IF(C714="","",HLOOKUP(W$15,'Data Collection2'!I$2:J714,A715,FALSE))</f>
        <v>#REF!</v>
      </c>
      <c r="F714" s="152">
        <f>(COUNTIF(D$3:D714,D714))</f>
        <v>712</v>
      </c>
      <c r="G714" s="152">
        <f t="shared" si="135"/>
        <v>999</v>
      </c>
      <c r="H714" s="152" t="e">
        <f t="shared" si="136"/>
        <v>#REF!</v>
      </c>
      <c r="I714" s="153" t="str">
        <f t="shared" si="130"/>
        <v/>
      </c>
      <c r="J714" s="153" t="e">
        <f t="shared" si="127"/>
        <v>#REF!</v>
      </c>
      <c r="K714" s="153" t="e">
        <f t="shared" si="128"/>
        <v>#REF!</v>
      </c>
      <c r="L714" s="153" t="e">
        <f t="shared" si="129"/>
        <v>#REF!</v>
      </c>
      <c r="M714" s="153" t="e">
        <f t="shared" si="126"/>
        <v>#REF!</v>
      </c>
      <c r="N714" s="153" t="e">
        <f t="shared" si="126"/>
        <v>#REF!</v>
      </c>
      <c r="O714" s="153" t="e">
        <f t="shared" si="126"/>
        <v>#REF!</v>
      </c>
      <c r="P714" s="153" t="e">
        <f t="shared" si="126"/>
        <v>#REF!</v>
      </c>
      <c r="Q714" s="153" t="e">
        <f t="shared" si="126"/>
        <v>#REF!</v>
      </c>
      <c r="R714" s="153" t="e">
        <f t="shared" si="126"/>
        <v>#REF!</v>
      </c>
      <c r="S714" s="153" t="e">
        <f t="shared" si="133"/>
        <v>#REF!</v>
      </c>
      <c r="T714" s="152" t="str">
        <f t="shared" ca="1" si="134"/>
        <v/>
      </c>
      <c r="U714" s="149" t="str">
        <f t="shared" ca="1" si="131"/>
        <v/>
      </c>
    </row>
    <row r="715" spans="1:21">
      <c r="A715" s="149">
        <v>713</v>
      </c>
      <c r="B715" s="150">
        <f t="shared" si="132"/>
        <v>713</v>
      </c>
      <c r="C715" s="151" t="e">
        <f>IF('Data Collection2'!$V$6='Pareto Math2'!Z$3,'Pareto Math2'!B715,IF(HLOOKUP(X$15,'Data Collection2'!I$2:J715,A716,FALSE)="","",HLOOKUP(X$15,'Data Collection2'!I$2:J715,A716,FALSE)))</f>
        <v>#REF!</v>
      </c>
      <c r="D715" s="149" t="e">
        <f>HLOOKUP(V$15,'Data Collection2'!I$2:J715,A716,FALSE)</f>
        <v>#REF!</v>
      </c>
      <c r="E715" s="152" t="e">
        <f>IF(C715="","",HLOOKUP(W$15,'Data Collection2'!I$2:J715,A716,FALSE))</f>
        <v>#REF!</v>
      </c>
      <c r="F715" s="152">
        <f>(COUNTIF(D$3:D715,D715))</f>
        <v>713</v>
      </c>
      <c r="G715" s="152">
        <f t="shared" si="135"/>
        <v>999</v>
      </c>
      <c r="H715" s="152" t="e">
        <f t="shared" si="136"/>
        <v>#REF!</v>
      </c>
      <c r="I715" s="153" t="str">
        <f t="shared" si="130"/>
        <v/>
      </c>
      <c r="J715" s="153" t="e">
        <f t="shared" si="127"/>
        <v>#REF!</v>
      </c>
      <c r="K715" s="153" t="e">
        <f t="shared" si="128"/>
        <v>#REF!</v>
      </c>
      <c r="L715" s="153" t="e">
        <f t="shared" si="129"/>
        <v>#REF!</v>
      </c>
      <c r="M715" s="153" t="e">
        <f t="shared" si="126"/>
        <v>#REF!</v>
      </c>
      <c r="N715" s="153" t="e">
        <f t="shared" si="126"/>
        <v>#REF!</v>
      </c>
      <c r="O715" s="153" t="e">
        <f t="shared" si="126"/>
        <v>#REF!</v>
      </c>
      <c r="P715" s="153" t="e">
        <f t="shared" si="126"/>
        <v>#REF!</v>
      </c>
      <c r="Q715" s="153" t="e">
        <f t="shared" si="126"/>
        <v>#REF!</v>
      </c>
      <c r="R715" s="153" t="e">
        <f t="shared" si="126"/>
        <v>#REF!</v>
      </c>
      <c r="S715" s="153" t="e">
        <f t="shared" si="133"/>
        <v>#REF!</v>
      </c>
      <c r="T715" s="152" t="str">
        <f t="shared" ca="1" si="134"/>
        <v/>
      </c>
      <c r="U715" s="149" t="str">
        <f t="shared" ca="1" si="131"/>
        <v/>
      </c>
    </row>
    <row r="716" spans="1:21">
      <c r="A716" s="149">
        <v>714</v>
      </c>
      <c r="B716" s="150">
        <f t="shared" si="132"/>
        <v>714</v>
      </c>
      <c r="C716" s="151" t="e">
        <f>IF('Data Collection2'!$V$6='Pareto Math2'!Z$3,'Pareto Math2'!B716,IF(HLOOKUP(X$15,'Data Collection2'!I$2:J716,A717,FALSE)="","",HLOOKUP(X$15,'Data Collection2'!I$2:J716,A717,FALSE)))</f>
        <v>#REF!</v>
      </c>
      <c r="D716" s="149" t="e">
        <f>HLOOKUP(V$15,'Data Collection2'!I$2:J716,A717,FALSE)</f>
        <v>#REF!</v>
      </c>
      <c r="E716" s="152" t="e">
        <f>IF(C716="","",HLOOKUP(W$15,'Data Collection2'!I$2:J716,A717,FALSE))</f>
        <v>#REF!</v>
      </c>
      <c r="F716" s="152">
        <f>(COUNTIF(D$3:D716,D716))</f>
        <v>714</v>
      </c>
      <c r="G716" s="152">
        <f t="shared" si="135"/>
        <v>999</v>
      </c>
      <c r="H716" s="152" t="e">
        <f t="shared" si="136"/>
        <v>#REF!</v>
      </c>
      <c r="I716" s="153" t="str">
        <f t="shared" si="130"/>
        <v/>
      </c>
      <c r="J716" s="153" t="e">
        <f t="shared" si="127"/>
        <v>#REF!</v>
      </c>
      <c r="K716" s="153" t="e">
        <f t="shared" si="128"/>
        <v>#REF!</v>
      </c>
      <c r="L716" s="153" t="e">
        <f t="shared" si="129"/>
        <v>#REF!</v>
      </c>
      <c r="M716" s="153" t="e">
        <f t="shared" si="126"/>
        <v>#REF!</v>
      </c>
      <c r="N716" s="153" t="e">
        <f t="shared" si="126"/>
        <v>#REF!</v>
      </c>
      <c r="O716" s="153" t="e">
        <f t="shared" si="126"/>
        <v>#REF!</v>
      </c>
      <c r="P716" s="153" t="e">
        <f t="shared" si="126"/>
        <v>#REF!</v>
      </c>
      <c r="Q716" s="153" t="e">
        <f t="shared" si="126"/>
        <v>#REF!</v>
      </c>
      <c r="R716" s="153" t="e">
        <f t="shared" si="126"/>
        <v>#REF!</v>
      </c>
      <c r="S716" s="153" t="e">
        <f t="shared" si="133"/>
        <v>#REF!</v>
      </c>
      <c r="T716" s="152" t="str">
        <f t="shared" ca="1" si="134"/>
        <v/>
      </c>
      <c r="U716" s="149" t="str">
        <f t="shared" ca="1" si="131"/>
        <v/>
      </c>
    </row>
    <row r="717" spans="1:21">
      <c r="A717" s="149">
        <v>715</v>
      </c>
      <c r="B717" s="150">
        <f t="shared" si="132"/>
        <v>715</v>
      </c>
      <c r="C717" s="151" t="e">
        <f>IF('Data Collection2'!$V$6='Pareto Math2'!Z$3,'Pareto Math2'!B717,IF(HLOOKUP(X$15,'Data Collection2'!I$2:J717,A718,FALSE)="","",HLOOKUP(X$15,'Data Collection2'!I$2:J717,A718,FALSE)))</f>
        <v>#REF!</v>
      </c>
      <c r="D717" s="149" t="e">
        <f>HLOOKUP(V$15,'Data Collection2'!I$2:J717,A718,FALSE)</f>
        <v>#REF!</v>
      </c>
      <c r="E717" s="152" t="e">
        <f>IF(C717="","",HLOOKUP(W$15,'Data Collection2'!I$2:J717,A718,FALSE))</f>
        <v>#REF!</v>
      </c>
      <c r="F717" s="152">
        <f>(COUNTIF(D$3:D717,D717))</f>
        <v>715</v>
      </c>
      <c r="G717" s="152">
        <f t="shared" si="135"/>
        <v>999</v>
      </c>
      <c r="H717" s="152" t="e">
        <f t="shared" si="136"/>
        <v>#REF!</v>
      </c>
      <c r="I717" s="153" t="str">
        <f t="shared" si="130"/>
        <v/>
      </c>
      <c r="J717" s="153" t="e">
        <f t="shared" si="127"/>
        <v>#REF!</v>
      </c>
      <c r="K717" s="153" t="e">
        <f t="shared" si="128"/>
        <v>#REF!</v>
      </c>
      <c r="L717" s="153" t="e">
        <f t="shared" si="129"/>
        <v>#REF!</v>
      </c>
      <c r="M717" s="153" t="e">
        <f t="shared" si="126"/>
        <v>#REF!</v>
      </c>
      <c r="N717" s="153" t="e">
        <f t="shared" si="126"/>
        <v>#REF!</v>
      </c>
      <c r="O717" s="153" t="e">
        <f t="shared" si="126"/>
        <v>#REF!</v>
      </c>
      <c r="P717" s="153" t="e">
        <f t="shared" si="126"/>
        <v>#REF!</v>
      </c>
      <c r="Q717" s="153" t="e">
        <f t="shared" si="126"/>
        <v>#REF!</v>
      </c>
      <c r="R717" s="153" t="e">
        <f t="shared" si="126"/>
        <v>#REF!</v>
      </c>
      <c r="S717" s="153" t="e">
        <f t="shared" si="133"/>
        <v>#REF!</v>
      </c>
      <c r="T717" s="152" t="str">
        <f t="shared" ca="1" si="134"/>
        <v/>
      </c>
      <c r="U717" s="149" t="str">
        <f t="shared" ca="1" si="131"/>
        <v/>
      </c>
    </row>
    <row r="718" spans="1:21">
      <c r="A718" s="149">
        <v>716</v>
      </c>
      <c r="B718" s="150">
        <f t="shared" si="132"/>
        <v>716</v>
      </c>
      <c r="C718" s="151" t="e">
        <f>IF('Data Collection2'!$V$6='Pareto Math2'!Z$3,'Pareto Math2'!B718,IF(HLOOKUP(X$15,'Data Collection2'!I$2:J718,A719,FALSE)="","",HLOOKUP(X$15,'Data Collection2'!I$2:J718,A719,FALSE)))</f>
        <v>#REF!</v>
      </c>
      <c r="D718" s="149" t="e">
        <f>HLOOKUP(V$15,'Data Collection2'!I$2:J718,A719,FALSE)</f>
        <v>#REF!</v>
      </c>
      <c r="E718" s="152" t="e">
        <f>IF(C718="","",HLOOKUP(W$15,'Data Collection2'!I$2:J718,A719,FALSE))</f>
        <v>#REF!</v>
      </c>
      <c r="F718" s="152">
        <f>(COUNTIF(D$3:D718,D718))</f>
        <v>716</v>
      </c>
      <c r="G718" s="152">
        <f t="shared" si="135"/>
        <v>999</v>
      </c>
      <c r="H718" s="152" t="e">
        <f t="shared" si="136"/>
        <v>#REF!</v>
      </c>
      <c r="I718" s="153" t="str">
        <f t="shared" si="130"/>
        <v/>
      </c>
      <c r="J718" s="153" t="e">
        <f t="shared" si="127"/>
        <v>#REF!</v>
      </c>
      <c r="K718" s="153" t="e">
        <f t="shared" si="128"/>
        <v>#REF!</v>
      </c>
      <c r="L718" s="153" t="e">
        <f t="shared" si="129"/>
        <v>#REF!</v>
      </c>
      <c r="M718" s="153" t="e">
        <f t="shared" si="126"/>
        <v>#REF!</v>
      </c>
      <c r="N718" s="153" t="e">
        <f t="shared" si="126"/>
        <v>#REF!</v>
      </c>
      <c r="O718" s="153" t="e">
        <f t="shared" si="126"/>
        <v>#REF!</v>
      </c>
      <c r="P718" s="153" t="e">
        <f t="shared" si="126"/>
        <v>#REF!</v>
      </c>
      <c r="Q718" s="153" t="e">
        <f t="shared" si="126"/>
        <v>#REF!</v>
      </c>
      <c r="R718" s="153" t="e">
        <f t="shared" si="126"/>
        <v>#REF!</v>
      </c>
      <c r="S718" s="153" t="e">
        <f t="shared" si="133"/>
        <v>#REF!</v>
      </c>
      <c r="T718" s="152" t="str">
        <f t="shared" ca="1" si="134"/>
        <v/>
      </c>
      <c r="U718" s="149" t="str">
        <f t="shared" ca="1" si="131"/>
        <v/>
      </c>
    </row>
    <row r="719" spans="1:21">
      <c r="A719" s="149">
        <v>717</v>
      </c>
      <c r="B719" s="150">
        <f t="shared" si="132"/>
        <v>717</v>
      </c>
      <c r="C719" s="151" t="e">
        <f>IF('Data Collection2'!$V$6='Pareto Math2'!Z$3,'Pareto Math2'!B719,IF(HLOOKUP(X$15,'Data Collection2'!I$2:J719,A720,FALSE)="","",HLOOKUP(X$15,'Data Collection2'!I$2:J719,A720,FALSE)))</f>
        <v>#REF!</v>
      </c>
      <c r="D719" s="149" t="e">
        <f>HLOOKUP(V$15,'Data Collection2'!I$2:J719,A720,FALSE)</f>
        <v>#REF!</v>
      </c>
      <c r="E719" s="152" t="e">
        <f>IF(C719="","",HLOOKUP(W$15,'Data Collection2'!I$2:J719,A720,FALSE))</f>
        <v>#REF!</v>
      </c>
      <c r="F719" s="152">
        <f>(COUNTIF(D$3:D719,D719))</f>
        <v>717</v>
      </c>
      <c r="G719" s="152">
        <f t="shared" si="135"/>
        <v>999</v>
      </c>
      <c r="H719" s="152" t="e">
        <f t="shared" si="136"/>
        <v>#REF!</v>
      </c>
      <c r="I719" s="153" t="str">
        <f t="shared" si="130"/>
        <v/>
      </c>
      <c r="J719" s="153" t="e">
        <f t="shared" si="127"/>
        <v>#REF!</v>
      </c>
      <c r="K719" s="153" t="e">
        <f t="shared" si="128"/>
        <v>#REF!</v>
      </c>
      <c r="L719" s="153" t="e">
        <f t="shared" si="129"/>
        <v>#REF!</v>
      </c>
      <c r="M719" s="153" t="e">
        <f t="shared" si="126"/>
        <v>#REF!</v>
      </c>
      <c r="N719" s="153" t="e">
        <f t="shared" si="126"/>
        <v>#REF!</v>
      </c>
      <c r="O719" s="153" t="e">
        <f t="shared" si="126"/>
        <v>#REF!</v>
      </c>
      <c r="P719" s="153" t="e">
        <f t="shared" si="126"/>
        <v>#REF!</v>
      </c>
      <c r="Q719" s="153" t="e">
        <f t="shared" si="126"/>
        <v>#REF!</v>
      </c>
      <c r="R719" s="153" t="e">
        <f t="shared" si="126"/>
        <v>#REF!</v>
      </c>
      <c r="S719" s="153" t="e">
        <f t="shared" si="133"/>
        <v>#REF!</v>
      </c>
      <c r="T719" s="152" t="str">
        <f t="shared" ca="1" si="134"/>
        <v/>
      </c>
      <c r="U719" s="149" t="str">
        <f t="shared" ca="1" si="131"/>
        <v/>
      </c>
    </row>
    <row r="720" spans="1:21">
      <c r="A720" s="149">
        <v>718</v>
      </c>
      <c r="B720" s="150">
        <f t="shared" si="132"/>
        <v>718</v>
      </c>
      <c r="C720" s="151" t="e">
        <f>IF('Data Collection2'!$V$6='Pareto Math2'!Z$3,'Pareto Math2'!B720,IF(HLOOKUP(X$15,'Data Collection2'!I$2:J720,A721,FALSE)="","",HLOOKUP(X$15,'Data Collection2'!I$2:J720,A721,FALSE)))</f>
        <v>#REF!</v>
      </c>
      <c r="D720" s="149" t="e">
        <f>HLOOKUP(V$15,'Data Collection2'!I$2:J720,A721,FALSE)</f>
        <v>#REF!</v>
      </c>
      <c r="E720" s="152" t="e">
        <f>IF(C720="","",HLOOKUP(W$15,'Data Collection2'!I$2:J720,A721,FALSE))</f>
        <v>#REF!</v>
      </c>
      <c r="F720" s="152">
        <f>(COUNTIF(D$3:D720,D720))</f>
        <v>718</v>
      </c>
      <c r="G720" s="152">
        <f t="shared" si="135"/>
        <v>999</v>
      </c>
      <c r="H720" s="152" t="e">
        <f t="shared" si="136"/>
        <v>#REF!</v>
      </c>
      <c r="I720" s="153" t="str">
        <f t="shared" si="130"/>
        <v/>
      </c>
      <c r="J720" s="153" t="e">
        <f t="shared" si="127"/>
        <v>#REF!</v>
      </c>
      <c r="K720" s="153" t="e">
        <f t="shared" si="128"/>
        <v>#REF!</v>
      </c>
      <c r="L720" s="153" t="e">
        <f t="shared" si="129"/>
        <v>#REF!</v>
      </c>
      <c r="M720" s="153" t="e">
        <f t="shared" si="126"/>
        <v>#REF!</v>
      </c>
      <c r="N720" s="153" t="e">
        <f t="shared" si="126"/>
        <v>#REF!</v>
      </c>
      <c r="O720" s="153" t="e">
        <f t="shared" si="126"/>
        <v>#REF!</v>
      </c>
      <c r="P720" s="153" t="e">
        <f t="shared" si="126"/>
        <v>#REF!</v>
      </c>
      <c r="Q720" s="153" t="e">
        <f t="shared" si="126"/>
        <v>#REF!</v>
      </c>
      <c r="R720" s="153" t="e">
        <f t="shared" si="126"/>
        <v>#REF!</v>
      </c>
      <c r="S720" s="153" t="e">
        <f t="shared" si="133"/>
        <v>#REF!</v>
      </c>
      <c r="T720" s="152" t="str">
        <f t="shared" ca="1" si="134"/>
        <v/>
      </c>
      <c r="U720" s="149" t="str">
        <f t="shared" ca="1" si="131"/>
        <v/>
      </c>
    </row>
    <row r="721" spans="1:21">
      <c r="A721" s="149">
        <v>719</v>
      </c>
      <c r="B721" s="150">
        <f t="shared" si="132"/>
        <v>719</v>
      </c>
      <c r="C721" s="151" t="e">
        <f>IF('Data Collection2'!$V$6='Pareto Math2'!Z$3,'Pareto Math2'!B721,IF(HLOOKUP(X$15,'Data Collection2'!I$2:J721,A722,FALSE)="","",HLOOKUP(X$15,'Data Collection2'!I$2:J721,A722,FALSE)))</f>
        <v>#REF!</v>
      </c>
      <c r="D721" s="149" t="e">
        <f>HLOOKUP(V$15,'Data Collection2'!I$2:J721,A722,FALSE)</f>
        <v>#REF!</v>
      </c>
      <c r="E721" s="152" t="e">
        <f>IF(C721="","",HLOOKUP(W$15,'Data Collection2'!I$2:J721,A722,FALSE))</f>
        <v>#REF!</v>
      </c>
      <c r="F721" s="152">
        <f>(COUNTIF(D$3:D721,D721))</f>
        <v>719</v>
      </c>
      <c r="G721" s="152">
        <f t="shared" si="135"/>
        <v>999</v>
      </c>
      <c r="H721" s="152" t="e">
        <f t="shared" si="136"/>
        <v>#REF!</v>
      </c>
      <c r="I721" s="153" t="str">
        <f t="shared" si="130"/>
        <v/>
      </c>
      <c r="J721" s="153" t="e">
        <f t="shared" si="127"/>
        <v>#REF!</v>
      </c>
      <c r="K721" s="153" t="e">
        <f t="shared" si="128"/>
        <v>#REF!</v>
      </c>
      <c r="L721" s="153" t="e">
        <f t="shared" si="129"/>
        <v>#REF!</v>
      </c>
      <c r="M721" s="153" t="e">
        <f t="shared" si="126"/>
        <v>#REF!</v>
      </c>
      <c r="N721" s="153" t="e">
        <f t="shared" si="126"/>
        <v>#REF!</v>
      </c>
      <c r="O721" s="153" t="e">
        <f t="shared" si="126"/>
        <v>#REF!</v>
      </c>
      <c r="P721" s="153" t="e">
        <f t="shared" si="126"/>
        <v>#REF!</v>
      </c>
      <c r="Q721" s="153" t="e">
        <f t="shared" si="126"/>
        <v>#REF!</v>
      </c>
      <c r="R721" s="153" t="e">
        <f t="shared" si="126"/>
        <v>#REF!</v>
      </c>
      <c r="S721" s="153" t="e">
        <f t="shared" si="133"/>
        <v>#REF!</v>
      </c>
      <c r="T721" s="152" t="str">
        <f t="shared" ca="1" si="134"/>
        <v/>
      </c>
      <c r="U721" s="149" t="str">
        <f t="shared" ca="1" si="131"/>
        <v/>
      </c>
    </row>
    <row r="722" spans="1:21">
      <c r="A722" s="149">
        <v>720</v>
      </c>
      <c r="B722" s="150">
        <f t="shared" si="132"/>
        <v>720</v>
      </c>
      <c r="C722" s="151" t="e">
        <f>IF('Data Collection2'!$V$6='Pareto Math2'!Z$3,'Pareto Math2'!B722,IF(HLOOKUP(X$15,'Data Collection2'!I$2:J722,A723,FALSE)="","",HLOOKUP(X$15,'Data Collection2'!I$2:J722,A723,FALSE)))</f>
        <v>#REF!</v>
      </c>
      <c r="D722" s="149" t="e">
        <f>HLOOKUP(V$15,'Data Collection2'!I$2:J722,A723,FALSE)</f>
        <v>#REF!</v>
      </c>
      <c r="E722" s="152" t="e">
        <f>IF(C722="","",HLOOKUP(W$15,'Data Collection2'!I$2:J722,A723,FALSE))</f>
        <v>#REF!</v>
      </c>
      <c r="F722" s="152">
        <f>(COUNTIF(D$3:D722,D722))</f>
        <v>720</v>
      </c>
      <c r="G722" s="152">
        <f t="shared" si="135"/>
        <v>999</v>
      </c>
      <c r="H722" s="152" t="e">
        <f t="shared" si="136"/>
        <v>#REF!</v>
      </c>
      <c r="I722" s="153" t="str">
        <f t="shared" si="130"/>
        <v/>
      </c>
      <c r="J722" s="153" t="e">
        <f t="shared" si="127"/>
        <v>#REF!</v>
      </c>
      <c r="K722" s="153" t="e">
        <f t="shared" si="128"/>
        <v>#REF!</v>
      </c>
      <c r="L722" s="153" t="e">
        <f t="shared" si="129"/>
        <v>#REF!</v>
      </c>
      <c r="M722" s="153" t="e">
        <f t="shared" si="126"/>
        <v>#REF!</v>
      </c>
      <c r="N722" s="153" t="e">
        <f t="shared" si="126"/>
        <v>#REF!</v>
      </c>
      <c r="O722" s="153" t="e">
        <f t="shared" si="126"/>
        <v>#REF!</v>
      </c>
      <c r="P722" s="153" t="e">
        <f t="shared" si="126"/>
        <v>#REF!</v>
      </c>
      <c r="Q722" s="153" t="e">
        <f t="shared" si="126"/>
        <v>#REF!</v>
      </c>
      <c r="R722" s="153" t="e">
        <f t="shared" si="126"/>
        <v>#REF!</v>
      </c>
      <c r="S722" s="153" t="e">
        <f t="shared" si="133"/>
        <v>#REF!</v>
      </c>
      <c r="T722" s="152" t="str">
        <f t="shared" ca="1" si="134"/>
        <v/>
      </c>
      <c r="U722" s="149" t="str">
        <f t="shared" ca="1" si="131"/>
        <v/>
      </c>
    </row>
    <row r="723" spans="1:21">
      <c r="A723" s="149">
        <v>721</v>
      </c>
      <c r="B723" s="150">
        <f t="shared" si="132"/>
        <v>721</v>
      </c>
      <c r="C723" s="151" t="e">
        <f>IF('Data Collection2'!$V$6='Pareto Math2'!Z$3,'Pareto Math2'!B723,IF(HLOOKUP(X$15,'Data Collection2'!I$2:J723,A724,FALSE)="","",HLOOKUP(X$15,'Data Collection2'!I$2:J723,A724,FALSE)))</f>
        <v>#REF!</v>
      </c>
      <c r="D723" s="149" t="e">
        <f>HLOOKUP(V$15,'Data Collection2'!I$2:J723,A724,FALSE)</f>
        <v>#REF!</v>
      </c>
      <c r="E723" s="152" t="e">
        <f>IF(C723="","",HLOOKUP(W$15,'Data Collection2'!I$2:J723,A724,FALSE))</f>
        <v>#REF!</v>
      </c>
      <c r="F723" s="152">
        <f>(COUNTIF(D$3:D723,D723))</f>
        <v>721</v>
      </c>
      <c r="G723" s="152">
        <f t="shared" si="135"/>
        <v>999</v>
      </c>
      <c r="H723" s="152" t="e">
        <f t="shared" si="136"/>
        <v>#REF!</v>
      </c>
      <c r="I723" s="153" t="str">
        <f t="shared" si="130"/>
        <v/>
      </c>
      <c r="J723" s="153" t="e">
        <f t="shared" si="127"/>
        <v>#REF!</v>
      </c>
      <c r="K723" s="153" t="e">
        <f t="shared" si="128"/>
        <v>#REF!</v>
      </c>
      <c r="L723" s="153" t="e">
        <f t="shared" si="129"/>
        <v>#REF!</v>
      </c>
      <c r="M723" s="153" t="e">
        <f t="shared" si="126"/>
        <v>#REF!</v>
      </c>
      <c r="N723" s="153" t="e">
        <f t="shared" si="126"/>
        <v>#REF!</v>
      </c>
      <c r="O723" s="153" t="e">
        <f t="shared" si="126"/>
        <v>#REF!</v>
      </c>
      <c r="P723" s="153" t="e">
        <f t="shared" si="126"/>
        <v>#REF!</v>
      </c>
      <c r="Q723" s="153" t="e">
        <f t="shared" si="126"/>
        <v>#REF!</v>
      </c>
      <c r="R723" s="153" t="e">
        <f t="shared" si="126"/>
        <v>#REF!</v>
      </c>
      <c r="S723" s="153" t="e">
        <f t="shared" si="133"/>
        <v>#REF!</v>
      </c>
      <c r="T723" s="152" t="str">
        <f t="shared" ca="1" si="134"/>
        <v/>
      </c>
      <c r="U723" s="149" t="str">
        <f t="shared" ca="1" si="131"/>
        <v/>
      </c>
    </row>
    <row r="724" spans="1:21">
      <c r="A724" s="149">
        <v>722</v>
      </c>
      <c r="B724" s="150">
        <f t="shared" si="132"/>
        <v>722</v>
      </c>
      <c r="C724" s="151" t="e">
        <f>IF('Data Collection2'!$V$6='Pareto Math2'!Z$3,'Pareto Math2'!B724,IF(HLOOKUP(X$15,'Data Collection2'!I$2:J724,A725,FALSE)="","",HLOOKUP(X$15,'Data Collection2'!I$2:J724,A725,FALSE)))</f>
        <v>#REF!</v>
      </c>
      <c r="D724" s="149" t="e">
        <f>HLOOKUP(V$15,'Data Collection2'!I$2:J724,A725,FALSE)</f>
        <v>#REF!</v>
      </c>
      <c r="E724" s="152" t="e">
        <f>IF(C724="","",HLOOKUP(W$15,'Data Collection2'!I$2:J724,A725,FALSE))</f>
        <v>#REF!</v>
      </c>
      <c r="F724" s="152">
        <f>(COUNTIF(D$3:D724,D724))</f>
        <v>722</v>
      </c>
      <c r="G724" s="152">
        <f t="shared" si="135"/>
        <v>999</v>
      </c>
      <c r="H724" s="152" t="e">
        <f t="shared" si="136"/>
        <v>#REF!</v>
      </c>
      <c r="I724" s="153" t="str">
        <f t="shared" si="130"/>
        <v/>
      </c>
      <c r="J724" s="153" t="e">
        <f t="shared" ref="J724:J750" si="137">IF(ISERROR(X$43),"",IF($D724&lt;&gt;X$43,"",$E724))</f>
        <v>#REF!</v>
      </c>
      <c r="K724" s="153" t="e">
        <f t="shared" ref="K724:K750" si="138">IF(ISERROR(Y$43),"",IF($D724&lt;&gt;Y$43,"",$E724))</f>
        <v>#REF!</v>
      </c>
      <c r="L724" s="153" t="e">
        <f t="shared" ref="L724:L750" si="139">IF(ISERROR(Z$43),"",IF($D724&lt;&gt;Z$43,"",$E724))</f>
        <v>#REF!</v>
      </c>
      <c r="M724" s="153" t="e">
        <f t="shared" si="126"/>
        <v>#REF!</v>
      </c>
      <c r="N724" s="153" t="e">
        <f t="shared" si="126"/>
        <v>#REF!</v>
      </c>
      <c r="O724" s="153" t="e">
        <f t="shared" si="126"/>
        <v>#REF!</v>
      </c>
      <c r="P724" s="153" t="e">
        <f t="shared" si="126"/>
        <v>#REF!</v>
      </c>
      <c r="Q724" s="153" t="e">
        <f t="shared" si="126"/>
        <v>#REF!</v>
      </c>
      <c r="R724" s="153" t="e">
        <f t="shared" si="126"/>
        <v>#REF!</v>
      </c>
      <c r="S724" s="153" t="e">
        <f t="shared" si="133"/>
        <v>#REF!</v>
      </c>
      <c r="T724" s="152" t="str">
        <f t="shared" ca="1" si="134"/>
        <v/>
      </c>
      <c r="U724" s="149" t="str">
        <f t="shared" ca="1" si="131"/>
        <v/>
      </c>
    </row>
    <row r="725" spans="1:21">
      <c r="A725" s="149">
        <v>723</v>
      </c>
      <c r="B725" s="150">
        <f t="shared" si="132"/>
        <v>723</v>
      </c>
      <c r="C725" s="151" t="e">
        <f>IF('Data Collection2'!$V$6='Pareto Math2'!Z$3,'Pareto Math2'!B725,IF(HLOOKUP(X$15,'Data Collection2'!I$2:J725,A726,FALSE)="","",HLOOKUP(X$15,'Data Collection2'!I$2:J725,A726,FALSE)))</f>
        <v>#REF!</v>
      </c>
      <c r="D725" s="149" t="e">
        <f>HLOOKUP(V$15,'Data Collection2'!I$2:J725,A726,FALSE)</f>
        <v>#REF!</v>
      </c>
      <c r="E725" s="152" t="e">
        <f>IF(C725="","",HLOOKUP(W$15,'Data Collection2'!I$2:J725,A726,FALSE))</f>
        <v>#REF!</v>
      </c>
      <c r="F725" s="152">
        <f>(COUNTIF(D$3:D725,D725))</f>
        <v>723</v>
      </c>
      <c r="G725" s="152">
        <f t="shared" si="135"/>
        <v>999</v>
      </c>
      <c r="H725" s="152" t="e">
        <f t="shared" si="136"/>
        <v>#REF!</v>
      </c>
      <c r="I725" s="153" t="str">
        <f t="shared" si="130"/>
        <v/>
      </c>
      <c r="J725" s="153" t="e">
        <f t="shared" si="137"/>
        <v>#REF!</v>
      </c>
      <c r="K725" s="153" t="e">
        <f t="shared" si="138"/>
        <v>#REF!</v>
      </c>
      <c r="L725" s="153" t="e">
        <f t="shared" si="139"/>
        <v>#REF!</v>
      </c>
      <c r="M725" s="153" t="e">
        <f t="shared" si="126"/>
        <v>#REF!</v>
      </c>
      <c r="N725" s="153" t="e">
        <f t="shared" si="126"/>
        <v>#REF!</v>
      </c>
      <c r="O725" s="153" t="e">
        <f t="shared" si="126"/>
        <v>#REF!</v>
      </c>
      <c r="P725" s="153" t="e">
        <f t="shared" si="126"/>
        <v>#REF!</v>
      </c>
      <c r="Q725" s="153" t="e">
        <f t="shared" si="126"/>
        <v>#REF!</v>
      </c>
      <c r="R725" s="153" t="e">
        <f t="shared" si="126"/>
        <v>#REF!</v>
      </c>
      <c r="S725" s="153" t="e">
        <f t="shared" si="133"/>
        <v>#REF!</v>
      </c>
      <c r="T725" s="152" t="str">
        <f t="shared" ca="1" si="134"/>
        <v/>
      </c>
      <c r="U725" s="149" t="str">
        <f t="shared" ca="1" si="131"/>
        <v/>
      </c>
    </row>
    <row r="726" spans="1:21">
      <c r="A726" s="149">
        <v>724</v>
      </c>
      <c r="B726" s="150">
        <f t="shared" si="132"/>
        <v>724</v>
      </c>
      <c r="C726" s="151" t="e">
        <f>IF('Data Collection2'!$V$6='Pareto Math2'!Z$3,'Pareto Math2'!B726,IF(HLOOKUP(X$15,'Data Collection2'!I$2:J726,A727,FALSE)="","",HLOOKUP(X$15,'Data Collection2'!I$2:J726,A727,FALSE)))</f>
        <v>#REF!</v>
      </c>
      <c r="D726" s="149" t="e">
        <f>HLOOKUP(V$15,'Data Collection2'!I$2:J726,A727,FALSE)</f>
        <v>#REF!</v>
      </c>
      <c r="E726" s="152" t="e">
        <f>IF(C726="","",HLOOKUP(W$15,'Data Collection2'!I$2:J726,A727,FALSE))</f>
        <v>#REF!</v>
      </c>
      <c r="F726" s="152">
        <f>(COUNTIF(D$3:D726,D726))</f>
        <v>724</v>
      </c>
      <c r="G726" s="152">
        <f t="shared" si="135"/>
        <v>999</v>
      </c>
      <c r="H726" s="152" t="e">
        <f t="shared" si="136"/>
        <v>#REF!</v>
      </c>
      <c r="I726" s="153" t="str">
        <f t="shared" si="130"/>
        <v/>
      </c>
      <c r="J726" s="153" t="e">
        <f t="shared" si="137"/>
        <v>#REF!</v>
      </c>
      <c r="K726" s="153" t="e">
        <f t="shared" si="138"/>
        <v>#REF!</v>
      </c>
      <c r="L726" s="153" t="e">
        <f t="shared" si="139"/>
        <v>#REF!</v>
      </c>
      <c r="M726" s="153" t="e">
        <f t="shared" si="126"/>
        <v>#REF!</v>
      </c>
      <c r="N726" s="153" t="e">
        <f t="shared" si="126"/>
        <v>#REF!</v>
      </c>
      <c r="O726" s="153" t="e">
        <f t="shared" si="126"/>
        <v>#REF!</v>
      </c>
      <c r="P726" s="153" t="e">
        <f t="shared" si="126"/>
        <v>#REF!</v>
      </c>
      <c r="Q726" s="153" t="e">
        <f t="shared" si="126"/>
        <v>#REF!</v>
      </c>
      <c r="R726" s="153" t="e">
        <f t="shared" si="126"/>
        <v>#REF!</v>
      </c>
      <c r="S726" s="153" t="e">
        <f t="shared" si="133"/>
        <v>#REF!</v>
      </c>
      <c r="T726" s="152" t="str">
        <f t="shared" ca="1" si="134"/>
        <v/>
      </c>
      <c r="U726" s="149" t="str">
        <f t="shared" ca="1" si="131"/>
        <v/>
      </c>
    </row>
    <row r="727" spans="1:21">
      <c r="A727" s="149">
        <v>725</v>
      </c>
      <c r="B727" s="150">
        <f t="shared" si="132"/>
        <v>725</v>
      </c>
      <c r="C727" s="151" t="e">
        <f>IF('Data Collection2'!$V$6='Pareto Math2'!Z$3,'Pareto Math2'!B727,IF(HLOOKUP(X$15,'Data Collection2'!I$2:J727,A728,FALSE)="","",HLOOKUP(X$15,'Data Collection2'!I$2:J727,A728,FALSE)))</f>
        <v>#REF!</v>
      </c>
      <c r="D727" s="149" t="e">
        <f>HLOOKUP(V$15,'Data Collection2'!I$2:J727,A728,FALSE)</f>
        <v>#REF!</v>
      </c>
      <c r="E727" s="152" t="e">
        <f>IF(C727="","",HLOOKUP(W$15,'Data Collection2'!I$2:J727,A728,FALSE))</f>
        <v>#REF!</v>
      </c>
      <c r="F727" s="152">
        <f>(COUNTIF(D$3:D727,D727))</f>
        <v>725</v>
      </c>
      <c r="G727" s="152">
        <f t="shared" si="135"/>
        <v>999</v>
      </c>
      <c r="H727" s="152" t="e">
        <f t="shared" si="136"/>
        <v>#REF!</v>
      </c>
      <c r="I727" s="153" t="str">
        <f t="shared" si="130"/>
        <v/>
      </c>
      <c r="J727" s="153" t="e">
        <f t="shared" si="137"/>
        <v>#REF!</v>
      </c>
      <c r="K727" s="153" t="e">
        <f t="shared" si="138"/>
        <v>#REF!</v>
      </c>
      <c r="L727" s="153" t="e">
        <f t="shared" si="139"/>
        <v>#REF!</v>
      </c>
      <c r="M727" s="153" t="e">
        <f t="shared" si="126"/>
        <v>#REF!</v>
      </c>
      <c r="N727" s="153" t="e">
        <f t="shared" si="126"/>
        <v>#REF!</v>
      </c>
      <c r="O727" s="153" t="e">
        <f t="shared" si="126"/>
        <v>#REF!</v>
      </c>
      <c r="P727" s="153" t="e">
        <f t="shared" si="126"/>
        <v>#REF!</v>
      </c>
      <c r="Q727" s="153" t="e">
        <f t="shared" si="126"/>
        <v>#REF!</v>
      </c>
      <c r="R727" s="153" t="e">
        <f t="shared" si="126"/>
        <v>#REF!</v>
      </c>
      <c r="S727" s="153" t="e">
        <f t="shared" si="133"/>
        <v>#REF!</v>
      </c>
      <c r="T727" s="152" t="str">
        <f t="shared" ca="1" si="134"/>
        <v/>
      </c>
      <c r="U727" s="149" t="str">
        <f t="shared" ca="1" si="131"/>
        <v/>
      </c>
    </row>
    <row r="728" spans="1:21">
      <c r="A728" s="149">
        <v>726</v>
      </c>
      <c r="B728" s="150">
        <f t="shared" si="132"/>
        <v>726</v>
      </c>
      <c r="C728" s="151" t="e">
        <f>IF('Data Collection2'!$V$6='Pareto Math2'!Z$3,'Pareto Math2'!B728,IF(HLOOKUP(X$15,'Data Collection2'!I$2:J728,A729,FALSE)="","",HLOOKUP(X$15,'Data Collection2'!I$2:J728,A729,FALSE)))</f>
        <v>#REF!</v>
      </c>
      <c r="D728" s="149" t="e">
        <f>HLOOKUP(V$15,'Data Collection2'!I$2:J728,A729,FALSE)</f>
        <v>#REF!</v>
      </c>
      <c r="E728" s="152" t="e">
        <f>IF(C728="","",HLOOKUP(W$15,'Data Collection2'!I$2:J728,A729,FALSE))</f>
        <v>#REF!</v>
      </c>
      <c r="F728" s="152">
        <f>(COUNTIF(D$3:D728,D728))</f>
        <v>726</v>
      </c>
      <c r="G728" s="152">
        <f t="shared" si="135"/>
        <v>999</v>
      </c>
      <c r="H728" s="152" t="e">
        <f t="shared" si="136"/>
        <v>#REF!</v>
      </c>
      <c r="I728" s="153" t="str">
        <f t="shared" si="130"/>
        <v/>
      </c>
      <c r="J728" s="153" t="e">
        <f t="shared" si="137"/>
        <v>#REF!</v>
      </c>
      <c r="K728" s="153" t="e">
        <f t="shared" si="138"/>
        <v>#REF!</v>
      </c>
      <c r="L728" s="153" t="e">
        <f t="shared" si="139"/>
        <v>#REF!</v>
      </c>
      <c r="M728" s="153" t="e">
        <f t="shared" si="126"/>
        <v>#REF!</v>
      </c>
      <c r="N728" s="153" t="e">
        <f t="shared" si="126"/>
        <v>#REF!</v>
      </c>
      <c r="O728" s="153" t="e">
        <f t="shared" si="126"/>
        <v>#REF!</v>
      </c>
      <c r="P728" s="153" t="e">
        <f t="shared" si="126"/>
        <v>#REF!</v>
      </c>
      <c r="Q728" s="153" t="e">
        <f t="shared" si="126"/>
        <v>#REF!</v>
      </c>
      <c r="R728" s="153" t="e">
        <f t="shared" si="126"/>
        <v>#REF!</v>
      </c>
      <c r="S728" s="153" t="e">
        <f t="shared" si="133"/>
        <v>#REF!</v>
      </c>
      <c r="T728" s="152" t="str">
        <f t="shared" ca="1" si="134"/>
        <v/>
      </c>
      <c r="U728" s="149" t="str">
        <f t="shared" ca="1" si="131"/>
        <v/>
      </c>
    </row>
    <row r="729" spans="1:21">
      <c r="A729" s="149">
        <v>727</v>
      </c>
      <c r="B729" s="150">
        <f t="shared" si="132"/>
        <v>727</v>
      </c>
      <c r="C729" s="151" t="e">
        <f>IF('Data Collection2'!$V$6='Pareto Math2'!Z$3,'Pareto Math2'!B729,IF(HLOOKUP(X$15,'Data Collection2'!I$2:J729,A730,FALSE)="","",HLOOKUP(X$15,'Data Collection2'!I$2:J729,A730,FALSE)))</f>
        <v>#REF!</v>
      </c>
      <c r="D729" s="149" t="e">
        <f>HLOOKUP(V$15,'Data Collection2'!I$2:J729,A730,FALSE)</f>
        <v>#REF!</v>
      </c>
      <c r="E729" s="152" t="e">
        <f>IF(C729="","",HLOOKUP(W$15,'Data Collection2'!I$2:J729,A730,FALSE))</f>
        <v>#REF!</v>
      </c>
      <c r="F729" s="152">
        <f>(COUNTIF(D$3:D729,D729))</f>
        <v>727</v>
      </c>
      <c r="G729" s="152">
        <f t="shared" si="135"/>
        <v>999</v>
      </c>
      <c r="H729" s="152" t="e">
        <f t="shared" si="136"/>
        <v>#REF!</v>
      </c>
      <c r="I729" s="153" t="str">
        <f t="shared" si="130"/>
        <v/>
      </c>
      <c r="J729" s="153" t="e">
        <f t="shared" si="137"/>
        <v>#REF!</v>
      </c>
      <c r="K729" s="153" t="e">
        <f t="shared" si="138"/>
        <v>#REF!</v>
      </c>
      <c r="L729" s="153" t="e">
        <f t="shared" si="139"/>
        <v>#REF!</v>
      </c>
      <c r="M729" s="153" t="e">
        <f t="shared" si="126"/>
        <v>#REF!</v>
      </c>
      <c r="N729" s="153" t="e">
        <f t="shared" si="126"/>
        <v>#REF!</v>
      </c>
      <c r="O729" s="153" t="e">
        <f t="shared" si="126"/>
        <v>#REF!</v>
      </c>
      <c r="P729" s="153" t="e">
        <f t="shared" si="126"/>
        <v>#REF!</v>
      </c>
      <c r="Q729" s="153" t="e">
        <f t="shared" si="126"/>
        <v>#REF!</v>
      </c>
      <c r="R729" s="153" t="e">
        <f t="shared" si="126"/>
        <v>#REF!</v>
      </c>
      <c r="S729" s="153" t="e">
        <f t="shared" si="133"/>
        <v>#REF!</v>
      </c>
      <c r="T729" s="152" t="str">
        <f t="shared" ca="1" si="134"/>
        <v/>
      </c>
      <c r="U729" s="149" t="str">
        <f t="shared" ca="1" si="131"/>
        <v/>
      </c>
    </row>
    <row r="730" spans="1:21">
      <c r="A730" s="149">
        <v>728</v>
      </c>
      <c r="B730" s="150">
        <f t="shared" si="132"/>
        <v>728</v>
      </c>
      <c r="C730" s="151" t="e">
        <f>IF('Data Collection2'!$V$6='Pareto Math2'!Z$3,'Pareto Math2'!B730,IF(HLOOKUP(X$15,'Data Collection2'!I$2:J730,A731,FALSE)="","",HLOOKUP(X$15,'Data Collection2'!I$2:J730,A731,FALSE)))</f>
        <v>#REF!</v>
      </c>
      <c r="D730" s="149" t="e">
        <f>HLOOKUP(V$15,'Data Collection2'!I$2:J730,A731,FALSE)</f>
        <v>#REF!</v>
      </c>
      <c r="E730" s="152" t="e">
        <f>IF(C730="","",HLOOKUP(W$15,'Data Collection2'!I$2:J730,A731,FALSE))</f>
        <v>#REF!</v>
      </c>
      <c r="F730" s="152">
        <f>(COUNTIF(D$3:D730,D730))</f>
        <v>728</v>
      </c>
      <c r="G730" s="152">
        <f t="shared" si="135"/>
        <v>999</v>
      </c>
      <c r="H730" s="152" t="e">
        <f t="shared" si="136"/>
        <v>#REF!</v>
      </c>
      <c r="I730" s="153" t="str">
        <f t="shared" si="130"/>
        <v/>
      </c>
      <c r="J730" s="153" t="e">
        <f t="shared" si="137"/>
        <v>#REF!</v>
      </c>
      <c r="K730" s="153" t="e">
        <f t="shared" si="138"/>
        <v>#REF!</v>
      </c>
      <c r="L730" s="153" t="e">
        <f t="shared" si="139"/>
        <v>#REF!</v>
      </c>
      <c r="M730" s="153" t="e">
        <f t="shared" si="126"/>
        <v>#REF!</v>
      </c>
      <c r="N730" s="153" t="e">
        <f t="shared" si="126"/>
        <v>#REF!</v>
      </c>
      <c r="O730" s="153" t="e">
        <f t="shared" si="126"/>
        <v>#REF!</v>
      </c>
      <c r="P730" s="153" t="e">
        <f t="shared" si="126"/>
        <v>#REF!</v>
      </c>
      <c r="Q730" s="153" t="e">
        <f t="shared" si="126"/>
        <v>#REF!</v>
      </c>
      <c r="R730" s="153" t="e">
        <f t="shared" si="126"/>
        <v>#REF!</v>
      </c>
      <c r="S730" s="153" t="e">
        <f t="shared" si="133"/>
        <v>#REF!</v>
      </c>
      <c r="T730" s="152" t="str">
        <f t="shared" ca="1" si="134"/>
        <v/>
      </c>
      <c r="U730" s="149" t="str">
        <f t="shared" ca="1" si="131"/>
        <v/>
      </c>
    </row>
    <row r="731" spans="1:21">
      <c r="A731" s="149">
        <v>729</v>
      </c>
      <c r="B731" s="150">
        <f t="shared" si="132"/>
        <v>729</v>
      </c>
      <c r="C731" s="151" t="e">
        <f>IF('Data Collection2'!$V$6='Pareto Math2'!Z$3,'Pareto Math2'!B731,IF(HLOOKUP(X$15,'Data Collection2'!I$2:J731,A732,FALSE)="","",HLOOKUP(X$15,'Data Collection2'!I$2:J731,A732,FALSE)))</f>
        <v>#REF!</v>
      </c>
      <c r="D731" s="149" t="e">
        <f>HLOOKUP(V$15,'Data Collection2'!I$2:J731,A732,FALSE)</f>
        <v>#REF!</v>
      </c>
      <c r="E731" s="152" t="e">
        <f>IF(C731="","",HLOOKUP(W$15,'Data Collection2'!I$2:J731,A732,FALSE))</f>
        <v>#REF!</v>
      </c>
      <c r="F731" s="152">
        <f>(COUNTIF(D$3:D731,D731))</f>
        <v>729</v>
      </c>
      <c r="G731" s="152">
        <f t="shared" si="135"/>
        <v>999</v>
      </c>
      <c r="H731" s="152" t="e">
        <f t="shared" si="136"/>
        <v>#REF!</v>
      </c>
      <c r="I731" s="153" t="str">
        <f t="shared" si="130"/>
        <v/>
      </c>
      <c r="J731" s="153" t="e">
        <f t="shared" si="137"/>
        <v>#REF!</v>
      </c>
      <c r="K731" s="153" t="e">
        <f t="shared" si="138"/>
        <v>#REF!</v>
      </c>
      <c r="L731" s="153" t="e">
        <f t="shared" si="139"/>
        <v>#REF!</v>
      </c>
      <c r="M731" s="153" t="e">
        <f t="shared" si="126"/>
        <v>#REF!</v>
      </c>
      <c r="N731" s="153" t="e">
        <f t="shared" si="126"/>
        <v>#REF!</v>
      </c>
      <c r="O731" s="153" t="e">
        <f t="shared" si="126"/>
        <v>#REF!</v>
      </c>
      <c r="P731" s="153" t="e">
        <f t="shared" si="126"/>
        <v>#REF!</v>
      </c>
      <c r="Q731" s="153" t="e">
        <f t="shared" si="126"/>
        <v>#REF!</v>
      </c>
      <c r="R731" s="153" t="e">
        <f t="shared" si="126"/>
        <v>#REF!</v>
      </c>
      <c r="S731" s="153" t="e">
        <f t="shared" si="133"/>
        <v>#REF!</v>
      </c>
      <c r="T731" s="152" t="str">
        <f t="shared" ca="1" si="134"/>
        <v/>
      </c>
      <c r="U731" s="149" t="str">
        <f t="shared" ca="1" si="131"/>
        <v/>
      </c>
    </row>
    <row r="732" spans="1:21">
      <c r="A732" s="149">
        <v>730</v>
      </c>
      <c r="B732" s="150">
        <f t="shared" si="132"/>
        <v>730</v>
      </c>
      <c r="C732" s="151" t="e">
        <f>IF('Data Collection2'!$V$6='Pareto Math2'!Z$3,'Pareto Math2'!B732,IF(HLOOKUP(X$15,'Data Collection2'!I$2:J732,A733,FALSE)="","",HLOOKUP(X$15,'Data Collection2'!I$2:J732,A733,FALSE)))</f>
        <v>#REF!</v>
      </c>
      <c r="D732" s="149" t="e">
        <f>HLOOKUP(V$15,'Data Collection2'!I$2:J732,A733,FALSE)</f>
        <v>#REF!</v>
      </c>
      <c r="E732" s="152" t="e">
        <f>IF(C732="","",HLOOKUP(W$15,'Data Collection2'!I$2:J732,A733,FALSE))</f>
        <v>#REF!</v>
      </c>
      <c r="F732" s="152">
        <f>(COUNTIF(D$3:D732,D732))</f>
        <v>730</v>
      </c>
      <c r="G732" s="152">
        <f t="shared" si="135"/>
        <v>999</v>
      </c>
      <c r="H732" s="152" t="e">
        <f t="shared" si="136"/>
        <v>#REF!</v>
      </c>
      <c r="I732" s="153" t="str">
        <f t="shared" si="130"/>
        <v/>
      </c>
      <c r="J732" s="153" t="e">
        <f t="shared" si="137"/>
        <v>#REF!</v>
      </c>
      <c r="K732" s="153" t="e">
        <f t="shared" si="138"/>
        <v>#REF!</v>
      </c>
      <c r="L732" s="153" t="e">
        <f t="shared" si="139"/>
        <v>#REF!</v>
      </c>
      <c r="M732" s="153" t="e">
        <f t="shared" si="126"/>
        <v>#REF!</v>
      </c>
      <c r="N732" s="153" t="e">
        <f t="shared" si="126"/>
        <v>#REF!</v>
      </c>
      <c r="O732" s="153" t="e">
        <f t="shared" si="126"/>
        <v>#REF!</v>
      </c>
      <c r="P732" s="153" t="e">
        <f t="shared" si="126"/>
        <v>#REF!</v>
      </c>
      <c r="Q732" s="153" t="e">
        <f t="shared" si="126"/>
        <v>#REF!</v>
      </c>
      <c r="R732" s="153" t="e">
        <f t="shared" si="126"/>
        <v>#REF!</v>
      </c>
      <c r="S732" s="153" t="e">
        <f t="shared" si="133"/>
        <v>#REF!</v>
      </c>
      <c r="T732" s="152" t="str">
        <f t="shared" ca="1" si="134"/>
        <v/>
      </c>
      <c r="U732" s="149" t="str">
        <f t="shared" ca="1" si="131"/>
        <v/>
      </c>
    </row>
    <row r="733" spans="1:21">
      <c r="A733" s="149">
        <v>731</v>
      </c>
      <c r="B733" s="150">
        <f t="shared" si="132"/>
        <v>731</v>
      </c>
      <c r="C733" s="151" t="e">
        <f>IF('Data Collection2'!$V$6='Pareto Math2'!Z$3,'Pareto Math2'!B733,IF(HLOOKUP(X$15,'Data Collection2'!I$2:J733,A734,FALSE)="","",HLOOKUP(X$15,'Data Collection2'!I$2:J733,A734,FALSE)))</f>
        <v>#REF!</v>
      </c>
      <c r="D733" s="149" t="e">
        <f>HLOOKUP(V$15,'Data Collection2'!I$2:J733,A734,FALSE)</f>
        <v>#REF!</v>
      </c>
      <c r="E733" s="152" t="e">
        <f>IF(C733="","",HLOOKUP(W$15,'Data Collection2'!I$2:J733,A734,FALSE))</f>
        <v>#REF!</v>
      </c>
      <c r="F733" s="152">
        <f>(COUNTIF(D$3:D733,D733))</f>
        <v>731</v>
      </c>
      <c r="G733" s="152">
        <f t="shared" si="135"/>
        <v>999</v>
      </c>
      <c r="H733" s="152" t="e">
        <f t="shared" si="136"/>
        <v>#REF!</v>
      </c>
      <c r="I733" s="153" t="str">
        <f t="shared" si="130"/>
        <v/>
      </c>
      <c r="J733" s="153" t="e">
        <f t="shared" si="137"/>
        <v>#REF!</v>
      </c>
      <c r="K733" s="153" t="e">
        <f t="shared" si="138"/>
        <v>#REF!</v>
      </c>
      <c r="L733" s="153" t="e">
        <f t="shared" si="139"/>
        <v>#REF!</v>
      </c>
      <c r="M733" s="153" t="e">
        <f t="shared" si="126"/>
        <v>#REF!</v>
      </c>
      <c r="N733" s="153" t="e">
        <f t="shared" si="126"/>
        <v>#REF!</v>
      </c>
      <c r="O733" s="153" t="e">
        <f t="shared" si="126"/>
        <v>#REF!</v>
      </c>
      <c r="P733" s="153" t="e">
        <f t="shared" si="126"/>
        <v>#REF!</v>
      </c>
      <c r="Q733" s="153" t="e">
        <f t="shared" si="126"/>
        <v>#REF!</v>
      </c>
      <c r="R733" s="153" t="e">
        <f t="shared" si="126"/>
        <v>#REF!</v>
      </c>
      <c r="S733" s="153" t="e">
        <f t="shared" si="133"/>
        <v>#REF!</v>
      </c>
      <c r="T733" s="152" t="str">
        <f t="shared" ca="1" si="134"/>
        <v/>
      </c>
      <c r="U733" s="149" t="str">
        <f t="shared" ca="1" si="131"/>
        <v/>
      </c>
    </row>
    <row r="734" spans="1:21">
      <c r="A734" s="149">
        <v>732</v>
      </c>
      <c r="B734" s="150">
        <f t="shared" si="132"/>
        <v>732</v>
      </c>
      <c r="C734" s="151" t="e">
        <f>IF('Data Collection2'!$V$6='Pareto Math2'!Z$3,'Pareto Math2'!B734,IF(HLOOKUP(X$15,'Data Collection2'!I$2:J734,A735,FALSE)="","",HLOOKUP(X$15,'Data Collection2'!I$2:J734,A735,FALSE)))</f>
        <v>#REF!</v>
      </c>
      <c r="D734" s="149" t="e">
        <f>HLOOKUP(V$15,'Data Collection2'!I$2:J734,A735,FALSE)</f>
        <v>#REF!</v>
      </c>
      <c r="E734" s="152" t="e">
        <f>IF(C734="","",HLOOKUP(W$15,'Data Collection2'!I$2:J734,A735,FALSE))</f>
        <v>#REF!</v>
      </c>
      <c r="F734" s="152">
        <f>(COUNTIF(D$3:D734,D734))</f>
        <v>732</v>
      </c>
      <c r="G734" s="152">
        <f t="shared" si="135"/>
        <v>999</v>
      </c>
      <c r="H734" s="152" t="e">
        <f t="shared" si="136"/>
        <v>#REF!</v>
      </c>
      <c r="I734" s="153" t="str">
        <f t="shared" si="130"/>
        <v/>
      </c>
      <c r="J734" s="153" t="e">
        <f t="shared" si="137"/>
        <v>#REF!</v>
      </c>
      <c r="K734" s="153" t="e">
        <f t="shared" si="138"/>
        <v>#REF!</v>
      </c>
      <c r="L734" s="153" t="e">
        <f t="shared" si="139"/>
        <v>#REF!</v>
      </c>
      <c r="M734" s="153" t="e">
        <f t="shared" si="126"/>
        <v>#REF!</v>
      </c>
      <c r="N734" s="153" t="e">
        <f t="shared" si="126"/>
        <v>#REF!</v>
      </c>
      <c r="O734" s="153" t="e">
        <f t="shared" si="126"/>
        <v>#REF!</v>
      </c>
      <c r="P734" s="153" t="e">
        <f t="shared" si="126"/>
        <v>#REF!</v>
      </c>
      <c r="Q734" s="153" t="e">
        <f t="shared" si="126"/>
        <v>#REF!</v>
      </c>
      <c r="R734" s="153" t="e">
        <f t="shared" si="126"/>
        <v>#REF!</v>
      </c>
      <c r="S734" s="153" t="e">
        <f t="shared" si="133"/>
        <v>#REF!</v>
      </c>
      <c r="T734" s="152" t="str">
        <f t="shared" ca="1" si="134"/>
        <v/>
      </c>
      <c r="U734" s="149" t="str">
        <f t="shared" ca="1" si="131"/>
        <v/>
      </c>
    </row>
    <row r="735" spans="1:21">
      <c r="A735" s="149">
        <v>733</v>
      </c>
      <c r="B735" s="150">
        <f t="shared" si="132"/>
        <v>733</v>
      </c>
      <c r="C735" s="151" t="e">
        <f>IF('Data Collection2'!$V$6='Pareto Math2'!Z$3,'Pareto Math2'!B735,IF(HLOOKUP(X$15,'Data Collection2'!I$2:J735,A736,FALSE)="","",HLOOKUP(X$15,'Data Collection2'!I$2:J735,A736,FALSE)))</f>
        <v>#REF!</v>
      </c>
      <c r="D735" s="149" t="e">
        <f>HLOOKUP(V$15,'Data Collection2'!I$2:J735,A736,FALSE)</f>
        <v>#REF!</v>
      </c>
      <c r="E735" s="152" t="e">
        <f>IF(C735="","",HLOOKUP(W$15,'Data Collection2'!I$2:J735,A736,FALSE))</f>
        <v>#REF!</v>
      </c>
      <c r="F735" s="152">
        <f>(COUNTIF(D$3:D735,D735))</f>
        <v>733</v>
      </c>
      <c r="G735" s="152">
        <f t="shared" si="135"/>
        <v>999</v>
      </c>
      <c r="H735" s="152" t="e">
        <f t="shared" si="136"/>
        <v>#REF!</v>
      </c>
      <c r="I735" s="153" t="str">
        <f t="shared" si="130"/>
        <v/>
      </c>
      <c r="J735" s="153" t="e">
        <f t="shared" si="137"/>
        <v>#REF!</v>
      </c>
      <c r="K735" s="153" t="e">
        <f t="shared" si="138"/>
        <v>#REF!</v>
      </c>
      <c r="L735" s="153" t="e">
        <f t="shared" si="139"/>
        <v>#REF!</v>
      </c>
      <c r="M735" s="153" t="e">
        <f t="shared" si="126"/>
        <v>#REF!</v>
      </c>
      <c r="N735" s="153" t="e">
        <f t="shared" si="126"/>
        <v>#REF!</v>
      </c>
      <c r="O735" s="153" t="e">
        <f t="shared" si="126"/>
        <v>#REF!</v>
      </c>
      <c r="P735" s="153" t="e">
        <f t="shared" si="126"/>
        <v>#REF!</v>
      </c>
      <c r="Q735" s="153" t="e">
        <f t="shared" si="126"/>
        <v>#REF!</v>
      </c>
      <c r="R735" s="153" t="e">
        <f t="shared" si="126"/>
        <v>#REF!</v>
      </c>
      <c r="S735" s="153" t="e">
        <f t="shared" si="133"/>
        <v>#REF!</v>
      </c>
      <c r="T735" s="152" t="str">
        <f t="shared" ca="1" si="134"/>
        <v/>
      </c>
      <c r="U735" s="149" t="str">
        <f t="shared" ca="1" si="131"/>
        <v/>
      </c>
    </row>
    <row r="736" spans="1:21">
      <c r="A736" s="149">
        <v>734</v>
      </c>
      <c r="B736" s="150">
        <f t="shared" si="132"/>
        <v>734</v>
      </c>
      <c r="C736" s="151" t="e">
        <f>IF('Data Collection2'!$V$6='Pareto Math2'!Z$3,'Pareto Math2'!B736,IF(HLOOKUP(X$15,'Data Collection2'!I$2:J736,A737,FALSE)="","",HLOOKUP(X$15,'Data Collection2'!I$2:J736,A737,FALSE)))</f>
        <v>#REF!</v>
      </c>
      <c r="D736" s="149" t="e">
        <f>HLOOKUP(V$15,'Data Collection2'!I$2:J736,A737,FALSE)</f>
        <v>#REF!</v>
      </c>
      <c r="E736" s="152" t="e">
        <f>IF(C736="","",HLOOKUP(W$15,'Data Collection2'!I$2:J736,A737,FALSE))</f>
        <v>#REF!</v>
      </c>
      <c r="F736" s="152">
        <f>(COUNTIF(D$3:D736,D736))</f>
        <v>734</v>
      </c>
      <c r="G736" s="152">
        <f t="shared" si="135"/>
        <v>999</v>
      </c>
      <c r="H736" s="152" t="e">
        <f t="shared" si="136"/>
        <v>#REF!</v>
      </c>
      <c r="I736" s="153" t="str">
        <f t="shared" si="130"/>
        <v/>
      </c>
      <c r="J736" s="153" t="e">
        <f t="shared" si="137"/>
        <v>#REF!</v>
      </c>
      <c r="K736" s="153" t="e">
        <f t="shared" si="138"/>
        <v>#REF!</v>
      </c>
      <c r="L736" s="153" t="e">
        <f t="shared" si="139"/>
        <v>#REF!</v>
      </c>
      <c r="M736" s="153" t="e">
        <f t="shared" si="126"/>
        <v>#REF!</v>
      </c>
      <c r="N736" s="153" t="e">
        <f t="shared" si="126"/>
        <v>#REF!</v>
      </c>
      <c r="O736" s="153" t="e">
        <f t="shared" si="126"/>
        <v>#REF!</v>
      </c>
      <c r="P736" s="153" t="e">
        <f t="shared" si="126"/>
        <v>#REF!</v>
      </c>
      <c r="Q736" s="153" t="e">
        <f t="shared" si="126"/>
        <v>#REF!</v>
      </c>
      <c r="R736" s="153" t="e">
        <f t="shared" si="126"/>
        <v>#REF!</v>
      </c>
      <c r="S736" s="153" t="e">
        <f t="shared" si="133"/>
        <v>#REF!</v>
      </c>
      <c r="T736" s="152" t="str">
        <f t="shared" ca="1" si="134"/>
        <v/>
      </c>
      <c r="U736" s="149" t="str">
        <f t="shared" ca="1" si="131"/>
        <v/>
      </c>
    </row>
    <row r="737" spans="1:21">
      <c r="A737" s="149">
        <v>735</v>
      </c>
      <c r="B737" s="150">
        <f t="shared" si="132"/>
        <v>735</v>
      </c>
      <c r="C737" s="151" t="e">
        <f>IF('Data Collection2'!$V$6='Pareto Math2'!Z$3,'Pareto Math2'!B737,IF(HLOOKUP(X$15,'Data Collection2'!I$2:J737,A738,FALSE)="","",HLOOKUP(X$15,'Data Collection2'!I$2:J737,A738,FALSE)))</f>
        <v>#REF!</v>
      </c>
      <c r="D737" s="149" t="e">
        <f>HLOOKUP(V$15,'Data Collection2'!I$2:J737,A738,FALSE)</f>
        <v>#REF!</v>
      </c>
      <c r="E737" s="152" t="e">
        <f>IF(C737="","",HLOOKUP(W$15,'Data Collection2'!I$2:J737,A738,FALSE))</f>
        <v>#REF!</v>
      </c>
      <c r="F737" s="152">
        <f>(COUNTIF(D$3:D737,D737))</f>
        <v>735</v>
      </c>
      <c r="G737" s="152">
        <f t="shared" si="135"/>
        <v>999</v>
      </c>
      <c r="H737" s="152" t="e">
        <f t="shared" si="136"/>
        <v>#REF!</v>
      </c>
      <c r="I737" s="153" t="str">
        <f t="shared" si="130"/>
        <v/>
      </c>
      <c r="J737" s="153" t="e">
        <f t="shared" si="137"/>
        <v>#REF!</v>
      </c>
      <c r="K737" s="153" t="e">
        <f t="shared" si="138"/>
        <v>#REF!</v>
      </c>
      <c r="L737" s="153" t="e">
        <f t="shared" si="139"/>
        <v>#REF!</v>
      </c>
      <c r="M737" s="153" t="e">
        <f t="shared" si="126"/>
        <v>#REF!</v>
      </c>
      <c r="N737" s="153" t="e">
        <f t="shared" si="126"/>
        <v>#REF!</v>
      </c>
      <c r="O737" s="153" t="e">
        <f t="shared" si="126"/>
        <v>#REF!</v>
      </c>
      <c r="P737" s="153" t="e">
        <f t="shared" si="126"/>
        <v>#REF!</v>
      </c>
      <c r="Q737" s="153" t="e">
        <f t="shared" si="126"/>
        <v>#REF!</v>
      </c>
      <c r="R737" s="153" t="e">
        <f t="shared" si="126"/>
        <v>#REF!</v>
      </c>
      <c r="S737" s="153" t="e">
        <f t="shared" si="133"/>
        <v>#REF!</v>
      </c>
      <c r="T737" s="152" t="str">
        <f t="shared" ca="1" si="134"/>
        <v/>
      </c>
      <c r="U737" s="149" t="str">
        <f t="shared" ca="1" si="131"/>
        <v/>
      </c>
    </row>
    <row r="738" spans="1:21">
      <c r="A738" s="149">
        <v>736</v>
      </c>
      <c r="B738" s="150">
        <f t="shared" si="132"/>
        <v>736</v>
      </c>
      <c r="C738" s="151" t="e">
        <f>IF('Data Collection2'!$V$6='Pareto Math2'!Z$3,'Pareto Math2'!B738,IF(HLOOKUP(X$15,'Data Collection2'!I$2:J738,A739,FALSE)="","",HLOOKUP(X$15,'Data Collection2'!I$2:J738,A739,FALSE)))</f>
        <v>#REF!</v>
      </c>
      <c r="D738" s="149" t="e">
        <f>HLOOKUP(V$15,'Data Collection2'!I$2:J738,A739,FALSE)</f>
        <v>#REF!</v>
      </c>
      <c r="E738" s="152" t="e">
        <f>IF(C738="","",HLOOKUP(W$15,'Data Collection2'!I$2:J738,A739,FALSE))</f>
        <v>#REF!</v>
      </c>
      <c r="F738" s="152">
        <f>(COUNTIF(D$3:D738,D738))</f>
        <v>736</v>
      </c>
      <c r="G738" s="152">
        <f t="shared" si="135"/>
        <v>999</v>
      </c>
      <c r="H738" s="152" t="e">
        <f t="shared" si="136"/>
        <v>#REF!</v>
      </c>
      <c r="I738" s="153" t="str">
        <f t="shared" si="130"/>
        <v/>
      </c>
      <c r="J738" s="153" t="e">
        <f t="shared" si="137"/>
        <v>#REF!</v>
      </c>
      <c r="K738" s="153" t="e">
        <f t="shared" si="138"/>
        <v>#REF!</v>
      </c>
      <c r="L738" s="153" t="e">
        <f t="shared" si="139"/>
        <v>#REF!</v>
      </c>
      <c r="M738" s="153" t="e">
        <f t="shared" ref="M738:M750" si="140">IF(ISERROR(AA$43),"",IF($D738&lt;&gt;AA$43,"",$E738))</f>
        <v>#REF!</v>
      </c>
      <c r="N738" s="153" t="e">
        <f t="shared" ref="N738:N750" si="141">IF(ISERROR(AB$43),"",IF($D738&lt;&gt;AB$43,"",$E738))</f>
        <v>#REF!</v>
      </c>
      <c r="O738" s="153" t="e">
        <f t="shared" ref="O738:O750" si="142">IF(ISERROR(AC$43),"",IF($D738&lt;&gt;AC$43,"",$E738))</f>
        <v>#REF!</v>
      </c>
      <c r="P738" s="153" t="e">
        <f t="shared" ref="P738:P750" si="143">IF(ISERROR(AD$43),"",IF($D738&lt;&gt;AD$43,"",$E738))</f>
        <v>#REF!</v>
      </c>
      <c r="Q738" s="153" t="e">
        <f t="shared" ref="Q738:Q750" si="144">IF(ISERROR(AE$43),"",IF($D738&lt;&gt;AE$43,"",$E738))</f>
        <v>#REF!</v>
      </c>
      <c r="R738" s="153" t="e">
        <f t="shared" ref="R738:R750" si="145">IF(ISERROR(AF$43),"",IF($D738&lt;&gt;AF$43,"",$E738))</f>
        <v>#REF!</v>
      </c>
      <c r="S738" s="153" t="e">
        <f t="shared" si="133"/>
        <v>#REF!</v>
      </c>
      <c r="T738" s="152" t="str">
        <f t="shared" ca="1" si="134"/>
        <v/>
      </c>
      <c r="U738" s="149" t="str">
        <f t="shared" ca="1" si="131"/>
        <v/>
      </c>
    </row>
    <row r="739" spans="1:21">
      <c r="A739" s="149">
        <v>737</v>
      </c>
      <c r="B739" s="150">
        <f t="shared" si="132"/>
        <v>737</v>
      </c>
      <c r="C739" s="151" t="e">
        <f>IF('Data Collection2'!$V$6='Pareto Math2'!Z$3,'Pareto Math2'!B739,IF(HLOOKUP(X$15,'Data Collection2'!I$2:J739,A740,FALSE)="","",HLOOKUP(X$15,'Data Collection2'!I$2:J739,A740,FALSE)))</f>
        <v>#REF!</v>
      </c>
      <c r="D739" s="149" t="e">
        <f>HLOOKUP(V$15,'Data Collection2'!I$2:J739,A740,FALSE)</f>
        <v>#REF!</v>
      </c>
      <c r="E739" s="152" t="e">
        <f>IF(C739="","",HLOOKUP(W$15,'Data Collection2'!I$2:J739,A740,FALSE))</f>
        <v>#REF!</v>
      </c>
      <c r="F739" s="152">
        <f>(COUNTIF(D$3:D739,D739))</f>
        <v>737</v>
      </c>
      <c r="G739" s="152">
        <f t="shared" si="135"/>
        <v>999</v>
      </c>
      <c r="H739" s="152" t="e">
        <f t="shared" si="136"/>
        <v>#REF!</v>
      </c>
      <c r="I739" s="153" t="str">
        <f t="shared" si="130"/>
        <v/>
      </c>
      <c r="J739" s="153" t="e">
        <f t="shared" si="137"/>
        <v>#REF!</v>
      </c>
      <c r="K739" s="153" t="e">
        <f t="shared" si="138"/>
        <v>#REF!</v>
      </c>
      <c r="L739" s="153" t="e">
        <f t="shared" si="139"/>
        <v>#REF!</v>
      </c>
      <c r="M739" s="153" t="e">
        <f t="shared" si="140"/>
        <v>#REF!</v>
      </c>
      <c r="N739" s="153" t="e">
        <f t="shared" si="141"/>
        <v>#REF!</v>
      </c>
      <c r="O739" s="153" t="e">
        <f t="shared" si="142"/>
        <v>#REF!</v>
      </c>
      <c r="P739" s="153" t="e">
        <f t="shared" si="143"/>
        <v>#REF!</v>
      </c>
      <c r="Q739" s="153" t="e">
        <f t="shared" si="144"/>
        <v>#REF!</v>
      </c>
      <c r="R739" s="153" t="e">
        <f t="shared" si="145"/>
        <v>#REF!</v>
      </c>
      <c r="S739" s="153" t="e">
        <f t="shared" si="133"/>
        <v>#REF!</v>
      </c>
      <c r="T739" s="152" t="str">
        <f t="shared" ca="1" si="134"/>
        <v/>
      </c>
      <c r="U739" s="149" t="str">
        <f t="shared" ca="1" si="131"/>
        <v/>
      </c>
    </row>
    <row r="740" spans="1:21">
      <c r="A740" s="149">
        <v>738</v>
      </c>
      <c r="B740" s="150">
        <f t="shared" si="132"/>
        <v>738</v>
      </c>
      <c r="C740" s="151" t="e">
        <f>IF('Data Collection2'!$V$6='Pareto Math2'!Z$3,'Pareto Math2'!B740,IF(HLOOKUP(X$15,'Data Collection2'!I$2:J740,A741,FALSE)="","",HLOOKUP(X$15,'Data Collection2'!I$2:J740,A741,FALSE)))</f>
        <v>#REF!</v>
      </c>
      <c r="D740" s="149" t="e">
        <f>HLOOKUP(V$15,'Data Collection2'!I$2:J740,A741,FALSE)</f>
        <v>#REF!</v>
      </c>
      <c r="E740" s="152" t="e">
        <f>IF(C740="","",HLOOKUP(W$15,'Data Collection2'!I$2:J740,A741,FALSE))</f>
        <v>#REF!</v>
      </c>
      <c r="F740" s="152">
        <f>(COUNTIF(D$3:D740,D740))</f>
        <v>738</v>
      </c>
      <c r="G740" s="152">
        <f t="shared" si="135"/>
        <v>999</v>
      </c>
      <c r="H740" s="152" t="e">
        <f t="shared" si="136"/>
        <v>#REF!</v>
      </c>
      <c r="I740" s="153" t="str">
        <f t="shared" si="130"/>
        <v/>
      </c>
      <c r="J740" s="153" t="e">
        <f t="shared" si="137"/>
        <v>#REF!</v>
      </c>
      <c r="K740" s="153" t="e">
        <f t="shared" si="138"/>
        <v>#REF!</v>
      </c>
      <c r="L740" s="153" t="e">
        <f t="shared" si="139"/>
        <v>#REF!</v>
      </c>
      <c r="M740" s="153" t="e">
        <f t="shared" si="140"/>
        <v>#REF!</v>
      </c>
      <c r="N740" s="153" t="e">
        <f t="shared" si="141"/>
        <v>#REF!</v>
      </c>
      <c r="O740" s="153" t="e">
        <f t="shared" si="142"/>
        <v>#REF!</v>
      </c>
      <c r="P740" s="153" t="e">
        <f t="shared" si="143"/>
        <v>#REF!</v>
      </c>
      <c r="Q740" s="153" t="e">
        <f t="shared" si="144"/>
        <v>#REF!</v>
      </c>
      <c r="R740" s="153" t="e">
        <f t="shared" si="145"/>
        <v>#REF!</v>
      </c>
      <c r="S740" s="153" t="e">
        <f t="shared" si="133"/>
        <v>#REF!</v>
      </c>
      <c r="T740" s="152" t="str">
        <f t="shared" ca="1" si="134"/>
        <v/>
      </c>
      <c r="U740" s="149" t="str">
        <f t="shared" ca="1" si="131"/>
        <v/>
      </c>
    </row>
    <row r="741" spans="1:21">
      <c r="A741" s="149">
        <v>739</v>
      </c>
      <c r="B741" s="150">
        <f t="shared" si="132"/>
        <v>739</v>
      </c>
      <c r="C741" s="151" t="e">
        <f>IF('Data Collection2'!$V$6='Pareto Math2'!Z$3,'Pareto Math2'!B741,IF(HLOOKUP(X$15,'Data Collection2'!I$2:J741,A742,FALSE)="","",HLOOKUP(X$15,'Data Collection2'!I$2:J741,A742,FALSE)))</f>
        <v>#REF!</v>
      </c>
      <c r="D741" s="149" t="e">
        <f>HLOOKUP(V$15,'Data Collection2'!I$2:J741,A742,FALSE)</f>
        <v>#REF!</v>
      </c>
      <c r="E741" s="152" t="e">
        <f>IF(C741="","",HLOOKUP(W$15,'Data Collection2'!I$2:J741,A742,FALSE))</f>
        <v>#REF!</v>
      </c>
      <c r="F741" s="152">
        <f>(COUNTIF(D$3:D741,D741))</f>
        <v>739</v>
      </c>
      <c r="G741" s="152">
        <f t="shared" si="135"/>
        <v>999</v>
      </c>
      <c r="H741" s="152" t="e">
        <f t="shared" si="136"/>
        <v>#REF!</v>
      </c>
      <c r="I741" s="153" t="str">
        <f t="shared" si="130"/>
        <v/>
      </c>
      <c r="J741" s="153" t="e">
        <f t="shared" si="137"/>
        <v>#REF!</v>
      </c>
      <c r="K741" s="153" t="e">
        <f t="shared" si="138"/>
        <v>#REF!</v>
      </c>
      <c r="L741" s="153" t="e">
        <f t="shared" si="139"/>
        <v>#REF!</v>
      </c>
      <c r="M741" s="153" t="e">
        <f t="shared" si="140"/>
        <v>#REF!</v>
      </c>
      <c r="N741" s="153" t="e">
        <f t="shared" si="141"/>
        <v>#REF!</v>
      </c>
      <c r="O741" s="153" t="e">
        <f t="shared" si="142"/>
        <v>#REF!</v>
      </c>
      <c r="P741" s="153" t="e">
        <f t="shared" si="143"/>
        <v>#REF!</v>
      </c>
      <c r="Q741" s="153" t="e">
        <f t="shared" si="144"/>
        <v>#REF!</v>
      </c>
      <c r="R741" s="153" t="e">
        <f t="shared" si="145"/>
        <v>#REF!</v>
      </c>
      <c r="S741" s="153" t="e">
        <f t="shared" si="133"/>
        <v>#REF!</v>
      </c>
      <c r="T741" s="152" t="str">
        <f t="shared" ca="1" si="134"/>
        <v/>
      </c>
      <c r="U741" s="149" t="str">
        <f t="shared" ca="1" si="131"/>
        <v/>
      </c>
    </row>
    <row r="742" spans="1:21">
      <c r="A742" s="149">
        <v>740</v>
      </c>
      <c r="B742" s="150">
        <f t="shared" si="132"/>
        <v>740</v>
      </c>
      <c r="C742" s="151" t="e">
        <f>IF('Data Collection2'!$V$6='Pareto Math2'!Z$3,'Pareto Math2'!B742,IF(HLOOKUP(X$15,'Data Collection2'!I$2:J742,A743,FALSE)="","",HLOOKUP(X$15,'Data Collection2'!I$2:J742,A743,FALSE)))</f>
        <v>#REF!</v>
      </c>
      <c r="D742" s="149" t="e">
        <f>HLOOKUP(V$15,'Data Collection2'!I$2:J742,A743,FALSE)</f>
        <v>#REF!</v>
      </c>
      <c r="E742" s="152" t="e">
        <f>IF(C742="","",HLOOKUP(W$15,'Data Collection2'!I$2:J742,A743,FALSE))</f>
        <v>#REF!</v>
      </c>
      <c r="F742" s="152">
        <f>(COUNTIF(D$3:D742,D742))</f>
        <v>740</v>
      </c>
      <c r="G742" s="152">
        <f t="shared" si="135"/>
        <v>999</v>
      </c>
      <c r="H742" s="152" t="e">
        <f t="shared" si="136"/>
        <v>#REF!</v>
      </c>
      <c r="I742" s="153" t="str">
        <f t="shared" si="130"/>
        <v/>
      </c>
      <c r="J742" s="153" t="e">
        <f t="shared" si="137"/>
        <v>#REF!</v>
      </c>
      <c r="K742" s="153" t="e">
        <f t="shared" si="138"/>
        <v>#REF!</v>
      </c>
      <c r="L742" s="153" t="e">
        <f t="shared" si="139"/>
        <v>#REF!</v>
      </c>
      <c r="M742" s="153" t="e">
        <f t="shared" si="140"/>
        <v>#REF!</v>
      </c>
      <c r="N742" s="153" t="e">
        <f t="shared" si="141"/>
        <v>#REF!</v>
      </c>
      <c r="O742" s="153" t="e">
        <f t="shared" si="142"/>
        <v>#REF!</v>
      </c>
      <c r="P742" s="153" t="e">
        <f t="shared" si="143"/>
        <v>#REF!</v>
      </c>
      <c r="Q742" s="153" t="e">
        <f t="shared" si="144"/>
        <v>#REF!</v>
      </c>
      <c r="R742" s="153" t="e">
        <f t="shared" si="145"/>
        <v>#REF!</v>
      </c>
      <c r="S742" s="153" t="e">
        <f t="shared" si="133"/>
        <v>#REF!</v>
      </c>
      <c r="T742" s="152" t="str">
        <f t="shared" ca="1" si="134"/>
        <v/>
      </c>
      <c r="U742" s="149" t="str">
        <f t="shared" ca="1" si="131"/>
        <v/>
      </c>
    </row>
    <row r="743" spans="1:21">
      <c r="A743" s="149">
        <v>741</v>
      </c>
      <c r="B743" s="150">
        <f t="shared" si="132"/>
        <v>741</v>
      </c>
      <c r="C743" s="151" t="e">
        <f>IF('Data Collection2'!$V$6='Pareto Math2'!Z$3,'Pareto Math2'!B743,IF(HLOOKUP(X$15,'Data Collection2'!I$2:J743,A744,FALSE)="","",HLOOKUP(X$15,'Data Collection2'!I$2:J743,A744,FALSE)))</f>
        <v>#REF!</v>
      </c>
      <c r="D743" s="149" t="e">
        <f>HLOOKUP(V$15,'Data Collection2'!I$2:J743,A744,FALSE)</f>
        <v>#REF!</v>
      </c>
      <c r="E743" s="152" t="e">
        <f>IF(C743="","",HLOOKUP(W$15,'Data Collection2'!I$2:J743,A744,FALSE))</f>
        <v>#REF!</v>
      </c>
      <c r="F743" s="152">
        <f>(COUNTIF(D$3:D743,D743))</f>
        <v>741</v>
      </c>
      <c r="G743" s="152">
        <f t="shared" si="135"/>
        <v>999</v>
      </c>
      <c r="H743" s="152" t="e">
        <f t="shared" si="136"/>
        <v>#REF!</v>
      </c>
      <c r="I743" s="153" t="str">
        <f t="shared" si="130"/>
        <v/>
      </c>
      <c r="J743" s="153" t="e">
        <f t="shared" si="137"/>
        <v>#REF!</v>
      </c>
      <c r="K743" s="153" t="e">
        <f t="shared" si="138"/>
        <v>#REF!</v>
      </c>
      <c r="L743" s="153" t="e">
        <f t="shared" si="139"/>
        <v>#REF!</v>
      </c>
      <c r="M743" s="153" t="e">
        <f t="shared" si="140"/>
        <v>#REF!</v>
      </c>
      <c r="N743" s="153" t="e">
        <f t="shared" si="141"/>
        <v>#REF!</v>
      </c>
      <c r="O743" s="153" t="e">
        <f t="shared" si="142"/>
        <v>#REF!</v>
      </c>
      <c r="P743" s="153" t="e">
        <f t="shared" si="143"/>
        <v>#REF!</v>
      </c>
      <c r="Q743" s="153" t="e">
        <f t="shared" si="144"/>
        <v>#REF!</v>
      </c>
      <c r="R743" s="153" t="e">
        <f t="shared" si="145"/>
        <v>#REF!</v>
      </c>
      <c r="S743" s="153" t="e">
        <f t="shared" si="133"/>
        <v>#REF!</v>
      </c>
      <c r="T743" s="152" t="str">
        <f t="shared" ca="1" si="134"/>
        <v/>
      </c>
      <c r="U743" s="149" t="str">
        <f t="shared" ca="1" si="131"/>
        <v/>
      </c>
    </row>
    <row r="744" spans="1:21">
      <c r="A744" s="149">
        <v>742</v>
      </c>
      <c r="B744" s="150">
        <f t="shared" si="132"/>
        <v>742</v>
      </c>
      <c r="C744" s="151" t="e">
        <f>IF('Data Collection2'!$V$6='Pareto Math2'!Z$3,'Pareto Math2'!B744,IF(HLOOKUP(X$15,'Data Collection2'!I$2:J744,A745,FALSE)="","",HLOOKUP(X$15,'Data Collection2'!I$2:J744,A745,FALSE)))</f>
        <v>#REF!</v>
      </c>
      <c r="D744" s="149" t="e">
        <f>HLOOKUP(V$15,'Data Collection2'!I$2:J744,A745,FALSE)</f>
        <v>#REF!</v>
      </c>
      <c r="E744" s="152" t="e">
        <f>IF(C744="","",HLOOKUP(W$15,'Data Collection2'!I$2:J744,A745,FALSE))</f>
        <v>#REF!</v>
      </c>
      <c r="F744" s="152">
        <f>(COUNTIF(D$3:D744,D744))</f>
        <v>742</v>
      </c>
      <c r="G744" s="152">
        <f t="shared" si="135"/>
        <v>999</v>
      </c>
      <c r="H744" s="152" t="e">
        <f t="shared" si="136"/>
        <v>#REF!</v>
      </c>
      <c r="I744" s="153" t="str">
        <f t="shared" si="130"/>
        <v/>
      </c>
      <c r="J744" s="153" t="e">
        <f t="shared" si="137"/>
        <v>#REF!</v>
      </c>
      <c r="K744" s="153" t="e">
        <f t="shared" si="138"/>
        <v>#REF!</v>
      </c>
      <c r="L744" s="153" t="e">
        <f t="shared" si="139"/>
        <v>#REF!</v>
      </c>
      <c r="M744" s="153" t="e">
        <f t="shared" si="140"/>
        <v>#REF!</v>
      </c>
      <c r="N744" s="153" t="e">
        <f t="shared" si="141"/>
        <v>#REF!</v>
      </c>
      <c r="O744" s="153" t="e">
        <f t="shared" si="142"/>
        <v>#REF!</v>
      </c>
      <c r="P744" s="153" t="e">
        <f t="shared" si="143"/>
        <v>#REF!</v>
      </c>
      <c r="Q744" s="153" t="e">
        <f t="shared" si="144"/>
        <v>#REF!</v>
      </c>
      <c r="R744" s="153" t="e">
        <f t="shared" si="145"/>
        <v>#REF!</v>
      </c>
      <c r="S744" s="153" t="e">
        <f t="shared" si="133"/>
        <v>#REF!</v>
      </c>
      <c r="T744" s="152" t="str">
        <f t="shared" ca="1" si="134"/>
        <v/>
      </c>
      <c r="U744" s="149" t="str">
        <f t="shared" ca="1" si="131"/>
        <v/>
      </c>
    </row>
    <row r="745" spans="1:21">
      <c r="A745" s="149">
        <v>743</v>
      </c>
      <c r="B745" s="150">
        <f t="shared" si="132"/>
        <v>743</v>
      </c>
      <c r="C745" s="151" t="e">
        <f>IF('Data Collection2'!$V$6='Pareto Math2'!Z$3,'Pareto Math2'!B745,IF(HLOOKUP(X$15,'Data Collection2'!I$2:J745,A746,FALSE)="","",HLOOKUP(X$15,'Data Collection2'!I$2:J745,A746,FALSE)))</f>
        <v>#REF!</v>
      </c>
      <c r="D745" s="149" t="e">
        <f>HLOOKUP(V$15,'Data Collection2'!I$2:J745,A746,FALSE)</f>
        <v>#REF!</v>
      </c>
      <c r="E745" s="152" t="e">
        <f>IF(C745="","",HLOOKUP(W$15,'Data Collection2'!I$2:J745,A746,FALSE))</f>
        <v>#REF!</v>
      </c>
      <c r="F745" s="152">
        <f>(COUNTIF(D$3:D745,D745))</f>
        <v>743</v>
      </c>
      <c r="G745" s="152">
        <f t="shared" si="135"/>
        <v>999</v>
      </c>
      <c r="H745" s="152" t="e">
        <f t="shared" si="136"/>
        <v>#REF!</v>
      </c>
      <c r="I745" s="153" t="str">
        <f t="shared" si="130"/>
        <v/>
      </c>
      <c r="J745" s="153" t="e">
        <f t="shared" si="137"/>
        <v>#REF!</v>
      </c>
      <c r="K745" s="153" t="e">
        <f t="shared" si="138"/>
        <v>#REF!</v>
      </c>
      <c r="L745" s="153" t="e">
        <f t="shared" si="139"/>
        <v>#REF!</v>
      </c>
      <c r="M745" s="153" t="e">
        <f t="shared" si="140"/>
        <v>#REF!</v>
      </c>
      <c r="N745" s="153" t="e">
        <f t="shared" si="141"/>
        <v>#REF!</v>
      </c>
      <c r="O745" s="153" t="e">
        <f t="shared" si="142"/>
        <v>#REF!</v>
      </c>
      <c r="P745" s="153" t="e">
        <f t="shared" si="143"/>
        <v>#REF!</v>
      </c>
      <c r="Q745" s="153" t="e">
        <f t="shared" si="144"/>
        <v>#REF!</v>
      </c>
      <c r="R745" s="153" t="e">
        <f t="shared" si="145"/>
        <v>#REF!</v>
      </c>
      <c r="S745" s="153" t="e">
        <f t="shared" si="133"/>
        <v>#REF!</v>
      </c>
      <c r="T745" s="152" t="str">
        <f t="shared" ca="1" si="134"/>
        <v/>
      </c>
      <c r="U745" s="149" t="str">
        <f t="shared" ca="1" si="131"/>
        <v/>
      </c>
    </row>
    <row r="746" spans="1:21">
      <c r="A746" s="149">
        <v>744</v>
      </c>
      <c r="B746" s="150">
        <f t="shared" si="132"/>
        <v>744</v>
      </c>
      <c r="C746" s="151" t="e">
        <f>IF('Data Collection2'!$V$6='Pareto Math2'!Z$3,'Pareto Math2'!B746,IF(HLOOKUP(X$15,'Data Collection2'!I$2:J746,A747,FALSE)="","",HLOOKUP(X$15,'Data Collection2'!I$2:J746,A747,FALSE)))</f>
        <v>#REF!</v>
      </c>
      <c r="D746" s="149" t="e">
        <f>HLOOKUP(V$15,'Data Collection2'!I$2:J746,A747,FALSE)</f>
        <v>#REF!</v>
      </c>
      <c r="E746" s="152" t="e">
        <f>IF(C746="","",HLOOKUP(W$15,'Data Collection2'!I$2:J746,A747,FALSE))</f>
        <v>#REF!</v>
      </c>
      <c r="F746" s="152">
        <f>(COUNTIF(D$3:D746,D746))</f>
        <v>744</v>
      </c>
      <c r="G746" s="152">
        <f t="shared" si="135"/>
        <v>999</v>
      </c>
      <c r="H746" s="152" t="e">
        <f t="shared" si="136"/>
        <v>#REF!</v>
      </c>
      <c r="I746" s="153" t="str">
        <f t="shared" si="130"/>
        <v/>
      </c>
      <c r="J746" s="153" t="e">
        <f t="shared" si="137"/>
        <v>#REF!</v>
      </c>
      <c r="K746" s="153" t="e">
        <f t="shared" si="138"/>
        <v>#REF!</v>
      </c>
      <c r="L746" s="153" t="e">
        <f t="shared" si="139"/>
        <v>#REF!</v>
      </c>
      <c r="M746" s="153" t="e">
        <f t="shared" si="140"/>
        <v>#REF!</v>
      </c>
      <c r="N746" s="153" t="e">
        <f t="shared" si="141"/>
        <v>#REF!</v>
      </c>
      <c r="O746" s="153" t="e">
        <f t="shared" si="142"/>
        <v>#REF!</v>
      </c>
      <c r="P746" s="153" t="e">
        <f t="shared" si="143"/>
        <v>#REF!</v>
      </c>
      <c r="Q746" s="153" t="e">
        <f t="shared" si="144"/>
        <v>#REF!</v>
      </c>
      <c r="R746" s="153" t="e">
        <f t="shared" si="145"/>
        <v>#REF!</v>
      </c>
      <c r="S746" s="153" t="e">
        <f t="shared" si="133"/>
        <v>#REF!</v>
      </c>
      <c r="T746" s="152" t="str">
        <f t="shared" ca="1" si="134"/>
        <v/>
      </c>
      <c r="U746" s="149" t="str">
        <f t="shared" ca="1" si="131"/>
        <v/>
      </c>
    </row>
    <row r="747" spans="1:21">
      <c r="A747" s="149">
        <v>745</v>
      </c>
      <c r="B747" s="150">
        <f t="shared" si="132"/>
        <v>745</v>
      </c>
      <c r="C747" s="151" t="e">
        <f>IF('Data Collection2'!$V$6='Pareto Math2'!Z$3,'Pareto Math2'!B747,IF(HLOOKUP(X$15,'Data Collection2'!I$2:J747,A748,FALSE)="","",HLOOKUP(X$15,'Data Collection2'!I$2:J747,A748,FALSE)))</f>
        <v>#REF!</v>
      </c>
      <c r="D747" s="149" t="e">
        <f>HLOOKUP(V$15,'Data Collection2'!I$2:J747,A748,FALSE)</f>
        <v>#REF!</v>
      </c>
      <c r="E747" s="152" t="e">
        <f>IF(C747="","",HLOOKUP(W$15,'Data Collection2'!I$2:J747,A748,FALSE))</f>
        <v>#REF!</v>
      </c>
      <c r="F747" s="152">
        <f>(COUNTIF(D$3:D747,D747))</f>
        <v>745</v>
      </c>
      <c r="G747" s="152">
        <f t="shared" si="135"/>
        <v>999</v>
      </c>
      <c r="H747" s="152" t="e">
        <f t="shared" si="136"/>
        <v>#REF!</v>
      </c>
      <c r="I747" s="153" t="str">
        <f t="shared" si="130"/>
        <v/>
      </c>
      <c r="J747" s="153" t="e">
        <f t="shared" si="137"/>
        <v>#REF!</v>
      </c>
      <c r="K747" s="153" t="e">
        <f t="shared" si="138"/>
        <v>#REF!</v>
      </c>
      <c r="L747" s="153" t="e">
        <f t="shared" si="139"/>
        <v>#REF!</v>
      </c>
      <c r="M747" s="153" t="e">
        <f t="shared" si="140"/>
        <v>#REF!</v>
      </c>
      <c r="N747" s="153" t="e">
        <f t="shared" si="141"/>
        <v>#REF!</v>
      </c>
      <c r="O747" s="153" t="e">
        <f t="shared" si="142"/>
        <v>#REF!</v>
      </c>
      <c r="P747" s="153" t="e">
        <f t="shared" si="143"/>
        <v>#REF!</v>
      </c>
      <c r="Q747" s="153" t="e">
        <f t="shared" si="144"/>
        <v>#REF!</v>
      </c>
      <c r="R747" s="153" t="e">
        <f t="shared" si="145"/>
        <v>#REF!</v>
      </c>
      <c r="S747" s="153" t="e">
        <f t="shared" si="133"/>
        <v>#REF!</v>
      </c>
      <c r="T747" s="152" t="str">
        <f t="shared" ca="1" si="134"/>
        <v/>
      </c>
      <c r="U747" s="149" t="str">
        <f t="shared" ca="1" si="131"/>
        <v/>
      </c>
    </row>
    <row r="748" spans="1:21">
      <c r="A748" s="149">
        <v>746</v>
      </c>
      <c r="B748" s="150">
        <f t="shared" si="132"/>
        <v>746</v>
      </c>
      <c r="C748" s="151" t="e">
        <f>IF('Data Collection2'!$V$6='Pareto Math2'!Z$3,'Pareto Math2'!B748,IF(HLOOKUP(X$15,'Data Collection2'!I$2:J748,A749,FALSE)="","",HLOOKUP(X$15,'Data Collection2'!I$2:J748,A749,FALSE)))</f>
        <v>#REF!</v>
      </c>
      <c r="D748" s="149" t="e">
        <f>HLOOKUP(V$15,'Data Collection2'!I$2:J748,A749,FALSE)</f>
        <v>#REF!</v>
      </c>
      <c r="E748" s="152" t="e">
        <f>IF(C748="","",HLOOKUP(W$15,'Data Collection2'!I$2:J748,A749,FALSE))</f>
        <v>#REF!</v>
      </c>
      <c r="F748" s="152">
        <f>(COUNTIF(D$3:D748,D748))</f>
        <v>746</v>
      </c>
      <c r="G748" s="152">
        <f t="shared" si="135"/>
        <v>999</v>
      </c>
      <c r="H748" s="152" t="e">
        <f t="shared" si="136"/>
        <v>#REF!</v>
      </c>
      <c r="I748" s="153" t="str">
        <f t="shared" si="130"/>
        <v/>
      </c>
      <c r="J748" s="153" t="e">
        <f t="shared" si="137"/>
        <v>#REF!</v>
      </c>
      <c r="K748" s="153" t="e">
        <f t="shared" si="138"/>
        <v>#REF!</v>
      </c>
      <c r="L748" s="153" t="e">
        <f t="shared" si="139"/>
        <v>#REF!</v>
      </c>
      <c r="M748" s="153" t="e">
        <f t="shared" si="140"/>
        <v>#REF!</v>
      </c>
      <c r="N748" s="153" t="e">
        <f t="shared" si="141"/>
        <v>#REF!</v>
      </c>
      <c r="O748" s="153" t="e">
        <f t="shared" si="142"/>
        <v>#REF!</v>
      </c>
      <c r="P748" s="153" t="e">
        <f t="shared" si="143"/>
        <v>#REF!</v>
      </c>
      <c r="Q748" s="153" t="e">
        <f t="shared" si="144"/>
        <v>#REF!</v>
      </c>
      <c r="R748" s="153" t="e">
        <f t="shared" si="145"/>
        <v>#REF!</v>
      </c>
      <c r="S748" s="153" t="e">
        <f t="shared" si="133"/>
        <v>#REF!</v>
      </c>
      <c r="T748" s="152" t="str">
        <f t="shared" ca="1" si="134"/>
        <v/>
      </c>
      <c r="U748" s="149" t="str">
        <f t="shared" ca="1" si="131"/>
        <v/>
      </c>
    </row>
    <row r="749" spans="1:21">
      <c r="A749" s="149">
        <v>747</v>
      </c>
      <c r="B749" s="150">
        <f t="shared" si="132"/>
        <v>747</v>
      </c>
      <c r="C749" s="151" t="e">
        <f>IF('Data Collection2'!$V$6='Pareto Math2'!Z$3,'Pareto Math2'!B749,IF(HLOOKUP(X$15,'Data Collection2'!I$2:J749,A750,FALSE)="","",HLOOKUP(X$15,'Data Collection2'!I$2:J749,A750,FALSE)))</f>
        <v>#REF!</v>
      </c>
      <c r="D749" s="149" t="e">
        <f>HLOOKUP(V$15,'Data Collection2'!I$2:J749,A750,FALSE)</f>
        <v>#REF!</v>
      </c>
      <c r="E749" s="152" t="e">
        <f>IF(C749="","",HLOOKUP(W$15,'Data Collection2'!I$2:J749,A750,FALSE))</f>
        <v>#REF!</v>
      </c>
      <c r="F749" s="152">
        <f>(COUNTIF(D$3:D749,D749))</f>
        <v>747</v>
      </c>
      <c r="G749" s="152">
        <f t="shared" si="135"/>
        <v>999</v>
      </c>
      <c r="H749" s="152" t="e">
        <f t="shared" si="136"/>
        <v>#REF!</v>
      </c>
      <c r="I749" s="153" t="str">
        <f t="shared" si="130"/>
        <v/>
      </c>
      <c r="J749" s="153" t="e">
        <f t="shared" si="137"/>
        <v>#REF!</v>
      </c>
      <c r="K749" s="153" t="e">
        <f t="shared" si="138"/>
        <v>#REF!</v>
      </c>
      <c r="L749" s="153" t="e">
        <f t="shared" si="139"/>
        <v>#REF!</v>
      </c>
      <c r="M749" s="153" t="e">
        <f t="shared" si="140"/>
        <v>#REF!</v>
      </c>
      <c r="N749" s="153" t="e">
        <f t="shared" si="141"/>
        <v>#REF!</v>
      </c>
      <c r="O749" s="153" t="e">
        <f t="shared" si="142"/>
        <v>#REF!</v>
      </c>
      <c r="P749" s="153" t="e">
        <f t="shared" si="143"/>
        <v>#REF!</v>
      </c>
      <c r="Q749" s="153" t="e">
        <f t="shared" si="144"/>
        <v>#REF!</v>
      </c>
      <c r="R749" s="153" t="e">
        <f t="shared" si="145"/>
        <v>#REF!</v>
      </c>
      <c r="S749" s="153" t="e">
        <f t="shared" si="133"/>
        <v>#REF!</v>
      </c>
      <c r="T749" s="152" t="str">
        <f t="shared" ca="1" si="134"/>
        <v/>
      </c>
      <c r="U749" s="149" t="str">
        <f t="shared" ca="1" si="131"/>
        <v/>
      </c>
    </row>
    <row r="750" spans="1:21">
      <c r="A750" s="149">
        <v>748</v>
      </c>
      <c r="B750" s="150">
        <f t="shared" si="132"/>
        <v>748</v>
      </c>
      <c r="C750" s="151" t="e">
        <f>IF('Data Collection2'!$V$6='Pareto Math2'!Z$3,'Pareto Math2'!B750,IF(HLOOKUP(X$15,'Data Collection2'!I$2:J750,A751,FALSE)="","",HLOOKUP(X$15,'Data Collection2'!I$2:J750,A751,FALSE)))</f>
        <v>#REF!</v>
      </c>
      <c r="D750" s="149" t="e">
        <f>HLOOKUP(V$15,'Data Collection2'!I$2:J750,A751,FALSE)</f>
        <v>#REF!</v>
      </c>
      <c r="E750" s="152" t="e">
        <f>IF(C750="","",HLOOKUP(W$15,'Data Collection2'!I$2:J750,A751,FALSE))</f>
        <v>#REF!</v>
      </c>
      <c r="F750" s="152">
        <f>(COUNTIF(D$3:D750,D750))</f>
        <v>748</v>
      </c>
      <c r="G750" s="152">
        <f t="shared" si="135"/>
        <v>999</v>
      </c>
      <c r="H750" s="152" t="e">
        <f t="shared" si="136"/>
        <v>#REF!</v>
      </c>
      <c r="I750" s="153" t="str">
        <f t="shared" si="130"/>
        <v/>
      </c>
      <c r="J750" s="153" t="e">
        <f t="shared" si="137"/>
        <v>#REF!</v>
      </c>
      <c r="K750" s="153" t="e">
        <f t="shared" si="138"/>
        <v>#REF!</v>
      </c>
      <c r="L750" s="153" t="e">
        <f t="shared" si="139"/>
        <v>#REF!</v>
      </c>
      <c r="M750" s="153" t="e">
        <f t="shared" si="140"/>
        <v>#REF!</v>
      </c>
      <c r="N750" s="153" t="e">
        <f t="shared" si="141"/>
        <v>#REF!</v>
      </c>
      <c r="O750" s="153" t="e">
        <f t="shared" si="142"/>
        <v>#REF!</v>
      </c>
      <c r="P750" s="153" t="e">
        <f t="shared" si="143"/>
        <v>#REF!</v>
      </c>
      <c r="Q750" s="153" t="e">
        <f t="shared" si="144"/>
        <v>#REF!</v>
      </c>
      <c r="R750" s="153" t="e">
        <f t="shared" si="145"/>
        <v>#REF!</v>
      </c>
      <c r="S750" s="153" t="e">
        <f t="shared" si="133"/>
        <v>#REF!</v>
      </c>
      <c r="T750" s="152" t="str">
        <f t="shared" ca="1" si="134"/>
        <v/>
      </c>
      <c r="U750" s="149" t="str">
        <f t="shared" ca="1" si="131"/>
        <v/>
      </c>
    </row>
    <row r="751" spans="1:21">
      <c r="A751" s="149">
        <v>749</v>
      </c>
      <c r="B751" s="150">
        <f t="shared" si="132"/>
        <v>749</v>
      </c>
      <c r="C751" s="151" t="e">
        <f>IF('Data Collection2'!$V$6='Pareto Math2'!Z$3,'Pareto Math2'!B751,IF(HLOOKUP(X$15,'Data Collection2'!I$2:J751,A752,FALSE)="","",HLOOKUP(X$15,'Data Collection2'!I$2:J751,A752,FALSE)))</f>
        <v>#REF!</v>
      </c>
      <c r="D751" s="149" t="e">
        <f>HLOOKUP(V$15,'Data Collection2'!I$2:J751,A752,FALSE)</f>
        <v>#REF!</v>
      </c>
      <c r="E751" s="152" t="e">
        <f>IF(C751="","",HLOOKUP(W$15,'Data Collection2'!I$2:J751,A752,FALSE))</f>
        <v>#REF!</v>
      </c>
      <c r="F751" s="152">
        <f>(COUNTIF(D$3:D751,D751))</f>
        <v>749</v>
      </c>
      <c r="G751" s="152">
        <f t="shared" si="135"/>
        <v>999</v>
      </c>
      <c r="H751" s="152" t="e">
        <f t="shared" si="136"/>
        <v>#REF!</v>
      </c>
      <c r="I751" s="153" t="str">
        <f t="shared" si="130"/>
        <v/>
      </c>
      <c r="J751" s="153" t="e">
        <f t="shared" ref="J751:R779" si="146">IF(ISERROR(X$43),"",IF($D751&lt;&gt;X$43,"",$E751))</f>
        <v>#REF!</v>
      </c>
      <c r="K751" s="153" t="e">
        <f t="shared" si="146"/>
        <v>#REF!</v>
      </c>
      <c r="L751" s="153" t="e">
        <f t="shared" si="146"/>
        <v>#REF!</v>
      </c>
      <c r="M751" s="153" t="e">
        <f t="shared" si="146"/>
        <v>#REF!</v>
      </c>
      <c r="N751" s="153" t="e">
        <f t="shared" si="146"/>
        <v>#REF!</v>
      </c>
      <c r="O751" s="153" t="e">
        <f t="shared" si="146"/>
        <v>#REF!</v>
      </c>
      <c r="P751" s="153" t="e">
        <f t="shared" si="146"/>
        <v>#REF!</v>
      </c>
      <c r="Q751" s="153" t="e">
        <f t="shared" si="146"/>
        <v>#REF!</v>
      </c>
      <c r="R751" s="153" t="e">
        <f t="shared" si="146"/>
        <v>#REF!</v>
      </c>
      <c r="S751" s="153" t="e">
        <f t="shared" si="133"/>
        <v>#REF!</v>
      </c>
      <c r="T751" s="152" t="str">
        <f t="shared" ca="1" si="134"/>
        <v/>
      </c>
      <c r="U751" s="149" t="str">
        <f t="shared" ca="1" si="131"/>
        <v/>
      </c>
    </row>
    <row r="752" spans="1:21">
      <c r="A752" s="149">
        <v>750</v>
      </c>
      <c r="B752" s="150">
        <f t="shared" si="132"/>
        <v>750</v>
      </c>
      <c r="C752" s="151" t="e">
        <f>IF('Data Collection2'!$V$6='Pareto Math2'!Z$3,'Pareto Math2'!B752,IF(HLOOKUP(X$15,'Data Collection2'!I$2:J752,A753,FALSE)="","",HLOOKUP(X$15,'Data Collection2'!I$2:J752,A753,FALSE)))</f>
        <v>#REF!</v>
      </c>
      <c r="D752" s="149" t="e">
        <f>HLOOKUP(V$15,'Data Collection2'!I$2:J752,A753,FALSE)</f>
        <v>#REF!</v>
      </c>
      <c r="E752" s="152" t="e">
        <f>IF(C752="","",HLOOKUP(W$15,'Data Collection2'!I$2:J752,A753,FALSE))</f>
        <v>#REF!</v>
      </c>
      <c r="F752" s="152">
        <f>(COUNTIF(D$3:D752,D752))</f>
        <v>750</v>
      </c>
      <c r="G752" s="152">
        <f t="shared" si="135"/>
        <v>999</v>
      </c>
      <c r="H752" s="152" t="e">
        <f t="shared" si="136"/>
        <v>#REF!</v>
      </c>
      <c r="I752" s="153" t="str">
        <f t="shared" si="130"/>
        <v/>
      </c>
      <c r="J752" s="153" t="e">
        <f t="shared" si="146"/>
        <v>#REF!</v>
      </c>
      <c r="K752" s="153" t="e">
        <f t="shared" si="146"/>
        <v>#REF!</v>
      </c>
      <c r="L752" s="153" t="e">
        <f t="shared" si="146"/>
        <v>#REF!</v>
      </c>
      <c r="M752" s="153" t="e">
        <f t="shared" si="146"/>
        <v>#REF!</v>
      </c>
      <c r="N752" s="153" t="e">
        <f t="shared" si="146"/>
        <v>#REF!</v>
      </c>
      <c r="O752" s="153" t="e">
        <f t="shared" si="146"/>
        <v>#REF!</v>
      </c>
      <c r="P752" s="153" t="e">
        <f t="shared" si="146"/>
        <v>#REF!</v>
      </c>
      <c r="Q752" s="153" t="e">
        <f t="shared" si="146"/>
        <v>#REF!</v>
      </c>
      <c r="R752" s="153" t="e">
        <f t="shared" si="146"/>
        <v>#REF!</v>
      </c>
      <c r="S752" s="153" t="e">
        <f t="shared" si="133"/>
        <v>#REF!</v>
      </c>
      <c r="T752" s="152" t="str">
        <f t="shared" ca="1" si="134"/>
        <v/>
      </c>
      <c r="U752" s="149" t="str">
        <f t="shared" ca="1" si="131"/>
        <v/>
      </c>
    </row>
    <row r="753" spans="1:21">
      <c r="A753" s="149">
        <v>751</v>
      </c>
      <c r="B753" s="150">
        <f t="shared" si="132"/>
        <v>751</v>
      </c>
      <c r="C753" s="151" t="e">
        <f>IF('Data Collection2'!$V$6='Pareto Math2'!Z$3,'Pareto Math2'!B753,IF(HLOOKUP(X$15,'Data Collection2'!I$2:J753,A754,FALSE)="","",HLOOKUP(X$15,'Data Collection2'!I$2:J753,A754,FALSE)))</f>
        <v>#REF!</v>
      </c>
      <c r="D753" s="149" t="e">
        <f>HLOOKUP(V$15,'Data Collection2'!I$2:J753,A754,FALSE)</f>
        <v>#REF!</v>
      </c>
      <c r="E753" s="152" t="e">
        <f>IF(C753="","",HLOOKUP(W$15,'Data Collection2'!I$2:J753,A754,FALSE))</f>
        <v>#REF!</v>
      </c>
      <c r="F753" s="152">
        <f>(COUNTIF(D$3:D753,D753))</f>
        <v>751</v>
      </c>
      <c r="G753" s="152">
        <f t="shared" si="135"/>
        <v>999</v>
      </c>
      <c r="H753" s="152" t="e">
        <f t="shared" si="136"/>
        <v>#REF!</v>
      </c>
      <c r="I753" s="153" t="str">
        <f t="shared" si="130"/>
        <v/>
      </c>
      <c r="J753" s="153" t="e">
        <f t="shared" si="146"/>
        <v>#REF!</v>
      </c>
      <c r="K753" s="153" t="e">
        <f t="shared" si="146"/>
        <v>#REF!</v>
      </c>
      <c r="L753" s="153" t="e">
        <f t="shared" si="146"/>
        <v>#REF!</v>
      </c>
      <c r="M753" s="153" t="e">
        <f t="shared" si="146"/>
        <v>#REF!</v>
      </c>
      <c r="N753" s="153" t="e">
        <f t="shared" si="146"/>
        <v>#REF!</v>
      </c>
      <c r="O753" s="153" t="e">
        <f t="shared" si="146"/>
        <v>#REF!</v>
      </c>
      <c r="P753" s="153" t="e">
        <f t="shared" si="146"/>
        <v>#REF!</v>
      </c>
      <c r="Q753" s="153" t="e">
        <f t="shared" si="146"/>
        <v>#REF!</v>
      </c>
      <c r="R753" s="153" t="e">
        <f t="shared" si="146"/>
        <v>#REF!</v>
      </c>
      <c r="S753" s="153" t="e">
        <f t="shared" si="133"/>
        <v>#REF!</v>
      </c>
      <c r="T753" s="152" t="str">
        <f t="shared" ca="1" si="134"/>
        <v/>
      </c>
      <c r="U753" s="149" t="str">
        <f t="shared" ca="1" si="131"/>
        <v/>
      </c>
    </row>
    <row r="754" spans="1:21">
      <c r="A754" s="149">
        <v>752</v>
      </c>
      <c r="B754" s="150">
        <f t="shared" si="132"/>
        <v>752</v>
      </c>
      <c r="C754" s="151" t="e">
        <f>IF('Data Collection2'!$V$6='Pareto Math2'!Z$3,'Pareto Math2'!B754,IF(HLOOKUP(X$15,'Data Collection2'!I$2:J754,A755,FALSE)="","",HLOOKUP(X$15,'Data Collection2'!I$2:J754,A755,FALSE)))</f>
        <v>#REF!</v>
      </c>
      <c r="D754" s="149" t="e">
        <f>HLOOKUP(V$15,'Data Collection2'!I$2:J754,A755,FALSE)</f>
        <v>#REF!</v>
      </c>
      <c r="E754" s="152" t="e">
        <f>IF(C754="","",HLOOKUP(W$15,'Data Collection2'!I$2:J754,A755,FALSE))</f>
        <v>#REF!</v>
      </c>
      <c r="F754" s="152">
        <f>(COUNTIF(D$3:D754,D754))</f>
        <v>752</v>
      </c>
      <c r="G754" s="152">
        <f t="shared" si="135"/>
        <v>999</v>
      </c>
      <c r="H754" s="152" t="e">
        <f t="shared" si="136"/>
        <v>#REF!</v>
      </c>
      <c r="I754" s="153" t="str">
        <f t="shared" si="130"/>
        <v/>
      </c>
      <c r="J754" s="153" t="e">
        <f t="shared" si="146"/>
        <v>#REF!</v>
      </c>
      <c r="K754" s="153" t="e">
        <f t="shared" si="146"/>
        <v>#REF!</v>
      </c>
      <c r="L754" s="153" t="e">
        <f t="shared" si="146"/>
        <v>#REF!</v>
      </c>
      <c r="M754" s="153" t="e">
        <f t="shared" si="146"/>
        <v>#REF!</v>
      </c>
      <c r="N754" s="153" t="e">
        <f t="shared" si="146"/>
        <v>#REF!</v>
      </c>
      <c r="O754" s="153" t="e">
        <f t="shared" si="146"/>
        <v>#REF!</v>
      </c>
      <c r="P754" s="153" t="e">
        <f t="shared" si="146"/>
        <v>#REF!</v>
      </c>
      <c r="Q754" s="153" t="e">
        <f t="shared" si="146"/>
        <v>#REF!</v>
      </c>
      <c r="R754" s="153" t="e">
        <f t="shared" si="146"/>
        <v>#REF!</v>
      </c>
      <c r="S754" s="153" t="e">
        <f t="shared" si="133"/>
        <v>#REF!</v>
      </c>
      <c r="T754" s="152" t="str">
        <f t="shared" ca="1" si="134"/>
        <v/>
      </c>
      <c r="U754" s="149" t="str">
        <f t="shared" ca="1" si="131"/>
        <v/>
      </c>
    </row>
    <row r="755" spans="1:21">
      <c r="A755" s="149">
        <v>753</v>
      </c>
      <c r="B755" s="150">
        <f t="shared" si="132"/>
        <v>753</v>
      </c>
      <c r="C755" s="151" t="e">
        <f>IF('Data Collection2'!$V$6='Pareto Math2'!Z$3,'Pareto Math2'!B755,IF(HLOOKUP(X$15,'Data Collection2'!I$2:J755,A756,FALSE)="","",HLOOKUP(X$15,'Data Collection2'!I$2:J755,A756,FALSE)))</f>
        <v>#REF!</v>
      </c>
      <c r="D755" s="149" t="e">
        <f>HLOOKUP(V$15,'Data Collection2'!I$2:J755,A756,FALSE)</f>
        <v>#REF!</v>
      </c>
      <c r="E755" s="152" t="e">
        <f>IF(C755="","",HLOOKUP(W$15,'Data Collection2'!I$2:J755,A756,FALSE))</f>
        <v>#REF!</v>
      </c>
      <c r="F755" s="152">
        <f>(COUNTIF(D$3:D755,D755))</f>
        <v>753</v>
      </c>
      <c r="G755" s="152">
        <f t="shared" si="135"/>
        <v>999</v>
      </c>
      <c r="H755" s="152" t="e">
        <f t="shared" si="136"/>
        <v>#REF!</v>
      </c>
      <c r="I755" s="153" t="str">
        <f t="shared" si="130"/>
        <v/>
      </c>
      <c r="J755" s="153" t="e">
        <f t="shared" si="146"/>
        <v>#REF!</v>
      </c>
      <c r="K755" s="153" t="e">
        <f t="shared" si="146"/>
        <v>#REF!</v>
      </c>
      <c r="L755" s="153" t="e">
        <f t="shared" si="146"/>
        <v>#REF!</v>
      </c>
      <c r="M755" s="153" t="e">
        <f t="shared" si="146"/>
        <v>#REF!</v>
      </c>
      <c r="N755" s="153" t="e">
        <f t="shared" si="146"/>
        <v>#REF!</v>
      </c>
      <c r="O755" s="153" t="e">
        <f t="shared" si="146"/>
        <v>#REF!</v>
      </c>
      <c r="P755" s="153" t="e">
        <f t="shared" si="146"/>
        <v>#REF!</v>
      </c>
      <c r="Q755" s="153" t="e">
        <f t="shared" si="146"/>
        <v>#REF!</v>
      </c>
      <c r="R755" s="153" t="e">
        <f t="shared" si="146"/>
        <v>#REF!</v>
      </c>
      <c r="S755" s="153" t="e">
        <f t="shared" si="133"/>
        <v>#REF!</v>
      </c>
      <c r="T755" s="152" t="str">
        <f t="shared" ca="1" si="134"/>
        <v/>
      </c>
      <c r="U755" s="149" t="str">
        <f t="shared" ca="1" si="131"/>
        <v/>
      </c>
    </row>
    <row r="756" spans="1:21">
      <c r="A756" s="149">
        <v>754</v>
      </c>
      <c r="B756" s="150">
        <f t="shared" si="132"/>
        <v>754</v>
      </c>
      <c r="C756" s="151" t="e">
        <f>IF('Data Collection2'!$V$6='Pareto Math2'!Z$3,'Pareto Math2'!B756,IF(HLOOKUP(X$15,'Data Collection2'!I$2:J756,A757,FALSE)="","",HLOOKUP(X$15,'Data Collection2'!I$2:J756,A757,FALSE)))</f>
        <v>#REF!</v>
      </c>
      <c r="D756" s="149" t="e">
        <f>HLOOKUP(V$15,'Data Collection2'!I$2:J756,A757,FALSE)</f>
        <v>#REF!</v>
      </c>
      <c r="E756" s="152" t="e">
        <f>IF(C756="","",HLOOKUP(W$15,'Data Collection2'!I$2:J756,A757,FALSE))</f>
        <v>#REF!</v>
      </c>
      <c r="F756" s="152">
        <f>(COUNTIF(D$3:D756,D756))</f>
        <v>754</v>
      </c>
      <c r="G756" s="152">
        <f t="shared" si="135"/>
        <v>999</v>
      </c>
      <c r="H756" s="152" t="e">
        <f t="shared" si="136"/>
        <v>#REF!</v>
      </c>
      <c r="I756" s="153" t="str">
        <f t="shared" si="130"/>
        <v/>
      </c>
      <c r="J756" s="153" t="e">
        <f t="shared" si="146"/>
        <v>#REF!</v>
      </c>
      <c r="K756" s="153" t="e">
        <f t="shared" si="146"/>
        <v>#REF!</v>
      </c>
      <c r="L756" s="153" t="e">
        <f t="shared" si="146"/>
        <v>#REF!</v>
      </c>
      <c r="M756" s="153" t="e">
        <f t="shared" si="146"/>
        <v>#REF!</v>
      </c>
      <c r="N756" s="153" t="e">
        <f t="shared" si="146"/>
        <v>#REF!</v>
      </c>
      <c r="O756" s="153" t="e">
        <f t="shared" si="146"/>
        <v>#REF!</v>
      </c>
      <c r="P756" s="153" t="e">
        <f t="shared" si="146"/>
        <v>#REF!</v>
      </c>
      <c r="Q756" s="153" t="e">
        <f t="shared" si="146"/>
        <v>#REF!</v>
      </c>
      <c r="R756" s="153" t="e">
        <f t="shared" si="146"/>
        <v>#REF!</v>
      </c>
      <c r="S756" s="153" t="e">
        <f t="shared" si="133"/>
        <v>#REF!</v>
      </c>
      <c r="T756" s="152" t="str">
        <f t="shared" ca="1" si="134"/>
        <v/>
      </c>
      <c r="U756" s="149" t="str">
        <f t="shared" ca="1" si="131"/>
        <v/>
      </c>
    </row>
    <row r="757" spans="1:21">
      <c r="A757" s="149">
        <v>755</v>
      </c>
      <c r="B757" s="150">
        <f t="shared" si="132"/>
        <v>755</v>
      </c>
      <c r="C757" s="151" t="e">
        <f>IF('Data Collection2'!$V$6='Pareto Math2'!Z$3,'Pareto Math2'!B757,IF(HLOOKUP(X$15,'Data Collection2'!I$2:J757,A758,FALSE)="","",HLOOKUP(X$15,'Data Collection2'!I$2:J757,A758,FALSE)))</f>
        <v>#REF!</v>
      </c>
      <c r="D757" s="149" t="e">
        <f>HLOOKUP(V$15,'Data Collection2'!I$2:J757,A758,FALSE)</f>
        <v>#REF!</v>
      </c>
      <c r="E757" s="152" t="e">
        <f>IF(C757="","",HLOOKUP(W$15,'Data Collection2'!I$2:J757,A758,FALSE))</f>
        <v>#REF!</v>
      </c>
      <c r="F757" s="152">
        <f>(COUNTIF(D$3:D757,D757))</f>
        <v>755</v>
      </c>
      <c r="G757" s="152">
        <f t="shared" si="135"/>
        <v>999</v>
      </c>
      <c r="H757" s="152" t="e">
        <f t="shared" si="136"/>
        <v>#REF!</v>
      </c>
      <c r="I757" s="153" t="str">
        <f t="shared" si="130"/>
        <v/>
      </c>
      <c r="J757" s="153" t="e">
        <f t="shared" si="146"/>
        <v>#REF!</v>
      </c>
      <c r="K757" s="153" t="e">
        <f t="shared" si="146"/>
        <v>#REF!</v>
      </c>
      <c r="L757" s="153" t="e">
        <f t="shared" si="146"/>
        <v>#REF!</v>
      </c>
      <c r="M757" s="153" t="e">
        <f t="shared" si="146"/>
        <v>#REF!</v>
      </c>
      <c r="N757" s="153" t="e">
        <f t="shared" si="146"/>
        <v>#REF!</v>
      </c>
      <c r="O757" s="153" t="e">
        <f t="shared" si="146"/>
        <v>#REF!</v>
      </c>
      <c r="P757" s="153" t="e">
        <f t="shared" si="146"/>
        <v>#REF!</v>
      </c>
      <c r="Q757" s="153" t="e">
        <f t="shared" si="146"/>
        <v>#REF!</v>
      </c>
      <c r="R757" s="153" t="e">
        <f t="shared" si="146"/>
        <v>#REF!</v>
      </c>
      <c r="S757" s="153" t="e">
        <f t="shared" si="133"/>
        <v>#REF!</v>
      </c>
      <c r="T757" s="152" t="str">
        <f t="shared" ca="1" si="134"/>
        <v/>
      </c>
      <c r="U757" s="149" t="str">
        <f t="shared" ca="1" si="131"/>
        <v/>
      </c>
    </row>
    <row r="758" spans="1:21">
      <c r="A758" s="149">
        <v>756</v>
      </c>
      <c r="B758" s="150">
        <f t="shared" si="132"/>
        <v>756</v>
      </c>
      <c r="C758" s="151" t="e">
        <f>IF('Data Collection2'!$V$6='Pareto Math2'!Z$3,'Pareto Math2'!B758,IF(HLOOKUP(X$15,'Data Collection2'!I$2:J758,A759,FALSE)="","",HLOOKUP(X$15,'Data Collection2'!I$2:J758,A759,FALSE)))</f>
        <v>#REF!</v>
      </c>
      <c r="D758" s="149" t="e">
        <f>HLOOKUP(V$15,'Data Collection2'!I$2:J758,A759,FALSE)</f>
        <v>#REF!</v>
      </c>
      <c r="E758" s="152" t="e">
        <f>IF(C758="","",HLOOKUP(W$15,'Data Collection2'!I$2:J758,A759,FALSE))</f>
        <v>#REF!</v>
      </c>
      <c r="F758" s="152">
        <f>(COUNTIF(D$3:D758,D758))</f>
        <v>756</v>
      </c>
      <c r="G758" s="152">
        <f t="shared" si="135"/>
        <v>999</v>
      </c>
      <c r="H758" s="152" t="e">
        <f t="shared" si="136"/>
        <v>#REF!</v>
      </c>
      <c r="I758" s="153" t="str">
        <f t="shared" si="130"/>
        <v/>
      </c>
      <c r="J758" s="153" t="e">
        <f t="shared" si="146"/>
        <v>#REF!</v>
      </c>
      <c r="K758" s="153" t="e">
        <f t="shared" si="146"/>
        <v>#REF!</v>
      </c>
      <c r="L758" s="153" t="e">
        <f t="shared" si="146"/>
        <v>#REF!</v>
      </c>
      <c r="M758" s="153" t="e">
        <f t="shared" si="146"/>
        <v>#REF!</v>
      </c>
      <c r="N758" s="153" t="e">
        <f t="shared" si="146"/>
        <v>#REF!</v>
      </c>
      <c r="O758" s="153" t="e">
        <f t="shared" si="146"/>
        <v>#REF!</v>
      </c>
      <c r="P758" s="153" t="e">
        <f t="shared" si="146"/>
        <v>#REF!</v>
      </c>
      <c r="Q758" s="153" t="e">
        <f t="shared" si="146"/>
        <v>#REF!</v>
      </c>
      <c r="R758" s="153" t="e">
        <f t="shared" si="146"/>
        <v>#REF!</v>
      </c>
      <c r="S758" s="153" t="e">
        <f t="shared" si="133"/>
        <v>#REF!</v>
      </c>
      <c r="T758" s="152" t="str">
        <f t="shared" ca="1" si="134"/>
        <v/>
      </c>
      <c r="U758" s="149" t="str">
        <f t="shared" ca="1" si="131"/>
        <v/>
      </c>
    </row>
    <row r="759" spans="1:21">
      <c r="A759" s="149">
        <v>757</v>
      </c>
      <c r="B759" s="150">
        <f t="shared" si="132"/>
        <v>757</v>
      </c>
      <c r="C759" s="151" t="e">
        <f>IF('Data Collection2'!$V$6='Pareto Math2'!Z$3,'Pareto Math2'!B759,IF(HLOOKUP(X$15,'Data Collection2'!I$2:J759,A760,FALSE)="","",HLOOKUP(X$15,'Data Collection2'!I$2:J759,A760,FALSE)))</f>
        <v>#REF!</v>
      </c>
      <c r="D759" s="149" t="e">
        <f>HLOOKUP(V$15,'Data Collection2'!I$2:J759,A760,FALSE)</f>
        <v>#REF!</v>
      </c>
      <c r="E759" s="152" t="e">
        <f>IF(C759="","",HLOOKUP(W$15,'Data Collection2'!I$2:J759,A760,FALSE))</f>
        <v>#REF!</v>
      </c>
      <c r="F759" s="152">
        <f>(COUNTIF(D$3:D759,D759))</f>
        <v>757</v>
      </c>
      <c r="G759" s="152">
        <f t="shared" si="135"/>
        <v>999</v>
      </c>
      <c r="H759" s="152" t="e">
        <f t="shared" si="136"/>
        <v>#REF!</v>
      </c>
      <c r="I759" s="153" t="str">
        <f t="shared" si="130"/>
        <v/>
      </c>
      <c r="J759" s="153" t="e">
        <f t="shared" si="146"/>
        <v>#REF!</v>
      </c>
      <c r="K759" s="153" t="e">
        <f t="shared" si="146"/>
        <v>#REF!</v>
      </c>
      <c r="L759" s="153" t="e">
        <f t="shared" si="146"/>
        <v>#REF!</v>
      </c>
      <c r="M759" s="153" t="e">
        <f t="shared" si="146"/>
        <v>#REF!</v>
      </c>
      <c r="N759" s="153" t="e">
        <f t="shared" si="146"/>
        <v>#REF!</v>
      </c>
      <c r="O759" s="153" t="e">
        <f t="shared" si="146"/>
        <v>#REF!</v>
      </c>
      <c r="P759" s="153" t="e">
        <f t="shared" si="146"/>
        <v>#REF!</v>
      </c>
      <c r="Q759" s="153" t="e">
        <f t="shared" si="146"/>
        <v>#REF!</v>
      </c>
      <c r="R759" s="153" t="e">
        <f t="shared" si="146"/>
        <v>#REF!</v>
      </c>
      <c r="S759" s="153" t="e">
        <f t="shared" si="133"/>
        <v>#REF!</v>
      </c>
      <c r="T759" s="152" t="str">
        <f t="shared" ca="1" si="134"/>
        <v/>
      </c>
      <c r="U759" s="149" t="str">
        <f t="shared" ca="1" si="131"/>
        <v/>
      </c>
    </row>
    <row r="760" spans="1:21">
      <c r="A760" s="149">
        <v>758</v>
      </c>
      <c r="B760" s="150">
        <f t="shared" si="132"/>
        <v>758</v>
      </c>
      <c r="C760" s="151" t="e">
        <f>IF('Data Collection2'!$V$6='Pareto Math2'!Z$3,'Pareto Math2'!B760,IF(HLOOKUP(X$15,'Data Collection2'!I$2:J760,A761,FALSE)="","",HLOOKUP(X$15,'Data Collection2'!I$2:J760,A761,FALSE)))</f>
        <v>#REF!</v>
      </c>
      <c r="D760" s="149" t="e">
        <f>HLOOKUP(V$15,'Data Collection2'!I$2:J760,A761,FALSE)</f>
        <v>#REF!</v>
      </c>
      <c r="E760" s="152" t="e">
        <f>IF(C760="","",HLOOKUP(W$15,'Data Collection2'!I$2:J760,A761,FALSE))</f>
        <v>#REF!</v>
      </c>
      <c r="F760" s="152">
        <f>(COUNTIF(D$3:D760,D760))</f>
        <v>758</v>
      </c>
      <c r="G760" s="152">
        <f t="shared" si="135"/>
        <v>999</v>
      </c>
      <c r="H760" s="152" t="e">
        <f t="shared" si="136"/>
        <v>#REF!</v>
      </c>
      <c r="I760" s="153" t="str">
        <f t="shared" si="130"/>
        <v/>
      </c>
      <c r="J760" s="153" t="e">
        <f t="shared" si="146"/>
        <v>#REF!</v>
      </c>
      <c r="K760" s="153" t="e">
        <f t="shared" si="146"/>
        <v>#REF!</v>
      </c>
      <c r="L760" s="153" t="e">
        <f t="shared" si="146"/>
        <v>#REF!</v>
      </c>
      <c r="M760" s="153" t="e">
        <f t="shared" si="146"/>
        <v>#REF!</v>
      </c>
      <c r="N760" s="153" t="e">
        <f t="shared" si="146"/>
        <v>#REF!</v>
      </c>
      <c r="O760" s="153" t="e">
        <f t="shared" si="146"/>
        <v>#REF!</v>
      </c>
      <c r="P760" s="153" t="e">
        <f t="shared" si="146"/>
        <v>#REF!</v>
      </c>
      <c r="Q760" s="153" t="e">
        <f t="shared" si="146"/>
        <v>#REF!</v>
      </c>
      <c r="R760" s="153" t="e">
        <f t="shared" si="146"/>
        <v>#REF!</v>
      </c>
      <c r="S760" s="153" t="e">
        <f t="shared" si="133"/>
        <v>#REF!</v>
      </c>
      <c r="T760" s="152" t="str">
        <f t="shared" ca="1" si="134"/>
        <v/>
      </c>
      <c r="U760" s="149" t="str">
        <f t="shared" ca="1" si="131"/>
        <v/>
      </c>
    </row>
    <row r="761" spans="1:21">
      <c r="A761" s="149">
        <v>759</v>
      </c>
      <c r="B761" s="150">
        <f t="shared" si="132"/>
        <v>759</v>
      </c>
      <c r="C761" s="151" t="e">
        <f>IF('Data Collection2'!$V$6='Pareto Math2'!Z$3,'Pareto Math2'!B761,IF(HLOOKUP(X$15,'Data Collection2'!I$2:J761,A762,FALSE)="","",HLOOKUP(X$15,'Data Collection2'!I$2:J761,A762,FALSE)))</f>
        <v>#REF!</v>
      </c>
      <c r="D761" s="149" t="e">
        <f>HLOOKUP(V$15,'Data Collection2'!I$2:J761,A762,FALSE)</f>
        <v>#REF!</v>
      </c>
      <c r="E761" s="152" t="e">
        <f>IF(C761="","",HLOOKUP(W$15,'Data Collection2'!I$2:J761,A762,FALSE))</f>
        <v>#REF!</v>
      </c>
      <c r="F761" s="152">
        <f>(COUNTIF(D$3:D761,D761))</f>
        <v>759</v>
      </c>
      <c r="G761" s="152">
        <f t="shared" si="135"/>
        <v>999</v>
      </c>
      <c r="H761" s="152" t="e">
        <f t="shared" si="136"/>
        <v>#REF!</v>
      </c>
      <c r="I761" s="153" t="str">
        <f t="shared" si="130"/>
        <v/>
      </c>
      <c r="J761" s="153" t="e">
        <f t="shared" si="146"/>
        <v>#REF!</v>
      </c>
      <c r="K761" s="153" t="e">
        <f t="shared" si="146"/>
        <v>#REF!</v>
      </c>
      <c r="L761" s="153" t="e">
        <f t="shared" si="146"/>
        <v>#REF!</v>
      </c>
      <c r="M761" s="153" t="e">
        <f t="shared" si="146"/>
        <v>#REF!</v>
      </c>
      <c r="N761" s="153" t="e">
        <f t="shared" si="146"/>
        <v>#REF!</v>
      </c>
      <c r="O761" s="153" t="e">
        <f t="shared" si="146"/>
        <v>#REF!</v>
      </c>
      <c r="P761" s="153" t="e">
        <f t="shared" si="146"/>
        <v>#REF!</v>
      </c>
      <c r="Q761" s="153" t="e">
        <f t="shared" si="146"/>
        <v>#REF!</v>
      </c>
      <c r="R761" s="153" t="e">
        <f t="shared" si="146"/>
        <v>#REF!</v>
      </c>
      <c r="S761" s="153" t="e">
        <f t="shared" si="133"/>
        <v>#REF!</v>
      </c>
      <c r="T761" s="152" t="str">
        <f t="shared" ca="1" si="134"/>
        <v/>
      </c>
      <c r="U761" s="149" t="str">
        <f t="shared" ca="1" si="131"/>
        <v/>
      </c>
    </row>
    <row r="762" spans="1:21">
      <c r="A762" s="149">
        <v>760</v>
      </c>
      <c r="B762" s="150">
        <f t="shared" si="132"/>
        <v>760</v>
      </c>
      <c r="C762" s="151" t="e">
        <f>IF('Data Collection2'!$V$6='Pareto Math2'!Z$3,'Pareto Math2'!B762,IF(HLOOKUP(X$15,'Data Collection2'!I$2:J762,A763,FALSE)="","",HLOOKUP(X$15,'Data Collection2'!I$2:J762,A763,FALSE)))</f>
        <v>#REF!</v>
      </c>
      <c r="D762" s="149" t="e">
        <f>HLOOKUP(V$15,'Data Collection2'!I$2:J762,A763,FALSE)</f>
        <v>#REF!</v>
      </c>
      <c r="E762" s="152" t="e">
        <f>IF(C762="","",HLOOKUP(W$15,'Data Collection2'!I$2:J762,A763,FALSE))</f>
        <v>#REF!</v>
      </c>
      <c r="F762" s="152">
        <f>(COUNTIF(D$3:D762,D762))</f>
        <v>760</v>
      </c>
      <c r="G762" s="152">
        <f t="shared" si="135"/>
        <v>999</v>
      </c>
      <c r="H762" s="152" t="e">
        <f t="shared" si="136"/>
        <v>#REF!</v>
      </c>
      <c r="I762" s="153" t="str">
        <f t="shared" si="130"/>
        <v/>
      </c>
      <c r="J762" s="153" t="e">
        <f t="shared" si="146"/>
        <v>#REF!</v>
      </c>
      <c r="K762" s="153" t="e">
        <f t="shared" si="146"/>
        <v>#REF!</v>
      </c>
      <c r="L762" s="153" t="e">
        <f t="shared" si="146"/>
        <v>#REF!</v>
      </c>
      <c r="M762" s="153" t="e">
        <f t="shared" si="146"/>
        <v>#REF!</v>
      </c>
      <c r="N762" s="153" t="e">
        <f t="shared" si="146"/>
        <v>#REF!</v>
      </c>
      <c r="O762" s="153" t="e">
        <f t="shared" si="146"/>
        <v>#REF!</v>
      </c>
      <c r="P762" s="153" t="e">
        <f t="shared" si="146"/>
        <v>#REF!</v>
      </c>
      <c r="Q762" s="153" t="e">
        <f t="shared" si="146"/>
        <v>#REF!</v>
      </c>
      <c r="R762" s="153" t="e">
        <f t="shared" si="146"/>
        <v>#REF!</v>
      </c>
      <c r="S762" s="153" t="e">
        <f t="shared" si="133"/>
        <v>#REF!</v>
      </c>
      <c r="T762" s="152" t="str">
        <f t="shared" ca="1" si="134"/>
        <v/>
      </c>
      <c r="U762" s="149" t="str">
        <f t="shared" ca="1" si="131"/>
        <v/>
      </c>
    </row>
    <row r="763" spans="1:21">
      <c r="A763" s="149">
        <v>761</v>
      </c>
      <c r="B763" s="150">
        <f t="shared" si="132"/>
        <v>761</v>
      </c>
      <c r="C763" s="151" t="e">
        <f>IF('Data Collection2'!$V$6='Pareto Math2'!Z$3,'Pareto Math2'!B763,IF(HLOOKUP(X$15,'Data Collection2'!I$2:J763,A764,FALSE)="","",HLOOKUP(X$15,'Data Collection2'!I$2:J763,A764,FALSE)))</f>
        <v>#REF!</v>
      </c>
      <c r="D763" s="149" t="e">
        <f>HLOOKUP(V$15,'Data Collection2'!I$2:J763,A764,FALSE)</f>
        <v>#REF!</v>
      </c>
      <c r="E763" s="152" t="e">
        <f>IF(C763="","",HLOOKUP(W$15,'Data Collection2'!I$2:J763,A764,FALSE))</f>
        <v>#REF!</v>
      </c>
      <c r="F763" s="152">
        <f>(COUNTIF(D$3:D763,D763))</f>
        <v>761</v>
      </c>
      <c r="G763" s="152">
        <f t="shared" si="135"/>
        <v>999</v>
      </c>
      <c r="H763" s="152" t="e">
        <f t="shared" si="136"/>
        <v>#REF!</v>
      </c>
      <c r="I763" s="153" t="str">
        <f t="shared" si="130"/>
        <v/>
      </c>
      <c r="J763" s="153" t="e">
        <f t="shared" si="146"/>
        <v>#REF!</v>
      </c>
      <c r="K763" s="153" t="e">
        <f t="shared" si="146"/>
        <v>#REF!</v>
      </c>
      <c r="L763" s="153" t="e">
        <f t="shared" si="146"/>
        <v>#REF!</v>
      </c>
      <c r="M763" s="153" t="e">
        <f t="shared" si="146"/>
        <v>#REF!</v>
      </c>
      <c r="N763" s="153" t="e">
        <f t="shared" si="146"/>
        <v>#REF!</v>
      </c>
      <c r="O763" s="153" t="e">
        <f t="shared" si="146"/>
        <v>#REF!</v>
      </c>
      <c r="P763" s="153" t="e">
        <f t="shared" si="146"/>
        <v>#REF!</v>
      </c>
      <c r="Q763" s="153" t="e">
        <f t="shared" si="146"/>
        <v>#REF!</v>
      </c>
      <c r="R763" s="153" t="e">
        <f t="shared" si="146"/>
        <v>#REF!</v>
      </c>
      <c r="S763" s="153" t="e">
        <f t="shared" si="133"/>
        <v>#REF!</v>
      </c>
      <c r="T763" s="152" t="str">
        <f t="shared" ca="1" si="134"/>
        <v/>
      </c>
      <c r="U763" s="149" t="str">
        <f t="shared" ca="1" si="131"/>
        <v/>
      </c>
    </row>
    <row r="764" spans="1:21">
      <c r="A764" s="149">
        <v>762</v>
      </c>
      <c r="B764" s="150">
        <f t="shared" si="132"/>
        <v>762</v>
      </c>
      <c r="C764" s="151" t="e">
        <f>IF('Data Collection2'!$V$6='Pareto Math2'!Z$3,'Pareto Math2'!B764,IF(HLOOKUP(X$15,'Data Collection2'!I$2:J764,A765,FALSE)="","",HLOOKUP(X$15,'Data Collection2'!I$2:J764,A765,FALSE)))</f>
        <v>#REF!</v>
      </c>
      <c r="D764" s="149" t="e">
        <f>HLOOKUP(V$15,'Data Collection2'!I$2:J764,A765,FALSE)</f>
        <v>#REF!</v>
      </c>
      <c r="E764" s="152" t="e">
        <f>IF(C764="","",HLOOKUP(W$15,'Data Collection2'!I$2:J764,A765,FALSE))</f>
        <v>#REF!</v>
      </c>
      <c r="F764" s="152">
        <f>(COUNTIF(D$3:D764,D764))</f>
        <v>762</v>
      </c>
      <c r="G764" s="152">
        <f t="shared" si="135"/>
        <v>999</v>
      </c>
      <c r="H764" s="152" t="e">
        <f t="shared" si="136"/>
        <v>#REF!</v>
      </c>
      <c r="I764" s="153" t="str">
        <f t="shared" si="130"/>
        <v/>
      </c>
      <c r="J764" s="153" t="e">
        <f t="shared" si="146"/>
        <v>#REF!</v>
      </c>
      <c r="K764" s="153" t="e">
        <f t="shared" si="146"/>
        <v>#REF!</v>
      </c>
      <c r="L764" s="153" t="e">
        <f t="shared" si="146"/>
        <v>#REF!</v>
      </c>
      <c r="M764" s="153" t="e">
        <f t="shared" si="146"/>
        <v>#REF!</v>
      </c>
      <c r="N764" s="153" t="e">
        <f t="shared" si="146"/>
        <v>#REF!</v>
      </c>
      <c r="O764" s="153" t="e">
        <f t="shared" si="146"/>
        <v>#REF!</v>
      </c>
      <c r="P764" s="153" t="e">
        <f t="shared" si="146"/>
        <v>#REF!</v>
      </c>
      <c r="Q764" s="153" t="e">
        <f t="shared" si="146"/>
        <v>#REF!</v>
      </c>
      <c r="R764" s="153" t="e">
        <f t="shared" si="146"/>
        <v>#REF!</v>
      </c>
      <c r="S764" s="153" t="e">
        <f t="shared" si="133"/>
        <v>#REF!</v>
      </c>
      <c r="T764" s="152" t="str">
        <f t="shared" ca="1" si="134"/>
        <v/>
      </c>
      <c r="U764" s="149" t="str">
        <f t="shared" ca="1" si="131"/>
        <v/>
      </c>
    </row>
    <row r="765" spans="1:21">
      <c r="A765" s="149">
        <v>763</v>
      </c>
      <c r="B765" s="150">
        <f t="shared" si="132"/>
        <v>763</v>
      </c>
      <c r="C765" s="151" t="e">
        <f>IF('Data Collection2'!$V$6='Pareto Math2'!Z$3,'Pareto Math2'!B765,IF(HLOOKUP(X$15,'Data Collection2'!I$2:J765,A766,FALSE)="","",HLOOKUP(X$15,'Data Collection2'!I$2:J765,A766,FALSE)))</f>
        <v>#REF!</v>
      </c>
      <c r="D765" s="149" t="e">
        <f>HLOOKUP(V$15,'Data Collection2'!I$2:J765,A766,FALSE)</f>
        <v>#REF!</v>
      </c>
      <c r="E765" s="152" t="e">
        <f>IF(C765="","",HLOOKUP(W$15,'Data Collection2'!I$2:J765,A766,FALSE))</f>
        <v>#REF!</v>
      </c>
      <c r="F765" s="152">
        <f>(COUNTIF(D$3:D765,D765))</f>
        <v>763</v>
      </c>
      <c r="G765" s="152">
        <f t="shared" si="135"/>
        <v>999</v>
      </c>
      <c r="H765" s="152" t="e">
        <f t="shared" si="136"/>
        <v>#REF!</v>
      </c>
      <c r="I765" s="153" t="str">
        <f t="shared" si="130"/>
        <v/>
      </c>
      <c r="J765" s="153" t="e">
        <f t="shared" si="146"/>
        <v>#REF!</v>
      </c>
      <c r="K765" s="153" t="e">
        <f t="shared" si="146"/>
        <v>#REF!</v>
      </c>
      <c r="L765" s="153" t="e">
        <f t="shared" si="146"/>
        <v>#REF!</v>
      </c>
      <c r="M765" s="153" t="e">
        <f t="shared" si="146"/>
        <v>#REF!</v>
      </c>
      <c r="N765" s="153" t="e">
        <f t="shared" si="146"/>
        <v>#REF!</v>
      </c>
      <c r="O765" s="153" t="e">
        <f t="shared" si="146"/>
        <v>#REF!</v>
      </c>
      <c r="P765" s="153" t="e">
        <f t="shared" si="146"/>
        <v>#REF!</v>
      </c>
      <c r="Q765" s="153" t="e">
        <f t="shared" si="146"/>
        <v>#REF!</v>
      </c>
      <c r="R765" s="153" t="e">
        <f t="shared" si="146"/>
        <v>#REF!</v>
      </c>
      <c r="S765" s="153" t="e">
        <f t="shared" si="133"/>
        <v>#REF!</v>
      </c>
      <c r="T765" s="152" t="str">
        <f t="shared" ca="1" si="134"/>
        <v/>
      </c>
      <c r="U765" s="149" t="str">
        <f t="shared" ca="1" si="131"/>
        <v/>
      </c>
    </row>
    <row r="766" spans="1:21">
      <c r="A766" s="149">
        <v>764</v>
      </c>
      <c r="B766" s="150">
        <f t="shared" si="132"/>
        <v>764</v>
      </c>
      <c r="C766" s="151" t="e">
        <f>IF('Data Collection2'!$V$6='Pareto Math2'!Z$3,'Pareto Math2'!B766,IF(HLOOKUP(X$15,'Data Collection2'!I$2:J766,A767,FALSE)="","",HLOOKUP(X$15,'Data Collection2'!I$2:J766,A767,FALSE)))</f>
        <v>#REF!</v>
      </c>
      <c r="D766" s="149" t="e">
        <f>HLOOKUP(V$15,'Data Collection2'!I$2:J766,A767,FALSE)</f>
        <v>#REF!</v>
      </c>
      <c r="E766" s="152" t="e">
        <f>IF(C766="","",HLOOKUP(W$15,'Data Collection2'!I$2:J766,A767,FALSE))</f>
        <v>#REF!</v>
      </c>
      <c r="F766" s="152">
        <f>(COUNTIF(D$3:D766,D766))</f>
        <v>764</v>
      </c>
      <c r="G766" s="152">
        <f t="shared" si="135"/>
        <v>999</v>
      </c>
      <c r="H766" s="152" t="e">
        <f t="shared" si="136"/>
        <v>#REF!</v>
      </c>
      <c r="I766" s="153" t="str">
        <f t="shared" si="130"/>
        <v/>
      </c>
      <c r="J766" s="153" t="e">
        <f t="shared" si="146"/>
        <v>#REF!</v>
      </c>
      <c r="K766" s="153" t="e">
        <f t="shared" si="146"/>
        <v>#REF!</v>
      </c>
      <c r="L766" s="153" t="e">
        <f t="shared" si="146"/>
        <v>#REF!</v>
      </c>
      <c r="M766" s="153" t="e">
        <f t="shared" si="146"/>
        <v>#REF!</v>
      </c>
      <c r="N766" s="153" t="e">
        <f t="shared" si="146"/>
        <v>#REF!</v>
      </c>
      <c r="O766" s="153" t="e">
        <f t="shared" si="146"/>
        <v>#REF!</v>
      </c>
      <c r="P766" s="153" t="e">
        <f t="shared" si="146"/>
        <v>#REF!</v>
      </c>
      <c r="Q766" s="153" t="e">
        <f t="shared" si="146"/>
        <v>#REF!</v>
      </c>
      <c r="R766" s="153" t="e">
        <f t="shared" si="146"/>
        <v>#REF!</v>
      </c>
      <c r="S766" s="153" t="e">
        <f t="shared" si="133"/>
        <v>#REF!</v>
      </c>
      <c r="T766" s="152" t="str">
        <f t="shared" ca="1" si="134"/>
        <v/>
      </c>
      <c r="U766" s="149" t="str">
        <f t="shared" ca="1" si="131"/>
        <v/>
      </c>
    </row>
    <row r="767" spans="1:21">
      <c r="A767" s="149">
        <v>765</v>
      </c>
      <c r="B767" s="150">
        <f t="shared" si="132"/>
        <v>765</v>
      </c>
      <c r="C767" s="151" t="e">
        <f>IF('Data Collection2'!$V$6='Pareto Math2'!Z$3,'Pareto Math2'!B767,IF(HLOOKUP(X$15,'Data Collection2'!I$2:J767,A768,FALSE)="","",HLOOKUP(X$15,'Data Collection2'!I$2:J767,A768,FALSE)))</f>
        <v>#REF!</v>
      </c>
      <c r="D767" s="149" t="e">
        <f>HLOOKUP(V$15,'Data Collection2'!I$2:J767,A768,FALSE)</f>
        <v>#REF!</v>
      </c>
      <c r="E767" s="152" t="e">
        <f>IF(C767="","",HLOOKUP(W$15,'Data Collection2'!I$2:J767,A768,FALSE))</f>
        <v>#REF!</v>
      </c>
      <c r="F767" s="152">
        <f>(COUNTIF(D$3:D767,D767))</f>
        <v>765</v>
      </c>
      <c r="G767" s="152">
        <f t="shared" si="135"/>
        <v>999</v>
      </c>
      <c r="H767" s="152" t="e">
        <f t="shared" si="136"/>
        <v>#REF!</v>
      </c>
      <c r="I767" s="153" t="str">
        <f t="shared" si="130"/>
        <v/>
      </c>
      <c r="J767" s="153" t="e">
        <f t="shared" si="146"/>
        <v>#REF!</v>
      </c>
      <c r="K767" s="153" t="e">
        <f t="shared" si="146"/>
        <v>#REF!</v>
      </c>
      <c r="L767" s="153" t="e">
        <f t="shared" si="146"/>
        <v>#REF!</v>
      </c>
      <c r="M767" s="153" t="e">
        <f t="shared" si="146"/>
        <v>#REF!</v>
      </c>
      <c r="N767" s="153" t="e">
        <f t="shared" si="146"/>
        <v>#REF!</v>
      </c>
      <c r="O767" s="153" t="e">
        <f t="shared" si="146"/>
        <v>#REF!</v>
      </c>
      <c r="P767" s="153" t="e">
        <f t="shared" si="146"/>
        <v>#REF!</v>
      </c>
      <c r="Q767" s="153" t="e">
        <f t="shared" si="146"/>
        <v>#REF!</v>
      </c>
      <c r="R767" s="153" t="e">
        <f t="shared" si="146"/>
        <v>#REF!</v>
      </c>
      <c r="S767" s="153" t="e">
        <f t="shared" si="133"/>
        <v>#REF!</v>
      </c>
      <c r="T767" s="152" t="str">
        <f t="shared" ca="1" si="134"/>
        <v/>
      </c>
      <c r="U767" s="149" t="str">
        <f t="shared" ca="1" si="131"/>
        <v/>
      </c>
    </row>
    <row r="768" spans="1:21">
      <c r="A768" s="149">
        <v>766</v>
      </c>
      <c r="B768" s="150">
        <f t="shared" si="132"/>
        <v>766</v>
      </c>
      <c r="C768" s="151" t="e">
        <f>IF('Data Collection2'!$V$6='Pareto Math2'!Z$3,'Pareto Math2'!B768,IF(HLOOKUP(X$15,'Data Collection2'!I$2:J768,A769,FALSE)="","",HLOOKUP(X$15,'Data Collection2'!I$2:J768,A769,FALSE)))</f>
        <v>#REF!</v>
      </c>
      <c r="D768" s="149" t="e">
        <f>HLOOKUP(V$15,'Data Collection2'!I$2:J768,A769,FALSE)</f>
        <v>#REF!</v>
      </c>
      <c r="E768" s="152" t="e">
        <f>IF(C768="","",HLOOKUP(W$15,'Data Collection2'!I$2:J768,A769,FALSE))</f>
        <v>#REF!</v>
      </c>
      <c r="F768" s="152">
        <f>(COUNTIF(D$3:D768,D768))</f>
        <v>766</v>
      </c>
      <c r="G768" s="152">
        <f t="shared" si="135"/>
        <v>999</v>
      </c>
      <c r="H768" s="152" t="e">
        <f t="shared" si="136"/>
        <v>#REF!</v>
      </c>
      <c r="I768" s="153" t="str">
        <f t="shared" si="130"/>
        <v/>
      </c>
      <c r="J768" s="153" t="e">
        <f t="shared" si="146"/>
        <v>#REF!</v>
      </c>
      <c r="K768" s="153" t="e">
        <f t="shared" si="146"/>
        <v>#REF!</v>
      </c>
      <c r="L768" s="153" t="e">
        <f t="shared" si="146"/>
        <v>#REF!</v>
      </c>
      <c r="M768" s="153" t="e">
        <f t="shared" si="146"/>
        <v>#REF!</v>
      </c>
      <c r="N768" s="153" t="e">
        <f t="shared" si="146"/>
        <v>#REF!</v>
      </c>
      <c r="O768" s="153" t="e">
        <f t="shared" si="146"/>
        <v>#REF!</v>
      </c>
      <c r="P768" s="153" t="e">
        <f t="shared" si="146"/>
        <v>#REF!</v>
      </c>
      <c r="Q768" s="153" t="e">
        <f t="shared" si="146"/>
        <v>#REF!</v>
      </c>
      <c r="R768" s="153" t="e">
        <f t="shared" si="146"/>
        <v>#REF!</v>
      </c>
      <c r="S768" s="153" t="e">
        <f t="shared" si="133"/>
        <v>#REF!</v>
      </c>
      <c r="T768" s="152" t="str">
        <f t="shared" ca="1" si="134"/>
        <v/>
      </c>
      <c r="U768" s="149" t="str">
        <f t="shared" ca="1" si="131"/>
        <v/>
      </c>
    </row>
    <row r="769" spans="1:21">
      <c r="A769" s="149">
        <v>767</v>
      </c>
      <c r="B769" s="150">
        <f t="shared" si="132"/>
        <v>767</v>
      </c>
      <c r="C769" s="151" t="e">
        <f>IF('Data Collection2'!$V$6='Pareto Math2'!Z$3,'Pareto Math2'!B769,IF(HLOOKUP(X$15,'Data Collection2'!I$2:J769,A770,FALSE)="","",HLOOKUP(X$15,'Data Collection2'!I$2:J769,A770,FALSE)))</f>
        <v>#REF!</v>
      </c>
      <c r="D769" s="149" t="e">
        <f>HLOOKUP(V$15,'Data Collection2'!I$2:J769,A770,FALSE)</f>
        <v>#REF!</v>
      </c>
      <c r="E769" s="152" t="e">
        <f>IF(C769="","",HLOOKUP(W$15,'Data Collection2'!I$2:J769,A770,FALSE))</f>
        <v>#REF!</v>
      </c>
      <c r="F769" s="152">
        <f>(COUNTIF(D$3:D769,D769))</f>
        <v>767</v>
      </c>
      <c r="G769" s="152">
        <f t="shared" si="135"/>
        <v>999</v>
      </c>
      <c r="H769" s="152" t="e">
        <f t="shared" si="136"/>
        <v>#REF!</v>
      </c>
      <c r="I769" s="153" t="str">
        <f t="shared" si="130"/>
        <v/>
      </c>
      <c r="J769" s="153" t="e">
        <f t="shared" si="146"/>
        <v>#REF!</v>
      </c>
      <c r="K769" s="153" t="e">
        <f t="shared" si="146"/>
        <v>#REF!</v>
      </c>
      <c r="L769" s="153" t="e">
        <f t="shared" si="146"/>
        <v>#REF!</v>
      </c>
      <c r="M769" s="153" t="e">
        <f t="shared" si="146"/>
        <v>#REF!</v>
      </c>
      <c r="N769" s="153" t="e">
        <f t="shared" si="146"/>
        <v>#REF!</v>
      </c>
      <c r="O769" s="153" t="e">
        <f t="shared" si="146"/>
        <v>#REF!</v>
      </c>
      <c r="P769" s="153" t="e">
        <f t="shared" si="146"/>
        <v>#REF!</v>
      </c>
      <c r="Q769" s="153" t="e">
        <f t="shared" si="146"/>
        <v>#REF!</v>
      </c>
      <c r="R769" s="153" t="e">
        <f t="shared" si="146"/>
        <v>#REF!</v>
      </c>
      <c r="S769" s="153" t="e">
        <f t="shared" si="133"/>
        <v>#REF!</v>
      </c>
      <c r="T769" s="152" t="str">
        <f t="shared" ca="1" si="134"/>
        <v/>
      </c>
      <c r="U769" s="149" t="str">
        <f t="shared" ca="1" si="131"/>
        <v/>
      </c>
    </row>
    <row r="770" spans="1:21">
      <c r="A770" s="149">
        <v>768</v>
      </c>
      <c r="B770" s="150">
        <f t="shared" si="132"/>
        <v>768</v>
      </c>
      <c r="C770" s="151" t="e">
        <f>IF('Data Collection2'!$V$6='Pareto Math2'!Z$3,'Pareto Math2'!B770,IF(HLOOKUP(X$15,'Data Collection2'!I$2:J770,A771,FALSE)="","",HLOOKUP(X$15,'Data Collection2'!I$2:J770,A771,FALSE)))</f>
        <v>#REF!</v>
      </c>
      <c r="D770" s="149" t="e">
        <f>HLOOKUP(V$15,'Data Collection2'!I$2:J770,A771,FALSE)</f>
        <v>#REF!</v>
      </c>
      <c r="E770" s="152" t="e">
        <f>IF(C770="","",HLOOKUP(W$15,'Data Collection2'!I$2:J770,A771,FALSE))</f>
        <v>#REF!</v>
      </c>
      <c r="F770" s="152">
        <f>(COUNTIF(D$3:D770,D770))</f>
        <v>768</v>
      </c>
      <c r="G770" s="152">
        <f t="shared" si="135"/>
        <v>999</v>
      </c>
      <c r="H770" s="152" t="e">
        <f t="shared" si="136"/>
        <v>#REF!</v>
      </c>
      <c r="I770" s="153" t="str">
        <f t="shared" si="130"/>
        <v/>
      </c>
      <c r="J770" s="153" t="e">
        <f t="shared" si="146"/>
        <v>#REF!</v>
      </c>
      <c r="K770" s="153" t="e">
        <f t="shared" si="146"/>
        <v>#REF!</v>
      </c>
      <c r="L770" s="153" t="e">
        <f t="shared" si="146"/>
        <v>#REF!</v>
      </c>
      <c r="M770" s="153" t="e">
        <f t="shared" si="146"/>
        <v>#REF!</v>
      </c>
      <c r="N770" s="153" t="e">
        <f t="shared" si="146"/>
        <v>#REF!</v>
      </c>
      <c r="O770" s="153" t="e">
        <f t="shared" si="146"/>
        <v>#REF!</v>
      </c>
      <c r="P770" s="153" t="e">
        <f t="shared" si="146"/>
        <v>#REF!</v>
      </c>
      <c r="Q770" s="153" t="e">
        <f t="shared" si="146"/>
        <v>#REF!</v>
      </c>
      <c r="R770" s="153" t="e">
        <f t="shared" si="146"/>
        <v>#REF!</v>
      </c>
      <c r="S770" s="153" t="e">
        <f t="shared" si="133"/>
        <v>#REF!</v>
      </c>
      <c r="T770" s="152" t="str">
        <f t="shared" ca="1" si="134"/>
        <v/>
      </c>
      <c r="U770" s="149" t="str">
        <f t="shared" ca="1" si="131"/>
        <v/>
      </c>
    </row>
    <row r="771" spans="1:21">
      <c r="A771" s="149">
        <v>769</v>
      </c>
      <c r="B771" s="150">
        <f t="shared" si="132"/>
        <v>769</v>
      </c>
      <c r="C771" s="151" t="e">
        <f>IF('Data Collection2'!$V$6='Pareto Math2'!Z$3,'Pareto Math2'!B771,IF(HLOOKUP(X$15,'Data Collection2'!I$2:J771,A772,FALSE)="","",HLOOKUP(X$15,'Data Collection2'!I$2:J771,A772,FALSE)))</f>
        <v>#REF!</v>
      </c>
      <c r="D771" s="149" t="e">
        <f>HLOOKUP(V$15,'Data Collection2'!I$2:J771,A772,FALSE)</f>
        <v>#REF!</v>
      </c>
      <c r="E771" s="152" t="e">
        <f>IF(C771="","",HLOOKUP(W$15,'Data Collection2'!I$2:J771,A772,FALSE))</f>
        <v>#REF!</v>
      </c>
      <c r="F771" s="152">
        <f>(COUNTIF(D$3:D771,D771))</f>
        <v>769</v>
      </c>
      <c r="G771" s="152">
        <f t="shared" si="135"/>
        <v>999</v>
      </c>
      <c r="H771" s="152" t="e">
        <f t="shared" si="136"/>
        <v>#REF!</v>
      </c>
      <c r="I771" s="153" t="str">
        <f t="shared" ref="I771:I834" si="147">IF(F771=G771,IF(ISNA(H771),G771,H771),"")</f>
        <v/>
      </c>
      <c r="J771" s="153" t="e">
        <f t="shared" si="146"/>
        <v>#REF!</v>
      </c>
      <c r="K771" s="153" t="e">
        <f t="shared" si="146"/>
        <v>#REF!</v>
      </c>
      <c r="L771" s="153" t="e">
        <f t="shared" si="146"/>
        <v>#REF!</v>
      </c>
      <c r="M771" s="153" t="e">
        <f t="shared" si="146"/>
        <v>#REF!</v>
      </c>
      <c r="N771" s="153" t="e">
        <f t="shared" si="146"/>
        <v>#REF!</v>
      </c>
      <c r="O771" s="153" t="e">
        <f t="shared" si="146"/>
        <v>#REF!</v>
      </c>
      <c r="P771" s="153" t="e">
        <f t="shared" si="146"/>
        <v>#REF!</v>
      </c>
      <c r="Q771" s="153" t="e">
        <f t="shared" si="146"/>
        <v>#REF!</v>
      </c>
      <c r="R771" s="153" t="e">
        <f t="shared" si="146"/>
        <v>#REF!</v>
      </c>
      <c r="S771" s="153" t="e">
        <f t="shared" si="133"/>
        <v>#REF!</v>
      </c>
      <c r="T771" s="152" t="str">
        <f t="shared" ca="1" si="134"/>
        <v/>
      </c>
      <c r="U771" s="149" t="str">
        <f t="shared" ref="U771:U834" ca="1" si="148">IF(T771="","",D771)</f>
        <v/>
      </c>
    </row>
    <row r="772" spans="1:21">
      <c r="A772" s="149">
        <v>770</v>
      </c>
      <c r="B772" s="150">
        <f t="shared" ref="B772:B835" si="149">IF(A772&gt;999-COUNTIF(D:D,0),"",A772)</f>
        <v>770</v>
      </c>
      <c r="C772" s="151" t="e">
        <f>IF('Data Collection2'!$V$6='Pareto Math2'!Z$3,'Pareto Math2'!B772,IF(HLOOKUP(X$15,'Data Collection2'!I$2:J772,A773,FALSE)="","",HLOOKUP(X$15,'Data Collection2'!I$2:J772,A773,FALSE)))</f>
        <v>#REF!</v>
      </c>
      <c r="D772" s="149" t="e">
        <f>HLOOKUP(V$15,'Data Collection2'!I$2:J772,A773,FALSE)</f>
        <v>#REF!</v>
      </c>
      <c r="E772" s="152" t="e">
        <f>IF(C772="","",HLOOKUP(W$15,'Data Collection2'!I$2:J772,A773,FALSE))</f>
        <v>#REF!</v>
      </c>
      <c r="F772" s="152">
        <f>(COUNTIF(D$3:D772,D772))</f>
        <v>770</v>
      </c>
      <c r="G772" s="152">
        <f t="shared" si="135"/>
        <v>999</v>
      </c>
      <c r="H772" s="152" t="e">
        <f t="shared" si="136"/>
        <v>#REF!</v>
      </c>
      <c r="I772" s="153" t="str">
        <f t="shared" si="147"/>
        <v/>
      </c>
      <c r="J772" s="153" t="e">
        <f t="shared" si="146"/>
        <v>#REF!</v>
      </c>
      <c r="K772" s="153" t="e">
        <f t="shared" si="146"/>
        <v>#REF!</v>
      </c>
      <c r="L772" s="153" t="e">
        <f t="shared" si="146"/>
        <v>#REF!</v>
      </c>
      <c r="M772" s="153" t="e">
        <f t="shared" si="146"/>
        <v>#REF!</v>
      </c>
      <c r="N772" s="153" t="e">
        <f t="shared" si="146"/>
        <v>#REF!</v>
      </c>
      <c r="O772" s="153" t="e">
        <f t="shared" si="146"/>
        <v>#REF!</v>
      </c>
      <c r="P772" s="153" t="e">
        <f t="shared" si="146"/>
        <v>#REF!</v>
      </c>
      <c r="Q772" s="153" t="e">
        <f t="shared" si="146"/>
        <v>#REF!</v>
      </c>
      <c r="R772" s="153" t="e">
        <f t="shared" si="146"/>
        <v>#REF!</v>
      </c>
      <c r="S772" s="153" t="e">
        <f t="shared" ref="S772:S835" si="150">IF(SUM(J772:R772)=0,$E772,"")</f>
        <v>#REF!</v>
      </c>
      <c r="T772" s="152" t="str">
        <f t="shared" ref="T772:T835" ca="1" si="151">IF(F772=G772,IF(ISNA(H772),G772+(RAND()*0.01),H772+(RAND()*0.0000000001)),"")</f>
        <v/>
      </c>
      <c r="U772" s="149" t="str">
        <f t="shared" ca="1" si="148"/>
        <v/>
      </c>
    </row>
    <row r="773" spans="1:21">
      <c r="A773" s="149">
        <v>771</v>
      </c>
      <c r="B773" s="150">
        <f t="shared" si="149"/>
        <v>771</v>
      </c>
      <c r="C773" s="151" t="e">
        <f>IF('Data Collection2'!$V$6='Pareto Math2'!Z$3,'Pareto Math2'!B773,IF(HLOOKUP(X$15,'Data Collection2'!I$2:J773,A774,FALSE)="","",HLOOKUP(X$15,'Data Collection2'!I$2:J773,A774,FALSE)))</f>
        <v>#REF!</v>
      </c>
      <c r="D773" s="149" t="e">
        <f>HLOOKUP(V$15,'Data Collection2'!I$2:J773,A774,FALSE)</f>
        <v>#REF!</v>
      </c>
      <c r="E773" s="152" t="e">
        <f>IF(C773="","",HLOOKUP(W$15,'Data Collection2'!I$2:J773,A774,FALSE))</f>
        <v>#REF!</v>
      </c>
      <c r="F773" s="152">
        <f>(COUNTIF(D$3:D773,D773))</f>
        <v>771</v>
      </c>
      <c r="G773" s="152">
        <f t="shared" si="135"/>
        <v>999</v>
      </c>
      <c r="H773" s="152" t="e">
        <f t="shared" si="136"/>
        <v>#REF!</v>
      </c>
      <c r="I773" s="153" t="str">
        <f t="shared" si="147"/>
        <v/>
      </c>
      <c r="J773" s="153" t="e">
        <f t="shared" si="146"/>
        <v>#REF!</v>
      </c>
      <c r="K773" s="153" t="e">
        <f t="shared" si="146"/>
        <v>#REF!</v>
      </c>
      <c r="L773" s="153" t="e">
        <f t="shared" si="146"/>
        <v>#REF!</v>
      </c>
      <c r="M773" s="153" t="e">
        <f t="shared" si="146"/>
        <v>#REF!</v>
      </c>
      <c r="N773" s="153" t="e">
        <f t="shared" si="146"/>
        <v>#REF!</v>
      </c>
      <c r="O773" s="153" t="e">
        <f t="shared" si="146"/>
        <v>#REF!</v>
      </c>
      <c r="P773" s="153" t="e">
        <f t="shared" si="146"/>
        <v>#REF!</v>
      </c>
      <c r="Q773" s="153" t="e">
        <f t="shared" si="146"/>
        <v>#REF!</v>
      </c>
      <c r="R773" s="153" t="e">
        <f t="shared" si="146"/>
        <v>#REF!</v>
      </c>
      <c r="S773" s="153" t="e">
        <f t="shared" si="150"/>
        <v>#REF!</v>
      </c>
      <c r="T773" s="152" t="str">
        <f t="shared" ca="1" si="151"/>
        <v/>
      </c>
      <c r="U773" s="149" t="str">
        <f t="shared" ca="1" si="148"/>
        <v/>
      </c>
    </row>
    <row r="774" spans="1:21">
      <c r="A774" s="149">
        <v>772</v>
      </c>
      <c r="B774" s="150">
        <f t="shared" si="149"/>
        <v>772</v>
      </c>
      <c r="C774" s="151" t="e">
        <f>IF('Data Collection2'!$V$6='Pareto Math2'!Z$3,'Pareto Math2'!B774,IF(HLOOKUP(X$15,'Data Collection2'!I$2:J774,A775,FALSE)="","",HLOOKUP(X$15,'Data Collection2'!I$2:J774,A775,FALSE)))</f>
        <v>#REF!</v>
      </c>
      <c r="D774" s="149" t="e">
        <f>HLOOKUP(V$15,'Data Collection2'!I$2:J774,A775,FALSE)</f>
        <v>#REF!</v>
      </c>
      <c r="E774" s="152" t="e">
        <f>IF(C774="","",HLOOKUP(W$15,'Data Collection2'!I$2:J774,A775,FALSE))</f>
        <v>#REF!</v>
      </c>
      <c r="F774" s="152">
        <f>(COUNTIF(D$3:D774,D774))</f>
        <v>772</v>
      </c>
      <c r="G774" s="152">
        <f t="shared" si="135"/>
        <v>999</v>
      </c>
      <c r="H774" s="152" t="e">
        <f t="shared" si="136"/>
        <v>#REF!</v>
      </c>
      <c r="I774" s="153" t="str">
        <f t="shared" si="147"/>
        <v/>
      </c>
      <c r="J774" s="153" t="e">
        <f t="shared" si="146"/>
        <v>#REF!</v>
      </c>
      <c r="K774" s="153" t="e">
        <f t="shared" si="146"/>
        <v>#REF!</v>
      </c>
      <c r="L774" s="153" t="e">
        <f t="shared" si="146"/>
        <v>#REF!</v>
      </c>
      <c r="M774" s="153" t="e">
        <f t="shared" si="146"/>
        <v>#REF!</v>
      </c>
      <c r="N774" s="153" t="e">
        <f t="shared" si="146"/>
        <v>#REF!</v>
      </c>
      <c r="O774" s="153" t="e">
        <f t="shared" si="146"/>
        <v>#REF!</v>
      </c>
      <c r="P774" s="153" t="e">
        <f t="shared" si="146"/>
        <v>#REF!</v>
      </c>
      <c r="Q774" s="153" t="e">
        <f t="shared" si="146"/>
        <v>#REF!</v>
      </c>
      <c r="R774" s="153" t="e">
        <f t="shared" si="146"/>
        <v>#REF!</v>
      </c>
      <c r="S774" s="153" t="e">
        <f t="shared" si="150"/>
        <v>#REF!</v>
      </c>
      <c r="T774" s="152" t="str">
        <f t="shared" ca="1" si="151"/>
        <v/>
      </c>
      <c r="U774" s="149" t="str">
        <f t="shared" ca="1" si="148"/>
        <v/>
      </c>
    </row>
    <row r="775" spans="1:21">
      <c r="A775" s="149">
        <v>773</v>
      </c>
      <c r="B775" s="150">
        <f t="shared" si="149"/>
        <v>773</v>
      </c>
      <c r="C775" s="151" t="e">
        <f>IF('Data Collection2'!$V$6='Pareto Math2'!Z$3,'Pareto Math2'!B775,IF(HLOOKUP(X$15,'Data Collection2'!I$2:J775,A776,FALSE)="","",HLOOKUP(X$15,'Data Collection2'!I$2:J775,A776,FALSE)))</f>
        <v>#REF!</v>
      </c>
      <c r="D775" s="149" t="e">
        <f>HLOOKUP(V$15,'Data Collection2'!I$2:J775,A776,FALSE)</f>
        <v>#REF!</v>
      </c>
      <c r="E775" s="152" t="e">
        <f>IF(C775="","",HLOOKUP(W$15,'Data Collection2'!I$2:J775,A776,FALSE))</f>
        <v>#REF!</v>
      </c>
      <c r="F775" s="152">
        <f>(COUNTIF(D$3:D775,D775))</f>
        <v>773</v>
      </c>
      <c r="G775" s="152">
        <f t="shared" si="135"/>
        <v>999</v>
      </c>
      <c r="H775" s="152" t="e">
        <f t="shared" si="136"/>
        <v>#REF!</v>
      </c>
      <c r="I775" s="153" t="str">
        <f t="shared" si="147"/>
        <v/>
      </c>
      <c r="J775" s="153" t="e">
        <f t="shared" si="146"/>
        <v>#REF!</v>
      </c>
      <c r="K775" s="153" t="e">
        <f t="shared" si="146"/>
        <v>#REF!</v>
      </c>
      <c r="L775" s="153" t="e">
        <f t="shared" si="146"/>
        <v>#REF!</v>
      </c>
      <c r="M775" s="153" t="e">
        <f t="shared" si="146"/>
        <v>#REF!</v>
      </c>
      <c r="N775" s="153" t="e">
        <f t="shared" si="146"/>
        <v>#REF!</v>
      </c>
      <c r="O775" s="153" t="e">
        <f t="shared" si="146"/>
        <v>#REF!</v>
      </c>
      <c r="P775" s="153" t="e">
        <f t="shared" si="146"/>
        <v>#REF!</v>
      </c>
      <c r="Q775" s="153" t="e">
        <f t="shared" si="146"/>
        <v>#REF!</v>
      </c>
      <c r="R775" s="153" t="e">
        <f t="shared" si="146"/>
        <v>#REF!</v>
      </c>
      <c r="S775" s="153" t="e">
        <f t="shared" si="150"/>
        <v>#REF!</v>
      </c>
      <c r="T775" s="152" t="str">
        <f t="shared" ca="1" si="151"/>
        <v/>
      </c>
      <c r="U775" s="149" t="str">
        <f t="shared" ca="1" si="148"/>
        <v/>
      </c>
    </row>
    <row r="776" spans="1:21">
      <c r="A776" s="149">
        <v>774</v>
      </c>
      <c r="B776" s="150">
        <f t="shared" si="149"/>
        <v>774</v>
      </c>
      <c r="C776" s="151" t="e">
        <f>IF('Data Collection2'!$V$6='Pareto Math2'!Z$3,'Pareto Math2'!B776,IF(HLOOKUP(X$15,'Data Collection2'!I$2:J776,A777,FALSE)="","",HLOOKUP(X$15,'Data Collection2'!I$2:J776,A777,FALSE)))</f>
        <v>#REF!</v>
      </c>
      <c r="D776" s="149" t="e">
        <f>HLOOKUP(V$15,'Data Collection2'!I$2:J776,A777,FALSE)</f>
        <v>#REF!</v>
      </c>
      <c r="E776" s="152" t="e">
        <f>IF(C776="","",HLOOKUP(W$15,'Data Collection2'!I$2:J776,A777,FALSE))</f>
        <v>#REF!</v>
      </c>
      <c r="F776" s="152">
        <f>(COUNTIF(D$3:D776,D776))</f>
        <v>774</v>
      </c>
      <c r="G776" s="152">
        <f t="shared" si="135"/>
        <v>999</v>
      </c>
      <c r="H776" s="152" t="e">
        <f t="shared" si="136"/>
        <v>#REF!</v>
      </c>
      <c r="I776" s="153" t="str">
        <f t="shared" si="147"/>
        <v/>
      </c>
      <c r="J776" s="153" t="e">
        <f t="shared" si="146"/>
        <v>#REF!</v>
      </c>
      <c r="K776" s="153" t="e">
        <f t="shared" si="146"/>
        <v>#REF!</v>
      </c>
      <c r="L776" s="153" t="e">
        <f t="shared" si="146"/>
        <v>#REF!</v>
      </c>
      <c r="M776" s="153" t="e">
        <f t="shared" si="146"/>
        <v>#REF!</v>
      </c>
      <c r="N776" s="153" t="e">
        <f t="shared" si="146"/>
        <v>#REF!</v>
      </c>
      <c r="O776" s="153" t="e">
        <f t="shared" si="146"/>
        <v>#REF!</v>
      </c>
      <c r="P776" s="153" t="e">
        <f t="shared" si="146"/>
        <v>#REF!</v>
      </c>
      <c r="Q776" s="153" t="e">
        <f t="shared" si="146"/>
        <v>#REF!</v>
      </c>
      <c r="R776" s="153" t="e">
        <f t="shared" si="146"/>
        <v>#REF!</v>
      </c>
      <c r="S776" s="153" t="e">
        <f t="shared" si="150"/>
        <v>#REF!</v>
      </c>
      <c r="T776" s="152" t="str">
        <f t="shared" ca="1" si="151"/>
        <v/>
      </c>
      <c r="U776" s="149" t="str">
        <f t="shared" ca="1" si="148"/>
        <v/>
      </c>
    </row>
    <row r="777" spans="1:21">
      <c r="A777" s="149">
        <v>775</v>
      </c>
      <c r="B777" s="150">
        <f t="shared" si="149"/>
        <v>775</v>
      </c>
      <c r="C777" s="151" t="e">
        <f>IF('Data Collection2'!$V$6='Pareto Math2'!Z$3,'Pareto Math2'!B777,IF(HLOOKUP(X$15,'Data Collection2'!I$2:J777,A778,FALSE)="","",HLOOKUP(X$15,'Data Collection2'!I$2:J777,A778,FALSE)))</f>
        <v>#REF!</v>
      </c>
      <c r="D777" s="149" t="e">
        <f>HLOOKUP(V$15,'Data Collection2'!I$2:J777,A778,FALSE)</f>
        <v>#REF!</v>
      </c>
      <c r="E777" s="152" t="e">
        <f>IF(C777="","",HLOOKUP(W$15,'Data Collection2'!I$2:J777,A778,FALSE))</f>
        <v>#REF!</v>
      </c>
      <c r="F777" s="152">
        <f>(COUNTIF(D$3:D777,D777))</f>
        <v>775</v>
      </c>
      <c r="G777" s="152">
        <f t="shared" ref="G777:G840" si="152">(COUNTIF(D$3:D$1002,D777))</f>
        <v>999</v>
      </c>
      <c r="H777" s="152" t="e">
        <f t="shared" ref="H777:H840" si="153">(SUMIF(D$3:D$1002,D777,E$3:E$1002))</f>
        <v>#REF!</v>
      </c>
      <c r="I777" s="153" t="str">
        <f t="shared" si="147"/>
        <v/>
      </c>
      <c r="J777" s="153" t="e">
        <f t="shared" si="146"/>
        <v>#REF!</v>
      </c>
      <c r="K777" s="153" t="e">
        <f t="shared" si="146"/>
        <v>#REF!</v>
      </c>
      <c r="L777" s="153" t="e">
        <f t="shared" si="146"/>
        <v>#REF!</v>
      </c>
      <c r="M777" s="153" t="e">
        <f t="shared" si="146"/>
        <v>#REF!</v>
      </c>
      <c r="N777" s="153" t="e">
        <f t="shared" si="146"/>
        <v>#REF!</v>
      </c>
      <c r="O777" s="153" t="e">
        <f t="shared" si="146"/>
        <v>#REF!</v>
      </c>
      <c r="P777" s="153" t="e">
        <f t="shared" si="146"/>
        <v>#REF!</v>
      </c>
      <c r="Q777" s="153" t="e">
        <f t="shared" si="146"/>
        <v>#REF!</v>
      </c>
      <c r="R777" s="153" t="e">
        <f t="shared" si="146"/>
        <v>#REF!</v>
      </c>
      <c r="S777" s="153" t="e">
        <f t="shared" si="150"/>
        <v>#REF!</v>
      </c>
      <c r="T777" s="152" t="str">
        <f t="shared" ca="1" si="151"/>
        <v/>
      </c>
      <c r="U777" s="149" t="str">
        <f t="shared" ca="1" si="148"/>
        <v/>
      </c>
    </row>
    <row r="778" spans="1:21">
      <c r="A778" s="149">
        <v>776</v>
      </c>
      <c r="B778" s="150">
        <f t="shared" si="149"/>
        <v>776</v>
      </c>
      <c r="C778" s="151" t="e">
        <f>IF('Data Collection2'!$V$6='Pareto Math2'!Z$3,'Pareto Math2'!B778,IF(HLOOKUP(X$15,'Data Collection2'!I$2:J778,A779,FALSE)="","",HLOOKUP(X$15,'Data Collection2'!I$2:J778,A779,FALSE)))</f>
        <v>#REF!</v>
      </c>
      <c r="D778" s="149" t="e">
        <f>HLOOKUP(V$15,'Data Collection2'!I$2:J778,A779,FALSE)</f>
        <v>#REF!</v>
      </c>
      <c r="E778" s="152" t="e">
        <f>IF(C778="","",HLOOKUP(W$15,'Data Collection2'!I$2:J778,A779,FALSE))</f>
        <v>#REF!</v>
      </c>
      <c r="F778" s="152">
        <f>(COUNTIF(D$3:D778,D778))</f>
        <v>776</v>
      </c>
      <c r="G778" s="152">
        <f t="shared" si="152"/>
        <v>999</v>
      </c>
      <c r="H778" s="152" t="e">
        <f t="shared" si="153"/>
        <v>#REF!</v>
      </c>
      <c r="I778" s="153" t="str">
        <f t="shared" si="147"/>
        <v/>
      </c>
      <c r="J778" s="153" t="e">
        <f t="shared" si="146"/>
        <v>#REF!</v>
      </c>
      <c r="K778" s="153" t="e">
        <f t="shared" si="146"/>
        <v>#REF!</v>
      </c>
      <c r="L778" s="153" t="e">
        <f t="shared" si="146"/>
        <v>#REF!</v>
      </c>
      <c r="M778" s="153" t="e">
        <f t="shared" si="146"/>
        <v>#REF!</v>
      </c>
      <c r="N778" s="153" t="e">
        <f t="shared" si="146"/>
        <v>#REF!</v>
      </c>
      <c r="O778" s="153" t="e">
        <f t="shared" si="146"/>
        <v>#REF!</v>
      </c>
      <c r="P778" s="153" t="e">
        <f t="shared" si="146"/>
        <v>#REF!</v>
      </c>
      <c r="Q778" s="153" t="e">
        <f t="shared" si="146"/>
        <v>#REF!</v>
      </c>
      <c r="R778" s="153" t="e">
        <f t="shared" si="146"/>
        <v>#REF!</v>
      </c>
      <c r="S778" s="153" t="e">
        <f t="shared" si="150"/>
        <v>#REF!</v>
      </c>
      <c r="T778" s="152" t="str">
        <f t="shared" ca="1" si="151"/>
        <v/>
      </c>
      <c r="U778" s="149" t="str">
        <f t="shared" ca="1" si="148"/>
        <v/>
      </c>
    </row>
    <row r="779" spans="1:21">
      <c r="A779" s="149">
        <v>777</v>
      </c>
      <c r="B779" s="150">
        <f t="shared" si="149"/>
        <v>777</v>
      </c>
      <c r="C779" s="151" t="e">
        <f>IF('Data Collection2'!$V$6='Pareto Math2'!Z$3,'Pareto Math2'!B779,IF(HLOOKUP(X$15,'Data Collection2'!I$2:J779,A780,FALSE)="","",HLOOKUP(X$15,'Data Collection2'!I$2:J779,A780,FALSE)))</f>
        <v>#REF!</v>
      </c>
      <c r="D779" s="149" t="e">
        <f>HLOOKUP(V$15,'Data Collection2'!I$2:J779,A780,FALSE)</f>
        <v>#REF!</v>
      </c>
      <c r="E779" s="152" t="e">
        <f>IF(C779="","",HLOOKUP(W$15,'Data Collection2'!I$2:J779,A780,FALSE))</f>
        <v>#REF!</v>
      </c>
      <c r="F779" s="152">
        <f>(COUNTIF(D$3:D779,D779))</f>
        <v>777</v>
      </c>
      <c r="G779" s="152">
        <f t="shared" si="152"/>
        <v>999</v>
      </c>
      <c r="H779" s="152" t="e">
        <f t="shared" si="153"/>
        <v>#REF!</v>
      </c>
      <c r="I779" s="153" t="str">
        <f t="shared" si="147"/>
        <v/>
      </c>
      <c r="J779" s="153" t="e">
        <f t="shared" si="146"/>
        <v>#REF!</v>
      </c>
      <c r="K779" s="153" t="e">
        <f t="shared" si="146"/>
        <v>#REF!</v>
      </c>
      <c r="L779" s="153" t="e">
        <f t="shared" si="146"/>
        <v>#REF!</v>
      </c>
      <c r="M779" s="153" t="e">
        <f t="shared" ref="M779:R821" si="154">IF(ISERROR(AA$43),"",IF($D779&lt;&gt;AA$43,"",$E779))</f>
        <v>#REF!</v>
      </c>
      <c r="N779" s="153" t="e">
        <f t="shared" si="154"/>
        <v>#REF!</v>
      </c>
      <c r="O779" s="153" t="e">
        <f t="shared" si="154"/>
        <v>#REF!</v>
      </c>
      <c r="P779" s="153" t="e">
        <f t="shared" si="154"/>
        <v>#REF!</v>
      </c>
      <c r="Q779" s="153" t="e">
        <f t="shared" si="154"/>
        <v>#REF!</v>
      </c>
      <c r="R779" s="153" t="e">
        <f t="shared" si="154"/>
        <v>#REF!</v>
      </c>
      <c r="S779" s="153" t="e">
        <f t="shared" si="150"/>
        <v>#REF!</v>
      </c>
      <c r="T779" s="152" t="str">
        <f t="shared" ca="1" si="151"/>
        <v/>
      </c>
      <c r="U779" s="149" t="str">
        <f t="shared" ca="1" si="148"/>
        <v/>
      </c>
    </row>
    <row r="780" spans="1:21">
      <c r="A780" s="149">
        <v>778</v>
      </c>
      <c r="B780" s="150">
        <f t="shared" si="149"/>
        <v>778</v>
      </c>
      <c r="C780" s="151" t="e">
        <f>IF('Data Collection2'!$V$6='Pareto Math2'!Z$3,'Pareto Math2'!B780,IF(HLOOKUP(X$15,'Data Collection2'!I$2:J780,A781,FALSE)="","",HLOOKUP(X$15,'Data Collection2'!I$2:J780,A781,FALSE)))</f>
        <v>#REF!</v>
      </c>
      <c r="D780" s="149" t="e">
        <f>HLOOKUP(V$15,'Data Collection2'!I$2:J780,A781,FALSE)</f>
        <v>#REF!</v>
      </c>
      <c r="E780" s="152" t="e">
        <f>IF(C780="","",HLOOKUP(W$15,'Data Collection2'!I$2:J780,A781,FALSE))</f>
        <v>#REF!</v>
      </c>
      <c r="F780" s="152">
        <f>(COUNTIF(D$3:D780,D780))</f>
        <v>778</v>
      </c>
      <c r="G780" s="152">
        <f t="shared" si="152"/>
        <v>999</v>
      </c>
      <c r="H780" s="152" t="e">
        <f t="shared" si="153"/>
        <v>#REF!</v>
      </c>
      <c r="I780" s="153" t="str">
        <f t="shared" si="147"/>
        <v/>
      </c>
      <c r="J780" s="153" t="e">
        <f t="shared" ref="J780:O843" si="155">IF(ISERROR(X$43),"",IF($D780&lt;&gt;X$43,"",$E780))</f>
        <v>#REF!</v>
      </c>
      <c r="K780" s="153" t="e">
        <f t="shared" si="155"/>
        <v>#REF!</v>
      </c>
      <c r="L780" s="153" t="e">
        <f t="shared" si="155"/>
        <v>#REF!</v>
      </c>
      <c r="M780" s="153" t="e">
        <f t="shared" si="154"/>
        <v>#REF!</v>
      </c>
      <c r="N780" s="153" t="e">
        <f t="shared" si="154"/>
        <v>#REF!</v>
      </c>
      <c r="O780" s="153" t="e">
        <f t="shared" si="154"/>
        <v>#REF!</v>
      </c>
      <c r="P780" s="153" t="e">
        <f t="shared" si="154"/>
        <v>#REF!</v>
      </c>
      <c r="Q780" s="153" t="e">
        <f t="shared" si="154"/>
        <v>#REF!</v>
      </c>
      <c r="R780" s="153" t="e">
        <f t="shared" si="154"/>
        <v>#REF!</v>
      </c>
      <c r="S780" s="153" t="e">
        <f t="shared" si="150"/>
        <v>#REF!</v>
      </c>
      <c r="T780" s="152" t="str">
        <f t="shared" ca="1" si="151"/>
        <v/>
      </c>
      <c r="U780" s="149" t="str">
        <f t="shared" ca="1" si="148"/>
        <v/>
      </c>
    </row>
    <row r="781" spans="1:21">
      <c r="A781" s="149">
        <v>779</v>
      </c>
      <c r="B781" s="150">
        <f t="shared" si="149"/>
        <v>779</v>
      </c>
      <c r="C781" s="151" t="e">
        <f>IF('Data Collection2'!$V$6='Pareto Math2'!Z$3,'Pareto Math2'!B781,IF(HLOOKUP(X$15,'Data Collection2'!I$2:J781,A782,FALSE)="","",HLOOKUP(X$15,'Data Collection2'!I$2:J781,A782,FALSE)))</f>
        <v>#REF!</v>
      </c>
      <c r="D781" s="149" t="e">
        <f>HLOOKUP(V$15,'Data Collection2'!I$2:J781,A782,FALSE)</f>
        <v>#REF!</v>
      </c>
      <c r="E781" s="152" t="e">
        <f>IF(C781="","",HLOOKUP(W$15,'Data Collection2'!I$2:J781,A782,FALSE))</f>
        <v>#REF!</v>
      </c>
      <c r="F781" s="152">
        <f>(COUNTIF(D$3:D781,D781))</f>
        <v>779</v>
      </c>
      <c r="G781" s="152">
        <f t="shared" si="152"/>
        <v>999</v>
      </c>
      <c r="H781" s="152" t="e">
        <f t="shared" si="153"/>
        <v>#REF!</v>
      </c>
      <c r="I781" s="153" t="str">
        <f t="shared" si="147"/>
        <v/>
      </c>
      <c r="J781" s="153" t="e">
        <f t="shared" si="155"/>
        <v>#REF!</v>
      </c>
      <c r="K781" s="153" t="e">
        <f t="shared" si="155"/>
        <v>#REF!</v>
      </c>
      <c r="L781" s="153" t="e">
        <f t="shared" si="155"/>
        <v>#REF!</v>
      </c>
      <c r="M781" s="153" t="e">
        <f t="shared" si="154"/>
        <v>#REF!</v>
      </c>
      <c r="N781" s="153" t="e">
        <f t="shared" si="154"/>
        <v>#REF!</v>
      </c>
      <c r="O781" s="153" t="e">
        <f t="shared" si="154"/>
        <v>#REF!</v>
      </c>
      <c r="P781" s="153" t="e">
        <f t="shared" si="154"/>
        <v>#REF!</v>
      </c>
      <c r="Q781" s="153" t="e">
        <f t="shared" si="154"/>
        <v>#REF!</v>
      </c>
      <c r="R781" s="153" t="e">
        <f t="shared" si="154"/>
        <v>#REF!</v>
      </c>
      <c r="S781" s="153" t="e">
        <f t="shared" si="150"/>
        <v>#REF!</v>
      </c>
      <c r="T781" s="152" t="str">
        <f t="shared" ca="1" si="151"/>
        <v/>
      </c>
      <c r="U781" s="149" t="str">
        <f t="shared" ca="1" si="148"/>
        <v/>
      </c>
    </row>
    <row r="782" spans="1:21">
      <c r="A782" s="149">
        <v>780</v>
      </c>
      <c r="B782" s="150">
        <f t="shared" si="149"/>
        <v>780</v>
      </c>
      <c r="C782" s="151" t="e">
        <f>IF('Data Collection2'!$V$6='Pareto Math2'!Z$3,'Pareto Math2'!B782,IF(HLOOKUP(X$15,'Data Collection2'!I$2:J782,A783,FALSE)="","",HLOOKUP(X$15,'Data Collection2'!I$2:J782,A783,FALSE)))</f>
        <v>#REF!</v>
      </c>
      <c r="D782" s="149" t="e">
        <f>HLOOKUP(V$15,'Data Collection2'!I$2:J782,A783,FALSE)</f>
        <v>#REF!</v>
      </c>
      <c r="E782" s="152" t="e">
        <f>IF(C782="","",HLOOKUP(W$15,'Data Collection2'!I$2:J782,A783,FALSE))</f>
        <v>#REF!</v>
      </c>
      <c r="F782" s="152">
        <f>(COUNTIF(D$3:D782,D782))</f>
        <v>780</v>
      </c>
      <c r="G782" s="152">
        <f t="shared" si="152"/>
        <v>999</v>
      </c>
      <c r="H782" s="152" t="e">
        <f t="shared" si="153"/>
        <v>#REF!</v>
      </c>
      <c r="I782" s="153" t="str">
        <f t="shared" si="147"/>
        <v/>
      </c>
      <c r="J782" s="153" t="e">
        <f t="shared" si="155"/>
        <v>#REF!</v>
      </c>
      <c r="K782" s="153" t="e">
        <f t="shared" si="155"/>
        <v>#REF!</v>
      </c>
      <c r="L782" s="153" t="e">
        <f t="shared" si="155"/>
        <v>#REF!</v>
      </c>
      <c r="M782" s="153" t="e">
        <f t="shared" si="154"/>
        <v>#REF!</v>
      </c>
      <c r="N782" s="153" t="e">
        <f t="shared" si="154"/>
        <v>#REF!</v>
      </c>
      <c r="O782" s="153" t="e">
        <f t="shared" si="154"/>
        <v>#REF!</v>
      </c>
      <c r="P782" s="153" t="e">
        <f t="shared" si="154"/>
        <v>#REF!</v>
      </c>
      <c r="Q782" s="153" t="e">
        <f t="shared" si="154"/>
        <v>#REF!</v>
      </c>
      <c r="R782" s="153" t="e">
        <f t="shared" si="154"/>
        <v>#REF!</v>
      </c>
      <c r="S782" s="153" t="e">
        <f t="shared" si="150"/>
        <v>#REF!</v>
      </c>
      <c r="T782" s="152" t="str">
        <f t="shared" ca="1" si="151"/>
        <v/>
      </c>
      <c r="U782" s="149" t="str">
        <f t="shared" ca="1" si="148"/>
        <v/>
      </c>
    </row>
    <row r="783" spans="1:21">
      <c r="A783" s="149">
        <v>781</v>
      </c>
      <c r="B783" s="150">
        <f t="shared" si="149"/>
        <v>781</v>
      </c>
      <c r="C783" s="151" t="e">
        <f>IF('Data Collection2'!$V$6='Pareto Math2'!Z$3,'Pareto Math2'!B783,IF(HLOOKUP(X$15,'Data Collection2'!I$2:J783,A784,FALSE)="","",HLOOKUP(X$15,'Data Collection2'!I$2:J783,A784,FALSE)))</f>
        <v>#REF!</v>
      </c>
      <c r="D783" s="149" t="e">
        <f>HLOOKUP(V$15,'Data Collection2'!I$2:J783,A784,FALSE)</f>
        <v>#REF!</v>
      </c>
      <c r="E783" s="152" t="e">
        <f>IF(C783="","",HLOOKUP(W$15,'Data Collection2'!I$2:J783,A784,FALSE))</f>
        <v>#REF!</v>
      </c>
      <c r="F783" s="152">
        <f>(COUNTIF(D$3:D783,D783))</f>
        <v>781</v>
      </c>
      <c r="G783" s="152">
        <f t="shared" si="152"/>
        <v>999</v>
      </c>
      <c r="H783" s="152" t="e">
        <f t="shared" si="153"/>
        <v>#REF!</v>
      </c>
      <c r="I783" s="153" t="str">
        <f t="shared" si="147"/>
        <v/>
      </c>
      <c r="J783" s="153" t="e">
        <f t="shared" si="155"/>
        <v>#REF!</v>
      </c>
      <c r="K783" s="153" t="e">
        <f t="shared" si="155"/>
        <v>#REF!</v>
      </c>
      <c r="L783" s="153" t="e">
        <f t="shared" si="155"/>
        <v>#REF!</v>
      </c>
      <c r="M783" s="153" t="e">
        <f t="shared" si="154"/>
        <v>#REF!</v>
      </c>
      <c r="N783" s="153" t="e">
        <f t="shared" si="154"/>
        <v>#REF!</v>
      </c>
      <c r="O783" s="153" t="e">
        <f t="shared" si="154"/>
        <v>#REF!</v>
      </c>
      <c r="P783" s="153" t="e">
        <f t="shared" si="154"/>
        <v>#REF!</v>
      </c>
      <c r="Q783" s="153" t="e">
        <f t="shared" si="154"/>
        <v>#REF!</v>
      </c>
      <c r="R783" s="153" t="e">
        <f t="shared" si="154"/>
        <v>#REF!</v>
      </c>
      <c r="S783" s="153" t="e">
        <f t="shared" si="150"/>
        <v>#REF!</v>
      </c>
      <c r="T783" s="152" t="str">
        <f t="shared" ca="1" si="151"/>
        <v/>
      </c>
      <c r="U783" s="149" t="str">
        <f t="shared" ca="1" si="148"/>
        <v/>
      </c>
    </row>
    <row r="784" spans="1:21">
      <c r="A784" s="149">
        <v>782</v>
      </c>
      <c r="B784" s="150">
        <f t="shared" si="149"/>
        <v>782</v>
      </c>
      <c r="C784" s="151" t="e">
        <f>IF('Data Collection2'!$V$6='Pareto Math2'!Z$3,'Pareto Math2'!B784,IF(HLOOKUP(X$15,'Data Collection2'!I$2:J784,A785,FALSE)="","",HLOOKUP(X$15,'Data Collection2'!I$2:J784,A785,FALSE)))</f>
        <v>#REF!</v>
      </c>
      <c r="D784" s="149" t="e">
        <f>HLOOKUP(V$15,'Data Collection2'!I$2:J784,A785,FALSE)</f>
        <v>#REF!</v>
      </c>
      <c r="E784" s="152" t="e">
        <f>IF(C784="","",HLOOKUP(W$15,'Data Collection2'!I$2:J784,A785,FALSE))</f>
        <v>#REF!</v>
      </c>
      <c r="F784" s="152">
        <f>(COUNTIF(D$3:D784,D784))</f>
        <v>782</v>
      </c>
      <c r="G784" s="152">
        <f t="shared" si="152"/>
        <v>999</v>
      </c>
      <c r="H784" s="152" t="e">
        <f t="shared" si="153"/>
        <v>#REF!</v>
      </c>
      <c r="I784" s="153" t="str">
        <f t="shared" si="147"/>
        <v/>
      </c>
      <c r="J784" s="153" t="e">
        <f t="shared" si="155"/>
        <v>#REF!</v>
      </c>
      <c r="K784" s="153" t="e">
        <f t="shared" si="155"/>
        <v>#REF!</v>
      </c>
      <c r="L784" s="153" t="e">
        <f t="shared" si="155"/>
        <v>#REF!</v>
      </c>
      <c r="M784" s="153" t="e">
        <f t="shared" si="154"/>
        <v>#REF!</v>
      </c>
      <c r="N784" s="153" t="e">
        <f t="shared" si="154"/>
        <v>#REF!</v>
      </c>
      <c r="O784" s="153" t="e">
        <f t="shared" si="154"/>
        <v>#REF!</v>
      </c>
      <c r="P784" s="153" t="e">
        <f t="shared" si="154"/>
        <v>#REF!</v>
      </c>
      <c r="Q784" s="153" t="e">
        <f t="shared" si="154"/>
        <v>#REF!</v>
      </c>
      <c r="R784" s="153" t="e">
        <f t="shared" si="154"/>
        <v>#REF!</v>
      </c>
      <c r="S784" s="153" t="e">
        <f t="shared" si="150"/>
        <v>#REF!</v>
      </c>
      <c r="T784" s="152" t="str">
        <f t="shared" ca="1" si="151"/>
        <v/>
      </c>
      <c r="U784" s="149" t="str">
        <f t="shared" ca="1" si="148"/>
        <v/>
      </c>
    </row>
    <row r="785" spans="1:21">
      <c r="A785" s="149">
        <v>783</v>
      </c>
      <c r="B785" s="150">
        <f t="shared" si="149"/>
        <v>783</v>
      </c>
      <c r="C785" s="151" t="e">
        <f>IF('Data Collection2'!$V$6='Pareto Math2'!Z$3,'Pareto Math2'!B785,IF(HLOOKUP(X$15,'Data Collection2'!I$2:J785,A786,FALSE)="","",HLOOKUP(X$15,'Data Collection2'!I$2:J785,A786,FALSE)))</f>
        <v>#REF!</v>
      </c>
      <c r="D785" s="149" t="e">
        <f>HLOOKUP(V$15,'Data Collection2'!I$2:J785,A786,FALSE)</f>
        <v>#REF!</v>
      </c>
      <c r="E785" s="152" t="e">
        <f>IF(C785="","",HLOOKUP(W$15,'Data Collection2'!I$2:J785,A786,FALSE))</f>
        <v>#REF!</v>
      </c>
      <c r="F785" s="152">
        <f>(COUNTIF(D$3:D785,D785))</f>
        <v>783</v>
      </c>
      <c r="G785" s="152">
        <f t="shared" si="152"/>
        <v>999</v>
      </c>
      <c r="H785" s="152" t="e">
        <f t="shared" si="153"/>
        <v>#REF!</v>
      </c>
      <c r="I785" s="153" t="str">
        <f t="shared" si="147"/>
        <v/>
      </c>
      <c r="J785" s="153" t="e">
        <f t="shared" si="155"/>
        <v>#REF!</v>
      </c>
      <c r="K785" s="153" t="e">
        <f t="shared" si="155"/>
        <v>#REF!</v>
      </c>
      <c r="L785" s="153" t="e">
        <f t="shared" si="155"/>
        <v>#REF!</v>
      </c>
      <c r="M785" s="153" t="e">
        <f t="shared" si="154"/>
        <v>#REF!</v>
      </c>
      <c r="N785" s="153" t="e">
        <f t="shared" si="154"/>
        <v>#REF!</v>
      </c>
      <c r="O785" s="153" t="e">
        <f t="shared" si="154"/>
        <v>#REF!</v>
      </c>
      <c r="P785" s="153" t="e">
        <f t="shared" si="154"/>
        <v>#REF!</v>
      </c>
      <c r="Q785" s="153" t="e">
        <f t="shared" si="154"/>
        <v>#REF!</v>
      </c>
      <c r="R785" s="153" t="e">
        <f t="shared" si="154"/>
        <v>#REF!</v>
      </c>
      <c r="S785" s="153" t="e">
        <f t="shared" si="150"/>
        <v>#REF!</v>
      </c>
      <c r="T785" s="152" t="str">
        <f t="shared" ca="1" si="151"/>
        <v/>
      </c>
      <c r="U785" s="149" t="str">
        <f t="shared" ca="1" si="148"/>
        <v/>
      </c>
    </row>
    <row r="786" spans="1:21">
      <c r="A786" s="149">
        <v>784</v>
      </c>
      <c r="B786" s="150">
        <f t="shared" si="149"/>
        <v>784</v>
      </c>
      <c r="C786" s="151" t="e">
        <f>IF('Data Collection2'!$V$6='Pareto Math2'!Z$3,'Pareto Math2'!B786,IF(HLOOKUP(X$15,'Data Collection2'!I$2:J786,A787,FALSE)="","",HLOOKUP(X$15,'Data Collection2'!I$2:J786,A787,FALSE)))</f>
        <v>#REF!</v>
      </c>
      <c r="D786" s="149" t="e">
        <f>HLOOKUP(V$15,'Data Collection2'!I$2:J786,A787,FALSE)</f>
        <v>#REF!</v>
      </c>
      <c r="E786" s="152" t="e">
        <f>IF(C786="","",HLOOKUP(W$15,'Data Collection2'!I$2:J786,A787,FALSE))</f>
        <v>#REF!</v>
      </c>
      <c r="F786" s="152">
        <f>(COUNTIF(D$3:D786,D786))</f>
        <v>784</v>
      </c>
      <c r="G786" s="152">
        <f t="shared" si="152"/>
        <v>999</v>
      </c>
      <c r="H786" s="152" t="e">
        <f t="shared" si="153"/>
        <v>#REF!</v>
      </c>
      <c r="I786" s="153" t="str">
        <f t="shared" si="147"/>
        <v/>
      </c>
      <c r="J786" s="153" t="e">
        <f t="shared" si="155"/>
        <v>#REF!</v>
      </c>
      <c r="K786" s="153" t="e">
        <f t="shared" si="155"/>
        <v>#REF!</v>
      </c>
      <c r="L786" s="153" t="e">
        <f t="shared" si="155"/>
        <v>#REF!</v>
      </c>
      <c r="M786" s="153" t="e">
        <f t="shared" si="154"/>
        <v>#REF!</v>
      </c>
      <c r="N786" s="153" t="e">
        <f t="shared" si="154"/>
        <v>#REF!</v>
      </c>
      <c r="O786" s="153" t="e">
        <f t="shared" si="154"/>
        <v>#REF!</v>
      </c>
      <c r="P786" s="153" t="e">
        <f t="shared" si="154"/>
        <v>#REF!</v>
      </c>
      <c r="Q786" s="153" t="e">
        <f t="shared" si="154"/>
        <v>#REF!</v>
      </c>
      <c r="R786" s="153" t="e">
        <f t="shared" si="154"/>
        <v>#REF!</v>
      </c>
      <c r="S786" s="153" t="e">
        <f t="shared" si="150"/>
        <v>#REF!</v>
      </c>
      <c r="T786" s="152" t="str">
        <f t="shared" ca="1" si="151"/>
        <v/>
      </c>
      <c r="U786" s="149" t="str">
        <f t="shared" ca="1" si="148"/>
        <v/>
      </c>
    </row>
    <row r="787" spans="1:21">
      <c r="A787" s="149">
        <v>785</v>
      </c>
      <c r="B787" s="150">
        <f t="shared" si="149"/>
        <v>785</v>
      </c>
      <c r="C787" s="151" t="e">
        <f>IF('Data Collection2'!$V$6='Pareto Math2'!Z$3,'Pareto Math2'!B787,IF(HLOOKUP(X$15,'Data Collection2'!I$2:J787,A788,FALSE)="","",HLOOKUP(X$15,'Data Collection2'!I$2:J787,A788,FALSE)))</f>
        <v>#REF!</v>
      </c>
      <c r="D787" s="149" t="e">
        <f>HLOOKUP(V$15,'Data Collection2'!I$2:J787,A788,FALSE)</f>
        <v>#REF!</v>
      </c>
      <c r="E787" s="152" t="e">
        <f>IF(C787="","",HLOOKUP(W$15,'Data Collection2'!I$2:J787,A788,FALSE))</f>
        <v>#REF!</v>
      </c>
      <c r="F787" s="152">
        <f>(COUNTIF(D$3:D787,D787))</f>
        <v>785</v>
      </c>
      <c r="G787" s="152">
        <f t="shared" si="152"/>
        <v>999</v>
      </c>
      <c r="H787" s="152" t="e">
        <f t="shared" si="153"/>
        <v>#REF!</v>
      </c>
      <c r="I787" s="153" t="str">
        <f t="shared" si="147"/>
        <v/>
      </c>
      <c r="J787" s="153" t="e">
        <f t="shared" si="155"/>
        <v>#REF!</v>
      </c>
      <c r="K787" s="153" t="e">
        <f t="shared" si="155"/>
        <v>#REF!</v>
      </c>
      <c r="L787" s="153" t="e">
        <f t="shared" si="155"/>
        <v>#REF!</v>
      </c>
      <c r="M787" s="153" t="e">
        <f t="shared" si="154"/>
        <v>#REF!</v>
      </c>
      <c r="N787" s="153" t="e">
        <f t="shared" si="154"/>
        <v>#REF!</v>
      </c>
      <c r="O787" s="153" t="e">
        <f t="shared" si="154"/>
        <v>#REF!</v>
      </c>
      <c r="P787" s="153" t="e">
        <f t="shared" si="154"/>
        <v>#REF!</v>
      </c>
      <c r="Q787" s="153" t="e">
        <f t="shared" si="154"/>
        <v>#REF!</v>
      </c>
      <c r="R787" s="153" t="e">
        <f t="shared" si="154"/>
        <v>#REF!</v>
      </c>
      <c r="S787" s="153" t="e">
        <f t="shared" si="150"/>
        <v>#REF!</v>
      </c>
      <c r="T787" s="152" t="str">
        <f t="shared" ca="1" si="151"/>
        <v/>
      </c>
      <c r="U787" s="149" t="str">
        <f t="shared" ca="1" si="148"/>
        <v/>
      </c>
    </row>
    <row r="788" spans="1:21">
      <c r="A788" s="149">
        <v>786</v>
      </c>
      <c r="B788" s="150">
        <f t="shared" si="149"/>
        <v>786</v>
      </c>
      <c r="C788" s="151" t="e">
        <f>IF('Data Collection2'!$V$6='Pareto Math2'!Z$3,'Pareto Math2'!B788,IF(HLOOKUP(X$15,'Data Collection2'!I$2:J788,A789,FALSE)="","",HLOOKUP(X$15,'Data Collection2'!I$2:J788,A789,FALSE)))</f>
        <v>#REF!</v>
      </c>
      <c r="D788" s="149" t="e">
        <f>HLOOKUP(V$15,'Data Collection2'!I$2:J788,A789,FALSE)</f>
        <v>#REF!</v>
      </c>
      <c r="E788" s="152" t="e">
        <f>IF(C788="","",HLOOKUP(W$15,'Data Collection2'!I$2:J788,A789,FALSE))</f>
        <v>#REF!</v>
      </c>
      <c r="F788" s="152">
        <f>(COUNTIF(D$3:D788,D788))</f>
        <v>786</v>
      </c>
      <c r="G788" s="152">
        <f t="shared" si="152"/>
        <v>999</v>
      </c>
      <c r="H788" s="152" t="e">
        <f t="shared" si="153"/>
        <v>#REF!</v>
      </c>
      <c r="I788" s="153" t="str">
        <f t="shared" si="147"/>
        <v/>
      </c>
      <c r="J788" s="153" t="e">
        <f t="shared" si="155"/>
        <v>#REF!</v>
      </c>
      <c r="K788" s="153" t="e">
        <f t="shared" si="155"/>
        <v>#REF!</v>
      </c>
      <c r="L788" s="153" t="e">
        <f t="shared" si="155"/>
        <v>#REF!</v>
      </c>
      <c r="M788" s="153" t="e">
        <f t="shared" si="154"/>
        <v>#REF!</v>
      </c>
      <c r="N788" s="153" t="e">
        <f t="shared" si="154"/>
        <v>#REF!</v>
      </c>
      <c r="O788" s="153" t="e">
        <f t="shared" si="154"/>
        <v>#REF!</v>
      </c>
      <c r="P788" s="153" t="e">
        <f t="shared" si="154"/>
        <v>#REF!</v>
      </c>
      <c r="Q788" s="153" t="e">
        <f t="shared" si="154"/>
        <v>#REF!</v>
      </c>
      <c r="R788" s="153" t="e">
        <f t="shared" si="154"/>
        <v>#REF!</v>
      </c>
      <c r="S788" s="153" t="e">
        <f t="shared" si="150"/>
        <v>#REF!</v>
      </c>
      <c r="T788" s="152" t="str">
        <f t="shared" ca="1" si="151"/>
        <v/>
      </c>
      <c r="U788" s="149" t="str">
        <f t="shared" ca="1" si="148"/>
        <v/>
      </c>
    </row>
    <row r="789" spans="1:21">
      <c r="A789" s="149">
        <v>787</v>
      </c>
      <c r="B789" s="150">
        <f t="shared" si="149"/>
        <v>787</v>
      </c>
      <c r="C789" s="151" t="e">
        <f>IF('Data Collection2'!$V$6='Pareto Math2'!Z$3,'Pareto Math2'!B789,IF(HLOOKUP(X$15,'Data Collection2'!I$2:J789,A790,FALSE)="","",HLOOKUP(X$15,'Data Collection2'!I$2:J789,A790,FALSE)))</f>
        <v>#REF!</v>
      </c>
      <c r="D789" s="149" t="e">
        <f>HLOOKUP(V$15,'Data Collection2'!I$2:J789,A790,FALSE)</f>
        <v>#REF!</v>
      </c>
      <c r="E789" s="152" t="e">
        <f>IF(C789="","",HLOOKUP(W$15,'Data Collection2'!I$2:J789,A790,FALSE))</f>
        <v>#REF!</v>
      </c>
      <c r="F789" s="152">
        <f>(COUNTIF(D$3:D789,D789))</f>
        <v>787</v>
      </c>
      <c r="G789" s="152">
        <f t="shared" si="152"/>
        <v>999</v>
      </c>
      <c r="H789" s="152" t="e">
        <f t="shared" si="153"/>
        <v>#REF!</v>
      </c>
      <c r="I789" s="153" t="str">
        <f t="shared" si="147"/>
        <v/>
      </c>
      <c r="J789" s="153" t="e">
        <f t="shared" si="155"/>
        <v>#REF!</v>
      </c>
      <c r="K789" s="153" t="e">
        <f t="shared" si="155"/>
        <v>#REF!</v>
      </c>
      <c r="L789" s="153" t="e">
        <f t="shared" si="155"/>
        <v>#REF!</v>
      </c>
      <c r="M789" s="153" t="e">
        <f t="shared" si="154"/>
        <v>#REF!</v>
      </c>
      <c r="N789" s="153" t="e">
        <f t="shared" si="154"/>
        <v>#REF!</v>
      </c>
      <c r="O789" s="153" t="e">
        <f t="shared" si="154"/>
        <v>#REF!</v>
      </c>
      <c r="P789" s="153" t="e">
        <f t="shared" si="154"/>
        <v>#REF!</v>
      </c>
      <c r="Q789" s="153" t="e">
        <f t="shared" si="154"/>
        <v>#REF!</v>
      </c>
      <c r="R789" s="153" t="e">
        <f t="shared" si="154"/>
        <v>#REF!</v>
      </c>
      <c r="S789" s="153" t="e">
        <f t="shared" si="150"/>
        <v>#REF!</v>
      </c>
      <c r="T789" s="152" t="str">
        <f t="shared" ca="1" si="151"/>
        <v/>
      </c>
      <c r="U789" s="149" t="str">
        <f t="shared" ca="1" si="148"/>
        <v/>
      </c>
    </row>
    <row r="790" spans="1:21">
      <c r="A790" s="149">
        <v>788</v>
      </c>
      <c r="B790" s="150">
        <f t="shared" si="149"/>
        <v>788</v>
      </c>
      <c r="C790" s="151" t="e">
        <f>IF('Data Collection2'!$V$6='Pareto Math2'!Z$3,'Pareto Math2'!B790,IF(HLOOKUP(X$15,'Data Collection2'!I$2:J790,A791,FALSE)="","",HLOOKUP(X$15,'Data Collection2'!I$2:J790,A791,FALSE)))</f>
        <v>#REF!</v>
      </c>
      <c r="D790" s="149" t="e">
        <f>HLOOKUP(V$15,'Data Collection2'!I$2:J790,A791,FALSE)</f>
        <v>#REF!</v>
      </c>
      <c r="E790" s="152" t="e">
        <f>IF(C790="","",HLOOKUP(W$15,'Data Collection2'!I$2:J790,A791,FALSE))</f>
        <v>#REF!</v>
      </c>
      <c r="F790" s="152">
        <f>(COUNTIF(D$3:D790,D790))</f>
        <v>788</v>
      </c>
      <c r="G790" s="152">
        <f t="shared" si="152"/>
        <v>999</v>
      </c>
      <c r="H790" s="152" t="e">
        <f t="shared" si="153"/>
        <v>#REF!</v>
      </c>
      <c r="I790" s="153" t="str">
        <f t="shared" si="147"/>
        <v/>
      </c>
      <c r="J790" s="153" t="e">
        <f t="shared" si="155"/>
        <v>#REF!</v>
      </c>
      <c r="K790" s="153" t="e">
        <f t="shared" si="155"/>
        <v>#REF!</v>
      </c>
      <c r="L790" s="153" t="e">
        <f t="shared" si="155"/>
        <v>#REF!</v>
      </c>
      <c r="M790" s="153" t="e">
        <f t="shared" si="154"/>
        <v>#REF!</v>
      </c>
      <c r="N790" s="153" t="e">
        <f t="shared" si="154"/>
        <v>#REF!</v>
      </c>
      <c r="O790" s="153" t="e">
        <f t="shared" si="154"/>
        <v>#REF!</v>
      </c>
      <c r="P790" s="153" t="e">
        <f t="shared" si="154"/>
        <v>#REF!</v>
      </c>
      <c r="Q790" s="153" t="e">
        <f t="shared" si="154"/>
        <v>#REF!</v>
      </c>
      <c r="R790" s="153" t="e">
        <f t="shared" si="154"/>
        <v>#REF!</v>
      </c>
      <c r="S790" s="153" t="e">
        <f t="shared" si="150"/>
        <v>#REF!</v>
      </c>
      <c r="T790" s="152" t="str">
        <f t="shared" ca="1" si="151"/>
        <v/>
      </c>
      <c r="U790" s="149" t="str">
        <f t="shared" ca="1" si="148"/>
        <v/>
      </c>
    </row>
    <row r="791" spans="1:21">
      <c r="A791" s="149">
        <v>789</v>
      </c>
      <c r="B791" s="150">
        <f t="shared" si="149"/>
        <v>789</v>
      </c>
      <c r="C791" s="151" t="e">
        <f>IF('Data Collection2'!$V$6='Pareto Math2'!Z$3,'Pareto Math2'!B791,IF(HLOOKUP(X$15,'Data Collection2'!I$2:J791,A792,FALSE)="","",HLOOKUP(X$15,'Data Collection2'!I$2:J791,A792,FALSE)))</f>
        <v>#REF!</v>
      </c>
      <c r="D791" s="149" t="e">
        <f>HLOOKUP(V$15,'Data Collection2'!I$2:J791,A792,FALSE)</f>
        <v>#REF!</v>
      </c>
      <c r="E791" s="152" t="e">
        <f>IF(C791="","",HLOOKUP(W$15,'Data Collection2'!I$2:J791,A792,FALSE))</f>
        <v>#REF!</v>
      </c>
      <c r="F791" s="152">
        <f>(COUNTIF(D$3:D791,D791))</f>
        <v>789</v>
      </c>
      <c r="G791" s="152">
        <f t="shared" si="152"/>
        <v>999</v>
      </c>
      <c r="H791" s="152" t="e">
        <f t="shared" si="153"/>
        <v>#REF!</v>
      </c>
      <c r="I791" s="153" t="str">
        <f t="shared" si="147"/>
        <v/>
      </c>
      <c r="J791" s="153" t="e">
        <f t="shared" si="155"/>
        <v>#REF!</v>
      </c>
      <c r="K791" s="153" t="e">
        <f t="shared" si="155"/>
        <v>#REF!</v>
      </c>
      <c r="L791" s="153" t="e">
        <f t="shared" si="155"/>
        <v>#REF!</v>
      </c>
      <c r="M791" s="153" t="e">
        <f t="shared" si="154"/>
        <v>#REF!</v>
      </c>
      <c r="N791" s="153" t="e">
        <f t="shared" si="154"/>
        <v>#REF!</v>
      </c>
      <c r="O791" s="153" t="e">
        <f t="shared" si="154"/>
        <v>#REF!</v>
      </c>
      <c r="P791" s="153" t="e">
        <f t="shared" si="154"/>
        <v>#REF!</v>
      </c>
      <c r="Q791" s="153" t="e">
        <f t="shared" si="154"/>
        <v>#REF!</v>
      </c>
      <c r="R791" s="153" t="e">
        <f t="shared" si="154"/>
        <v>#REF!</v>
      </c>
      <c r="S791" s="153" t="e">
        <f t="shared" si="150"/>
        <v>#REF!</v>
      </c>
      <c r="T791" s="152" t="str">
        <f t="shared" ca="1" si="151"/>
        <v/>
      </c>
      <c r="U791" s="149" t="str">
        <f t="shared" ca="1" si="148"/>
        <v/>
      </c>
    </row>
    <row r="792" spans="1:21">
      <c r="A792" s="149">
        <v>790</v>
      </c>
      <c r="B792" s="150">
        <f t="shared" si="149"/>
        <v>790</v>
      </c>
      <c r="C792" s="151" t="e">
        <f>IF('Data Collection2'!$V$6='Pareto Math2'!Z$3,'Pareto Math2'!B792,IF(HLOOKUP(X$15,'Data Collection2'!I$2:J792,A793,FALSE)="","",HLOOKUP(X$15,'Data Collection2'!I$2:J792,A793,FALSE)))</f>
        <v>#REF!</v>
      </c>
      <c r="D792" s="149" t="e">
        <f>HLOOKUP(V$15,'Data Collection2'!I$2:J792,A793,FALSE)</f>
        <v>#REF!</v>
      </c>
      <c r="E792" s="152" t="e">
        <f>IF(C792="","",HLOOKUP(W$15,'Data Collection2'!I$2:J792,A793,FALSE))</f>
        <v>#REF!</v>
      </c>
      <c r="F792" s="152">
        <f>(COUNTIF(D$3:D792,D792))</f>
        <v>790</v>
      </c>
      <c r="G792" s="152">
        <f t="shared" si="152"/>
        <v>999</v>
      </c>
      <c r="H792" s="152" t="e">
        <f t="shared" si="153"/>
        <v>#REF!</v>
      </c>
      <c r="I792" s="153" t="str">
        <f t="shared" si="147"/>
        <v/>
      </c>
      <c r="J792" s="153" t="e">
        <f t="shared" si="155"/>
        <v>#REF!</v>
      </c>
      <c r="K792" s="153" t="e">
        <f t="shared" si="155"/>
        <v>#REF!</v>
      </c>
      <c r="L792" s="153" t="e">
        <f t="shared" si="155"/>
        <v>#REF!</v>
      </c>
      <c r="M792" s="153" t="e">
        <f t="shared" si="154"/>
        <v>#REF!</v>
      </c>
      <c r="N792" s="153" t="e">
        <f t="shared" si="154"/>
        <v>#REF!</v>
      </c>
      <c r="O792" s="153" t="e">
        <f t="shared" si="154"/>
        <v>#REF!</v>
      </c>
      <c r="P792" s="153" t="e">
        <f t="shared" si="154"/>
        <v>#REF!</v>
      </c>
      <c r="Q792" s="153" t="e">
        <f t="shared" si="154"/>
        <v>#REF!</v>
      </c>
      <c r="R792" s="153" t="e">
        <f t="shared" si="154"/>
        <v>#REF!</v>
      </c>
      <c r="S792" s="153" t="e">
        <f t="shared" si="150"/>
        <v>#REF!</v>
      </c>
      <c r="T792" s="152" t="str">
        <f t="shared" ca="1" si="151"/>
        <v/>
      </c>
      <c r="U792" s="149" t="str">
        <f t="shared" ca="1" si="148"/>
        <v/>
      </c>
    </row>
    <row r="793" spans="1:21">
      <c r="A793" s="149">
        <v>791</v>
      </c>
      <c r="B793" s="150">
        <f t="shared" si="149"/>
        <v>791</v>
      </c>
      <c r="C793" s="151" t="e">
        <f>IF('Data Collection2'!$V$6='Pareto Math2'!Z$3,'Pareto Math2'!B793,IF(HLOOKUP(X$15,'Data Collection2'!I$2:J793,A794,FALSE)="","",HLOOKUP(X$15,'Data Collection2'!I$2:J793,A794,FALSE)))</f>
        <v>#REF!</v>
      </c>
      <c r="D793" s="149" t="e">
        <f>HLOOKUP(V$15,'Data Collection2'!I$2:J793,A794,FALSE)</f>
        <v>#REF!</v>
      </c>
      <c r="E793" s="152" t="e">
        <f>IF(C793="","",HLOOKUP(W$15,'Data Collection2'!I$2:J793,A794,FALSE))</f>
        <v>#REF!</v>
      </c>
      <c r="F793" s="152">
        <f>(COUNTIF(D$3:D793,D793))</f>
        <v>791</v>
      </c>
      <c r="G793" s="152">
        <f t="shared" si="152"/>
        <v>999</v>
      </c>
      <c r="H793" s="152" t="e">
        <f t="shared" si="153"/>
        <v>#REF!</v>
      </c>
      <c r="I793" s="153" t="str">
        <f t="shared" si="147"/>
        <v/>
      </c>
      <c r="J793" s="153" t="e">
        <f t="shared" si="155"/>
        <v>#REF!</v>
      </c>
      <c r="K793" s="153" t="e">
        <f t="shared" si="155"/>
        <v>#REF!</v>
      </c>
      <c r="L793" s="153" t="e">
        <f t="shared" si="155"/>
        <v>#REF!</v>
      </c>
      <c r="M793" s="153" t="e">
        <f t="shared" si="154"/>
        <v>#REF!</v>
      </c>
      <c r="N793" s="153" t="e">
        <f t="shared" si="154"/>
        <v>#REF!</v>
      </c>
      <c r="O793" s="153" t="e">
        <f t="shared" si="154"/>
        <v>#REF!</v>
      </c>
      <c r="P793" s="153" t="e">
        <f t="shared" si="154"/>
        <v>#REF!</v>
      </c>
      <c r="Q793" s="153" t="e">
        <f t="shared" si="154"/>
        <v>#REF!</v>
      </c>
      <c r="R793" s="153" t="e">
        <f t="shared" si="154"/>
        <v>#REF!</v>
      </c>
      <c r="S793" s="153" t="e">
        <f t="shared" si="150"/>
        <v>#REF!</v>
      </c>
      <c r="T793" s="152" t="str">
        <f t="shared" ca="1" si="151"/>
        <v/>
      </c>
      <c r="U793" s="149" t="str">
        <f t="shared" ca="1" si="148"/>
        <v/>
      </c>
    </row>
    <row r="794" spans="1:21">
      <c r="A794" s="149">
        <v>792</v>
      </c>
      <c r="B794" s="150">
        <f t="shared" si="149"/>
        <v>792</v>
      </c>
      <c r="C794" s="151" t="e">
        <f>IF('Data Collection2'!$V$6='Pareto Math2'!Z$3,'Pareto Math2'!B794,IF(HLOOKUP(X$15,'Data Collection2'!I$2:J794,A795,FALSE)="","",HLOOKUP(X$15,'Data Collection2'!I$2:J794,A795,FALSE)))</f>
        <v>#REF!</v>
      </c>
      <c r="D794" s="149" t="e">
        <f>HLOOKUP(V$15,'Data Collection2'!I$2:J794,A795,FALSE)</f>
        <v>#REF!</v>
      </c>
      <c r="E794" s="152" t="e">
        <f>IF(C794="","",HLOOKUP(W$15,'Data Collection2'!I$2:J794,A795,FALSE))</f>
        <v>#REF!</v>
      </c>
      <c r="F794" s="152">
        <f>(COUNTIF(D$3:D794,D794))</f>
        <v>792</v>
      </c>
      <c r="G794" s="152">
        <f t="shared" si="152"/>
        <v>999</v>
      </c>
      <c r="H794" s="152" t="e">
        <f t="shared" si="153"/>
        <v>#REF!</v>
      </c>
      <c r="I794" s="153" t="str">
        <f t="shared" si="147"/>
        <v/>
      </c>
      <c r="J794" s="153" t="e">
        <f t="shared" si="155"/>
        <v>#REF!</v>
      </c>
      <c r="K794" s="153" t="e">
        <f t="shared" si="155"/>
        <v>#REF!</v>
      </c>
      <c r="L794" s="153" t="e">
        <f t="shared" si="155"/>
        <v>#REF!</v>
      </c>
      <c r="M794" s="153" t="e">
        <f t="shared" si="154"/>
        <v>#REF!</v>
      </c>
      <c r="N794" s="153" t="e">
        <f t="shared" si="154"/>
        <v>#REF!</v>
      </c>
      <c r="O794" s="153" t="e">
        <f t="shared" si="154"/>
        <v>#REF!</v>
      </c>
      <c r="P794" s="153" t="e">
        <f t="shared" si="154"/>
        <v>#REF!</v>
      </c>
      <c r="Q794" s="153" t="e">
        <f t="shared" si="154"/>
        <v>#REF!</v>
      </c>
      <c r="R794" s="153" t="e">
        <f t="shared" si="154"/>
        <v>#REF!</v>
      </c>
      <c r="S794" s="153" t="e">
        <f t="shared" si="150"/>
        <v>#REF!</v>
      </c>
      <c r="T794" s="152" t="str">
        <f t="shared" ca="1" si="151"/>
        <v/>
      </c>
      <c r="U794" s="149" t="str">
        <f t="shared" ca="1" si="148"/>
        <v/>
      </c>
    </row>
    <row r="795" spans="1:21">
      <c r="A795" s="149">
        <v>793</v>
      </c>
      <c r="B795" s="150">
        <f t="shared" si="149"/>
        <v>793</v>
      </c>
      <c r="C795" s="151" t="e">
        <f>IF('Data Collection2'!$V$6='Pareto Math2'!Z$3,'Pareto Math2'!B795,IF(HLOOKUP(X$15,'Data Collection2'!I$2:J795,A796,FALSE)="","",HLOOKUP(X$15,'Data Collection2'!I$2:J795,A796,FALSE)))</f>
        <v>#REF!</v>
      </c>
      <c r="D795" s="149" t="e">
        <f>HLOOKUP(V$15,'Data Collection2'!I$2:J795,A796,FALSE)</f>
        <v>#REF!</v>
      </c>
      <c r="E795" s="152" t="e">
        <f>IF(C795="","",HLOOKUP(W$15,'Data Collection2'!I$2:J795,A796,FALSE))</f>
        <v>#REF!</v>
      </c>
      <c r="F795" s="152">
        <f>(COUNTIF(D$3:D795,D795))</f>
        <v>793</v>
      </c>
      <c r="G795" s="152">
        <f t="shared" si="152"/>
        <v>999</v>
      </c>
      <c r="H795" s="152" t="e">
        <f t="shared" si="153"/>
        <v>#REF!</v>
      </c>
      <c r="I795" s="153" t="str">
        <f t="shared" si="147"/>
        <v/>
      </c>
      <c r="J795" s="153" t="e">
        <f t="shared" si="155"/>
        <v>#REF!</v>
      </c>
      <c r="K795" s="153" t="e">
        <f t="shared" si="155"/>
        <v>#REF!</v>
      </c>
      <c r="L795" s="153" t="e">
        <f t="shared" si="155"/>
        <v>#REF!</v>
      </c>
      <c r="M795" s="153" t="e">
        <f t="shared" si="154"/>
        <v>#REF!</v>
      </c>
      <c r="N795" s="153" t="e">
        <f t="shared" si="154"/>
        <v>#REF!</v>
      </c>
      <c r="O795" s="153" t="e">
        <f t="shared" si="154"/>
        <v>#REF!</v>
      </c>
      <c r="P795" s="153" t="e">
        <f t="shared" si="154"/>
        <v>#REF!</v>
      </c>
      <c r="Q795" s="153" t="e">
        <f t="shared" si="154"/>
        <v>#REF!</v>
      </c>
      <c r="R795" s="153" t="e">
        <f t="shared" si="154"/>
        <v>#REF!</v>
      </c>
      <c r="S795" s="153" t="e">
        <f t="shared" si="150"/>
        <v>#REF!</v>
      </c>
      <c r="T795" s="152" t="str">
        <f t="shared" ca="1" si="151"/>
        <v/>
      </c>
      <c r="U795" s="149" t="str">
        <f t="shared" ca="1" si="148"/>
        <v/>
      </c>
    </row>
    <row r="796" spans="1:21">
      <c r="A796" s="149">
        <v>794</v>
      </c>
      <c r="B796" s="150">
        <f t="shared" si="149"/>
        <v>794</v>
      </c>
      <c r="C796" s="151" t="e">
        <f>IF('Data Collection2'!$V$6='Pareto Math2'!Z$3,'Pareto Math2'!B796,IF(HLOOKUP(X$15,'Data Collection2'!I$2:J796,A797,FALSE)="","",HLOOKUP(X$15,'Data Collection2'!I$2:J796,A797,FALSE)))</f>
        <v>#REF!</v>
      </c>
      <c r="D796" s="149" t="e">
        <f>HLOOKUP(V$15,'Data Collection2'!I$2:J796,A797,FALSE)</f>
        <v>#REF!</v>
      </c>
      <c r="E796" s="152" t="e">
        <f>IF(C796="","",HLOOKUP(W$15,'Data Collection2'!I$2:J796,A797,FALSE))</f>
        <v>#REF!</v>
      </c>
      <c r="F796" s="152">
        <f>(COUNTIF(D$3:D796,D796))</f>
        <v>794</v>
      </c>
      <c r="G796" s="152">
        <f t="shared" si="152"/>
        <v>999</v>
      </c>
      <c r="H796" s="152" t="e">
        <f t="shared" si="153"/>
        <v>#REF!</v>
      </c>
      <c r="I796" s="153" t="str">
        <f t="shared" si="147"/>
        <v/>
      </c>
      <c r="J796" s="153" t="e">
        <f t="shared" si="155"/>
        <v>#REF!</v>
      </c>
      <c r="K796" s="153" t="e">
        <f t="shared" si="155"/>
        <v>#REF!</v>
      </c>
      <c r="L796" s="153" t="e">
        <f t="shared" si="155"/>
        <v>#REF!</v>
      </c>
      <c r="M796" s="153" t="e">
        <f t="shared" si="154"/>
        <v>#REF!</v>
      </c>
      <c r="N796" s="153" t="e">
        <f t="shared" si="154"/>
        <v>#REF!</v>
      </c>
      <c r="O796" s="153" t="e">
        <f t="shared" si="154"/>
        <v>#REF!</v>
      </c>
      <c r="P796" s="153" t="e">
        <f t="shared" si="154"/>
        <v>#REF!</v>
      </c>
      <c r="Q796" s="153" t="e">
        <f t="shared" si="154"/>
        <v>#REF!</v>
      </c>
      <c r="R796" s="153" t="e">
        <f t="shared" si="154"/>
        <v>#REF!</v>
      </c>
      <c r="S796" s="153" t="e">
        <f t="shared" si="150"/>
        <v>#REF!</v>
      </c>
      <c r="T796" s="152" t="str">
        <f t="shared" ca="1" si="151"/>
        <v/>
      </c>
      <c r="U796" s="149" t="str">
        <f t="shared" ca="1" si="148"/>
        <v/>
      </c>
    </row>
    <row r="797" spans="1:21">
      <c r="A797" s="149">
        <v>795</v>
      </c>
      <c r="B797" s="150">
        <f t="shared" si="149"/>
        <v>795</v>
      </c>
      <c r="C797" s="151" t="e">
        <f>IF('Data Collection2'!$V$6='Pareto Math2'!Z$3,'Pareto Math2'!B797,IF(HLOOKUP(X$15,'Data Collection2'!I$2:J797,A798,FALSE)="","",HLOOKUP(X$15,'Data Collection2'!I$2:J797,A798,FALSE)))</f>
        <v>#REF!</v>
      </c>
      <c r="D797" s="149" t="e">
        <f>HLOOKUP(V$15,'Data Collection2'!I$2:J797,A798,FALSE)</f>
        <v>#REF!</v>
      </c>
      <c r="E797" s="152" t="e">
        <f>IF(C797="","",HLOOKUP(W$15,'Data Collection2'!I$2:J797,A798,FALSE))</f>
        <v>#REF!</v>
      </c>
      <c r="F797" s="152">
        <f>(COUNTIF(D$3:D797,D797))</f>
        <v>795</v>
      </c>
      <c r="G797" s="152">
        <f t="shared" si="152"/>
        <v>999</v>
      </c>
      <c r="H797" s="152" t="e">
        <f t="shared" si="153"/>
        <v>#REF!</v>
      </c>
      <c r="I797" s="153" t="str">
        <f t="shared" si="147"/>
        <v/>
      </c>
      <c r="J797" s="153" t="e">
        <f t="shared" si="155"/>
        <v>#REF!</v>
      </c>
      <c r="K797" s="153" t="e">
        <f t="shared" si="155"/>
        <v>#REF!</v>
      </c>
      <c r="L797" s="153" t="e">
        <f t="shared" si="155"/>
        <v>#REF!</v>
      </c>
      <c r="M797" s="153" t="e">
        <f t="shared" si="154"/>
        <v>#REF!</v>
      </c>
      <c r="N797" s="153" t="e">
        <f t="shared" si="154"/>
        <v>#REF!</v>
      </c>
      <c r="O797" s="153" t="e">
        <f t="shared" si="154"/>
        <v>#REF!</v>
      </c>
      <c r="P797" s="153" t="e">
        <f t="shared" si="154"/>
        <v>#REF!</v>
      </c>
      <c r="Q797" s="153" t="e">
        <f t="shared" si="154"/>
        <v>#REF!</v>
      </c>
      <c r="R797" s="153" t="e">
        <f t="shared" si="154"/>
        <v>#REF!</v>
      </c>
      <c r="S797" s="153" t="e">
        <f t="shared" si="150"/>
        <v>#REF!</v>
      </c>
      <c r="T797" s="152" t="str">
        <f t="shared" ca="1" si="151"/>
        <v/>
      </c>
      <c r="U797" s="149" t="str">
        <f t="shared" ca="1" si="148"/>
        <v/>
      </c>
    </row>
    <row r="798" spans="1:21">
      <c r="A798" s="149">
        <v>796</v>
      </c>
      <c r="B798" s="150">
        <f t="shared" si="149"/>
        <v>796</v>
      </c>
      <c r="C798" s="151" t="e">
        <f>IF('Data Collection2'!$V$6='Pareto Math2'!Z$3,'Pareto Math2'!B798,IF(HLOOKUP(X$15,'Data Collection2'!I$2:J798,A799,FALSE)="","",HLOOKUP(X$15,'Data Collection2'!I$2:J798,A799,FALSE)))</f>
        <v>#REF!</v>
      </c>
      <c r="D798" s="149" t="e">
        <f>HLOOKUP(V$15,'Data Collection2'!I$2:J798,A799,FALSE)</f>
        <v>#REF!</v>
      </c>
      <c r="E798" s="152" t="e">
        <f>IF(C798="","",HLOOKUP(W$15,'Data Collection2'!I$2:J798,A799,FALSE))</f>
        <v>#REF!</v>
      </c>
      <c r="F798" s="152">
        <f>(COUNTIF(D$3:D798,D798))</f>
        <v>796</v>
      </c>
      <c r="G798" s="152">
        <f t="shared" si="152"/>
        <v>999</v>
      </c>
      <c r="H798" s="152" t="e">
        <f t="shared" si="153"/>
        <v>#REF!</v>
      </c>
      <c r="I798" s="153" t="str">
        <f t="shared" si="147"/>
        <v/>
      </c>
      <c r="J798" s="153" t="e">
        <f t="shared" si="155"/>
        <v>#REF!</v>
      </c>
      <c r="K798" s="153" t="e">
        <f t="shared" si="155"/>
        <v>#REF!</v>
      </c>
      <c r="L798" s="153" t="e">
        <f t="shared" si="155"/>
        <v>#REF!</v>
      </c>
      <c r="M798" s="153" t="e">
        <f t="shared" si="154"/>
        <v>#REF!</v>
      </c>
      <c r="N798" s="153" t="e">
        <f t="shared" si="154"/>
        <v>#REF!</v>
      </c>
      <c r="O798" s="153" t="e">
        <f t="shared" si="154"/>
        <v>#REF!</v>
      </c>
      <c r="P798" s="153" t="e">
        <f t="shared" si="154"/>
        <v>#REF!</v>
      </c>
      <c r="Q798" s="153" t="e">
        <f t="shared" si="154"/>
        <v>#REF!</v>
      </c>
      <c r="R798" s="153" t="e">
        <f t="shared" si="154"/>
        <v>#REF!</v>
      </c>
      <c r="S798" s="153" t="e">
        <f t="shared" si="150"/>
        <v>#REF!</v>
      </c>
      <c r="T798" s="152" t="str">
        <f t="shared" ca="1" si="151"/>
        <v/>
      </c>
      <c r="U798" s="149" t="str">
        <f t="shared" ca="1" si="148"/>
        <v/>
      </c>
    </row>
    <row r="799" spans="1:21">
      <c r="A799" s="149">
        <v>797</v>
      </c>
      <c r="B799" s="150">
        <f t="shared" si="149"/>
        <v>797</v>
      </c>
      <c r="C799" s="151" t="e">
        <f>IF('Data Collection2'!$V$6='Pareto Math2'!Z$3,'Pareto Math2'!B799,IF(HLOOKUP(X$15,'Data Collection2'!I$2:J799,A800,FALSE)="","",HLOOKUP(X$15,'Data Collection2'!I$2:J799,A800,FALSE)))</f>
        <v>#REF!</v>
      </c>
      <c r="D799" s="149" t="e">
        <f>HLOOKUP(V$15,'Data Collection2'!I$2:J799,A800,FALSE)</f>
        <v>#REF!</v>
      </c>
      <c r="E799" s="152" t="e">
        <f>IF(C799="","",HLOOKUP(W$15,'Data Collection2'!I$2:J799,A800,FALSE))</f>
        <v>#REF!</v>
      </c>
      <c r="F799" s="152">
        <f>(COUNTIF(D$3:D799,D799))</f>
        <v>797</v>
      </c>
      <c r="G799" s="152">
        <f t="shared" si="152"/>
        <v>999</v>
      </c>
      <c r="H799" s="152" t="e">
        <f t="shared" si="153"/>
        <v>#REF!</v>
      </c>
      <c r="I799" s="153" t="str">
        <f t="shared" si="147"/>
        <v/>
      </c>
      <c r="J799" s="153" t="e">
        <f t="shared" si="155"/>
        <v>#REF!</v>
      </c>
      <c r="K799" s="153" t="e">
        <f t="shared" si="155"/>
        <v>#REF!</v>
      </c>
      <c r="L799" s="153" t="e">
        <f t="shared" si="155"/>
        <v>#REF!</v>
      </c>
      <c r="M799" s="153" t="e">
        <f t="shared" si="154"/>
        <v>#REF!</v>
      </c>
      <c r="N799" s="153" t="e">
        <f t="shared" si="154"/>
        <v>#REF!</v>
      </c>
      <c r="O799" s="153" t="e">
        <f t="shared" si="154"/>
        <v>#REF!</v>
      </c>
      <c r="P799" s="153" t="e">
        <f t="shared" si="154"/>
        <v>#REF!</v>
      </c>
      <c r="Q799" s="153" t="e">
        <f t="shared" si="154"/>
        <v>#REF!</v>
      </c>
      <c r="R799" s="153" t="e">
        <f t="shared" si="154"/>
        <v>#REF!</v>
      </c>
      <c r="S799" s="153" t="e">
        <f t="shared" si="150"/>
        <v>#REF!</v>
      </c>
      <c r="T799" s="152" t="str">
        <f t="shared" ca="1" si="151"/>
        <v/>
      </c>
      <c r="U799" s="149" t="str">
        <f t="shared" ca="1" si="148"/>
        <v/>
      </c>
    </row>
    <row r="800" spans="1:21">
      <c r="A800" s="149">
        <v>798</v>
      </c>
      <c r="B800" s="150">
        <f t="shared" si="149"/>
        <v>798</v>
      </c>
      <c r="C800" s="151" t="e">
        <f>IF('Data Collection2'!$V$6='Pareto Math2'!Z$3,'Pareto Math2'!B800,IF(HLOOKUP(X$15,'Data Collection2'!I$2:J800,A801,FALSE)="","",HLOOKUP(X$15,'Data Collection2'!I$2:J800,A801,FALSE)))</f>
        <v>#REF!</v>
      </c>
      <c r="D800" s="149" t="e">
        <f>HLOOKUP(V$15,'Data Collection2'!I$2:J800,A801,FALSE)</f>
        <v>#REF!</v>
      </c>
      <c r="E800" s="152" t="e">
        <f>IF(C800="","",HLOOKUP(W$15,'Data Collection2'!I$2:J800,A801,FALSE))</f>
        <v>#REF!</v>
      </c>
      <c r="F800" s="152">
        <f>(COUNTIF(D$3:D800,D800))</f>
        <v>798</v>
      </c>
      <c r="G800" s="152">
        <f t="shared" si="152"/>
        <v>999</v>
      </c>
      <c r="H800" s="152" t="e">
        <f t="shared" si="153"/>
        <v>#REF!</v>
      </c>
      <c r="I800" s="153" t="str">
        <f t="shared" si="147"/>
        <v/>
      </c>
      <c r="J800" s="153" t="e">
        <f t="shared" si="155"/>
        <v>#REF!</v>
      </c>
      <c r="K800" s="153" t="e">
        <f t="shared" si="155"/>
        <v>#REF!</v>
      </c>
      <c r="L800" s="153" t="e">
        <f t="shared" si="155"/>
        <v>#REF!</v>
      </c>
      <c r="M800" s="153" t="e">
        <f t="shared" si="154"/>
        <v>#REF!</v>
      </c>
      <c r="N800" s="153" t="e">
        <f t="shared" si="154"/>
        <v>#REF!</v>
      </c>
      <c r="O800" s="153" t="e">
        <f t="shared" si="154"/>
        <v>#REF!</v>
      </c>
      <c r="P800" s="153" t="e">
        <f t="shared" si="154"/>
        <v>#REF!</v>
      </c>
      <c r="Q800" s="153" t="e">
        <f t="shared" si="154"/>
        <v>#REF!</v>
      </c>
      <c r="R800" s="153" t="e">
        <f t="shared" si="154"/>
        <v>#REF!</v>
      </c>
      <c r="S800" s="153" t="e">
        <f t="shared" si="150"/>
        <v>#REF!</v>
      </c>
      <c r="T800" s="152" t="str">
        <f t="shared" ca="1" si="151"/>
        <v/>
      </c>
      <c r="U800" s="149" t="str">
        <f t="shared" ca="1" si="148"/>
        <v/>
      </c>
    </row>
    <row r="801" spans="1:21">
      <c r="A801" s="149">
        <v>799</v>
      </c>
      <c r="B801" s="150">
        <f t="shared" si="149"/>
        <v>799</v>
      </c>
      <c r="C801" s="151" t="e">
        <f>IF('Data Collection2'!$V$6='Pareto Math2'!Z$3,'Pareto Math2'!B801,IF(HLOOKUP(X$15,'Data Collection2'!I$2:J801,A802,FALSE)="","",HLOOKUP(X$15,'Data Collection2'!I$2:J801,A802,FALSE)))</f>
        <v>#REF!</v>
      </c>
      <c r="D801" s="149" t="e">
        <f>HLOOKUP(V$15,'Data Collection2'!I$2:J801,A802,FALSE)</f>
        <v>#REF!</v>
      </c>
      <c r="E801" s="152" t="e">
        <f>IF(C801="","",HLOOKUP(W$15,'Data Collection2'!I$2:J801,A802,FALSE))</f>
        <v>#REF!</v>
      </c>
      <c r="F801" s="152">
        <f>(COUNTIF(D$3:D801,D801))</f>
        <v>799</v>
      </c>
      <c r="G801" s="152">
        <f t="shared" si="152"/>
        <v>999</v>
      </c>
      <c r="H801" s="152" t="e">
        <f t="shared" si="153"/>
        <v>#REF!</v>
      </c>
      <c r="I801" s="153" t="str">
        <f t="shared" si="147"/>
        <v/>
      </c>
      <c r="J801" s="153" t="e">
        <f t="shared" si="155"/>
        <v>#REF!</v>
      </c>
      <c r="K801" s="153" t="e">
        <f t="shared" si="155"/>
        <v>#REF!</v>
      </c>
      <c r="L801" s="153" t="e">
        <f t="shared" si="155"/>
        <v>#REF!</v>
      </c>
      <c r="M801" s="153" t="e">
        <f t="shared" si="154"/>
        <v>#REF!</v>
      </c>
      <c r="N801" s="153" t="e">
        <f t="shared" si="154"/>
        <v>#REF!</v>
      </c>
      <c r="O801" s="153" t="e">
        <f t="shared" si="154"/>
        <v>#REF!</v>
      </c>
      <c r="P801" s="153" t="e">
        <f t="shared" si="154"/>
        <v>#REF!</v>
      </c>
      <c r="Q801" s="153" t="e">
        <f t="shared" si="154"/>
        <v>#REF!</v>
      </c>
      <c r="R801" s="153" t="e">
        <f t="shared" si="154"/>
        <v>#REF!</v>
      </c>
      <c r="S801" s="153" t="e">
        <f t="shared" si="150"/>
        <v>#REF!</v>
      </c>
      <c r="T801" s="152" t="str">
        <f t="shared" ca="1" si="151"/>
        <v/>
      </c>
      <c r="U801" s="149" t="str">
        <f t="shared" ca="1" si="148"/>
        <v/>
      </c>
    </row>
    <row r="802" spans="1:21">
      <c r="A802" s="149">
        <v>800</v>
      </c>
      <c r="B802" s="150">
        <f t="shared" si="149"/>
        <v>800</v>
      </c>
      <c r="C802" s="151" t="e">
        <f>IF('Data Collection2'!$V$6='Pareto Math2'!Z$3,'Pareto Math2'!B802,IF(HLOOKUP(X$15,'Data Collection2'!I$2:J802,A803,FALSE)="","",HLOOKUP(X$15,'Data Collection2'!I$2:J802,A803,FALSE)))</f>
        <v>#REF!</v>
      </c>
      <c r="D802" s="149" t="e">
        <f>HLOOKUP(V$15,'Data Collection2'!I$2:J802,A803,FALSE)</f>
        <v>#REF!</v>
      </c>
      <c r="E802" s="152" t="e">
        <f>IF(C802="","",HLOOKUP(W$15,'Data Collection2'!I$2:J802,A803,FALSE))</f>
        <v>#REF!</v>
      </c>
      <c r="F802" s="152">
        <f>(COUNTIF(D$3:D802,D802))</f>
        <v>800</v>
      </c>
      <c r="G802" s="152">
        <f t="shared" si="152"/>
        <v>999</v>
      </c>
      <c r="H802" s="152" t="e">
        <f t="shared" si="153"/>
        <v>#REF!</v>
      </c>
      <c r="I802" s="153" t="str">
        <f t="shared" si="147"/>
        <v/>
      </c>
      <c r="J802" s="153" t="e">
        <f t="shared" si="155"/>
        <v>#REF!</v>
      </c>
      <c r="K802" s="153" t="e">
        <f t="shared" si="155"/>
        <v>#REF!</v>
      </c>
      <c r="L802" s="153" t="e">
        <f t="shared" si="155"/>
        <v>#REF!</v>
      </c>
      <c r="M802" s="153" t="e">
        <f t="shared" si="154"/>
        <v>#REF!</v>
      </c>
      <c r="N802" s="153" t="e">
        <f t="shared" si="154"/>
        <v>#REF!</v>
      </c>
      <c r="O802" s="153" t="e">
        <f t="shared" si="154"/>
        <v>#REF!</v>
      </c>
      <c r="P802" s="153" t="e">
        <f t="shared" si="154"/>
        <v>#REF!</v>
      </c>
      <c r="Q802" s="153" t="e">
        <f t="shared" si="154"/>
        <v>#REF!</v>
      </c>
      <c r="R802" s="153" t="e">
        <f t="shared" si="154"/>
        <v>#REF!</v>
      </c>
      <c r="S802" s="153" t="e">
        <f t="shared" si="150"/>
        <v>#REF!</v>
      </c>
      <c r="T802" s="152" t="str">
        <f t="shared" ca="1" si="151"/>
        <v/>
      </c>
      <c r="U802" s="149" t="str">
        <f t="shared" ca="1" si="148"/>
        <v/>
      </c>
    </row>
    <row r="803" spans="1:21">
      <c r="A803" s="149">
        <v>801</v>
      </c>
      <c r="B803" s="150">
        <f t="shared" si="149"/>
        <v>801</v>
      </c>
      <c r="C803" s="151" t="e">
        <f>IF('Data Collection2'!$V$6='Pareto Math2'!Z$3,'Pareto Math2'!B803,IF(HLOOKUP(X$15,'Data Collection2'!I$2:J803,A804,FALSE)="","",HLOOKUP(X$15,'Data Collection2'!I$2:J803,A804,FALSE)))</f>
        <v>#REF!</v>
      </c>
      <c r="D803" s="149" t="e">
        <f>HLOOKUP(V$15,'Data Collection2'!I$2:J803,A804,FALSE)</f>
        <v>#REF!</v>
      </c>
      <c r="E803" s="152" t="e">
        <f>IF(C803="","",HLOOKUP(W$15,'Data Collection2'!I$2:J803,A804,FALSE))</f>
        <v>#REF!</v>
      </c>
      <c r="F803" s="152">
        <f>(COUNTIF(D$3:D803,D803))</f>
        <v>801</v>
      </c>
      <c r="G803" s="152">
        <f t="shared" si="152"/>
        <v>999</v>
      </c>
      <c r="H803" s="152" t="e">
        <f t="shared" si="153"/>
        <v>#REF!</v>
      </c>
      <c r="I803" s="153" t="str">
        <f t="shared" si="147"/>
        <v/>
      </c>
      <c r="J803" s="153" t="e">
        <f t="shared" si="155"/>
        <v>#REF!</v>
      </c>
      <c r="K803" s="153" t="e">
        <f t="shared" si="155"/>
        <v>#REF!</v>
      </c>
      <c r="L803" s="153" t="e">
        <f t="shared" si="155"/>
        <v>#REF!</v>
      </c>
      <c r="M803" s="153" t="e">
        <f t="shared" si="154"/>
        <v>#REF!</v>
      </c>
      <c r="N803" s="153" t="e">
        <f t="shared" si="154"/>
        <v>#REF!</v>
      </c>
      <c r="O803" s="153" t="e">
        <f t="shared" si="154"/>
        <v>#REF!</v>
      </c>
      <c r="P803" s="153" t="e">
        <f t="shared" si="154"/>
        <v>#REF!</v>
      </c>
      <c r="Q803" s="153" t="e">
        <f t="shared" si="154"/>
        <v>#REF!</v>
      </c>
      <c r="R803" s="153" t="e">
        <f t="shared" si="154"/>
        <v>#REF!</v>
      </c>
      <c r="S803" s="153" t="e">
        <f t="shared" si="150"/>
        <v>#REF!</v>
      </c>
      <c r="T803" s="152" t="str">
        <f t="shared" ca="1" si="151"/>
        <v/>
      </c>
      <c r="U803" s="149" t="str">
        <f t="shared" ca="1" si="148"/>
        <v/>
      </c>
    </row>
    <row r="804" spans="1:21">
      <c r="A804" s="149">
        <v>802</v>
      </c>
      <c r="B804" s="150">
        <f t="shared" si="149"/>
        <v>802</v>
      </c>
      <c r="C804" s="151" t="e">
        <f>IF('Data Collection2'!$V$6='Pareto Math2'!Z$3,'Pareto Math2'!B804,IF(HLOOKUP(X$15,'Data Collection2'!I$2:J804,A805,FALSE)="","",HLOOKUP(X$15,'Data Collection2'!I$2:J804,A805,FALSE)))</f>
        <v>#REF!</v>
      </c>
      <c r="D804" s="149" t="e">
        <f>HLOOKUP(V$15,'Data Collection2'!I$2:J804,A805,FALSE)</f>
        <v>#REF!</v>
      </c>
      <c r="E804" s="152" t="e">
        <f>IF(C804="","",HLOOKUP(W$15,'Data Collection2'!I$2:J804,A805,FALSE))</f>
        <v>#REF!</v>
      </c>
      <c r="F804" s="152">
        <f>(COUNTIF(D$3:D804,D804))</f>
        <v>802</v>
      </c>
      <c r="G804" s="152">
        <f t="shared" si="152"/>
        <v>999</v>
      </c>
      <c r="H804" s="152" t="e">
        <f t="shared" si="153"/>
        <v>#REF!</v>
      </c>
      <c r="I804" s="153" t="str">
        <f t="shared" si="147"/>
        <v/>
      </c>
      <c r="J804" s="153" t="e">
        <f t="shared" si="155"/>
        <v>#REF!</v>
      </c>
      <c r="K804" s="153" t="e">
        <f t="shared" si="155"/>
        <v>#REF!</v>
      </c>
      <c r="L804" s="153" t="e">
        <f t="shared" si="155"/>
        <v>#REF!</v>
      </c>
      <c r="M804" s="153" t="e">
        <f t="shared" si="154"/>
        <v>#REF!</v>
      </c>
      <c r="N804" s="153" t="e">
        <f t="shared" si="154"/>
        <v>#REF!</v>
      </c>
      <c r="O804" s="153" t="e">
        <f t="shared" si="154"/>
        <v>#REF!</v>
      </c>
      <c r="P804" s="153" t="e">
        <f t="shared" si="154"/>
        <v>#REF!</v>
      </c>
      <c r="Q804" s="153" t="e">
        <f t="shared" si="154"/>
        <v>#REF!</v>
      </c>
      <c r="R804" s="153" t="e">
        <f t="shared" si="154"/>
        <v>#REF!</v>
      </c>
      <c r="S804" s="153" t="e">
        <f t="shared" si="150"/>
        <v>#REF!</v>
      </c>
      <c r="T804" s="152" t="str">
        <f t="shared" ca="1" si="151"/>
        <v/>
      </c>
      <c r="U804" s="149" t="str">
        <f t="shared" ca="1" si="148"/>
        <v/>
      </c>
    </row>
    <row r="805" spans="1:21">
      <c r="A805" s="149">
        <v>803</v>
      </c>
      <c r="B805" s="150">
        <f t="shared" si="149"/>
        <v>803</v>
      </c>
      <c r="C805" s="151" t="e">
        <f>IF('Data Collection2'!$V$6='Pareto Math2'!Z$3,'Pareto Math2'!B805,IF(HLOOKUP(X$15,'Data Collection2'!I$2:J805,A806,FALSE)="","",HLOOKUP(X$15,'Data Collection2'!I$2:J805,A806,FALSE)))</f>
        <v>#REF!</v>
      </c>
      <c r="D805" s="149" t="e">
        <f>HLOOKUP(V$15,'Data Collection2'!I$2:J805,A806,FALSE)</f>
        <v>#REF!</v>
      </c>
      <c r="E805" s="152" t="e">
        <f>IF(C805="","",HLOOKUP(W$15,'Data Collection2'!I$2:J805,A806,FALSE))</f>
        <v>#REF!</v>
      </c>
      <c r="F805" s="152">
        <f>(COUNTIF(D$3:D805,D805))</f>
        <v>803</v>
      </c>
      <c r="G805" s="152">
        <f t="shared" si="152"/>
        <v>999</v>
      </c>
      <c r="H805" s="152" t="e">
        <f t="shared" si="153"/>
        <v>#REF!</v>
      </c>
      <c r="I805" s="153" t="str">
        <f t="shared" si="147"/>
        <v/>
      </c>
      <c r="J805" s="153" t="e">
        <f t="shared" si="155"/>
        <v>#REF!</v>
      </c>
      <c r="K805" s="153" t="e">
        <f t="shared" si="155"/>
        <v>#REF!</v>
      </c>
      <c r="L805" s="153" t="e">
        <f t="shared" si="155"/>
        <v>#REF!</v>
      </c>
      <c r="M805" s="153" t="e">
        <f t="shared" si="154"/>
        <v>#REF!</v>
      </c>
      <c r="N805" s="153" t="e">
        <f t="shared" si="154"/>
        <v>#REF!</v>
      </c>
      <c r="O805" s="153" t="e">
        <f t="shared" si="154"/>
        <v>#REF!</v>
      </c>
      <c r="P805" s="153" t="e">
        <f t="shared" si="154"/>
        <v>#REF!</v>
      </c>
      <c r="Q805" s="153" t="e">
        <f t="shared" si="154"/>
        <v>#REF!</v>
      </c>
      <c r="R805" s="153" t="e">
        <f t="shared" si="154"/>
        <v>#REF!</v>
      </c>
      <c r="S805" s="153" t="e">
        <f t="shared" si="150"/>
        <v>#REF!</v>
      </c>
      <c r="T805" s="152" t="str">
        <f t="shared" ca="1" si="151"/>
        <v/>
      </c>
      <c r="U805" s="149" t="str">
        <f t="shared" ca="1" si="148"/>
        <v/>
      </c>
    </row>
    <row r="806" spans="1:21">
      <c r="A806" s="149">
        <v>804</v>
      </c>
      <c r="B806" s="150">
        <f t="shared" si="149"/>
        <v>804</v>
      </c>
      <c r="C806" s="151" t="e">
        <f>IF('Data Collection2'!$V$6='Pareto Math2'!Z$3,'Pareto Math2'!B806,IF(HLOOKUP(X$15,'Data Collection2'!I$2:J806,A807,FALSE)="","",HLOOKUP(X$15,'Data Collection2'!I$2:J806,A807,FALSE)))</f>
        <v>#REF!</v>
      </c>
      <c r="D806" s="149" t="e">
        <f>HLOOKUP(V$15,'Data Collection2'!I$2:J806,A807,FALSE)</f>
        <v>#REF!</v>
      </c>
      <c r="E806" s="152" t="e">
        <f>IF(C806="","",HLOOKUP(W$15,'Data Collection2'!I$2:J806,A807,FALSE))</f>
        <v>#REF!</v>
      </c>
      <c r="F806" s="152">
        <f>(COUNTIF(D$3:D806,D806))</f>
        <v>804</v>
      </c>
      <c r="G806" s="152">
        <f t="shared" si="152"/>
        <v>999</v>
      </c>
      <c r="H806" s="152" t="e">
        <f t="shared" si="153"/>
        <v>#REF!</v>
      </c>
      <c r="I806" s="153" t="str">
        <f t="shared" si="147"/>
        <v/>
      </c>
      <c r="J806" s="153" t="e">
        <f t="shared" si="155"/>
        <v>#REF!</v>
      </c>
      <c r="K806" s="153" t="e">
        <f t="shared" si="155"/>
        <v>#REF!</v>
      </c>
      <c r="L806" s="153" t="e">
        <f t="shared" si="155"/>
        <v>#REF!</v>
      </c>
      <c r="M806" s="153" t="e">
        <f t="shared" si="154"/>
        <v>#REF!</v>
      </c>
      <c r="N806" s="153" t="e">
        <f t="shared" si="154"/>
        <v>#REF!</v>
      </c>
      <c r="O806" s="153" t="e">
        <f t="shared" si="154"/>
        <v>#REF!</v>
      </c>
      <c r="P806" s="153" t="e">
        <f t="shared" si="154"/>
        <v>#REF!</v>
      </c>
      <c r="Q806" s="153" t="e">
        <f t="shared" si="154"/>
        <v>#REF!</v>
      </c>
      <c r="R806" s="153" t="e">
        <f t="shared" si="154"/>
        <v>#REF!</v>
      </c>
      <c r="S806" s="153" t="e">
        <f t="shared" si="150"/>
        <v>#REF!</v>
      </c>
      <c r="T806" s="152" t="str">
        <f t="shared" ca="1" si="151"/>
        <v/>
      </c>
      <c r="U806" s="149" t="str">
        <f t="shared" ca="1" si="148"/>
        <v/>
      </c>
    </row>
    <row r="807" spans="1:21">
      <c r="A807" s="149">
        <v>805</v>
      </c>
      <c r="B807" s="150">
        <f t="shared" si="149"/>
        <v>805</v>
      </c>
      <c r="C807" s="151" t="e">
        <f>IF('Data Collection2'!$V$6='Pareto Math2'!Z$3,'Pareto Math2'!B807,IF(HLOOKUP(X$15,'Data Collection2'!I$2:J807,A808,FALSE)="","",HLOOKUP(X$15,'Data Collection2'!I$2:J807,A808,FALSE)))</f>
        <v>#REF!</v>
      </c>
      <c r="D807" s="149" t="e">
        <f>HLOOKUP(V$15,'Data Collection2'!I$2:J807,A808,FALSE)</f>
        <v>#REF!</v>
      </c>
      <c r="E807" s="152" t="e">
        <f>IF(C807="","",HLOOKUP(W$15,'Data Collection2'!I$2:J807,A808,FALSE))</f>
        <v>#REF!</v>
      </c>
      <c r="F807" s="152">
        <f>(COUNTIF(D$3:D807,D807))</f>
        <v>805</v>
      </c>
      <c r="G807" s="152">
        <f t="shared" si="152"/>
        <v>999</v>
      </c>
      <c r="H807" s="152" t="e">
        <f t="shared" si="153"/>
        <v>#REF!</v>
      </c>
      <c r="I807" s="153" t="str">
        <f t="shared" si="147"/>
        <v/>
      </c>
      <c r="J807" s="153" t="e">
        <f t="shared" si="155"/>
        <v>#REF!</v>
      </c>
      <c r="K807" s="153" t="e">
        <f t="shared" si="155"/>
        <v>#REF!</v>
      </c>
      <c r="L807" s="153" t="e">
        <f t="shared" si="155"/>
        <v>#REF!</v>
      </c>
      <c r="M807" s="153" t="e">
        <f t="shared" si="154"/>
        <v>#REF!</v>
      </c>
      <c r="N807" s="153" t="e">
        <f t="shared" si="154"/>
        <v>#REF!</v>
      </c>
      <c r="O807" s="153" t="e">
        <f t="shared" si="154"/>
        <v>#REF!</v>
      </c>
      <c r="P807" s="153" t="e">
        <f t="shared" si="154"/>
        <v>#REF!</v>
      </c>
      <c r="Q807" s="153" t="e">
        <f t="shared" si="154"/>
        <v>#REF!</v>
      </c>
      <c r="R807" s="153" t="e">
        <f t="shared" si="154"/>
        <v>#REF!</v>
      </c>
      <c r="S807" s="153" t="e">
        <f t="shared" si="150"/>
        <v>#REF!</v>
      </c>
      <c r="T807" s="152" t="str">
        <f t="shared" ca="1" si="151"/>
        <v/>
      </c>
      <c r="U807" s="149" t="str">
        <f t="shared" ca="1" si="148"/>
        <v/>
      </c>
    </row>
    <row r="808" spans="1:21">
      <c r="A808" s="149">
        <v>806</v>
      </c>
      <c r="B808" s="150">
        <f t="shared" si="149"/>
        <v>806</v>
      </c>
      <c r="C808" s="151" t="e">
        <f>IF('Data Collection2'!$V$6='Pareto Math2'!Z$3,'Pareto Math2'!B808,IF(HLOOKUP(X$15,'Data Collection2'!I$2:J808,A809,FALSE)="","",HLOOKUP(X$15,'Data Collection2'!I$2:J808,A809,FALSE)))</f>
        <v>#REF!</v>
      </c>
      <c r="D808" s="149" t="e">
        <f>HLOOKUP(V$15,'Data Collection2'!I$2:J808,A809,FALSE)</f>
        <v>#REF!</v>
      </c>
      <c r="E808" s="152" t="e">
        <f>IF(C808="","",HLOOKUP(W$15,'Data Collection2'!I$2:J808,A809,FALSE))</f>
        <v>#REF!</v>
      </c>
      <c r="F808" s="152">
        <f>(COUNTIF(D$3:D808,D808))</f>
        <v>806</v>
      </c>
      <c r="G808" s="152">
        <f t="shared" si="152"/>
        <v>999</v>
      </c>
      <c r="H808" s="152" t="e">
        <f t="shared" si="153"/>
        <v>#REF!</v>
      </c>
      <c r="I808" s="153" t="str">
        <f t="shared" si="147"/>
        <v/>
      </c>
      <c r="J808" s="153" t="e">
        <f t="shared" si="155"/>
        <v>#REF!</v>
      </c>
      <c r="K808" s="153" t="e">
        <f t="shared" si="155"/>
        <v>#REF!</v>
      </c>
      <c r="L808" s="153" t="e">
        <f t="shared" si="155"/>
        <v>#REF!</v>
      </c>
      <c r="M808" s="153" t="e">
        <f t="shared" si="154"/>
        <v>#REF!</v>
      </c>
      <c r="N808" s="153" t="e">
        <f t="shared" si="154"/>
        <v>#REF!</v>
      </c>
      <c r="O808" s="153" t="e">
        <f t="shared" si="154"/>
        <v>#REF!</v>
      </c>
      <c r="P808" s="153" t="e">
        <f t="shared" si="154"/>
        <v>#REF!</v>
      </c>
      <c r="Q808" s="153" t="e">
        <f t="shared" si="154"/>
        <v>#REF!</v>
      </c>
      <c r="R808" s="153" t="e">
        <f t="shared" si="154"/>
        <v>#REF!</v>
      </c>
      <c r="S808" s="153" t="e">
        <f t="shared" si="150"/>
        <v>#REF!</v>
      </c>
      <c r="T808" s="152" t="str">
        <f t="shared" ca="1" si="151"/>
        <v/>
      </c>
      <c r="U808" s="149" t="str">
        <f t="shared" ca="1" si="148"/>
        <v/>
      </c>
    </row>
    <row r="809" spans="1:21">
      <c r="A809" s="149">
        <v>807</v>
      </c>
      <c r="B809" s="150">
        <f t="shared" si="149"/>
        <v>807</v>
      </c>
      <c r="C809" s="151" t="e">
        <f>IF('Data Collection2'!$V$6='Pareto Math2'!Z$3,'Pareto Math2'!B809,IF(HLOOKUP(X$15,'Data Collection2'!I$2:J809,A810,FALSE)="","",HLOOKUP(X$15,'Data Collection2'!I$2:J809,A810,FALSE)))</f>
        <v>#REF!</v>
      </c>
      <c r="D809" s="149" t="e">
        <f>HLOOKUP(V$15,'Data Collection2'!I$2:J809,A810,FALSE)</f>
        <v>#REF!</v>
      </c>
      <c r="E809" s="152" t="e">
        <f>IF(C809="","",HLOOKUP(W$15,'Data Collection2'!I$2:J809,A810,FALSE))</f>
        <v>#REF!</v>
      </c>
      <c r="F809" s="152">
        <f>(COUNTIF(D$3:D809,D809))</f>
        <v>807</v>
      </c>
      <c r="G809" s="152">
        <f t="shared" si="152"/>
        <v>999</v>
      </c>
      <c r="H809" s="152" t="e">
        <f t="shared" si="153"/>
        <v>#REF!</v>
      </c>
      <c r="I809" s="153" t="str">
        <f t="shared" si="147"/>
        <v/>
      </c>
      <c r="J809" s="153" t="e">
        <f t="shared" si="155"/>
        <v>#REF!</v>
      </c>
      <c r="K809" s="153" t="e">
        <f t="shared" si="155"/>
        <v>#REF!</v>
      </c>
      <c r="L809" s="153" t="e">
        <f t="shared" si="155"/>
        <v>#REF!</v>
      </c>
      <c r="M809" s="153" t="e">
        <f t="shared" si="154"/>
        <v>#REF!</v>
      </c>
      <c r="N809" s="153" t="e">
        <f t="shared" si="154"/>
        <v>#REF!</v>
      </c>
      <c r="O809" s="153" t="e">
        <f t="shared" si="154"/>
        <v>#REF!</v>
      </c>
      <c r="P809" s="153" t="e">
        <f t="shared" si="154"/>
        <v>#REF!</v>
      </c>
      <c r="Q809" s="153" t="e">
        <f t="shared" si="154"/>
        <v>#REF!</v>
      </c>
      <c r="R809" s="153" t="e">
        <f t="shared" si="154"/>
        <v>#REF!</v>
      </c>
      <c r="S809" s="153" t="e">
        <f t="shared" si="150"/>
        <v>#REF!</v>
      </c>
      <c r="T809" s="152" t="str">
        <f t="shared" ca="1" si="151"/>
        <v/>
      </c>
      <c r="U809" s="149" t="str">
        <f t="shared" ca="1" si="148"/>
        <v/>
      </c>
    </row>
    <row r="810" spans="1:21">
      <c r="A810" s="149">
        <v>808</v>
      </c>
      <c r="B810" s="150">
        <f t="shared" si="149"/>
        <v>808</v>
      </c>
      <c r="C810" s="151" t="e">
        <f>IF('Data Collection2'!$V$6='Pareto Math2'!Z$3,'Pareto Math2'!B810,IF(HLOOKUP(X$15,'Data Collection2'!I$2:J810,A811,FALSE)="","",HLOOKUP(X$15,'Data Collection2'!I$2:J810,A811,FALSE)))</f>
        <v>#REF!</v>
      </c>
      <c r="D810" s="149" t="e">
        <f>HLOOKUP(V$15,'Data Collection2'!I$2:J810,A811,FALSE)</f>
        <v>#REF!</v>
      </c>
      <c r="E810" s="152" t="e">
        <f>IF(C810="","",HLOOKUP(W$15,'Data Collection2'!I$2:J810,A811,FALSE))</f>
        <v>#REF!</v>
      </c>
      <c r="F810" s="152">
        <f>(COUNTIF(D$3:D810,D810))</f>
        <v>808</v>
      </c>
      <c r="G810" s="152">
        <f t="shared" si="152"/>
        <v>999</v>
      </c>
      <c r="H810" s="152" t="e">
        <f t="shared" si="153"/>
        <v>#REF!</v>
      </c>
      <c r="I810" s="153" t="str">
        <f t="shared" si="147"/>
        <v/>
      </c>
      <c r="J810" s="153" t="e">
        <f t="shared" si="155"/>
        <v>#REF!</v>
      </c>
      <c r="K810" s="153" t="e">
        <f t="shared" si="155"/>
        <v>#REF!</v>
      </c>
      <c r="L810" s="153" t="e">
        <f t="shared" si="155"/>
        <v>#REF!</v>
      </c>
      <c r="M810" s="153" t="e">
        <f t="shared" si="154"/>
        <v>#REF!</v>
      </c>
      <c r="N810" s="153" t="e">
        <f t="shared" si="154"/>
        <v>#REF!</v>
      </c>
      <c r="O810" s="153" t="e">
        <f t="shared" si="154"/>
        <v>#REF!</v>
      </c>
      <c r="P810" s="153" t="e">
        <f t="shared" si="154"/>
        <v>#REF!</v>
      </c>
      <c r="Q810" s="153" t="e">
        <f t="shared" si="154"/>
        <v>#REF!</v>
      </c>
      <c r="R810" s="153" t="e">
        <f t="shared" si="154"/>
        <v>#REF!</v>
      </c>
      <c r="S810" s="153" t="e">
        <f t="shared" si="150"/>
        <v>#REF!</v>
      </c>
      <c r="T810" s="152" t="str">
        <f t="shared" ca="1" si="151"/>
        <v/>
      </c>
      <c r="U810" s="149" t="str">
        <f t="shared" ca="1" si="148"/>
        <v/>
      </c>
    </row>
    <row r="811" spans="1:21">
      <c r="A811" s="149">
        <v>809</v>
      </c>
      <c r="B811" s="150">
        <f t="shared" si="149"/>
        <v>809</v>
      </c>
      <c r="C811" s="151" t="e">
        <f>IF('Data Collection2'!$V$6='Pareto Math2'!Z$3,'Pareto Math2'!B811,IF(HLOOKUP(X$15,'Data Collection2'!I$2:J811,A812,FALSE)="","",HLOOKUP(X$15,'Data Collection2'!I$2:J811,A812,FALSE)))</f>
        <v>#REF!</v>
      </c>
      <c r="D811" s="149" t="e">
        <f>HLOOKUP(V$15,'Data Collection2'!I$2:J811,A812,FALSE)</f>
        <v>#REF!</v>
      </c>
      <c r="E811" s="152" t="e">
        <f>IF(C811="","",HLOOKUP(W$15,'Data Collection2'!I$2:J811,A812,FALSE))</f>
        <v>#REF!</v>
      </c>
      <c r="F811" s="152">
        <f>(COUNTIF(D$3:D811,D811))</f>
        <v>809</v>
      </c>
      <c r="G811" s="152">
        <f t="shared" si="152"/>
        <v>999</v>
      </c>
      <c r="H811" s="152" t="e">
        <f t="shared" si="153"/>
        <v>#REF!</v>
      </c>
      <c r="I811" s="153" t="str">
        <f t="shared" si="147"/>
        <v/>
      </c>
      <c r="J811" s="153" t="e">
        <f t="shared" si="155"/>
        <v>#REF!</v>
      </c>
      <c r="K811" s="153" t="e">
        <f t="shared" si="155"/>
        <v>#REF!</v>
      </c>
      <c r="L811" s="153" t="e">
        <f t="shared" si="155"/>
        <v>#REF!</v>
      </c>
      <c r="M811" s="153" t="e">
        <f t="shared" si="154"/>
        <v>#REF!</v>
      </c>
      <c r="N811" s="153" t="e">
        <f t="shared" si="154"/>
        <v>#REF!</v>
      </c>
      <c r="O811" s="153" t="e">
        <f t="shared" si="154"/>
        <v>#REF!</v>
      </c>
      <c r="P811" s="153" t="e">
        <f t="shared" si="154"/>
        <v>#REF!</v>
      </c>
      <c r="Q811" s="153" t="e">
        <f t="shared" si="154"/>
        <v>#REF!</v>
      </c>
      <c r="R811" s="153" t="e">
        <f t="shared" si="154"/>
        <v>#REF!</v>
      </c>
      <c r="S811" s="153" t="e">
        <f t="shared" si="150"/>
        <v>#REF!</v>
      </c>
      <c r="T811" s="152" t="str">
        <f t="shared" ca="1" si="151"/>
        <v/>
      </c>
      <c r="U811" s="149" t="str">
        <f t="shared" ca="1" si="148"/>
        <v/>
      </c>
    </row>
    <row r="812" spans="1:21">
      <c r="A812" s="149">
        <v>810</v>
      </c>
      <c r="B812" s="150">
        <f t="shared" si="149"/>
        <v>810</v>
      </c>
      <c r="C812" s="151" t="e">
        <f>IF('Data Collection2'!$V$6='Pareto Math2'!Z$3,'Pareto Math2'!B812,IF(HLOOKUP(X$15,'Data Collection2'!I$2:J812,A813,FALSE)="","",HLOOKUP(X$15,'Data Collection2'!I$2:J812,A813,FALSE)))</f>
        <v>#REF!</v>
      </c>
      <c r="D812" s="149" t="e">
        <f>HLOOKUP(V$15,'Data Collection2'!I$2:J812,A813,FALSE)</f>
        <v>#REF!</v>
      </c>
      <c r="E812" s="152" t="e">
        <f>IF(C812="","",HLOOKUP(W$15,'Data Collection2'!I$2:J812,A813,FALSE))</f>
        <v>#REF!</v>
      </c>
      <c r="F812" s="152">
        <f>(COUNTIF(D$3:D812,D812))</f>
        <v>810</v>
      </c>
      <c r="G812" s="152">
        <f t="shared" si="152"/>
        <v>999</v>
      </c>
      <c r="H812" s="152" t="e">
        <f t="shared" si="153"/>
        <v>#REF!</v>
      </c>
      <c r="I812" s="153" t="str">
        <f t="shared" si="147"/>
        <v/>
      </c>
      <c r="J812" s="153" t="e">
        <f t="shared" si="155"/>
        <v>#REF!</v>
      </c>
      <c r="K812" s="153" t="e">
        <f t="shared" si="155"/>
        <v>#REF!</v>
      </c>
      <c r="L812" s="153" t="e">
        <f t="shared" si="155"/>
        <v>#REF!</v>
      </c>
      <c r="M812" s="153" t="e">
        <f t="shared" si="154"/>
        <v>#REF!</v>
      </c>
      <c r="N812" s="153" t="e">
        <f t="shared" si="154"/>
        <v>#REF!</v>
      </c>
      <c r="O812" s="153" t="e">
        <f t="shared" si="154"/>
        <v>#REF!</v>
      </c>
      <c r="P812" s="153" t="e">
        <f t="shared" si="154"/>
        <v>#REF!</v>
      </c>
      <c r="Q812" s="153" t="e">
        <f t="shared" si="154"/>
        <v>#REF!</v>
      </c>
      <c r="R812" s="153" t="e">
        <f t="shared" si="154"/>
        <v>#REF!</v>
      </c>
      <c r="S812" s="153" t="e">
        <f t="shared" si="150"/>
        <v>#REF!</v>
      </c>
      <c r="T812" s="152" t="str">
        <f t="shared" ca="1" si="151"/>
        <v/>
      </c>
      <c r="U812" s="149" t="str">
        <f t="shared" ca="1" si="148"/>
        <v/>
      </c>
    </row>
    <row r="813" spans="1:21">
      <c r="A813" s="149">
        <v>811</v>
      </c>
      <c r="B813" s="150">
        <f t="shared" si="149"/>
        <v>811</v>
      </c>
      <c r="C813" s="151" t="e">
        <f>IF('Data Collection2'!$V$6='Pareto Math2'!Z$3,'Pareto Math2'!B813,IF(HLOOKUP(X$15,'Data Collection2'!I$2:J813,A814,FALSE)="","",HLOOKUP(X$15,'Data Collection2'!I$2:J813,A814,FALSE)))</f>
        <v>#REF!</v>
      </c>
      <c r="D813" s="149" t="e">
        <f>HLOOKUP(V$15,'Data Collection2'!I$2:J813,A814,FALSE)</f>
        <v>#REF!</v>
      </c>
      <c r="E813" s="152" t="e">
        <f>IF(C813="","",HLOOKUP(W$15,'Data Collection2'!I$2:J813,A814,FALSE))</f>
        <v>#REF!</v>
      </c>
      <c r="F813" s="152">
        <f>(COUNTIF(D$3:D813,D813))</f>
        <v>811</v>
      </c>
      <c r="G813" s="152">
        <f t="shared" si="152"/>
        <v>999</v>
      </c>
      <c r="H813" s="152" t="e">
        <f t="shared" si="153"/>
        <v>#REF!</v>
      </c>
      <c r="I813" s="153" t="str">
        <f t="shared" si="147"/>
        <v/>
      </c>
      <c r="J813" s="153" t="e">
        <f t="shared" si="155"/>
        <v>#REF!</v>
      </c>
      <c r="K813" s="153" t="e">
        <f t="shared" si="155"/>
        <v>#REF!</v>
      </c>
      <c r="L813" s="153" t="e">
        <f t="shared" si="155"/>
        <v>#REF!</v>
      </c>
      <c r="M813" s="153" t="e">
        <f t="shared" si="154"/>
        <v>#REF!</v>
      </c>
      <c r="N813" s="153" t="e">
        <f t="shared" si="154"/>
        <v>#REF!</v>
      </c>
      <c r="O813" s="153" t="e">
        <f t="shared" si="154"/>
        <v>#REF!</v>
      </c>
      <c r="P813" s="153" t="e">
        <f t="shared" si="154"/>
        <v>#REF!</v>
      </c>
      <c r="Q813" s="153" t="e">
        <f t="shared" si="154"/>
        <v>#REF!</v>
      </c>
      <c r="R813" s="153" t="e">
        <f t="shared" si="154"/>
        <v>#REF!</v>
      </c>
      <c r="S813" s="153" t="e">
        <f t="shared" si="150"/>
        <v>#REF!</v>
      </c>
      <c r="T813" s="152" t="str">
        <f t="shared" ca="1" si="151"/>
        <v/>
      </c>
      <c r="U813" s="149" t="str">
        <f t="shared" ca="1" si="148"/>
        <v/>
      </c>
    </row>
    <row r="814" spans="1:21">
      <c r="A814" s="149">
        <v>812</v>
      </c>
      <c r="B814" s="150">
        <f t="shared" si="149"/>
        <v>812</v>
      </c>
      <c r="C814" s="151" t="e">
        <f>IF('Data Collection2'!$V$6='Pareto Math2'!Z$3,'Pareto Math2'!B814,IF(HLOOKUP(X$15,'Data Collection2'!I$2:J814,A815,FALSE)="","",HLOOKUP(X$15,'Data Collection2'!I$2:J814,A815,FALSE)))</f>
        <v>#REF!</v>
      </c>
      <c r="D814" s="149" t="e">
        <f>HLOOKUP(V$15,'Data Collection2'!I$2:J814,A815,FALSE)</f>
        <v>#REF!</v>
      </c>
      <c r="E814" s="152" t="e">
        <f>IF(C814="","",HLOOKUP(W$15,'Data Collection2'!I$2:J814,A815,FALSE))</f>
        <v>#REF!</v>
      </c>
      <c r="F814" s="152">
        <f>(COUNTIF(D$3:D814,D814))</f>
        <v>812</v>
      </c>
      <c r="G814" s="152">
        <f t="shared" si="152"/>
        <v>999</v>
      </c>
      <c r="H814" s="152" t="e">
        <f t="shared" si="153"/>
        <v>#REF!</v>
      </c>
      <c r="I814" s="153" t="str">
        <f t="shared" si="147"/>
        <v/>
      </c>
      <c r="J814" s="153" t="e">
        <f t="shared" si="155"/>
        <v>#REF!</v>
      </c>
      <c r="K814" s="153" t="e">
        <f t="shared" si="155"/>
        <v>#REF!</v>
      </c>
      <c r="L814" s="153" t="e">
        <f t="shared" si="155"/>
        <v>#REF!</v>
      </c>
      <c r="M814" s="153" t="e">
        <f t="shared" si="154"/>
        <v>#REF!</v>
      </c>
      <c r="N814" s="153" t="e">
        <f t="shared" si="154"/>
        <v>#REF!</v>
      </c>
      <c r="O814" s="153" t="e">
        <f t="shared" si="154"/>
        <v>#REF!</v>
      </c>
      <c r="P814" s="153" t="e">
        <f t="shared" si="154"/>
        <v>#REF!</v>
      </c>
      <c r="Q814" s="153" t="e">
        <f t="shared" si="154"/>
        <v>#REF!</v>
      </c>
      <c r="R814" s="153" t="e">
        <f t="shared" si="154"/>
        <v>#REF!</v>
      </c>
      <c r="S814" s="153" t="e">
        <f t="shared" si="150"/>
        <v>#REF!</v>
      </c>
      <c r="T814" s="152" t="str">
        <f t="shared" ca="1" si="151"/>
        <v/>
      </c>
      <c r="U814" s="149" t="str">
        <f t="shared" ca="1" si="148"/>
        <v/>
      </c>
    </row>
    <row r="815" spans="1:21">
      <c r="A815" s="149">
        <v>813</v>
      </c>
      <c r="B815" s="150">
        <f t="shared" si="149"/>
        <v>813</v>
      </c>
      <c r="C815" s="151" t="e">
        <f>IF('Data Collection2'!$V$6='Pareto Math2'!Z$3,'Pareto Math2'!B815,IF(HLOOKUP(X$15,'Data Collection2'!I$2:J815,A816,FALSE)="","",HLOOKUP(X$15,'Data Collection2'!I$2:J815,A816,FALSE)))</f>
        <v>#REF!</v>
      </c>
      <c r="D815" s="149" t="e">
        <f>HLOOKUP(V$15,'Data Collection2'!I$2:J815,A816,FALSE)</f>
        <v>#REF!</v>
      </c>
      <c r="E815" s="152" t="e">
        <f>IF(C815="","",HLOOKUP(W$15,'Data Collection2'!I$2:J815,A816,FALSE))</f>
        <v>#REF!</v>
      </c>
      <c r="F815" s="152">
        <f>(COUNTIF(D$3:D815,D815))</f>
        <v>813</v>
      </c>
      <c r="G815" s="152">
        <f t="shared" si="152"/>
        <v>999</v>
      </c>
      <c r="H815" s="152" t="e">
        <f t="shared" si="153"/>
        <v>#REF!</v>
      </c>
      <c r="I815" s="153" t="str">
        <f t="shared" si="147"/>
        <v/>
      </c>
      <c r="J815" s="153" t="e">
        <f t="shared" si="155"/>
        <v>#REF!</v>
      </c>
      <c r="K815" s="153" t="e">
        <f t="shared" si="155"/>
        <v>#REF!</v>
      </c>
      <c r="L815" s="153" t="e">
        <f t="shared" si="155"/>
        <v>#REF!</v>
      </c>
      <c r="M815" s="153" t="e">
        <f t="shared" si="154"/>
        <v>#REF!</v>
      </c>
      <c r="N815" s="153" t="e">
        <f t="shared" si="154"/>
        <v>#REF!</v>
      </c>
      <c r="O815" s="153" t="e">
        <f t="shared" si="154"/>
        <v>#REF!</v>
      </c>
      <c r="P815" s="153" t="e">
        <f t="shared" si="154"/>
        <v>#REF!</v>
      </c>
      <c r="Q815" s="153" t="e">
        <f t="shared" si="154"/>
        <v>#REF!</v>
      </c>
      <c r="R815" s="153" t="e">
        <f t="shared" si="154"/>
        <v>#REF!</v>
      </c>
      <c r="S815" s="153" t="e">
        <f t="shared" si="150"/>
        <v>#REF!</v>
      </c>
      <c r="T815" s="152" t="str">
        <f t="shared" ca="1" si="151"/>
        <v/>
      </c>
      <c r="U815" s="149" t="str">
        <f t="shared" ca="1" si="148"/>
        <v/>
      </c>
    </row>
    <row r="816" spans="1:21">
      <c r="A816" s="149">
        <v>814</v>
      </c>
      <c r="B816" s="150">
        <f t="shared" si="149"/>
        <v>814</v>
      </c>
      <c r="C816" s="151" t="e">
        <f>IF('Data Collection2'!$V$6='Pareto Math2'!Z$3,'Pareto Math2'!B816,IF(HLOOKUP(X$15,'Data Collection2'!I$2:J816,A817,FALSE)="","",HLOOKUP(X$15,'Data Collection2'!I$2:J816,A817,FALSE)))</f>
        <v>#REF!</v>
      </c>
      <c r="D816" s="149" t="e">
        <f>HLOOKUP(V$15,'Data Collection2'!I$2:J816,A817,FALSE)</f>
        <v>#REF!</v>
      </c>
      <c r="E816" s="152" t="e">
        <f>IF(C816="","",HLOOKUP(W$15,'Data Collection2'!I$2:J816,A817,FALSE))</f>
        <v>#REF!</v>
      </c>
      <c r="F816" s="152">
        <f>(COUNTIF(D$3:D816,D816))</f>
        <v>814</v>
      </c>
      <c r="G816" s="152">
        <f t="shared" si="152"/>
        <v>999</v>
      </c>
      <c r="H816" s="152" t="e">
        <f t="shared" si="153"/>
        <v>#REF!</v>
      </c>
      <c r="I816" s="153" t="str">
        <f t="shared" si="147"/>
        <v/>
      </c>
      <c r="J816" s="153" t="e">
        <f t="shared" si="155"/>
        <v>#REF!</v>
      </c>
      <c r="K816" s="153" t="e">
        <f t="shared" si="155"/>
        <v>#REF!</v>
      </c>
      <c r="L816" s="153" t="e">
        <f t="shared" si="155"/>
        <v>#REF!</v>
      </c>
      <c r="M816" s="153" t="e">
        <f t="shared" si="154"/>
        <v>#REF!</v>
      </c>
      <c r="N816" s="153" t="e">
        <f t="shared" si="154"/>
        <v>#REF!</v>
      </c>
      <c r="O816" s="153" t="e">
        <f t="shared" si="154"/>
        <v>#REF!</v>
      </c>
      <c r="P816" s="153" t="e">
        <f t="shared" si="154"/>
        <v>#REF!</v>
      </c>
      <c r="Q816" s="153" t="e">
        <f t="shared" si="154"/>
        <v>#REF!</v>
      </c>
      <c r="R816" s="153" t="e">
        <f t="shared" si="154"/>
        <v>#REF!</v>
      </c>
      <c r="S816" s="153" t="e">
        <f t="shared" si="150"/>
        <v>#REF!</v>
      </c>
      <c r="T816" s="152" t="str">
        <f t="shared" ca="1" si="151"/>
        <v/>
      </c>
      <c r="U816" s="149" t="str">
        <f t="shared" ca="1" si="148"/>
        <v/>
      </c>
    </row>
    <row r="817" spans="1:21">
      <c r="A817" s="149">
        <v>815</v>
      </c>
      <c r="B817" s="150">
        <f t="shared" si="149"/>
        <v>815</v>
      </c>
      <c r="C817" s="151" t="e">
        <f>IF('Data Collection2'!$V$6='Pareto Math2'!Z$3,'Pareto Math2'!B817,IF(HLOOKUP(X$15,'Data Collection2'!I$2:J817,A818,FALSE)="","",HLOOKUP(X$15,'Data Collection2'!I$2:J817,A818,FALSE)))</f>
        <v>#REF!</v>
      </c>
      <c r="D817" s="149" t="e">
        <f>HLOOKUP(V$15,'Data Collection2'!I$2:J817,A818,FALSE)</f>
        <v>#REF!</v>
      </c>
      <c r="E817" s="152" t="e">
        <f>IF(C817="","",HLOOKUP(W$15,'Data Collection2'!I$2:J817,A818,FALSE))</f>
        <v>#REF!</v>
      </c>
      <c r="F817" s="152">
        <f>(COUNTIF(D$3:D817,D817))</f>
        <v>815</v>
      </c>
      <c r="G817" s="152">
        <f t="shared" si="152"/>
        <v>999</v>
      </c>
      <c r="H817" s="152" t="e">
        <f t="shared" si="153"/>
        <v>#REF!</v>
      </c>
      <c r="I817" s="153" t="str">
        <f t="shared" si="147"/>
        <v/>
      </c>
      <c r="J817" s="153" t="e">
        <f t="shared" si="155"/>
        <v>#REF!</v>
      </c>
      <c r="K817" s="153" t="e">
        <f t="shared" si="155"/>
        <v>#REF!</v>
      </c>
      <c r="L817" s="153" t="e">
        <f t="shared" si="155"/>
        <v>#REF!</v>
      </c>
      <c r="M817" s="153" t="e">
        <f t="shared" si="154"/>
        <v>#REF!</v>
      </c>
      <c r="N817" s="153" t="e">
        <f t="shared" si="154"/>
        <v>#REF!</v>
      </c>
      <c r="O817" s="153" t="e">
        <f t="shared" si="154"/>
        <v>#REF!</v>
      </c>
      <c r="P817" s="153" t="e">
        <f t="shared" si="154"/>
        <v>#REF!</v>
      </c>
      <c r="Q817" s="153" t="e">
        <f t="shared" si="154"/>
        <v>#REF!</v>
      </c>
      <c r="R817" s="153" t="e">
        <f t="shared" si="154"/>
        <v>#REF!</v>
      </c>
      <c r="S817" s="153" t="e">
        <f t="shared" si="150"/>
        <v>#REF!</v>
      </c>
      <c r="T817" s="152" t="str">
        <f t="shared" ca="1" si="151"/>
        <v/>
      </c>
      <c r="U817" s="149" t="str">
        <f t="shared" ca="1" si="148"/>
        <v/>
      </c>
    </row>
    <row r="818" spans="1:21">
      <c r="A818" s="149">
        <v>816</v>
      </c>
      <c r="B818" s="150">
        <f t="shared" si="149"/>
        <v>816</v>
      </c>
      <c r="C818" s="151" t="e">
        <f>IF('Data Collection2'!$V$6='Pareto Math2'!Z$3,'Pareto Math2'!B818,IF(HLOOKUP(X$15,'Data Collection2'!I$2:J818,A819,FALSE)="","",HLOOKUP(X$15,'Data Collection2'!I$2:J818,A819,FALSE)))</f>
        <v>#REF!</v>
      </c>
      <c r="D818" s="149" t="e">
        <f>HLOOKUP(V$15,'Data Collection2'!I$2:J818,A819,FALSE)</f>
        <v>#REF!</v>
      </c>
      <c r="E818" s="152" t="e">
        <f>IF(C818="","",HLOOKUP(W$15,'Data Collection2'!I$2:J818,A819,FALSE))</f>
        <v>#REF!</v>
      </c>
      <c r="F818" s="152">
        <f>(COUNTIF(D$3:D818,D818))</f>
        <v>816</v>
      </c>
      <c r="G818" s="152">
        <f t="shared" si="152"/>
        <v>999</v>
      </c>
      <c r="H818" s="152" t="e">
        <f t="shared" si="153"/>
        <v>#REF!</v>
      </c>
      <c r="I818" s="153" t="str">
        <f t="shared" si="147"/>
        <v/>
      </c>
      <c r="J818" s="153" t="e">
        <f t="shared" si="155"/>
        <v>#REF!</v>
      </c>
      <c r="K818" s="153" t="e">
        <f t="shared" si="155"/>
        <v>#REF!</v>
      </c>
      <c r="L818" s="153" t="e">
        <f t="shared" si="155"/>
        <v>#REF!</v>
      </c>
      <c r="M818" s="153" t="e">
        <f t="shared" si="154"/>
        <v>#REF!</v>
      </c>
      <c r="N818" s="153" t="e">
        <f t="shared" si="154"/>
        <v>#REF!</v>
      </c>
      <c r="O818" s="153" t="e">
        <f t="shared" si="154"/>
        <v>#REF!</v>
      </c>
      <c r="P818" s="153" t="e">
        <f t="shared" si="154"/>
        <v>#REF!</v>
      </c>
      <c r="Q818" s="153" t="e">
        <f t="shared" si="154"/>
        <v>#REF!</v>
      </c>
      <c r="R818" s="153" t="e">
        <f t="shared" si="154"/>
        <v>#REF!</v>
      </c>
      <c r="S818" s="153" t="e">
        <f t="shared" si="150"/>
        <v>#REF!</v>
      </c>
      <c r="T818" s="152" t="str">
        <f t="shared" ca="1" si="151"/>
        <v/>
      </c>
      <c r="U818" s="149" t="str">
        <f t="shared" ca="1" si="148"/>
        <v/>
      </c>
    </row>
    <row r="819" spans="1:21">
      <c r="A819" s="149">
        <v>817</v>
      </c>
      <c r="B819" s="150">
        <f t="shared" si="149"/>
        <v>817</v>
      </c>
      <c r="C819" s="151" t="e">
        <f>IF('Data Collection2'!$V$6='Pareto Math2'!Z$3,'Pareto Math2'!B819,IF(HLOOKUP(X$15,'Data Collection2'!I$2:J819,A820,FALSE)="","",HLOOKUP(X$15,'Data Collection2'!I$2:J819,A820,FALSE)))</f>
        <v>#REF!</v>
      </c>
      <c r="D819" s="149" t="e">
        <f>HLOOKUP(V$15,'Data Collection2'!I$2:J819,A820,FALSE)</f>
        <v>#REF!</v>
      </c>
      <c r="E819" s="152" t="e">
        <f>IF(C819="","",HLOOKUP(W$15,'Data Collection2'!I$2:J819,A820,FALSE))</f>
        <v>#REF!</v>
      </c>
      <c r="F819" s="152">
        <f>(COUNTIF(D$3:D819,D819))</f>
        <v>817</v>
      </c>
      <c r="G819" s="152">
        <f t="shared" si="152"/>
        <v>999</v>
      </c>
      <c r="H819" s="152" t="e">
        <f t="shared" si="153"/>
        <v>#REF!</v>
      </c>
      <c r="I819" s="153" t="str">
        <f t="shared" si="147"/>
        <v/>
      </c>
      <c r="J819" s="153" t="e">
        <f t="shared" si="155"/>
        <v>#REF!</v>
      </c>
      <c r="K819" s="153" t="e">
        <f t="shared" si="155"/>
        <v>#REF!</v>
      </c>
      <c r="L819" s="153" t="e">
        <f t="shared" si="155"/>
        <v>#REF!</v>
      </c>
      <c r="M819" s="153" t="e">
        <f t="shared" si="154"/>
        <v>#REF!</v>
      </c>
      <c r="N819" s="153" t="e">
        <f t="shared" si="154"/>
        <v>#REF!</v>
      </c>
      <c r="O819" s="153" t="e">
        <f t="shared" si="154"/>
        <v>#REF!</v>
      </c>
      <c r="P819" s="153" t="e">
        <f t="shared" si="154"/>
        <v>#REF!</v>
      </c>
      <c r="Q819" s="153" t="e">
        <f t="shared" si="154"/>
        <v>#REF!</v>
      </c>
      <c r="R819" s="153" t="e">
        <f t="shared" si="154"/>
        <v>#REF!</v>
      </c>
      <c r="S819" s="153" t="e">
        <f t="shared" si="150"/>
        <v>#REF!</v>
      </c>
      <c r="T819" s="152" t="str">
        <f t="shared" ca="1" si="151"/>
        <v/>
      </c>
      <c r="U819" s="149" t="str">
        <f t="shared" ca="1" si="148"/>
        <v/>
      </c>
    </row>
    <row r="820" spans="1:21">
      <c r="A820" s="149">
        <v>818</v>
      </c>
      <c r="B820" s="150">
        <f t="shared" si="149"/>
        <v>818</v>
      </c>
      <c r="C820" s="151" t="e">
        <f>IF('Data Collection2'!$V$6='Pareto Math2'!Z$3,'Pareto Math2'!B820,IF(HLOOKUP(X$15,'Data Collection2'!I$2:J820,A821,FALSE)="","",HLOOKUP(X$15,'Data Collection2'!I$2:J820,A821,FALSE)))</f>
        <v>#REF!</v>
      </c>
      <c r="D820" s="149" t="e">
        <f>HLOOKUP(V$15,'Data Collection2'!I$2:J820,A821,FALSE)</f>
        <v>#REF!</v>
      </c>
      <c r="E820" s="152" t="e">
        <f>IF(C820="","",HLOOKUP(W$15,'Data Collection2'!I$2:J820,A821,FALSE))</f>
        <v>#REF!</v>
      </c>
      <c r="F820" s="152">
        <f>(COUNTIF(D$3:D820,D820))</f>
        <v>818</v>
      </c>
      <c r="G820" s="152">
        <f t="shared" si="152"/>
        <v>999</v>
      </c>
      <c r="H820" s="152" t="e">
        <f t="shared" si="153"/>
        <v>#REF!</v>
      </c>
      <c r="I820" s="153" t="str">
        <f t="shared" si="147"/>
        <v/>
      </c>
      <c r="J820" s="153" t="e">
        <f t="shared" si="155"/>
        <v>#REF!</v>
      </c>
      <c r="K820" s="153" t="e">
        <f t="shared" si="155"/>
        <v>#REF!</v>
      </c>
      <c r="L820" s="153" t="e">
        <f t="shared" si="155"/>
        <v>#REF!</v>
      </c>
      <c r="M820" s="153" t="e">
        <f t="shared" si="154"/>
        <v>#REF!</v>
      </c>
      <c r="N820" s="153" t="e">
        <f t="shared" si="154"/>
        <v>#REF!</v>
      </c>
      <c r="O820" s="153" t="e">
        <f t="shared" si="154"/>
        <v>#REF!</v>
      </c>
      <c r="P820" s="153" t="e">
        <f t="shared" si="154"/>
        <v>#REF!</v>
      </c>
      <c r="Q820" s="153" t="e">
        <f t="shared" si="154"/>
        <v>#REF!</v>
      </c>
      <c r="R820" s="153" t="e">
        <f t="shared" si="154"/>
        <v>#REF!</v>
      </c>
      <c r="S820" s="153" t="e">
        <f t="shared" si="150"/>
        <v>#REF!</v>
      </c>
      <c r="T820" s="152" t="str">
        <f t="shared" ca="1" si="151"/>
        <v/>
      </c>
      <c r="U820" s="149" t="str">
        <f t="shared" ca="1" si="148"/>
        <v/>
      </c>
    </row>
    <row r="821" spans="1:21">
      <c r="A821" s="149">
        <v>819</v>
      </c>
      <c r="B821" s="150">
        <f t="shared" si="149"/>
        <v>819</v>
      </c>
      <c r="C821" s="151" t="e">
        <f>IF('Data Collection2'!$V$6='Pareto Math2'!Z$3,'Pareto Math2'!B821,IF(HLOOKUP(X$15,'Data Collection2'!I$2:J821,A822,FALSE)="","",HLOOKUP(X$15,'Data Collection2'!I$2:J821,A822,FALSE)))</f>
        <v>#REF!</v>
      </c>
      <c r="D821" s="149" t="e">
        <f>HLOOKUP(V$15,'Data Collection2'!I$2:J821,A822,FALSE)</f>
        <v>#REF!</v>
      </c>
      <c r="E821" s="152" t="e">
        <f>IF(C821="","",HLOOKUP(W$15,'Data Collection2'!I$2:J821,A822,FALSE))</f>
        <v>#REF!</v>
      </c>
      <c r="F821" s="152">
        <f>(COUNTIF(D$3:D821,D821))</f>
        <v>819</v>
      </c>
      <c r="G821" s="152">
        <f t="shared" si="152"/>
        <v>999</v>
      </c>
      <c r="H821" s="152" t="e">
        <f t="shared" si="153"/>
        <v>#REF!</v>
      </c>
      <c r="I821" s="153" t="str">
        <f t="shared" si="147"/>
        <v/>
      </c>
      <c r="J821" s="153" t="e">
        <f t="shared" si="155"/>
        <v>#REF!</v>
      </c>
      <c r="K821" s="153" t="e">
        <f t="shared" si="155"/>
        <v>#REF!</v>
      </c>
      <c r="L821" s="153" t="e">
        <f t="shared" si="155"/>
        <v>#REF!</v>
      </c>
      <c r="M821" s="153" t="e">
        <f t="shared" si="154"/>
        <v>#REF!</v>
      </c>
      <c r="N821" s="153" t="e">
        <f t="shared" si="154"/>
        <v>#REF!</v>
      </c>
      <c r="O821" s="153" t="e">
        <f t="shared" si="154"/>
        <v>#REF!</v>
      </c>
      <c r="P821" s="153" t="e">
        <f t="shared" ref="P821:R884" si="156">IF(ISERROR(AD$43),"",IF($D821&lt;&gt;AD$43,"",$E821))</f>
        <v>#REF!</v>
      </c>
      <c r="Q821" s="153" t="e">
        <f t="shared" si="156"/>
        <v>#REF!</v>
      </c>
      <c r="R821" s="153" t="e">
        <f t="shared" si="156"/>
        <v>#REF!</v>
      </c>
      <c r="S821" s="153" t="e">
        <f t="shared" si="150"/>
        <v>#REF!</v>
      </c>
      <c r="T821" s="152" t="str">
        <f t="shared" ca="1" si="151"/>
        <v/>
      </c>
      <c r="U821" s="149" t="str">
        <f t="shared" ca="1" si="148"/>
        <v/>
      </c>
    </row>
    <row r="822" spans="1:21">
      <c r="A822" s="149">
        <v>820</v>
      </c>
      <c r="B822" s="150">
        <f t="shared" si="149"/>
        <v>820</v>
      </c>
      <c r="C822" s="151" t="e">
        <f>IF('Data Collection2'!$V$6='Pareto Math2'!Z$3,'Pareto Math2'!B822,IF(HLOOKUP(X$15,'Data Collection2'!I$2:J822,A823,FALSE)="","",HLOOKUP(X$15,'Data Collection2'!I$2:J822,A823,FALSE)))</f>
        <v>#REF!</v>
      </c>
      <c r="D822" s="149" t="e">
        <f>HLOOKUP(V$15,'Data Collection2'!I$2:J822,A823,FALSE)</f>
        <v>#REF!</v>
      </c>
      <c r="E822" s="152" t="e">
        <f>IF(C822="","",HLOOKUP(W$15,'Data Collection2'!I$2:J822,A823,FALSE))</f>
        <v>#REF!</v>
      </c>
      <c r="F822" s="152">
        <f>(COUNTIF(D$3:D822,D822))</f>
        <v>820</v>
      </c>
      <c r="G822" s="152">
        <f t="shared" si="152"/>
        <v>999</v>
      </c>
      <c r="H822" s="152" t="e">
        <f t="shared" si="153"/>
        <v>#REF!</v>
      </c>
      <c r="I822" s="153" t="str">
        <f t="shared" si="147"/>
        <v/>
      </c>
      <c r="J822" s="153" t="e">
        <f t="shared" si="155"/>
        <v>#REF!</v>
      </c>
      <c r="K822" s="153" t="e">
        <f t="shared" si="155"/>
        <v>#REF!</v>
      </c>
      <c r="L822" s="153" t="e">
        <f t="shared" si="155"/>
        <v>#REF!</v>
      </c>
      <c r="M822" s="153" t="e">
        <f t="shared" si="155"/>
        <v>#REF!</v>
      </c>
      <c r="N822" s="153" t="e">
        <f t="shared" si="155"/>
        <v>#REF!</v>
      </c>
      <c r="O822" s="153" t="e">
        <f t="shared" si="155"/>
        <v>#REF!</v>
      </c>
      <c r="P822" s="153" t="e">
        <f t="shared" si="156"/>
        <v>#REF!</v>
      </c>
      <c r="Q822" s="153" t="e">
        <f t="shared" si="156"/>
        <v>#REF!</v>
      </c>
      <c r="R822" s="153" t="e">
        <f t="shared" si="156"/>
        <v>#REF!</v>
      </c>
      <c r="S822" s="153" t="e">
        <f t="shared" si="150"/>
        <v>#REF!</v>
      </c>
      <c r="T822" s="152" t="str">
        <f t="shared" ca="1" si="151"/>
        <v/>
      </c>
      <c r="U822" s="149" t="str">
        <f t="shared" ca="1" si="148"/>
        <v/>
      </c>
    </row>
    <row r="823" spans="1:21">
      <c r="A823" s="149">
        <v>821</v>
      </c>
      <c r="B823" s="150">
        <f t="shared" si="149"/>
        <v>821</v>
      </c>
      <c r="C823" s="151" t="e">
        <f>IF('Data Collection2'!$V$6='Pareto Math2'!Z$3,'Pareto Math2'!B823,IF(HLOOKUP(X$15,'Data Collection2'!I$2:J823,A824,FALSE)="","",HLOOKUP(X$15,'Data Collection2'!I$2:J823,A824,FALSE)))</f>
        <v>#REF!</v>
      </c>
      <c r="D823" s="149" t="e">
        <f>HLOOKUP(V$15,'Data Collection2'!I$2:J823,A824,FALSE)</f>
        <v>#REF!</v>
      </c>
      <c r="E823" s="152" t="e">
        <f>IF(C823="","",HLOOKUP(W$15,'Data Collection2'!I$2:J823,A824,FALSE))</f>
        <v>#REF!</v>
      </c>
      <c r="F823" s="152">
        <f>(COUNTIF(D$3:D823,D823))</f>
        <v>821</v>
      </c>
      <c r="G823" s="152">
        <f t="shared" si="152"/>
        <v>999</v>
      </c>
      <c r="H823" s="152" t="e">
        <f t="shared" si="153"/>
        <v>#REF!</v>
      </c>
      <c r="I823" s="153" t="str">
        <f t="shared" si="147"/>
        <v/>
      </c>
      <c r="J823" s="153" t="e">
        <f t="shared" si="155"/>
        <v>#REF!</v>
      </c>
      <c r="K823" s="153" t="e">
        <f t="shared" si="155"/>
        <v>#REF!</v>
      </c>
      <c r="L823" s="153" t="e">
        <f t="shared" si="155"/>
        <v>#REF!</v>
      </c>
      <c r="M823" s="153" t="e">
        <f t="shared" si="155"/>
        <v>#REF!</v>
      </c>
      <c r="N823" s="153" t="e">
        <f t="shared" si="155"/>
        <v>#REF!</v>
      </c>
      <c r="O823" s="153" t="e">
        <f t="shared" si="155"/>
        <v>#REF!</v>
      </c>
      <c r="P823" s="153" t="e">
        <f t="shared" si="156"/>
        <v>#REF!</v>
      </c>
      <c r="Q823" s="153" t="e">
        <f t="shared" si="156"/>
        <v>#REF!</v>
      </c>
      <c r="R823" s="153" t="e">
        <f t="shared" si="156"/>
        <v>#REF!</v>
      </c>
      <c r="S823" s="153" t="e">
        <f t="shared" si="150"/>
        <v>#REF!</v>
      </c>
      <c r="T823" s="152" t="str">
        <f t="shared" ca="1" si="151"/>
        <v/>
      </c>
      <c r="U823" s="149" t="str">
        <f t="shared" ca="1" si="148"/>
        <v/>
      </c>
    </row>
    <row r="824" spans="1:21">
      <c r="A824" s="149">
        <v>822</v>
      </c>
      <c r="B824" s="150">
        <f t="shared" si="149"/>
        <v>822</v>
      </c>
      <c r="C824" s="151" t="e">
        <f>IF('Data Collection2'!$V$6='Pareto Math2'!Z$3,'Pareto Math2'!B824,IF(HLOOKUP(X$15,'Data Collection2'!I$2:J824,A825,FALSE)="","",HLOOKUP(X$15,'Data Collection2'!I$2:J824,A825,FALSE)))</f>
        <v>#REF!</v>
      </c>
      <c r="D824" s="149" t="e">
        <f>HLOOKUP(V$15,'Data Collection2'!I$2:J824,A825,FALSE)</f>
        <v>#REF!</v>
      </c>
      <c r="E824" s="152" t="e">
        <f>IF(C824="","",HLOOKUP(W$15,'Data Collection2'!I$2:J824,A825,FALSE))</f>
        <v>#REF!</v>
      </c>
      <c r="F824" s="152">
        <f>(COUNTIF(D$3:D824,D824))</f>
        <v>822</v>
      </c>
      <c r="G824" s="152">
        <f t="shared" si="152"/>
        <v>999</v>
      </c>
      <c r="H824" s="152" t="e">
        <f t="shared" si="153"/>
        <v>#REF!</v>
      </c>
      <c r="I824" s="153" t="str">
        <f t="shared" si="147"/>
        <v/>
      </c>
      <c r="J824" s="153" t="e">
        <f t="shared" si="155"/>
        <v>#REF!</v>
      </c>
      <c r="K824" s="153" t="e">
        <f t="shared" si="155"/>
        <v>#REF!</v>
      </c>
      <c r="L824" s="153" t="e">
        <f t="shared" si="155"/>
        <v>#REF!</v>
      </c>
      <c r="M824" s="153" t="e">
        <f t="shared" si="155"/>
        <v>#REF!</v>
      </c>
      <c r="N824" s="153" t="e">
        <f t="shared" si="155"/>
        <v>#REF!</v>
      </c>
      <c r="O824" s="153" t="e">
        <f t="shared" si="155"/>
        <v>#REF!</v>
      </c>
      <c r="P824" s="153" t="e">
        <f t="shared" si="156"/>
        <v>#REF!</v>
      </c>
      <c r="Q824" s="153" t="e">
        <f t="shared" si="156"/>
        <v>#REF!</v>
      </c>
      <c r="R824" s="153" t="e">
        <f t="shared" si="156"/>
        <v>#REF!</v>
      </c>
      <c r="S824" s="153" t="e">
        <f t="shared" si="150"/>
        <v>#REF!</v>
      </c>
      <c r="T824" s="152" t="str">
        <f t="shared" ca="1" si="151"/>
        <v/>
      </c>
      <c r="U824" s="149" t="str">
        <f t="shared" ca="1" si="148"/>
        <v/>
      </c>
    </row>
    <row r="825" spans="1:21">
      <c r="A825" s="149">
        <v>823</v>
      </c>
      <c r="B825" s="150">
        <f t="shared" si="149"/>
        <v>823</v>
      </c>
      <c r="C825" s="151" t="e">
        <f>IF('Data Collection2'!$V$6='Pareto Math2'!Z$3,'Pareto Math2'!B825,IF(HLOOKUP(X$15,'Data Collection2'!I$2:J825,A826,FALSE)="","",HLOOKUP(X$15,'Data Collection2'!I$2:J825,A826,FALSE)))</f>
        <v>#REF!</v>
      </c>
      <c r="D825" s="149" t="e">
        <f>HLOOKUP(V$15,'Data Collection2'!I$2:J825,A826,FALSE)</f>
        <v>#REF!</v>
      </c>
      <c r="E825" s="152" t="e">
        <f>IF(C825="","",HLOOKUP(W$15,'Data Collection2'!I$2:J825,A826,FALSE))</f>
        <v>#REF!</v>
      </c>
      <c r="F825" s="152">
        <f>(COUNTIF(D$3:D825,D825))</f>
        <v>823</v>
      </c>
      <c r="G825" s="152">
        <f t="shared" si="152"/>
        <v>999</v>
      </c>
      <c r="H825" s="152" t="e">
        <f t="shared" si="153"/>
        <v>#REF!</v>
      </c>
      <c r="I825" s="153" t="str">
        <f t="shared" si="147"/>
        <v/>
      </c>
      <c r="J825" s="153" t="e">
        <f t="shared" si="155"/>
        <v>#REF!</v>
      </c>
      <c r="K825" s="153" t="e">
        <f t="shared" si="155"/>
        <v>#REF!</v>
      </c>
      <c r="L825" s="153" t="e">
        <f t="shared" si="155"/>
        <v>#REF!</v>
      </c>
      <c r="M825" s="153" t="e">
        <f t="shared" si="155"/>
        <v>#REF!</v>
      </c>
      <c r="N825" s="153" t="e">
        <f t="shared" si="155"/>
        <v>#REF!</v>
      </c>
      <c r="O825" s="153" t="e">
        <f t="shared" si="155"/>
        <v>#REF!</v>
      </c>
      <c r="P825" s="153" t="e">
        <f t="shared" si="156"/>
        <v>#REF!</v>
      </c>
      <c r="Q825" s="153" t="e">
        <f t="shared" si="156"/>
        <v>#REF!</v>
      </c>
      <c r="R825" s="153" t="e">
        <f t="shared" si="156"/>
        <v>#REF!</v>
      </c>
      <c r="S825" s="153" t="e">
        <f t="shared" si="150"/>
        <v>#REF!</v>
      </c>
      <c r="T825" s="152" t="str">
        <f t="shared" ca="1" si="151"/>
        <v/>
      </c>
      <c r="U825" s="149" t="str">
        <f t="shared" ca="1" si="148"/>
        <v/>
      </c>
    </row>
    <row r="826" spans="1:21">
      <c r="A826" s="149">
        <v>824</v>
      </c>
      <c r="B826" s="150">
        <f t="shared" si="149"/>
        <v>824</v>
      </c>
      <c r="C826" s="151" t="e">
        <f>IF('Data Collection2'!$V$6='Pareto Math2'!Z$3,'Pareto Math2'!B826,IF(HLOOKUP(X$15,'Data Collection2'!I$2:J826,A827,FALSE)="","",HLOOKUP(X$15,'Data Collection2'!I$2:J826,A827,FALSE)))</f>
        <v>#REF!</v>
      </c>
      <c r="D826" s="149" t="e">
        <f>HLOOKUP(V$15,'Data Collection2'!I$2:J826,A827,FALSE)</f>
        <v>#REF!</v>
      </c>
      <c r="E826" s="152" t="e">
        <f>IF(C826="","",HLOOKUP(W$15,'Data Collection2'!I$2:J826,A827,FALSE))</f>
        <v>#REF!</v>
      </c>
      <c r="F826" s="152">
        <f>(COUNTIF(D$3:D826,D826))</f>
        <v>824</v>
      </c>
      <c r="G826" s="152">
        <f t="shared" si="152"/>
        <v>999</v>
      </c>
      <c r="H826" s="152" t="e">
        <f t="shared" si="153"/>
        <v>#REF!</v>
      </c>
      <c r="I826" s="153" t="str">
        <f t="shared" si="147"/>
        <v/>
      </c>
      <c r="J826" s="153" t="e">
        <f t="shared" si="155"/>
        <v>#REF!</v>
      </c>
      <c r="K826" s="153" t="e">
        <f t="shared" si="155"/>
        <v>#REF!</v>
      </c>
      <c r="L826" s="153" t="e">
        <f t="shared" si="155"/>
        <v>#REF!</v>
      </c>
      <c r="M826" s="153" t="e">
        <f t="shared" si="155"/>
        <v>#REF!</v>
      </c>
      <c r="N826" s="153" t="e">
        <f t="shared" si="155"/>
        <v>#REF!</v>
      </c>
      <c r="O826" s="153" t="e">
        <f t="shared" si="155"/>
        <v>#REF!</v>
      </c>
      <c r="P826" s="153" t="e">
        <f t="shared" si="156"/>
        <v>#REF!</v>
      </c>
      <c r="Q826" s="153" t="e">
        <f t="shared" si="156"/>
        <v>#REF!</v>
      </c>
      <c r="R826" s="153" t="e">
        <f t="shared" si="156"/>
        <v>#REF!</v>
      </c>
      <c r="S826" s="153" t="e">
        <f t="shared" si="150"/>
        <v>#REF!</v>
      </c>
      <c r="T826" s="152" t="str">
        <f t="shared" ca="1" si="151"/>
        <v/>
      </c>
      <c r="U826" s="149" t="str">
        <f t="shared" ca="1" si="148"/>
        <v/>
      </c>
    </row>
    <row r="827" spans="1:21">
      <c r="A827" s="149">
        <v>825</v>
      </c>
      <c r="B827" s="150">
        <f t="shared" si="149"/>
        <v>825</v>
      </c>
      <c r="C827" s="151" t="e">
        <f>IF('Data Collection2'!$V$6='Pareto Math2'!Z$3,'Pareto Math2'!B827,IF(HLOOKUP(X$15,'Data Collection2'!I$2:J827,A828,FALSE)="","",HLOOKUP(X$15,'Data Collection2'!I$2:J827,A828,FALSE)))</f>
        <v>#REF!</v>
      </c>
      <c r="D827" s="149" t="e">
        <f>HLOOKUP(V$15,'Data Collection2'!I$2:J827,A828,FALSE)</f>
        <v>#REF!</v>
      </c>
      <c r="E827" s="152" t="e">
        <f>IF(C827="","",HLOOKUP(W$15,'Data Collection2'!I$2:J827,A828,FALSE))</f>
        <v>#REF!</v>
      </c>
      <c r="F827" s="152">
        <f>(COUNTIF(D$3:D827,D827))</f>
        <v>825</v>
      </c>
      <c r="G827" s="152">
        <f t="shared" si="152"/>
        <v>999</v>
      </c>
      <c r="H827" s="152" t="e">
        <f t="shared" si="153"/>
        <v>#REF!</v>
      </c>
      <c r="I827" s="153" t="str">
        <f t="shared" si="147"/>
        <v/>
      </c>
      <c r="J827" s="153" t="e">
        <f t="shared" si="155"/>
        <v>#REF!</v>
      </c>
      <c r="K827" s="153" t="e">
        <f t="shared" si="155"/>
        <v>#REF!</v>
      </c>
      <c r="L827" s="153" t="e">
        <f t="shared" si="155"/>
        <v>#REF!</v>
      </c>
      <c r="M827" s="153" t="e">
        <f t="shared" si="155"/>
        <v>#REF!</v>
      </c>
      <c r="N827" s="153" t="e">
        <f t="shared" si="155"/>
        <v>#REF!</v>
      </c>
      <c r="O827" s="153" t="e">
        <f t="shared" si="155"/>
        <v>#REF!</v>
      </c>
      <c r="P827" s="153" t="e">
        <f t="shared" si="156"/>
        <v>#REF!</v>
      </c>
      <c r="Q827" s="153" t="e">
        <f t="shared" si="156"/>
        <v>#REF!</v>
      </c>
      <c r="R827" s="153" t="e">
        <f t="shared" si="156"/>
        <v>#REF!</v>
      </c>
      <c r="S827" s="153" t="e">
        <f t="shared" si="150"/>
        <v>#REF!</v>
      </c>
      <c r="T827" s="152" t="str">
        <f t="shared" ca="1" si="151"/>
        <v/>
      </c>
      <c r="U827" s="149" t="str">
        <f t="shared" ca="1" si="148"/>
        <v/>
      </c>
    </row>
    <row r="828" spans="1:21">
      <c r="A828" s="149">
        <v>826</v>
      </c>
      <c r="B828" s="150">
        <f t="shared" si="149"/>
        <v>826</v>
      </c>
      <c r="C828" s="151" t="e">
        <f>IF('Data Collection2'!$V$6='Pareto Math2'!Z$3,'Pareto Math2'!B828,IF(HLOOKUP(X$15,'Data Collection2'!I$2:J828,A829,FALSE)="","",HLOOKUP(X$15,'Data Collection2'!I$2:J828,A829,FALSE)))</f>
        <v>#REF!</v>
      </c>
      <c r="D828" s="149" t="e">
        <f>HLOOKUP(V$15,'Data Collection2'!I$2:J828,A829,FALSE)</f>
        <v>#REF!</v>
      </c>
      <c r="E828" s="152" t="e">
        <f>IF(C828="","",HLOOKUP(W$15,'Data Collection2'!I$2:J828,A829,FALSE))</f>
        <v>#REF!</v>
      </c>
      <c r="F828" s="152">
        <f>(COUNTIF(D$3:D828,D828))</f>
        <v>826</v>
      </c>
      <c r="G828" s="152">
        <f t="shared" si="152"/>
        <v>999</v>
      </c>
      <c r="H828" s="152" t="e">
        <f t="shared" si="153"/>
        <v>#REF!</v>
      </c>
      <c r="I828" s="153" t="str">
        <f t="shared" si="147"/>
        <v/>
      </c>
      <c r="J828" s="153" t="e">
        <f t="shared" si="155"/>
        <v>#REF!</v>
      </c>
      <c r="K828" s="153" t="e">
        <f t="shared" si="155"/>
        <v>#REF!</v>
      </c>
      <c r="L828" s="153" t="e">
        <f t="shared" si="155"/>
        <v>#REF!</v>
      </c>
      <c r="M828" s="153" t="e">
        <f t="shared" si="155"/>
        <v>#REF!</v>
      </c>
      <c r="N828" s="153" t="e">
        <f t="shared" si="155"/>
        <v>#REF!</v>
      </c>
      <c r="O828" s="153" t="e">
        <f t="shared" si="155"/>
        <v>#REF!</v>
      </c>
      <c r="P828" s="153" t="e">
        <f t="shared" si="156"/>
        <v>#REF!</v>
      </c>
      <c r="Q828" s="153" t="e">
        <f t="shared" si="156"/>
        <v>#REF!</v>
      </c>
      <c r="R828" s="153" t="e">
        <f t="shared" si="156"/>
        <v>#REF!</v>
      </c>
      <c r="S828" s="153" t="e">
        <f t="shared" si="150"/>
        <v>#REF!</v>
      </c>
      <c r="T828" s="152" t="str">
        <f t="shared" ca="1" si="151"/>
        <v/>
      </c>
      <c r="U828" s="149" t="str">
        <f t="shared" ca="1" si="148"/>
        <v/>
      </c>
    </row>
    <row r="829" spans="1:21">
      <c r="A829" s="149">
        <v>827</v>
      </c>
      <c r="B829" s="150">
        <f t="shared" si="149"/>
        <v>827</v>
      </c>
      <c r="C829" s="151" t="e">
        <f>IF('Data Collection2'!$V$6='Pareto Math2'!Z$3,'Pareto Math2'!B829,IF(HLOOKUP(X$15,'Data Collection2'!I$2:J829,A830,FALSE)="","",HLOOKUP(X$15,'Data Collection2'!I$2:J829,A830,FALSE)))</f>
        <v>#REF!</v>
      </c>
      <c r="D829" s="149" t="e">
        <f>HLOOKUP(V$15,'Data Collection2'!I$2:J829,A830,FALSE)</f>
        <v>#REF!</v>
      </c>
      <c r="E829" s="152" t="e">
        <f>IF(C829="","",HLOOKUP(W$15,'Data Collection2'!I$2:J829,A830,FALSE))</f>
        <v>#REF!</v>
      </c>
      <c r="F829" s="152">
        <f>(COUNTIF(D$3:D829,D829))</f>
        <v>827</v>
      </c>
      <c r="G829" s="152">
        <f t="shared" si="152"/>
        <v>999</v>
      </c>
      <c r="H829" s="152" t="e">
        <f t="shared" si="153"/>
        <v>#REF!</v>
      </c>
      <c r="I829" s="153" t="str">
        <f t="shared" si="147"/>
        <v/>
      </c>
      <c r="J829" s="153" t="e">
        <f t="shared" si="155"/>
        <v>#REF!</v>
      </c>
      <c r="K829" s="153" t="e">
        <f t="shared" si="155"/>
        <v>#REF!</v>
      </c>
      <c r="L829" s="153" t="e">
        <f t="shared" si="155"/>
        <v>#REF!</v>
      </c>
      <c r="M829" s="153" t="e">
        <f t="shared" si="155"/>
        <v>#REF!</v>
      </c>
      <c r="N829" s="153" t="e">
        <f t="shared" si="155"/>
        <v>#REF!</v>
      </c>
      <c r="O829" s="153" t="e">
        <f t="shared" si="155"/>
        <v>#REF!</v>
      </c>
      <c r="P829" s="153" t="e">
        <f t="shared" si="156"/>
        <v>#REF!</v>
      </c>
      <c r="Q829" s="153" t="e">
        <f t="shared" si="156"/>
        <v>#REF!</v>
      </c>
      <c r="R829" s="153" t="e">
        <f t="shared" si="156"/>
        <v>#REF!</v>
      </c>
      <c r="S829" s="153" t="e">
        <f t="shared" si="150"/>
        <v>#REF!</v>
      </c>
      <c r="T829" s="152" t="str">
        <f t="shared" ca="1" si="151"/>
        <v/>
      </c>
      <c r="U829" s="149" t="str">
        <f t="shared" ca="1" si="148"/>
        <v/>
      </c>
    </row>
    <row r="830" spans="1:21">
      <c r="A830" s="149">
        <v>828</v>
      </c>
      <c r="B830" s="150">
        <f t="shared" si="149"/>
        <v>828</v>
      </c>
      <c r="C830" s="151" t="e">
        <f>IF('Data Collection2'!$V$6='Pareto Math2'!Z$3,'Pareto Math2'!B830,IF(HLOOKUP(X$15,'Data Collection2'!I$2:J830,A831,FALSE)="","",HLOOKUP(X$15,'Data Collection2'!I$2:J830,A831,FALSE)))</f>
        <v>#REF!</v>
      </c>
      <c r="D830" s="149" t="e">
        <f>HLOOKUP(V$15,'Data Collection2'!I$2:J830,A831,FALSE)</f>
        <v>#REF!</v>
      </c>
      <c r="E830" s="152" t="e">
        <f>IF(C830="","",HLOOKUP(W$15,'Data Collection2'!I$2:J830,A831,FALSE))</f>
        <v>#REF!</v>
      </c>
      <c r="F830" s="152">
        <f>(COUNTIF(D$3:D830,D830))</f>
        <v>828</v>
      </c>
      <c r="G830" s="152">
        <f t="shared" si="152"/>
        <v>999</v>
      </c>
      <c r="H830" s="152" t="e">
        <f t="shared" si="153"/>
        <v>#REF!</v>
      </c>
      <c r="I830" s="153" t="str">
        <f t="shared" si="147"/>
        <v/>
      </c>
      <c r="J830" s="153" t="e">
        <f t="shared" si="155"/>
        <v>#REF!</v>
      </c>
      <c r="K830" s="153" t="e">
        <f t="shared" si="155"/>
        <v>#REF!</v>
      </c>
      <c r="L830" s="153" t="e">
        <f t="shared" si="155"/>
        <v>#REF!</v>
      </c>
      <c r="M830" s="153" t="e">
        <f t="shared" si="155"/>
        <v>#REF!</v>
      </c>
      <c r="N830" s="153" t="e">
        <f t="shared" si="155"/>
        <v>#REF!</v>
      </c>
      <c r="O830" s="153" t="e">
        <f t="shared" si="155"/>
        <v>#REF!</v>
      </c>
      <c r="P830" s="153" t="e">
        <f t="shared" si="156"/>
        <v>#REF!</v>
      </c>
      <c r="Q830" s="153" t="e">
        <f t="shared" si="156"/>
        <v>#REF!</v>
      </c>
      <c r="R830" s="153" t="e">
        <f t="shared" si="156"/>
        <v>#REF!</v>
      </c>
      <c r="S830" s="153" t="e">
        <f t="shared" si="150"/>
        <v>#REF!</v>
      </c>
      <c r="T830" s="152" t="str">
        <f t="shared" ca="1" si="151"/>
        <v/>
      </c>
      <c r="U830" s="149" t="str">
        <f t="shared" ca="1" si="148"/>
        <v/>
      </c>
    </row>
    <row r="831" spans="1:21">
      <c r="A831" s="149">
        <v>829</v>
      </c>
      <c r="B831" s="150">
        <f t="shared" si="149"/>
        <v>829</v>
      </c>
      <c r="C831" s="151" t="e">
        <f>IF('Data Collection2'!$V$6='Pareto Math2'!Z$3,'Pareto Math2'!B831,IF(HLOOKUP(X$15,'Data Collection2'!I$2:J831,A832,FALSE)="","",HLOOKUP(X$15,'Data Collection2'!I$2:J831,A832,FALSE)))</f>
        <v>#REF!</v>
      </c>
      <c r="D831" s="149" t="e">
        <f>HLOOKUP(V$15,'Data Collection2'!I$2:J831,A832,FALSE)</f>
        <v>#REF!</v>
      </c>
      <c r="E831" s="152" t="e">
        <f>IF(C831="","",HLOOKUP(W$15,'Data Collection2'!I$2:J831,A832,FALSE))</f>
        <v>#REF!</v>
      </c>
      <c r="F831" s="152">
        <f>(COUNTIF(D$3:D831,D831))</f>
        <v>829</v>
      </c>
      <c r="G831" s="152">
        <f t="shared" si="152"/>
        <v>999</v>
      </c>
      <c r="H831" s="152" t="e">
        <f t="shared" si="153"/>
        <v>#REF!</v>
      </c>
      <c r="I831" s="153" t="str">
        <f t="shared" si="147"/>
        <v/>
      </c>
      <c r="J831" s="153" t="e">
        <f t="shared" si="155"/>
        <v>#REF!</v>
      </c>
      <c r="K831" s="153" t="e">
        <f t="shared" si="155"/>
        <v>#REF!</v>
      </c>
      <c r="L831" s="153" t="e">
        <f t="shared" si="155"/>
        <v>#REF!</v>
      </c>
      <c r="M831" s="153" t="e">
        <f t="shared" si="155"/>
        <v>#REF!</v>
      </c>
      <c r="N831" s="153" t="e">
        <f t="shared" si="155"/>
        <v>#REF!</v>
      </c>
      <c r="O831" s="153" t="e">
        <f t="shared" si="155"/>
        <v>#REF!</v>
      </c>
      <c r="P831" s="153" t="e">
        <f t="shared" si="156"/>
        <v>#REF!</v>
      </c>
      <c r="Q831" s="153" t="e">
        <f t="shared" si="156"/>
        <v>#REF!</v>
      </c>
      <c r="R831" s="153" t="e">
        <f t="shared" si="156"/>
        <v>#REF!</v>
      </c>
      <c r="S831" s="153" t="e">
        <f t="shared" si="150"/>
        <v>#REF!</v>
      </c>
      <c r="T831" s="152" t="str">
        <f t="shared" ca="1" si="151"/>
        <v/>
      </c>
      <c r="U831" s="149" t="str">
        <f t="shared" ca="1" si="148"/>
        <v/>
      </c>
    </row>
    <row r="832" spans="1:21">
      <c r="A832" s="149">
        <v>830</v>
      </c>
      <c r="B832" s="150">
        <f t="shared" si="149"/>
        <v>830</v>
      </c>
      <c r="C832" s="151" t="e">
        <f>IF('Data Collection2'!$V$6='Pareto Math2'!Z$3,'Pareto Math2'!B832,IF(HLOOKUP(X$15,'Data Collection2'!I$2:J832,A833,FALSE)="","",HLOOKUP(X$15,'Data Collection2'!I$2:J832,A833,FALSE)))</f>
        <v>#REF!</v>
      </c>
      <c r="D832" s="149" t="e">
        <f>HLOOKUP(V$15,'Data Collection2'!I$2:J832,A833,FALSE)</f>
        <v>#REF!</v>
      </c>
      <c r="E832" s="152" t="e">
        <f>IF(C832="","",HLOOKUP(W$15,'Data Collection2'!I$2:J832,A833,FALSE))</f>
        <v>#REF!</v>
      </c>
      <c r="F832" s="152">
        <f>(COUNTIF(D$3:D832,D832))</f>
        <v>830</v>
      </c>
      <c r="G832" s="152">
        <f t="shared" si="152"/>
        <v>999</v>
      </c>
      <c r="H832" s="152" t="e">
        <f t="shared" si="153"/>
        <v>#REF!</v>
      </c>
      <c r="I832" s="153" t="str">
        <f t="shared" si="147"/>
        <v/>
      </c>
      <c r="J832" s="153" t="e">
        <f t="shared" si="155"/>
        <v>#REF!</v>
      </c>
      <c r="K832" s="153" t="e">
        <f t="shared" si="155"/>
        <v>#REF!</v>
      </c>
      <c r="L832" s="153" t="e">
        <f t="shared" si="155"/>
        <v>#REF!</v>
      </c>
      <c r="M832" s="153" t="e">
        <f t="shared" si="155"/>
        <v>#REF!</v>
      </c>
      <c r="N832" s="153" t="e">
        <f t="shared" si="155"/>
        <v>#REF!</v>
      </c>
      <c r="O832" s="153" t="e">
        <f t="shared" si="155"/>
        <v>#REF!</v>
      </c>
      <c r="P832" s="153" t="e">
        <f t="shared" si="156"/>
        <v>#REF!</v>
      </c>
      <c r="Q832" s="153" t="e">
        <f t="shared" si="156"/>
        <v>#REF!</v>
      </c>
      <c r="R832" s="153" t="e">
        <f t="shared" si="156"/>
        <v>#REF!</v>
      </c>
      <c r="S832" s="153" t="e">
        <f t="shared" si="150"/>
        <v>#REF!</v>
      </c>
      <c r="T832" s="152" t="str">
        <f t="shared" ca="1" si="151"/>
        <v/>
      </c>
      <c r="U832" s="149" t="str">
        <f t="shared" ca="1" si="148"/>
        <v/>
      </c>
    </row>
    <row r="833" spans="1:21">
      <c r="A833" s="149">
        <v>831</v>
      </c>
      <c r="B833" s="150">
        <f t="shared" si="149"/>
        <v>831</v>
      </c>
      <c r="C833" s="151" t="e">
        <f>IF('Data Collection2'!$V$6='Pareto Math2'!Z$3,'Pareto Math2'!B833,IF(HLOOKUP(X$15,'Data Collection2'!I$2:J833,A834,FALSE)="","",HLOOKUP(X$15,'Data Collection2'!I$2:J833,A834,FALSE)))</f>
        <v>#REF!</v>
      </c>
      <c r="D833" s="149" t="e">
        <f>HLOOKUP(V$15,'Data Collection2'!I$2:J833,A834,FALSE)</f>
        <v>#REF!</v>
      </c>
      <c r="E833" s="152" t="e">
        <f>IF(C833="","",HLOOKUP(W$15,'Data Collection2'!I$2:J833,A834,FALSE))</f>
        <v>#REF!</v>
      </c>
      <c r="F833" s="152">
        <f>(COUNTIF(D$3:D833,D833))</f>
        <v>831</v>
      </c>
      <c r="G833" s="152">
        <f t="shared" si="152"/>
        <v>999</v>
      </c>
      <c r="H833" s="152" t="e">
        <f t="shared" si="153"/>
        <v>#REF!</v>
      </c>
      <c r="I833" s="153" t="str">
        <f t="shared" si="147"/>
        <v/>
      </c>
      <c r="J833" s="153" t="e">
        <f t="shared" si="155"/>
        <v>#REF!</v>
      </c>
      <c r="K833" s="153" t="e">
        <f t="shared" si="155"/>
        <v>#REF!</v>
      </c>
      <c r="L833" s="153" t="e">
        <f t="shared" si="155"/>
        <v>#REF!</v>
      </c>
      <c r="M833" s="153" t="e">
        <f t="shared" si="155"/>
        <v>#REF!</v>
      </c>
      <c r="N833" s="153" t="e">
        <f t="shared" si="155"/>
        <v>#REF!</v>
      </c>
      <c r="O833" s="153" t="e">
        <f t="shared" si="155"/>
        <v>#REF!</v>
      </c>
      <c r="P833" s="153" t="e">
        <f t="shared" si="156"/>
        <v>#REF!</v>
      </c>
      <c r="Q833" s="153" t="e">
        <f t="shared" si="156"/>
        <v>#REF!</v>
      </c>
      <c r="R833" s="153" t="e">
        <f t="shared" si="156"/>
        <v>#REF!</v>
      </c>
      <c r="S833" s="153" t="e">
        <f t="shared" si="150"/>
        <v>#REF!</v>
      </c>
      <c r="T833" s="152" t="str">
        <f t="shared" ca="1" si="151"/>
        <v/>
      </c>
      <c r="U833" s="149" t="str">
        <f t="shared" ca="1" si="148"/>
        <v/>
      </c>
    </row>
    <row r="834" spans="1:21">
      <c r="A834" s="149">
        <v>832</v>
      </c>
      <c r="B834" s="150">
        <f t="shared" si="149"/>
        <v>832</v>
      </c>
      <c r="C834" s="151" t="e">
        <f>IF('Data Collection2'!$V$6='Pareto Math2'!Z$3,'Pareto Math2'!B834,IF(HLOOKUP(X$15,'Data Collection2'!I$2:J834,A835,FALSE)="","",HLOOKUP(X$15,'Data Collection2'!I$2:J834,A835,FALSE)))</f>
        <v>#REF!</v>
      </c>
      <c r="D834" s="149" t="e">
        <f>HLOOKUP(V$15,'Data Collection2'!I$2:J834,A835,FALSE)</f>
        <v>#REF!</v>
      </c>
      <c r="E834" s="152" t="e">
        <f>IF(C834="","",HLOOKUP(W$15,'Data Collection2'!I$2:J834,A835,FALSE))</f>
        <v>#REF!</v>
      </c>
      <c r="F834" s="152">
        <f>(COUNTIF(D$3:D834,D834))</f>
        <v>832</v>
      </c>
      <c r="G834" s="152">
        <f t="shared" si="152"/>
        <v>999</v>
      </c>
      <c r="H834" s="152" t="e">
        <f t="shared" si="153"/>
        <v>#REF!</v>
      </c>
      <c r="I834" s="153" t="str">
        <f t="shared" si="147"/>
        <v/>
      </c>
      <c r="J834" s="153" t="e">
        <f t="shared" si="155"/>
        <v>#REF!</v>
      </c>
      <c r="K834" s="153" t="e">
        <f t="shared" si="155"/>
        <v>#REF!</v>
      </c>
      <c r="L834" s="153" t="e">
        <f t="shared" si="155"/>
        <v>#REF!</v>
      </c>
      <c r="M834" s="153" t="e">
        <f t="shared" si="155"/>
        <v>#REF!</v>
      </c>
      <c r="N834" s="153" t="e">
        <f t="shared" si="155"/>
        <v>#REF!</v>
      </c>
      <c r="O834" s="153" t="e">
        <f t="shared" si="155"/>
        <v>#REF!</v>
      </c>
      <c r="P834" s="153" t="e">
        <f t="shared" si="156"/>
        <v>#REF!</v>
      </c>
      <c r="Q834" s="153" t="e">
        <f t="shared" si="156"/>
        <v>#REF!</v>
      </c>
      <c r="R834" s="153" t="e">
        <f t="shared" si="156"/>
        <v>#REF!</v>
      </c>
      <c r="S834" s="153" t="e">
        <f t="shared" si="150"/>
        <v>#REF!</v>
      </c>
      <c r="T834" s="152" t="str">
        <f t="shared" ca="1" si="151"/>
        <v/>
      </c>
      <c r="U834" s="149" t="str">
        <f t="shared" ca="1" si="148"/>
        <v/>
      </c>
    </row>
    <row r="835" spans="1:21">
      <c r="A835" s="149">
        <v>833</v>
      </c>
      <c r="B835" s="150">
        <f t="shared" si="149"/>
        <v>833</v>
      </c>
      <c r="C835" s="151" t="e">
        <f>IF('Data Collection2'!$V$6='Pareto Math2'!Z$3,'Pareto Math2'!B835,IF(HLOOKUP(X$15,'Data Collection2'!I$2:J835,A836,FALSE)="","",HLOOKUP(X$15,'Data Collection2'!I$2:J835,A836,FALSE)))</f>
        <v>#REF!</v>
      </c>
      <c r="D835" s="149" t="e">
        <f>HLOOKUP(V$15,'Data Collection2'!I$2:J835,A836,FALSE)</f>
        <v>#REF!</v>
      </c>
      <c r="E835" s="152" t="e">
        <f>IF(C835="","",HLOOKUP(W$15,'Data Collection2'!I$2:J835,A836,FALSE))</f>
        <v>#REF!</v>
      </c>
      <c r="F835" s="152">
        <f>(COUNTIF(D$3:D835,D835))</f>
        <v>833</v>
      </c>
      <c r="G835" s="152">
        <f t="shared" si="152"/>
        <v>999</v>
      </c>
      <c r="H835" s="152" t="e">
        <f t="shared" si="153"/>
        <v>#REF!</v>
      </c>
      <c r="I835" s="153" t="str">
        <f t="shared" ref="I835:I898" si="157">IF(F835=G835,IF(ISNA(H835),G835,H835),"")</f>
        <v/>
      </c>
      <c r="J835" s="153" t="e">
        <f t="shared" si="155"/>
        <v>#REF!</v>
      </c>
      <c r="K835" s="153" t="e">
        <f t="shared" si="155"/>
        <v>#REF!</v>
      </c>
      <c r="L835" s="153" t="e">
        <f t="shared" si="155"/>
        <v>#REF!</v>
      </c>
      <c r="M835" s="153" t="e">
        <f t="shared" si="155"/>
        <v>#REF!</v>
      </c>
      <c r="N835" s="153" t="e">
        <f t="shared" si="155"/>
        <v>#REF!</v>
      </c>
      <c r="O835" s="153" t="e">
        <f t="shared" si="155"/>
        <v>#REF!</v>
      </c>
      <c r="P835" s="153" t="e">
        <f t="shared" si="156"/>
        <v>#REF!</v>
      </c>
      <c r="Q835" s="153" t="e">
        <f t="shared" si="156"/>
        <v>#REF!</v>
      </c>
      <c r="R835" s="153" t="e">
        <f t="shared" si="156"/>
        <v>#REF!</v>
      </c>
      <c r="S835" s="153" t="e">
        <f t="shared" si="150"/>
        <v>#REF!</v>
      </c>
      <c r="T835" s="152" t="str">
        <f t="shared" ca="1" si="151"/>
        <v/>
      </c>
      <c r="U835" s="149" t="str">
        <f t="shared" ref="U835:U898" ca="1" si="158">IF(T835="","",D835)</f>
        <v/>
      </c>
    </row>
    <row r="836" spans="1:21">
      <c r="A836" s="149">
        <v>834</v>
      </c>
      <c r="B836" s="150">
        <f t="shared" ref="B836:B899" si="159">IF(A836&gt;999-COUNTIF(D:D,0),"",A836)</f>
        <v>834</v>
      </c>
      <c r="C836" s="151" t="e">
        <f>IF('Data Collection2'!$V$6='Pareto Math2'!Z$3,'Pareto Math2'!B836,IF(HLOOKUP(X$15,'Data Collection2'!I$2:J836,A837,FALSE)="","",HLOOKUP(X$15,'Data Collection2'!I$2:J836,A837,FALSE)))</f>
        <v>#REF!</v>
      </c>
      <c r="D836" s="149" t="e">
        <f>HLOOKUP(V$15,'Data Collection2'!I$2:J836,A837,FALSE)</f>
        <v>#REF!</v>
      </c>
      <c r="E836" s="152" t="e">
        <f>IF(C836="","",HLOOKUP(W$15,'Data Collection2'!I$2:J836,A837,FALSE))</f>
        <v>#REF!</v>
      </c>
      <c r="F836" s="152">
        <f>(COUNTIF(D$3:D836,D836))</f>
        <v>834</v>
      </c>
      <c r="G836" s="152">
        <f t="shared" si="152"/>
        <v>999</v>
      </c>
      <c r="H836" s="152" t="e">
        <f t="shared" si="153"/>
        <v>#REF!</v>
      </c>
      <c r="I836" s="153" t="str">
        <f t="shared" si="157"/>
        <v/>
      </c>
      <c r="J836" s="153" t="e">
        <f t="shared" si="155"/>
        <v>#REF!</v>
      </c>
      <c r="K836" s="153" t="e">
        <f t="shared" si="155"/>
        <v>#REF!</v>
      </c>
      <c r="L836" s="153" t="e">
        <f t="shared" si="155"/>
        <v>#REF!</v>
      </c>
      <c r="M836" s="153" t="e">
        <f t="shared" si="155"/>
        <v>#REF!</v>
      </c>
      <c r="N836" s="153" t="e">
        <f t="shared" si="155"/>
        <v>#REF!</v>
      </c>
      <c r="O836" s="153" t="e">
        <f t="shared" si="155"/>
        <v>#REF!</v>
      </c>
      <c r="P836" s="153" t="e">
        <f t="shared" si="156"/>
        <v>#REF!</v>
      </c>
      <c r="Q836" s="153" t="e">
        <f t="shared" si="156"/>
        <v>#REF!</v>
      </c>
      <c r="R836" s="153" t="e">
        <f t="shared" si="156"/>
        <v>#REF!</v>
      </c>
      <c r="S836" s="153" t="e">
        <f t="shared" ref="S836:S899" si="160">IF(SUM(J836:R836)=0,$E836,"")</f>
        <v>#REF!</v>
      </c>
      <c r="T836" s="152" t="str">
        <f t="shared" ref="T836:T899" ca="1" si="161">IF(F836=G836,IF(ISNA(H836),G836+(RAND()*0.01),H836+(RAND()*0.0000000001)),"")</f>
        <v/>
      </c>
      <c r="U836" s="149" t="str">
        <f t="shared" ca="1" si="158"/>
        <v/>
      </c>
    </row>
    <row r="837" spans="1:21">
      <c r="A837" s="149">
        <v>835</v>
      </c>
      <c r="B837" s="150">
        <f t="shared" si="159"/>
        <v>835</v>
      </c>
      <c r="C837" s="151" t="e">
        <f>IF('Data Collection2'!$V$6='Pareto Math2'!Z$3,'Pareto Math2'!B837,IF(HLOOKUP(X$15,'Data Collection2'!I$2:J837,A838,FALSE)="","",HLOOKUP(X$15,'Data Collection2'!I$2:J837,A838,FALSE)))</f>
        <v>#REF!</v>
      </c>
      <c r="D837" s="149" t="e">
        <f>HLOOKUP(V$15,'Data Collection2'!I$2:J837,A838,FALSE)</f>
        <v>#REF!</v>
      </c>
      <c r="E837" s="152" t="e">
        <f>IF(C837="","",HLOOKUP(W$15,'Data Collection2'!I$2:J837,A838,FALSE))</f>
        <v>#REF!</v>
      </c>
      <c r="F837" s="152">
        <f>(COUNTIF(D$3:D837,D837))</f>
        <v>835</v>
      </c>
      <c r="G837" s="152">
        <f t="shared" si="152"/>
        <v>999</v>
      </c>
      <c r="H837" s="152" t="e">
        <f t="shared" si="153"/>
        <v>#REF!</v>
      </c>
      <c r="I837" s="153" t="str">
        <f t="shared" si="157"/>
        <v/>
      </c>
      <c r="J837" s="153" t="e">
        <f t="shared" si="155"/>
        <v>#REF!</v>
      </c>
      <c r="K837" s="153" t="e">
        <f t="shared" si="155"/>
        <v>#REF!</v>
      </c>
      <c r="L837" s="153" t="e">
        <f t="shared" si="155"/>
        <v>#REF!</v>
      </c>
      <c r="M837" s="153" t="e">
        <f t="shared" si="155"/>
        <v>#REF!</v>
      </c>
      <c r="N837" s="153" t="e">
        <f t="shared" si="155"/>
        <v>#REF!</v>
      </c>
      <c r="O837" s="153" t="e">
        <f t="shared" si="155"/>
        <v>#REF!</v>
      </c>
      <c r="P837" s="153" t="e">
        <f t="shared" si="156"/>
        <v>#REF!</v>
      </c>
      <c r="Q837" s="153" t="e">
        <f t="shared" si="156"/>
        <v>#REF!</v>
      </c>
      <c r="R837" s="153" t="e">
        <f t="shared" si="156"/>
        <v>#REF!</v>
      </c>
      <c r="S837" s="153" t="e">
        <f t="shared" si="160"/>
        <v>#REF!</v>
      </c>
      <c r="T837" s="152" t="str">
        <f t="shared" ca="1" si="161"/>
        <v/>
      </c>
      <c r="U837" s="149" t="str">
        <f t="shared" ca="1" si="158"/>
        <v/>
      </c>
    </row>
    <row r="838" spans="1:21">
      <c r="A838" s="149">
        <v>836</v>
      </c>
      <c r="B838" s="150">
        <f t="shared" si="159"/>
        <v>836</v>
      </c>
      <c r="C838" s="151" t="e">
        <f>IF('Data Collection2'!$V$6='Pareto Math2'!Z$3,'Pareto Math2'!B838,IF(HLOOKUP(X$15,'Data Collection2'!I$2:J838,A839,FALSE)="","",HLOOKUP(X$15,'Data Collection2'!I$2:J838,A839,FALSE)))</f>
        <v>#REF!</v>
      </c>
      <c r="D838" s="149" t="e">
        <f>HLOOKUP(V$15,'Data Collection2'!I$2:J838,A839,FALSE)</f>
        <v>#REF!</v>
      </c>
      <c r="E838" s="152" t="e">
        <f>IF(C838="","",HLOOKUP(W$15,'Data Collection2'!I$2:J838,A839,FALSE))</f>
        <v>#REF!</v>
      </c>
      <c r="F838" s="152">
        <f>(COUNTIF(D$3:D838,D838))</f>
        <v>836</v>
      </c>
      <c r="G838" s="152">
        <f t="shared" si="152"/>
        <v>999</v>
      </c>
      <c r="H838" s="152" t="e">
        <f t="shared" si="153"/>
        <v>#REF!</v>
      </c>
      <c r="I838" s="153" t="str">
        <f t="shared" si="157"/>
        <v/>
      </c>
      <c r="J838" s="153" t="e">
        <f t="shared" si="155"/>
        <v>#REF!</v>
      </c>
      <c r="K838" s="153" t="e">
        <f t="shared" si="155"/>
        <v>#REF!</v>
      </c>
      <c r="L838" s="153" t="e">
        <f t="shared" si="155"/>
        <v>#REF!</v>
      </c>
      <c r="M838" s="153" t="e">
        <f t="shared" si="155"/>
        <v>#REF!</v>
      </c>
      <c r="N838" s="153" t="e">
        <f t="shared" si="155"/>
        <v>#REF!</v>
      </c>
      <c r="O838" s="153" t="e">
        <f t="shared" si="155"/>
        <v>#REF!</v>
      </c>
      <c r="P838" s="153" t="e">
        <f t="shared" si="156"/>
        <v>#REF!</v>
      </c>
      <c r="Q838" s="153" t="e">
        <f t="shared" si="156"/>
        <v>#REF!</v>
      </c>
      <c r="R838" s="153" t="e">
        <f t="shared" si="156"/>
        <v>#REF!</v>
      </c>
      <c r="S838" s="153" t="e">
        <f t="shared" si="160"/>
        <v>#REF!</v>
      </c>
      <c r="T838" s="152" t="str">
        <f t="shared" ca="1" si="161"/>
        <v/>
      </c>
      <c r="U838" s="149" t="str">
        <f t="shared" ca="1" si="158"/>
        <v/>
      </c>
    </row>
    <row r="839" spans="1:21">
      <c r="A839" s="149">
        <v>837</v>
      </c>
      <c r="B839" s="150">
        <f t="shared" si="159"/>
        <v>837</v>
      </c>
      <c r="C839" s="151" t="e">
        <f>IF('Data Collection2'!$V$6='Pareto Math2'!Z$3,'Pareto Math2'!B839,IF(HLOOKUP(X$15,'Data Collection2'!I$2:J839,A840,FALSE)="","",HLOOKUP(X$15,'Data Collection2'!I$2:J839,A840,FALSE)))</f>
        <v>#REF!</v>
      </c>
      <c r="D839" s="149" t="e">
        <f>HLOOKUP(V$15,'Data Collection2'!I$2:J839,A840,FALSE)</f>
        <v>#REF!</v>
      </c>
      <c r="E839" s="152" t="e">
        <f>IF(C839="","",HLOOKUP(W$15,'Data Collection2'!I$2:J839,A840,FALSE))</f>
        <v>#REF!</v>
      </c>
      <c r="F839" s="152">
        <f>(COUNTIF(D$3:D839,D839))</f>
        <v>837</v>
      </c>
      <c r="G839" s="152">
        <f t="shared" si="152"/>
        <v>999</v>
      </c>
      <c r="H839" s="152" t="e">
        <f t="shared" si="153"/>
        <v>#REF!</v>
      </c>
      <c r="I839" s="153" t="str">
        <f t="shared" si="157"/>
        <v/>
      </c>
      <c r="J839" s="153" t="e">
        <f t="shared" si="155"/>
        <v>#REF!</v>
      </c>
      <c r="K839" s="153" t="e">
        <f t="shared" si="155"/>
        <v>#REF!</v>
      </c>
      <c r="L839" s="153" t="e">
        <f t="shared" si="155"/>
        <v>#REF!</v>
      </c>
      <c r="M839" s="153" t="e">
        <f t="shared" si="155"/>
        <v>#REF!</v>
      </c>
      <c r="N839" s="153" t="e">
        <f t="shared" si="155"/>
        <v>#REF!</v>
      </c>
      <c r="O839" s="153" t="e">
        <f t="shared" si="155"/>
        <v>#REF!</v>
      </c>
      <c r="P839" s="153" t="e">
        <f t="shared" si="156"/>
        <v>#REF!</v>
      </c>
      <c r="Q839" s="153" t="e">
        <f t="shared" si="156"/>
        <v>#REF!</v>
      </c>
      <c r="R839" s="153" t="e">
        <f t="shared" si="156"/>
        <v>#REF!</v>
      </c>
      <c r="S839" s="153" t="e">
        <f t="shared" si="160"/>
        <v>#REF!</v>
      </c>
      <c r="T839" s="152" t="str">
        <f t="shared" ca="1" si="161"/>
        <v/>
      </c>
      <c r="U839" s="149" t="str">
        <f t="shared" ca="1" si="158"/>
        <v/>
      </c>
    </row>
    <row r="840" spans="1:21">
      <c r="A840" s="149">
        <v>838</v>
      </c>
      <c r="B840" s="150">
        <f t="shared" si="159"/>
        <v>838</v>
      </c>
      <c r="C840" s="151" t="e">
        <f>IF('Data Collection2'!$V$6='Pareto Math2'!Z$3,'Pareto Math2'!B840,IF(HLOOKUP(X$15,'Data Collection2'!I$2:J840,A841,FALSE)="","",HLOOKUP(X$15,'Data Collection2'!I$2:J840,A841,FALSE)))</f>
        <v>#REF!</v>
      </c>
      <c r="D840" s="149" t="e">
        <f>HLOOKUP(V$15,'Data Collection2'!I$2:J840,A841,FALSE)</f>
        <v>#REF!</v>
      </c>
      <c r="E840" s="152" t="e">
        <f>IF(C840="","",HLOOKUP(W$15,'Data Collection2'!I$2:J840,A841,FALSE))</f>
        <v>#REF!</v>
      </c>
      <c r="F840" s="152">
        <f>(COUNTIF(D$3:D840,D840))</f>
        <v>838</v>
      </c>
      <c r="G840" s="152">
        <f t="shared" si="152"/>
        <v>999</v>
      </c>
      <c r="H840" s="152" t="e">
        <f t="shared" si="153"/>
        <v>#REF!</v>
      </c>
      <c r="I840" s="153" t="str">
        <f t="shared" si="157"/>
        <v/>
      </c>
      <c r="J840" s="153" t="e">
        <f t="shared" si="155"/>
        <v>#REF!</v>
      </c>
      <c r="K840" s="153" t="e">
        <f t="shared" si="155"/>
        <v>#REF!</v>
      </c>
      <c r="L840" s="153" t="e">
        <f t="shared" si="155"/>
        <v>#REF!</v>
      </c>
      <c r="M840" s="153" t="e">
        <f t="shared" si="155"/>
        <v>#REF!</v>
      </c>
      <c r="N840" s="153" t="e">
        <f t="shared" si="155"/>
        <v>#REF!</v>
      </c>
      <c r="O840" s="153" t="e">
        <f t="shared" si="155"/>
        <v>#REF!</v>
      </c>
      <c r="P840" s="153" t="e">
        <f t="shared" si="156"/>
        <v>#REF!</v>
      </c>
      <c r="Q840" s="153" t="e">
        <f t="shared" si="156"/>
        <v>#REF!</v>
      </c>
      <c r="R840" s="153" t="e">
        <f t="shared" si="156"/>
        <v>#REF!</v>
      </c>
      <c r="S840" s="153" t="e">
        <f t="shared" si="160"/>
        <v>#REF!</v>
      </c>
      <c r="T840" s="152" t="str">
        <f t="shared" ca="1" si="161"/>
        <v/>
      </c>
      <c r="U840" s="149" t="str">
        <f t="shared" ca="1" si="158"/>
        <v/>
      </c>
    </row>
    <row r="841" spans="1:21">
      <c r="A841" s="149">
        <v>839</v>
      </c>
      <c r="B841" s="150">
        <f t="shared" si="159"/>
        <v>839</v>
      </c>
      <c r="C841" s="151" t="e">
        <f>IF('Data Collection2'!$V$6='Pareto Math2'!Z$3,'Pareto Math2'!B841,IF(HLOOKUP(X$15,'Data Collection2'!I$2:J841,A842,FALSE)="","",HLOOKUP(X$15,'Data Collection2'!I$2:J841,A842,FALSE)))</f>
        <v>#REF!</v>
      </c>
      <c r="D841" s="149" t="e">
        <f>HLOOKUP(V$15,'Data Collection2'!I$2:J841,A842,FALSE)</f>
        <v>#REF!</v>
      </c>
      <c r="E841" s="152" t="e">
        <f>IF(C841="","",HLOOKUP(W$15,'Data Collection2'!I$2:J841,A842,FALSE))</f>
        <v>#REF!</v>
      </c>
      <c r="F841" s="152">
        <f>(COUNTIF(D$3:D841,D841))</f>
        <v>839</v>
      </c>
      <c r="G841" s="152">
        <f t="shared" ref="G841:G904" si="162">(COUNTIF(D$3:D$1002,D841))</f>
        <v>999</v>
      </c>
      <c r="H841" s="152" t="e">
        <f t="shared" ref="H841:H904" si="163">(SUMIF(D$3:D$1002,D841,E$3:E$1002))</f>
        <v>#REF!</v>
      </c>
      <c r="I841" s="153" t="str">
        <f t="shared" si="157"/>
        <v/>
      </c>
      <c r="J841" s="153" t="e">
        <f t="shared" si="155"/>
        <v>#REF!</v>
      </c>
      <c r="K841" s="153" t="e">
        <f t="shared" si="155"/>
        <v>#REF!</v>
      </c>
      <c r="L841" s="153" t="e">
        <f t="shared" si="155"/>
        <v>#REF!</v>
      </c>
      <c r="M841" s="153" t="e">
        <f t="shared" si="155"/>
        <v>#REF!</v>
      </c>
      <c r="N841" s="153" t="e">
        <f t="shared" si="155"/>
        <v>#REF!</v>
      </c>
      <c r="O841" s="153" t="e">
        <f t="shared" si="155"/>
        <v>#REF!</v>
      </c>
      <c r="P841" s="153" t="e">
        <f t="shared" si="156"/>
        <v>#REF!</v>
      </c>
      <c r="Q841" s="153" t="e">
        <f t="shared" si="156"/>
        <v>#REF!</v>
      </c>
      <c r="R841" s="153" t="e">
        <f t="shared" si="156"/>
        <v>#REF!</v>
      </c>
      <c r="S841" s="153" t="e">
        <f t="shared" si="160"/>
        <v>#REF!</v>
      </c>
      <c r="T841" s="152" t="str">
        <f t="shared" ca="1" si="161"/>
        <v/>
      </c>
      <c r="U841" s="149" t="str">
        <f t="shared" ca="1" si="158"/>
        <v/>
      </c>
    </row>
    <row r="842" spans="1:21">
      <c r="A842" s="149">
        <v>840</v>
      </c>
      <c r="B842" s="150">
        <f t="shared" si="159"/>
        <v>840</v>
      </c>
      <c r="C842" s="151" t="e">
        <f>IF('Data Collection2'!$V$6='Pareto Math2'!Z$3,'Pareto Math2'!B842,IF(HLOOKUP(X$15,'Data Collection2'!I$2:J842,A843,FALSE)="","",HLOOKUP(X$15,'Data Collection2'!I$2:J842,A843,FALSE)))</f>
        <v>#REF!</v>
      </c>
      <c r="D842" s="149" t="e">
        <f>HLOOKUP(V$15,'Data Collection2'!I$2:J842,A843,FALSE)</f>
        <v>#REF!</v>
      </c>
      <c r="E842" s="152" t="e">
        <f>IF(C842="","",HLOOKUP(W$15,'Data Collection2'!I$2:J842,A843,FALSE))</f>
        <v>#REF!</v>
      </c>
      <c r="F842" s="152">
        <f>(COUNTIF(D$3:D842,D842))</f>
        <v>840</v>
      </c>
      <c r="G842" s="152">
        <f t="shared" si="162"/>
        <v>999</v>
      </c>
      <c r="H842" s="152" t="e">
        <f t="shared" si="163"/>
        <v>#REF!</v>
      </c>
      <c r="I842" s="153" t="str">
        <f t="shared" si="157"/>
        <v/>
      </c>
      <c r="J842" s="153" t="e">
        <f t="shared" si="155"/>
        <v>#REF!</v>
      </c>
      <c r="K842" s="153" t="e">
        <f t="shared" si="155"/>
        <v>#REF!</v>
      </c>
      <c r="L842" s="153" t="e">
        <f t="shared" si="155"/>
        <v>#REF!</v>
      </c>
      <c r="M842" s="153" t="e">
        <f t="shared" si="155"/>
        <v>#REF!</v>
      </c>
      <c r="N842" s="153" t="e">
        <f t="shared" si="155"/>
        <v>#REF!</v>
      </c>
      <c r="O842" s="153" t="e">
        <f t="shared" si="155"/>
        <v>#REF!</v>
      </c>
      <c r="P842" s="153" t="e">
        <f t="shared" si="156"/>
        <v>#REF!</v>
      </c>
      <c r="Q842" s="153" t="e">
        <f t="shared" si="156"/>
        <v>#REF!</v>
      </c>
      <c r="R842" s="153" t="e">
        <f t="shared" si="156"/>
        <v>#REF!</v>
      </c>
      <c r="S842" s="153" t="e">
        <f t="shared" si="160"/>
        <v>#REF!</v>
      </c>
      <c r="T842" s="152" t="str">
        <f t="shared" ca="1" si="161"/>
        <v/>
      </c>
      <c r="U842" s="149" t="str">
        <f t="shared" ca="1" si="158"/>
        <v/>
      </c>
    </row>
    <row r="843" spans="1:21">
      <c r="A843" s="149">
        <v>841</v>
      </c>
      <c r="B843" s="150">
        <f t="shared" si="159"/>
        <v>841</v>
      </c>
      <c r="C843" s="151" t="e">
        <f>IF('Data Collection2'!$V$6='Pareto Math2'!Z$3,'Pareto Math2'!B843,IF(HLOOKUP(X$15,'Data Collection2'!I$2:J843,A844,FALSE)="","",HLOOKUP(X$15,'Data Collection2'!I$2:J843,A844,FALSE)))</f>
        <v>#REF!</v>
      </c>
      <c r="D843" s="149" t="e">
        <f>HLOOKUP(V$15,'Data Collection2'!I$2:J843,A844,FALSE)</f>
        <v>#REF!</v>
      </c>
      <c r="E843" s="152" t="e">
        <f>IF(C843="","",HLOOKUP(W$15,'Data Collection2'!I$2:J843,A844,FALSE))</f>
        <v>#REF!</v>
      </c>
      <c r="F843" s="152">
        <f>(COUNTIF(D$3:D843,D843))</f>
        <v>841</v>
      </c>
      <c r="G843" s="152">
        <f t="shared" si="162"/>
        <v>999</v>
      </c>
      <c r="H843" s="152" t="e">
        <f t="shared" si="163"/>
        <v>#REF!</v>
      </c>
      <c r="I843" s="153" t="str">
        <f t="shared" si="157"/>
        <v/>
      </c>
      <c r="J843" s="153" t="e">
        <f t="shared" si="155"/>
        <v>#REF!</v>
      </c>
      <c r="K843" s="153" t="e">
        <f t="shared" si="155"/>
        <v>#REF!</v>
      </c>
      <c r="L843" s="153" t="e">
        <f t="shared" si="155"/>
        <v>#REF!</v>
      </c>
      <c r="M843" s="153" t="e">
        <f t="shared" ref="M843:R906" si="164">IF(ISERROR(AA$43),"",IF($D843&lt;&gt;AA$43,"",$E843))</f>
        <v>#REF!</v>
      </c>
      <c r="N843" s="153" t="e">
        <f t="shared" si="164"/>
        <v>#REF!</v>
      </c>
      <c r="O843" s="153" t="e">
        <f t="shared" si="164"/>
        <v>#REF!</v>
      </c>
      <c r="P843" s="153" t="e">
        <f t="shared" si="156"/>
        <v>#REF!</v>
      </c>
      <c r="Q843" s="153" t="e">
        <f t="shared" si="156"/>
        <v>#REF!</v>
      </c>
      <c r="R843" s="153" t="e">
        <f t="shared" si="156"/>
        <v>#REF!</v>
      </c>
      <c r="S843" s="153" t="e">
        <f t="shared" si="160"/>
        <v>#REF!</v>
      </c>
      <c r="T843" s="152" t="str">
        <f t="shared" ca="1" si="161"/>
        <v/>
      </c>
      <c r="U843" s="149" t="str">
        <f t="shared" ca="1" si="158"/>
        <v/>
      </c>
    </row>
    <row r="844" spans="1:21">
      <c r="A844" s="149">
        <v>842</v>
      </c>
      <c r="B844" s="150">
        <f t="shared" si="159"/>
        <v>842</v>
      </c>
      <c r="C844" s="151" t="e">
        <f>IF('Data Collection2'!$V$6='Pareto Math2'!Z$3,'Pareto Math2'!B844,IF(HLOOKUP(X$15,'Data Collection2'!I$2:J844,A845,FALSE)="","",HLOOKUP(X$15,'Data Collection2'!I$2:J844,A845,FALSE)))</f>
        <v>#REF!</v>
      </c>
      <c r="D844" s="149" t="e">
        <f>HLOOKUP(V$15,'Data Collection2'!I$2:J844,A845,FALSE)</f>
        <v>#REF!</v>
      </c>
      <c r="E844" s="152" t="e">
        <f>IF(C844="","",HLOOKUP(W$15,'Data Collection2'!I$2:J844,A845,FALSE))</f>
        <v>#REF!</v>
      </c>
      <c r="F844" s="152">
        <f>(COUNTIF(D$3:D844,D844))</f>
        <v>842</v>
      </c>
      <c r="G844" s="152">
        <f t="shared" si="162"/>
        <v>999</v>
      </c>
      <c r="H844" s="152" t="e">
        <f t="shared" si="163"/>
        <v>#REF!</v>
      </c>
      <c r="I844" s="153" t="str">
        <f t="shared" si="157"/>
        <v/>
      </c>
      <c r="J844" s="153" t="e">
        <f t="shared" ref="J844:O907" si="165">IF(ISERROR(X$43),"",IF($D844&lt;&gt;X$43,"",$E844))</f>
        <v>#REF!</v>
      </c>
      <c r="K844" s="153" t="e">
        <f t="shared" si="165"/>
        <v>#REF!</v>
      </c>
      <c r="L844" s="153" t="e">
        <f t="shared" si="165"/>
        <v>#REF!</v>
      </c>
      <c r="M844" s="153" t="e">
        <f t="shared" si="164"/>
        <v>#REF!</v>
      </c>
      <c r="N844" s="153" t="e">
        <f t="shared" si="164"/>
        <v>#REF!</v>
      </c>
      <c r="O844" s="153" t="e">
        <f t="shared" si="164"/>
        <v>#REF!</v>
      </c>
      <c r="P844" s="153" t="e">
        <f t="shared" si="156"/>
        <v>#REF!</v>
      </c>
      <c r="Q844" s="153" t="e">
        <f t="shared" si="156"/>
        <v>#REF!</v>
      </c>
      <c r="R844" s="153" t="e">
        <f t="shared" si="156"/>
        <v>#REF!</v>
      </c>
      <c r="S844" s="153" t="e">
        <f t="shared" si="160"/>
        <v>#REF!</v>
      </c>
      <c r="T844" s="152" t="str">
        <f t="shared" ca="1" si="161"/>
        <v/>
      </c>
      <c r="U844" s="149" t="str">
        <f t="shared" ca="1" si="158"/>
        <v/>
      </c>
    </row>
    <row r="845" spans="1:21">
      <c r="A845" s="149">
        <v>843</v>
      </c>
      <c r="B845" s="150">
        <f t="shared" si="159"/>
        <v>843</v>
      </c>
      <c r="C845" s="151" t="e">
        <f>IF('Data Collection2'!$V$6='Pareto Math2'!Z$3,'Pareto Math2'!B845,IF(HLOOKUP(X$15,'Data Collection2'!I$2:J845,A846,FALSE)="","",HLOOKUP(X$15,'Data Collection2'!I$2:J845,A846,FALSE)))</f>
        <v>#REF!</v>
      </c>
      <c r="D845" s="149" t="e">
        <f>HLOOKUP(V$15,'Data Collection2'!I$2:J845,A846,FALSE)</f>
        <v>#REF!</v>
      </c>
      <c r="E845" s="152" t="e">
        <f>IF(C845="","",HLOOKUP(W$15,'Data Collection2'!I$2:J845,A846,FALSE))</f>
        <v>#REF!</v>
      </c>
      <c r="F845" s="152">
        <f>(COUNTIF(D$3:D845,D845))</f>
        <v>843</v>
      </c>
      <c r="G845" s="152">
        <f t="shared" si="162"/>
        <v>999</v>
      </c>
      <c r="H845" s="152" t="e">
        <f t="shared" si="163"/>
        <v>#REF!</v>
      </c>
      <c r="I845" s="153" t="str">
        <f t="shared" si="157"/>
        <v/>
      </c>
      <c r="J845" s="153" t="e">
        <f t="shared" si="165"/>
        <v>#REF!</v>
      </c>
      <c r="K845" s="153" t="e">
        <f t="shared" si="165"/>
        <v>#REF!</v>
      </c>
      <c r="L845" s="153" t="e">
        <f t="shared" si="165"/>
        <v>#REF!</v>
      </c>
      <c r="M845" s="153" t="e">
        <f t="shared" si="164"/>
        <v>#REF!</v>
      </c>
      <c r="N845" s="153" t="e">
        <f t="shared" si="164"/>
        <v>#REF!</v>
      </c>
      <c r="O845" s="153" t="e">
        <f t="shared" si="164"/>
        <v>#REF!</v>
      </c>
      <c r="P845" s="153" t="e">
        <f t="shared" si="156"/>
        <v>#REF!</v>
      </c>
      <c r="Q845" s="153" t="e">
        <f t="shared" si="156"/>
        <v>#REF!</v>
      </c>
      <c r="R845" s="153" t="e">
        <f t="shared" si="156"/>
        <v>#REF!</v>
      </c>
      <c r="S845" s="153" t="e">
        <f t="shared" si="160"/>
        <v>#REF!</v>
      </c>
      <c r="T845" s="152" t="str">
        <f t="shared" ca="1" si="161"/>
        <v/>
      </c>
      <c r="U845" s="149" t="str">
        <f t="shared" ca="1" si="158"/>
        <v/>
      </c>
    </row>
    <row r="846" spans="1:21">
      <c r="A846" s="149">
        <v>844</v>
      </c>
      <c r="B846" s="150">
        <f t="shared" si="159"/>
        <v>844</v>
      </c>
      <c r="C846" s="151" t="e">
        <f>IF('Data Collection2'!$V$6='Pareto Math2'!Z$3,'Pareto Math2'!B846,IF(HLOOKUP(X$15,'Data Collection2'!I$2:J846,A847,FALSE)="","",HLOOKUP(X$15,'Data Collection2'!I$2:J846,A847,FALSE)))</f>
        <v>#REF!</v>
      </c>
      <c r="D846" s="149" t="e">
        <f>HLOOKUP(V$15,'Data Collection2'!I$2:J846,A847,FALSE)</f>
        <v>#REF!</v>
      </c>
      <c r="E846" s="152" t="e">
        <f>IF(C846="","",HLOOKUP(W$15,'Data Collection2'!I$2:J846,A847,FALSE))</f>
        <v>#REF!</v>
      </c>
      <c r="F846" s="152">
        <f>(COUNTIF(D$3:D846,D846))</f>
        <v>844</v>
      </c>
      <c r="G846" s="152">
        <f t="shared" si="162"/>
        <v>999</v>
      </c>
      <c r="H846" s="152" t="e">
        <f t="shared" si="163"/>
        <v>#REF!</v>
      </c>
      <c r="I846" s="153" t="str">
        <f t="shared" si="157"/>
        <v/>
      </c>
      <c r="J846" s="153" t="e">
        <f t="shared" si="165"/>
        <v>#REF!</v>
      </c>
      <c r="K846" s="153" t="e">
        <f t="shared" si="165"/>
        <v>#REF!</v>
      </c>
      <c r="L846" s="153" t="e">
        <f t="shared" si="165"/>
        <v>#REF!</v>
      </c>
      <c r="M846" s="153" t="e">
        <f t="shared" si="164"/>
        <v>#REF!</v>
      </c>
      <c r="N846" s="153" t="e">
        <f t="shared" si="164"/>
        <v>#REF!</v>
      </c>
      <c r="O846" s="153" t="e">
        <f t="shared" si="164"/>
        <v>#REF!</v>
      </c>
      <c r="P846" s="153" t="e">
        <f t="shared" si="156"/>
        <v>#REF!</v>
      </c>
      <c r="Q846" s="153" t="e">
        <f t="shared" si="156"/>
        <v>#REF!</v>
      </c>
      <c r="R846" s="153" t="e">
        <f t="shared" si="156"/>
        <v>#REF!</v>
      </c>
      <c r="S846" s="153" t="e">
        <f t="shared" si="160"/>
        <v>#REF!</v>
      </c>
      <c r="T846" s="152" t="str">
        <f t="shared" ca="1" si="161"/>
        <v/>
      </c>
      <c r="U846" s="149" t="str">
        <f t="shared" ca="1" si="158"/>
        <v/>
      </c>
    </row>
    <row r="847" spans="1:21">
      <c r="A847" s="149">
        <v>845</v>
      </c>
      <c r="B847" s="150">
        <f t="shared" si="159"/>
        <v>845</v>
      </c>
      <c r="C847" s="151" t="e">
        <f>IF('Data Collection2'!$V$6='Pareto Math2'!Z$3,'Pareto Math2'!B847,IF(HLOOKUP(X$15,'Data Collection2'!I$2:J847,A848,FALSE)="","",HLOOKUP(X$15,'Data Collection2'!I$2:J847,A848,FALSE)))</f>
        <v>#REF!</v>
      </c>
      <c r="D847" s="149" t="e">
        <f>HLOOKUP(V$15,'Data Collection2'!I$2:J847,A848,FALSE)</f>
        <v>#REF!</v>
      </c>
      <c r="E847" s="152" t="e">
        <f>IF(C847="","",HLOOKUP(W$15,'Data Collection2'!I$2:J847,A848,FALSE))</f>
        <v>#REF!</v>
      </c>
      <c r="F847" s="152">
        <f>(COUNTIF(D$3:D847,D847))</f>
        <v>845</v>
      </c>
      <c r="G847" s="152">
        <f t="shared" si="162"/>
        <v>999</v>
      </c>
      <c r="H847" s="152" t="e">
        <f t="shared" si="163"/>
        <v>#REF!</v>
      </c>
      <c r="I847" s="153" t="str">
        <f t="shared" si="157"/>
        <v/>
      </c>
      <c r="J847" s="153" t="e">
        <f t="shared" si="165"/>
        <v>#REF!</v>
      </c>
      <c r="K847" s="153" t="e">
        <f t="shared" si="165"/>
        <v>#REF!</v>
      </c>
      <c r="L847" s="153" t="e">
        <f t="shared" si="165"/>
        <v>#REF!</v>
      </c>
      <c r="M847" s="153" t="e">
        <f t="shared" si="164"/>
        <v>#REF!</v>
      </c>
      <c r="N847" s="153" t="e">
        <f t="shared" si="164"/>
        <v>#REF!</v>
      </c>
      <c r="O847" s="153" t="e">
        <f t="shared" si="164"/>
        <v>#REF!</v>
      </c>
      <c r="P847" s="153" t="e">
        <f t="shared" si="156"/>
        <v>#REF!</v>
      </c>
      <c r="Q847" s="153" t="e">
        <f t="shared" si="156"/>
        <v>#REF!</v>
      </c>
      <c r="R847" s="153" t="e">
        <f t="shared" si="156"/>
        <v>#REF!</v>
      </c>
      <c r="S847" s="153" t="e">
        <f t="shared" si="160"/>
        <v>#REF!</v>
      </c>
      <c r="T847" s="152" t="str">
        <f t="shared" ca="1" si="161"/>
        <v/>
      </c>
      <c r="U847" s="149" t="str">
        <f t="shared" ca="1" si="158"/>
        <v/>
      </c>
    </row>
    <row r="848" spans="1:21">
      <c r="A848" s="149">
        <v>846</v>
      </c>
      <c r="B848" s="150">
        <f t="shared" si="159"/>
        <v>846</v>
      </c>
      <c r="C848" s="151" t="e">
        <f>IF('Data Collection2'!$V$6='Pareto Math2'!Z$3,'Pareto Math2'!B848,IF(HLOOKUP(X$15,'Data Collection2'!I$2:J848,A849,FALSE)="","",HLOOKUP(X$15,'Data Collection2'!I$2:J848,A849,FALSE)))</f>
        <v>#REF!</v>
      </c>
      <c r="D848" s="149" t="e">
        <f>HLOOKUP(V$15,'Data Collection2'!I$2:J848,A849,FALSE)</f>
        <v>#REF!</v>
      </c>
      <c r="E848" s="152" t="e">
        <f>IF(C848="","",HLOOKUP(W$15,'Data Collection2'!I$2:J848,A849,FALSE))</f>
        <v>#REF!</v>
      </c>
      <c r="F848" s="152">
        <f>(COUNTIF(D$3:D848,D848))</f>
        <v>846</v>
      </c>
      <c r="G848" s="152">
        <f t="shared" si="162"/>
        <v>999</v>
      </c>
      <c r="H848" s="152" t="e">
        <f t="shared" si="163"/>
        <v>#REF!</v>
      </c>
      <c r="I848" s="153" t="str">
        <f t="shared" si="157"/>
        <v/>
      </c>
      <c r="J848" s="153" t="e">
        <f t="shared" si="165"/>
        <v>#REF!</v>
      </c>
      <c r="K848" s="153" t="e">
        <f t="shared" si="165"/>
        <v>#REF!</v>
      </c>
      <c r="L848" s="153" t="e">
        <f t="shared" si="165"/>
        <v>#REF!</v>
      </c>
      <c r="M848" s="153" t="e">
        <f t="shared" si="164"/>
        <v>#REF!</v>
      </c>
      <c r="N848" s="153" t="e">
        <f t="shared" si="164"/>
        <v>#REF!</v>
      </c>
      <c r="O848" s="153" t="e">
        <f t="shared" si="164"/>
        <v>#REF!</v>
      </c>
      <c r="P848" s="153" t="e">
        <f t="shared" si="156"/>
        <v>#REF!</v>
      </c>
      <c r="Q848" s="153" t="e">
        <f t="shared" si="156"/>
        <v>#REF!</v>
      </c>
      <c r="R848" s="153" t="e">
        <f t="shared" si="156"/>
        <v>#REF!</v>
      </c>
      <c r="S848" s="153" t="e">
        <f t="shared" si="160"/>
        <v>#REF!</v>
      </c>
      <c r="T848" s="152" t="str">
        <f t="shared" ca="1" si="161"/>
        <v/>
      </c>
      <c r="U848" s="149" t="str">
        <f t="shared" ca="1" si="158"/>
        <v/>
      </c>
    </row>
    <row r="849" spans="1:21">
      <c r="A849" s="149">
        <v>847</v>
      </c>
      <c r="B849" s="150">
        <f t="shared" si="159"/>
        <v>847</v>
      </c>
      <c r="C849" s="151" t="e">
        <f>IF('Data Collection2'!$V$6='Pareto Math2'!Z$3,'Pareto Math2'!B849,IF(HLOOKUP(X$15,'Data Collection2'!I$2:J849,A850,FALSE)="","",HLOOKUP(X$15,'Data Collection2'!I$2:J849,A850,FALSE)))</f>
        <v>#REF!</v>
      </c>
      <c r="D849" s="149" t="e">
        <f>HLOOKUP(V$15,'Data Collection2'!I$2:J849,A850,FALSE)</f>
        <v>#REF!</v>
      </c>
      <c r="E849" s="152" t="e">
        <f>IF(C849="","",HLOOKUP(W$15,'Data Collection2'!I$2:J849,A850,FALSE))</f>
        <v>#REF!</v>
      </c>
      <c r="F849" s="152">
        <f>(COUNTIF(D$3:D849,D849))</f>
        <v>847</v>
      </c>
      <c r="G849" s="152">
        <f t="shared" si="162"/>
        <v>999</v>
      </c>
      <c r="H849" s="152" t="e">
        <f t="shared" si="163"/>
        <v>#REF!</v>
      </c>
      <c r="I849" s="153" t="str">
        <f t="shared" si="157"/>
        <v/>
      </c>
      <c r="J849" s="153" t="e">
        <f t="shared" si="165"/>
        <v>#REF!</v>
      </c>
      <c r="K849" s="153" t="e">
        <f t="shared" si="165"/>
        <v>#REF!</v>
      </c>
      <c r="L849" s="153" t="e">
        <f t="shared" si="165"/>
        <v>#REF!</v>
      </c>
      <c r="M849" s="153" t="e">
        <f t="shared" si="164"/>
        <v>#REF!</v>
      </c>
      <c r="N849" s="153" t="e">
        <f t="shared" si="164"/>
        <v>#REF!</v>
      </c>
      <c r="O849" s="153" t="e">
        <f t="shared" si="164"/>
        <v>#REF!</v>
      </c>
      <c r="P849" s="153" t="e">
        <f t="shared" si="156"/>
        <v>#REF!</v>
      </c>
      <c r="Q849" s="153" t="e">
        <f t="shared" si="156"/>
        <v>#REF!</v>
      </c>
      <c r="R849" s="153" t="e">
        <f t="shared" si="156"/>
        <v>#REF!</v>
      </c>
      <c r="S849" s="153" t="e">
        <f t="shared" si="160"/>
        <v>#REF!</v>
      </c>
      <c r="T849" s="152" t="str">
        <f t="shared" ca="1" si="161"/>
        <v/>
      </c>
      <c r="U849" s="149" t="str">
        <f t="shared" ca="1" si="158"/>
        <v/>
      </c>
    </row>
    <row r="850" spans="1:21">
      <c r="A850" s="149">
        <v>848</v>
      </c>
      <c r="B850" s="150">
        <f t="shared" si="159"/>
        <v>848</v>
      </c>
      <c r="C850" s="151" t="e">
        <f>IF('Data Collection2'!$V$6='Pareto Math2'!Z$3,'Pareto Math2'!B850,IF(HLOOKUP(X$15,'Data Collection2'!I$2:J850,A851,FALSE)="","",HLOOKUP(X$15,'Data Collection2'!I$2:J850,A851,FALSE)))</f>
        <v>#REF!</v>
      </c>
      <c r="D850" s="149" t="e">
        <f>HLOOKUP(V$15,'Data Collection2'!I$2:J850,A851,FALSE)</f>
        <v>#REF!</v>
      </c>
      <c r="E850" s="152" t="e">
        <f>IF(C850="","",HLOOKUP(W$15,'Data Collection2'!I$2:J850,A851,FALSE))</f>
        <v>#REF!</v>
      </c>
      <c r="F850" s="152">
        <f>(COUNTIF(D$3:D850,D850))</f>
        <v>848</v>
      </c>
      <c r="G850" s="152">
        <f t="shared" si="162"/>
        <v>999</v>
      </c>
      <c r="H850" s="152" t="e">
        <f t="shared" si="163"/>
        <v>#REF!</v>
      </c>
      <c r="I850" s="153" t="str">
        <f t="shared" si="157"/>
        <v/>
      </c>
      <c r="J850" s="153" t="e">
        <f t="shared" si="165"/>
        <v>#REF!</v>
      </c>
      <c r="K850" s="153" t="e">
        <f t="shared" si="165"/>
        <v>#REF!</v>
      </c>
      <c r="L850" s="153" t="e">
        <f t="shared" si="165"/>
        <v>#REF!</v>
      </c>
      <c r="M850" s="153" t="e">
        <f t="shared" si="164"/>
        <v>#REF!</v>
      </c>
      <c r="N850" s="153" t="e">
        <f t="shared" si="164"/>
        <v>#REF!</v>
      </c>
      <c r="O850" s="153" t="e">
        <f t="shared" si="164"/>
        <v>#REF!</v>
      </c>
      <c r="P850" s="153" t="e">
        <f t="shared" si="156"/>
        <v>#REF!</v>
      </c>
      <c r="Q850" s="153" t="e">
        <f t="shared" si="156"/>
        <v>#REF!</v>
      </c>
      <c r="R850" s="153" t="e">
        <f t="shared" si="156"/>
        <v>#REF!</v>
      </c>
      <c r="S850" s="153" t="e">
        <f t="shared" si="160"/>
        <v>#REF!</v>
      </c>
      <c r="T850" s="152" t="str">
        <f t="shared" ca="1" si="161"/>
        <v/>
      </c>
      <c r="U850" s="149" t="str">
        <f t="shared" ca="1" si="158"/>
        <v/>
      </c>
    </row>
    <row r="851" spans="1:21">
      <c r="A851" s="149">
        <v>849</v>
      </c>
      <c r="B851" s="150">
        <f t="shared" si="159"/>
        <v>849</v>
      </c>
      <c r="C851" s="151" t="e">
        <f>IF('Data Collection2'!$V$6='Pareto Math2'!Z$3,'Pareto Math2'!B851,IF(HLOOKUP(X$15,'Data Collection2'!I$2:J851,A852,FALSE)="","",HLOOKUP(X$15,'Data Collection2'!I$2:J851,A852,FALSE)))</f>
        <v>#REF!</v>
      </c>
      <c r="D851" s="149" t="e">
        <f>HLOOKUP(V$15,'Data Collection2'!I$2:J851,A852,FALSE)</f>
        <v>#REF!</v>
      </c>
      <c r="E851" s="152" t="e">
        <f>IF(C851="","",HLOOKUP(W$15,'Data Collection2'!I$2:J851,A852,FALSE))</f>
        <v>#REF!</v>
      </c>
      <c r="F851" s="152">
        <f>(COUNTIF(D$3:D851,D851))</f>
        <v>849</v>
      </c>
      <c r="G851" s="152">
        <f t="shared" si="162"/>
        <v>999</v>
      </c>
      <c r="H851" s="152" t="e">
        <f t="shared" si="163"/>
        <v>#REF!</v>
      </c>
      <c r="I851" s="153" t="str">
        <f t="shared" si="157"/>
        <v/>
      </c>
      <c r="J851" s="153" t="e">
        <f t="shared" si="165"/>
        <v>#REF!</v>
      </c>
      <c r="K851" s="153" t="e">
        <f t="shared" si="165"/>
        <v>#REF!</v>
      </c>
      <c r="L851" s="153" t="e">
        <f t="shared" si="165"/>
        <v>#REF!</v>
      </c>
      <c r="M851" s="153" t="e">
        <f t="shared" si="164"/>
        <v>#REF!</v>
      </c>
      <c r="N851" s="153" t="e">
        <f t="shared" si="164"/>
        <v>#REF!</v>
      </c>
      <c r="O851" s="153" t="e">
        <f t="shared" si="164"/>
        <v>#REF!</v>
      </c>
      <c r="P851" s="153" t="e">
        <f t="shared" si="156"/>
        <v>#REF!</v>
      </c>
      <c r="Q851" s="153" t="e">
        <f t="shared" si="156"/>
        <v>#REF!</v>
      </c>
      <c r="R851" s="153" t="e">
        <f t="shared" si="156"/>
        <v>#REF!</v>
      </c>
      <c r="S851" s="153" t="e">
        <f t="shared" si="160"/>
        <v>#REF!</v>
      </c>
      <c r="T851" s="152" t="str">
        <f t="shared" ca="1" si="161"/>
        <v/>
      </c>
      <c r="U851" s="149" t="str">
        <f t="shared" ca="1" si="158"/>
        <v/>
      </c>
    </row>
    <row r="852" spans="1:21">
      <c r="A852" s="149">
        <v>850</v>
      </c>
      <c r="B852" s="150">
        <f t="shared" si="159"/>
        <v>850</v>
      </c>
      <c r="C852" s="151" t="e">
        <f>IF('Data Collection2'!$V$6='Pareto Math2'!Z$3,'Pareto Math2'!B852,IF(HLOOKUP(X$15,'Data Collection2'!I$2:J852,A853,FALSE)="","",HLOOKUP(X$15,'Data Collection2'!I$2:J852,A853,FALSE)))</f>
        <v>#REF!</v>
      </c>
      <c r="D852" s="149" t="e">
        <f>HLOOKUP(V$15,'Data Collection2'!I$2:J852,A853,FALSE)</f>
        <v>#REF!</v>
      </c>
      <c r="E852" s="152" t="e">
        <f>IF(C852="","",HLOOKUP(W$15,'Data Collection2'!I$2:J852,A853,FALSE))</f>
        <v>#REF!</v>
      </c>
      <c r="F852" s="152">
        <f>(COUNTIF(D$3:D852,D852))</f>
        <v>850</v>
      </c>
      <c r="G852" s="152">
        <f t="shared" si="162"/>
        <v>999</v>
      </c>
      <c r="H852" s="152" t="e">
        <f t="shared" si="163"/>
        <v>#REF!</v>
      </c>
      <c r="I852" s="153" t="str">
        <f t="shared" si="157"/>
        <v/>
      </c>
      <c r="J852" s="153" t="e">
        <f t="shared" si="165"/>
        <v>#REF!</v>
      </c>
      <c r="K852" s="153" t="e">
        <f t="shared" si="165"/>
        <v>#REF!</v>
      </c>
      <c r="L852" s="153" t="e">
        <f t="shared" si="165"/>
        <v>#REF!</v>
      </c>
      <c r="M852" s="153" t="e">
        <f t="shared" si="164"/>
        <v>#REF!</v>
      </c>
      <c r="N852" s="153" t="e">
        <f t="shared" si="164"/>
        <v>#REF!</v>
      </c>
      <c r="O852" s="153" t="e">
        <f t="shared" si="164"/>
        <v>#REF!</v>
      </c>
      <c r="P852" s="153" t="e">
        <f t="shared" si="156"/>
        <v>#REF!</v>
      </c>
      <c r="Q852" s="153" t="e">
        <f t="shared" si="156"/>
        <v>#REF!</v>
      </c>
      <c r="R852" s="153" t="e">
        <f t="shared" si="156"/>
        <v>#REF!</v>
      </c>
      <c r="S852" s="153" t="e">
        <f t="shared" si="160"/>
        <v>#REF!</v>
      </c>
      <c r="T852" s="152" t="str">
        <f t="shared" ca="1" si="161"/>
        <v/>
      </c>
      <c r="U852" s="149" t="str">
        <f t="shared" ca="1" si="158"/>
        <v/>
      </c>
    </row>
    <row r="853" spans="1:21">
      <c r="A853" s="149">
        <v>851</v>
      </c>
      <c r="B853" s="150">
        <f t="shared" si="159"/>
        <v>851</v>
      </c>
      <c r="C853" s="151" t="e">
        <f>IF('Data Collection2'!$V$6='Pareto Math2'!Z$3,'Pareto Math2'!B853,IF(HLOOKUP(X$15,'Data Collection2'!I$2:J853,A854,FALSE)="","",HLOOKUP(X$15,'Data Collection2'!I$2:J853,A854,FALSE)))</f>
        <v>#REF!</v>
      </c>
      <c r="D853" s="149" t="e">
        <f>HLOOKUP(V$15,'Data Collection2'!I$2:J853,A854,FALSE)</f>
        <v>#REF!</v>
      </c>
      <c r="E853" s="152" t="e">
        <f>IF(C853="","",HLOOKUP(W$15,'Data Collection2'!I$2:J853,A854,FALSE))</f>
        <v>#REF!</v>
      </c>
      <c r="F853" s="152">
        <f>(COUNTIF(D$3:D853,D853))</f>
        <v>851</v>
      </c>
      <c r="G853" s="152">
        <f t="shared" si="162"/>
        <v>999</v>
      </c>
      <c r="H853" s="152" t="e">
        <f t="shared" si="163"/>
        <v>#REF!</v>
      </c>
      <c r="I853" s="153" t="str">
        <f t="shared" si="157"/>
        <v/>
      </c>
      <c r="J853" s="153" t="e">
        <f t="shared" si="165"/>
        <v>#REF!</v>
      </c>
      <c r="K853" s="153" t="e">
        <f t="shared" si="165"/>
        <v>#REF!</v>
      </c>
      <c r="L853" s="153" t="e">
        <f t="shared" si="165"/>
        <v>#REF!</v>
      </c>
      <c r="M853" s="153" t="e">
        <f t="shared" si="164"/>
        <v>#REF!</v>
      </c>
      <c r="N853" s="153" t="e">
        <f t="shared" si="164"/>
        <v>#REF!</v>
      </c>
      <c r="O853" s="153" t="e">
        <f t="shared" si="164"/>
        <v>#REF!</v>
      </c>
      <c r="P853" s="153" t="e">
        <f t="shared" si="156"/>
        <v>#REF!</v>
      </c>
      <c r="Q853" s="153" t="e">
        <f t="shared" si="156"/>
        <v>#REF!</v>
      </c>
      <c r="R853" s="153" t="e">
        <f t="shared" si="156"/>
        <v>#REF!</v>
      </c>
      <c r="S853" s="153" t="e">
        <f t="shared" si="160"/>
        <v>#REF!</v>
      </c>
      <c r="T853" s="152" t="str">
        <f t="shared" ca="1" si="161"/>
        <v/>
      </c>
      <c r="U853" s="149" t="str">
        <f t="shared" ca="1" si="158"/>
        <v/>
      </c>
    </row>
    <row r="854" spans="1:21">
      <c r="A854" s="149">
        <v>852</v>
      </c>
      <c r="B854" s="150">
        <f t="shared" si="159"/>
        <v>852</v>
      </c>
      <c r="C854" s="151" t="e">
        <f>IF('Data Collection2'!$V$6='Pareto Math2'!Z$3,'Pareto Math2'!B854,IF(HLOOKUP(X$15,'Data Collection2'!I$2:J854,A855,FALSE)="","",HLOOKUP(X$15,'Data Collection2'!I$2:J854,A855,FALSE)))</f>
        <v>#REF!</v>
      </c>
      <c r="D854" s="149" t="e">
        <f>HLOOKUP(V$15,'Data Collection2'!I$2:J854,A855,FALSE)</f>
        <v>#REF!</v>
      </c>
      <c r="E854" s="152" t="e">
        <f>IF(C854="","",HLOOKUP(W$15,'Data Collection2'!I$2:J854,A855,FALSE))</f>
        <v>#REF!</v>
      </c>
      <c r="F854" s="152">
        <f>(COUNTIF(D$3:D854,D854))</f>
        <v>852</v>
      </c>
      <c r="G854" s="152">
        <f t="shared" si="162"/>
        <v>999</v>
      </c>
      <c r="H854" s="152" t="e">
        <f t="shared" si="163"/>
        <v>#REF!</v>
      </c>
      <c r="I854" s="153" t="str">
        <f t="shared" si="157"/>
        <v/>
      </c>
      <c r="J854" s="153" t="e">
        <f t="shared" si="165"/>
        <v>#REF!</v>
      </c>
      <c r="K854" s="153" t="e">
        <f t="shared" si="165"/>
        <v>#REF!</v>
      </c>
      <c r="L854" s="153" t="e">
        <f t="shared" si="165"/>
        <v>#REF!</v>
      </c>
      <c r="M854" s="153" t="e">
        <f t="shared" si="164"/>
        <v>#REF!</v>
      </c>
      <c r="N854" s="153" t="e">
        <f t="shared" si="164"/>
        <v>#REF!</v>
      </c>
      <c r="O854" s="153" t="e">
        <f t="shared" si="164"/>
        <v>#REF!</v>
      </c>
      <c r="P854" s="153" t="e">
        <f t="shared" si="156"/>
        <v>#REF!</v>
      </c>
      <c r="Q854" s="153" t="e">
        <f t="shared" si="156"/>
        <v>#REF!</v>
      </c>
      <c r="R854" s="153" t="e">
        <f t="shared" si="156"/>
        <v>#REF!</v>
      </c>
      <c r="S854" s="153" t="e">
        <f t="shared" si="160"/>
        <v>#REF!</v>
      </c>
      <c r="T854" s="152" t="str">
        <f t="shared" ca="1" si="161"/>
        <v/>
      </c>
      <c r="U854" s="149" t="str">
        <f t="shared" ca="1" si="158"/>
        <v/>
      </c>
    </row>
    <row r="855" spans="1:21">
      <c r="A855" s="149">
        <v>853</v>
      </c>
      <c r="B855" s="150">
        <f t="shared" si="159"/>
        <v>853</v>
      </c>
      <c r="C855" s="151" t="e">
        <f>IF('Data Collection2'!$V$6='Pareto Math2'!Z$3,'Pareto Math2'!B855,IF(HLOOKUP(X$15,'Data Collection2'!I$2:J855,A856,FALSE)="","",HLOOKUP(X$15,'Data Collection2'!I$2:J855,A856,FALSE)))</f>
        <v>#REF!</v>
      </c>
      <c r="D855" s="149" t="e">
        <f>HLOOKUP(V$15,'Data Collection2'!I$2:J855,A856,FALSE)</f>
        <v>#REF!</v>
      </c>
      <c r="E855" s="152" t="e">
        <f>IF(C855="","",HLOOKUP(W$15,'Data Collection2'!I$2:J855,A856,FALSE))</f>
        <v>#REF!</v>
      </c>
      <c r="F855" s="152">
        <f>(COUNTIF(D$3:D855,D855))</f>
        <v>853</v>
      </c>
      <c r="G855" s="152">
        <f t="shared" si="162"/>
        <v>999</v>
      </c>
      <c r="H855" s="152" t="e">
        <f t="shared" si="163"/>
        <v>#REF!</v>
      </c>
      <c r="I855" s="153" t="str">
        <f t="shared" si="157"/>
        <v/>
      </c>
      <c r="J855" s="153" t="e">
        <f t="shared" si="165"/>
        <v>#REF!</v>
      </c>
      <c r="K855" s="153" t="e">
        <f t="shared" si="165"/>
        <v>#REF!</v>
      </c>
      <c r="L855" s="153" t="e">
        <f t="shared" si="165"/>
        <v>#REF!</v>
      </c>
      <c r="M855" s="153" t="e">
        <f t="shared" si="164"/>
        <v>#REF!</v>
      </c>
      <c r="N855" s="153" t="e">
        <f t="shared" si="164"/>
        <v>#REF!</v>
      </c>
      <c r="O855" s="153" t="e">
        <f t="shared" si="164"/>
        <v>#REF!</v>
      </c>
      <c r="P855" s="153" t="e">
        <f t="shared" si="156"/>
        <v>#REF!</v>
      </c>
      <c r="Q855" s="153" t="e">
        <f t="shared" si="156"/>
        <v>#REF!</v>
      </c>
      <c r="R855" s="153" t="e">
        <f t="shared" si="156"/>
        <v>#REF!</v>
      </c>
      <c r="S855" s="153" t="e">
        <f t="shared" si="160"/>
        <v>#REF!</v>
      </c>
      <c r="T855" s="152" t="str">
        <f t="shared" ca="1" si="161"/>
        <v/>
      </c>
      <c r="U855" s="149" t="str">
        <f t="shared" ca="1" si="158"/>
        <v/>
      </c>
    </row>
    <row r="856" spans="1:21">
      <c r="A856" s="149">
        <v>854</v>
      </c>
      <c r="B856" s="150">
        <f t="shared" si="159"/>
        <v>854</v>
      </c>
      <c r="C856" s="151" t="e">
        <f>IF('Data Collection2'!$V$6='Pareto Math2'!Z$3,'Pareto Math2'!B856,IF(HLOOKUP(X$15,'Data Collection2'!I$2:J856,A857,FALSE)="","",HLOOKUP(X$15,'Data Collection2'!I$2:J856,A857,FALSE)))</f>
        <v>#REF!</v>
      </c>
      <c r="D856" s="149" t="e">
        <f>HLOOKUP(V$15,'Data Collection2'!I$2:J856,A857,FALSE)</f>
        <v>#REF!</v>
      </c>
      <c r="E856" s="152" t="e">
        <f>IF(C856="","",HLOOKUP(W$15,'Data Collection2'!I$2:J856,A857,FALSE))</f>
        <v>#REF!</v>
      </c>
      <c r="F856" s="152">
        <f>(COUNTIF(D$3:D856,D856))</f>
        <v>854</v>
      </c>
      <c r="G856" s="152">
        <f t="shared" si="162"/>
        <v>999</v>
      </c>
      <c r="H856" s="152" t="e">
        <f t="shared" si="163"/>
        <v>#REF!</v>
      </c>
      <c r="I856" s="153" t="str">
        <f t="shared" si="157"/>
        <v/>
      </c>
      <c r="J856" s="153" t="e">
        <f t="shared" si="165"/>
        <v>#REF!</v>
      </c>
      <c r="K856" s="153" t="e">
        <f t="shared" si="165"/>
        <v>#REF!</v>
      </c>
      <c r="L856" s="153" t="e">
        <f t="shared" si="165"/>
        <v>#REF!</v>
      </c>
      <c r="M856" s="153" t="e">
        <f t="shared" si="164"/>
        <v>#REF!</v>
      </c>
      <c r="N856" s="153" t="e">
        <f t="shared" si="164"/>
        <v>#REF!</v>
      </c>
      <c r="O856" s="153" t="e">
        <f t="shared" si="164"/>
        <v>#REF!</v>
      </c>
      <c r="P856" s="153" t="e">
        <f t="shared" si="156"/>
        <v>#REF!</v>
      </c>
      <c r="Q856" s="153" t="e">
        <f t="shared" si="156"/>
        <v>#REF!</v>
      </c>
      <c r="R856" s="153" t="e">
        <f t="shared" si="156"/>
        <v>#REF!</v>
      </c>
      <c r="S856" s="153" t="e">
        <f t="shared" si="160"/>
        <v>#REF!</v>
      </c>
      <c r="T856" s="152" t="str">
        <f t="shared" ca="1" si="161"/>
        <v/>
      </c>
      <c r="U856" s="149" t="str">
        <f t="shared" ca="1" si="158"/>
        <v/>
      </c>
    </row>
    <row r="857" spans="1:21">
      <c r="A857" s="149">
        <v>855</v>
      </c>
      <c r="B857" s="150">
        <f t="shared" si="159"/>
        <v>855</v>
      </c>
      <c r="C857" s="151" t="e">
        <f>IF('Data Collection2'!$V$6='Pareto Math2'!Z$3,'Pareto Math2'!B857,IF(HLOOKUP(X$15,'Data Collection2'!I$2:J857,A858,FALSE)="","",HLOOKUP(X$15,'Data Collection2'!I$2:J857,A858,FALSE)))</f>
        <v>#REF!</v>
      </c>
      <c r="D857" s="149" t="e">
        <f>HLOOKUP(V$15,'Data Collection2'!I$2:J857,A858,FALSE)</f>
        <v>#REF!</v>
      </c>
      <c r="E857" s="152" t="e">
        <f>IF(C857="","",HLOOKUP(W$15,'Data Collection2'!I$2:J857,A858,FALSE))</f>
        <v>#REF!</v>
      </c>
      <c r="F857" s="152">
        <f>(COUNTIF(D$3:D857,D857))</f>
        <v>855</v>
      </c>
      <c r="G857" s="152">
        <f t="shared" si="162"/>
        <v>999</v>
      </c>
      <c r="H857" s="152" t="e">
        <f t="shared" si="163"/>
        <v>#REF!</v>
      </c>
      <c r="I857" s="153" t="str">
        <f t="shared" si="157"/>
        <v/>
      </c>
      <c r="J857" s="153" t="e">
        <f t="shared" si="165"/>
        <v>#REF!</v>
      </c>
      <c r="K857" s="153" t="e">
        <f t="shared" si="165"/>
        <v>#REF!</v>
      </c>
      <c r="L857" s="153" t="e">
        <f t="shared" si="165"/>
        <v>#REF!</v>
      </c>
      <c r="M857" s="153" t="e">
        <f t="shared" si="164"/>
        <v>#REF!</v>
      </c>
      <c r="N857" s="153" t="e">
        <f t="shared" si="164"/>
        <v>#REF!</v>
      </c>
      <c r="O857" s="153" t="e">
        <f t="shared" si="164"/>
        <v>#REF!</v>
      </c>
      <c r="P857" s="153" t="e">
        <f t="shared" si="156"/>
        <v>#REF!</v>
      </c>
      <c r="Q857" s="153" t="e">
        <f t="shared" si="156"/>
        <v>#REF!</v>
      </c>
      <c r="R857" s="153" t="e">
        <f t="shared" si="156"/>
        <v>#REF!</v>
      </c>
      <c r="S857" s="153" t="e">
        <f t="shared" si="160"/>
        <v>#REF!</v>
      </c>
      <c r="T857" s="152" t="str">
        <f t="shared" ca="1" si="161"/>
        <v/>
      </c>
      <c r="U857" s="149" t="str">
        <f t="shared" ca="1" si="158"/>
        <v/>
      </c>
    </row>
    <row r="858" spans="1:21">
      <c r="A858" s="149">
        <v>856</v>
      </c>
      <c r="B858" s="150">
        <f t="shared" si="159"/>
        <v>856</v>
      </c>
      <c r="C858" s="151" t="e">
        <f>IF('Data Collection2'!$V$6='Pareto Math2'!Z$3,'Pareto Math2'!B858,IF(HLOOKUP(X$15,'Data Collection2'!I$2:J858,A859,FALSE)="","",HLOOKUP(X$15,'Data Collection2'!I$2:J858,A859,FALSE)))</f>
        <v>#REF!</v>
      </c>
      <c r="D858" s="149" t="e">
        <f>HLOOKUP(V$15,'Data Collection2'!I$2:J858,A859,FALSE)</f>
        <v>#REF!</v>
      </c>
      <c r="E858" s="152" t="e">
        <f>IF(C858="","",HLOOKUP(W$15,'Data Collection2'!I$2:J858,A859,FALSE))</f>
        <v>#REF!</v>
      </c>
      <c r="F858" s="152">
        <f>(COUNTIF(D$3:D858,D858))</f>
        <v>856</v>
      </c>
      <c r="G858" s="152">
        <f t="shared" si="162"/>
        <v>999</v>
      </c>
      <c r="H858" s="152" t="e">
        <f t="shared" si="163"/>
        <v>#REF!</v>
      </c>
      <c r="I858" s="153" t="str">
        <f t="shared" si="157"/>
        <v/>
      </c>
      <c r="J858" s="153" t="e">
        <f t="shared" si="165"/>
        <v>#REF!</v>
      </c>
      <c r="K858" s="153" t="e">
        <f t="shared" si="165"/>
        <v>#REF!</v>
      </c>
      <c r="L858" s="153" t="e">
        <f t="shared" si="165"/>
        <v>#REF!</v>
      </c>
      <c r="M858" s="153" t="e">
        <f t="shared" si="164"/>
        <v>#REF!</v>
      </c>
      <c r="N858" s="153" t="e">
        <f t="shared" si="164"/>
        <v>#REF!</v>
      </c>
      <c r="O858" s="153" t="e">
        <f t="shared" si="164"/>
        <v>#REF!</v>
      </c>
      <c r="P858" s="153" t="e">
        <f t="shared" si="156"/>
        <v>#REF!</v>
      </c>
      <c r="Q858" s="153" t="e">
        <f t="shared" si="156"/>
        <v>#REF!</v>
      </c>
      <c r="R858" s="153" t="e">
        <f t="shared" si="156"/>
        <v>#REF!</v>
      </c>
      <c r="S858" s="153" t="e">
        <f t="shared" si="160"/>
        <v>#REF!</v>
      </c>
      <c r="T858" s="152" t="str">
        <f t="shared" ca="1" si="161"/>
        <v/>
      </c>
      <c r="U858" s="149" t="str">
        <f t="shared" ca="1" si="158"/>
        <v/>
      </c>
    </row>
    <row r="859" spans="1:21">
      <c r="A859" s="149">
        <v>857</v>
      </c>
      <c r="B859" s="150">
        <f t="shared" si="159"/>
        <v>857</v>
      </c>
      <c r="C859" s="151" t="e">
        <f>IF('Data Collection2'!$V$6='Pareto Math2'!Z$3,'Pareto Math2'!B859,IF(HLOOKUP(X$15,'Data Collection2'!I$2:J859,A860,FALSE)="","",HLOOKUP(X$15,'Data Collection2'!I$2:J859,A860,FALSE)))</f>
        <v>#REF!</v>
      </c>
      <c r="D859" s="149" t="e">
        <f>HLOOKUP(V$15,'Data Collection2'!I$2:J859,A860,FALSE)</f>
        <v>#REF!</v>
      </c>
      <c r="E859" s="152" t="e">
        <f>IF(C859="","",HLOOKUP(W$15,'Data Collection2'!I$2:J859,A860,FALSE))</f>
        <v>#REF!</v>
      </c>
      <c r="F859" s="152">
        <f>(COUNTIF(D$3:D859,D859))</f>
        <v>857</v>
      </c>
      <c r="G859" s="152">
        <f t="shared" si="162"/>
        <v>999</v>
      </c>
      <c r="H859" s="152" t="e">
        <f t="shared" si="163"/>
        <v>#REF!</v>
      </c>
      <c r="I859" s="153" t="str">
        <f t="shared" si="157"/>
        <v/>
      </c>
      <c r="J859" s="153" t="e">
        <f t="shared" si="165"/>
        <v>#REF!</v>
      </c>
      <c r="K859" s="153" t="e">
        <f t="shared" si="165"/>
        <v>#REF!</v>
      </c>
      <c r="L859" s="153" t="e">
        <f t="shared" si="165"/>
        <v>#REF!</v>
      </c>
      <c r="M859" s="153" t="e">
        <f t="shared" si="164"/>
        <v>#REF!</v>
      </c>
      <c r="N859" s="153" t="e">
        <f t="shared" si="164"/>
        <v>#REF!</v>
      </c>
      <c r="O859" s="153" t="e">
        <f t="shared" si="164"/>
        <v>#REF!</v>
      </c>
      <c r="P859" s="153" t="e">
        <f t="shared" si="156"/>
        <v>#REF!</v>
      </c>
      <c r="Q859" s="153" t="e">
        <f t="shared" si="156"/>
        <v>#REF!</v>
      </c>
      <c r="R859" s="153" t="e">
        <f t="shared" si="156"/>
        <v>#REF!</v>
      </c>
      <c r="S859" s="153" t="e">
        <f t="shared" si="160"/>
        <v>#REF!</v>
      </c>
      <c r="T859" s="152" t="str">
        <f t="shared" ca="1" si="161"/>
        <v/>
      </c>
      <c r="U859" s="149" t="str">
        <f t="shared" ca="1" si="158"/>
        <v/>
      </c>
    </row>
    <row r="860" spans="1:21">
      <c r="A860" s="149">
        <v>858</v>
      </c>
      <c r="B860" s="150">
        <f t="shared" si="159"/>
        <v>858</v>
      </c>
      <c r="C860" s="151" t="e">
        <f>IF('Data Collection2'!$V$6='Pareto Math2'!Z$3,'Pareto Math2'!B860,IF(HLOOKUP(X$15,'Data Collection2'!I$2:J860,A861,FALSE)="","",HLOOKUP(X$15,'Data Collection2'!I$2:J860,A861,FALSE)))</f>
        <v>#REF!</v>
      </c>
      <c r="D860" s="149" t="e">
        <f>HLOOKUP(V$15,'Data Collection2'!I$2:J860,A861,FALSE)</f>
        <v>#REF!</v>
      </c>
      <c r="E860" s="152" t="e">
        <f>IF(C860="","",HLOOKUP(W$15,'Data Collection2'!I$2:J860,A861,FALSE))</f>
        <v>#REF!</v>
      </c>
      <c r="F860" s="152">
        <f>(COUNTIF(D$3:D860,D860))</f>
        <v>858</v>
      </c>
      <c r="G860" s="152">
        <f t="shared" si="162"/>
        <v>999</v>
      </c>
      <c r="H860" s="152" t="e">
        <f t="shared" si="163"/>
        <v>#REF!</v>
      </c>
      <c r="I860" s="153" t="str">
        <f t="shared" si="157"/>
        <v/>
      </c>
      <c r="J860" s="153" t="e">
        <f t="shared" si="165"/>
        <v>#REF!</v>
      </c>
      <c r="K860" s="153" t="e">
        <f t="shared" si="165"/>
        <v>#REF!</v>
      </c>
      <c r="L860" s="153" t="e">
        <f t="shared" si="165"/>
        <v>#REF!</v>
      </c>
      <c r="M860" s="153" t="e">
        <f t="shared" si="164"/>
        <v>#REF!</v>
      </c>
      <c r="N860" s="153" t="e">
        <f t="shared" si="164"/>
        <v>#REF!</v>
      </c>
      <c r="O860" s="153" t="e">
        <f t="shared" si="164"/>
        <v>#REF!</v>
      </c>
      <c r="P860" s="153" t="e">
        <f t="shared" si="156"/>
        <v>#REF!</v>
      </c>
      <c r="Q860" s="153" t="e">
        <f t="shared" si="156"/>
        <v>#REF!</v>
      </c>
      <c r="R860" s="153" t="e">
        <f t="shared" si="156"/>
        <v>#REF!</v>
      </c>
      <c r="S860" s="153" t="e">
        <f t="shared" si="160"/>
        <v>#REF!</v>
      </c>
      <c r="T860" s="152" t="str">
        <f t="shared" ca="1" si="161"/>
        <v/>
      </c>
      <c r="U860" s="149" t="str">
        <f t="shared" ca="1" si="158"/>
        <v/>
      </c>
    </row>
    <row r="861" spans="1:21">
      <c r="A861" s="149">
        <v>859</v>
      </c>
      <c r="B861" s="150">
        <f t="shared" si="159"/>
        <v>859</v>
      </c>
      <c r="C861" s="151" t="e">
        <f>IF('Data Collection2'!$V$6='Pareto Math2'!Z$3,'Pareto Math2'!B861,IF(HLOOKUP(X$15,'Data Collection2'!I$2:J861,A862,FALSE)="","",HLOOKUP(X$15,'Data Collection2'!I$2:J861,A862,FALSE)))</f>
        <v>#REF!</v>
      </c>
      <c r="D861" s="149" t="e">
        <f>HLOOKUP(V$15,'Data Collection2'!I$2:J861,A862,FALSE)</f>
        <v>#REF!</v>
      </c>
      <c r="E861" s="152" t="e">
        <f>IF(C861="","",HLOOKUP(W$15,'Data Collection2'!I$2:J861,A862,FALSE))</f>
        <v>#REF!</v>
      </c>
      <c r="F861" s="152">
        <f>(COUNTIF(D$3:D861,D861))</f>
        <v>859</v>
      </c>
      <c r="G861" s="152">
        <f t="shared" si="162"/>
        <v>999</v>
      </c>
      <c r="H861" s="152" t="e">
        <f t="shared" si="163"/>
        <v>#REF!</v>
      </c>
      <c r="I861" s="153" t="str">
        <f t="shared" si="157"/>
        <v/>
      </c>
      <c r="J861" s="153" t="e">
        <f t="shared" si="165"/>
        <v>#REF!</v>
      </c>
      <c r="K861" s="153" t="e">
        <f t="shared" si="165"/>
        <v>#REF!</v>
      </c>
      <c r="L861" s="153" t="e">
        <f t="shared" si="165"/>
        <v>#REF!</v>
      </c>
      <c r="M861" s="153" t="e">
        <f t="shared" si="164"/>
        <v>#REF!</v>
      </c>
      <c r="N861" s="153" t="e">
        <f t="shared" si="164"/>
        <v>#REF!</v>
      </c>
      <c r="O861" s="153" t="e">
        <f t="shared" si="164"/>
        <v>#REF!</v>
      </c>
      <c r="P861" s="153" t="e">
        <f t="shared" si="156"/>
        <v>#REF!</v>
      </c>
      <c r="Q861" s="153" t="e">
        <f t="shared" si="156"/>
        <v>#REF!</v>
      </c>
      <c r="R861" s="153" t="e">
        <f t="shared" si="156"/>
        <v>#REF!</v>
      </c>
      <c r="S861" s="153" t="e">
        <f t="shared" si="160"/>
        <v>#REF!</v>
      </c>
      <c r="T861" s="152" t="str">
        <f t="shared" ca="1" si="161"/>
        <v/>
      </c>
      <c r="U861" s="149" t="str">
        <f t="shared" ca="1" si="158"/>
        <v/>
      </c>
    </row>
    <row r="862" spans="1:21">
      <c r="A862" s="149">
        <v>860</v>
      </c>
      <c r="B862" s="150">
        <f t="shared" si="159"/>
        <v>860</v>
      </c>
      <c r="C862" s="151" t="e">
        <f>IF('Data Collection2'!$V$6='Pareto Math2'!Z$3,'Pareto Math2'!B862,IF(HLOOKUP(X$15,'Data Collection2'!I$2:J862,A863,FALSE)="","",HLOOKUP(X$15,'Data Collection2'!I$2:J862,A863,FALSE)))</f>
        <v>#REF!</v>
      </c>
      <c r="D862" s="149" t="e">
        <f>HLOOKUP(V$15,'Data Collection2'!I$2:J862,A863,FALSE)</f>
        <v>#REF!</v>
      </c>
      <c r="E862" s="152" t="e">
        <f>IF(C862="","",HLOOKUP(W$15,'Data Collection2'!I$2:J862,A863,FALSE))</f>
        <v>#REF!</v>
      </c>
      <c r="F862" s="152">
        <f>(COUNTIF(D$3:D862,D862))</f>
        <v>860</v>
      </c>
      <c r="G862" s="152">
        <f t="shared" si="162"/>
        <v>999</v>
      </c>
      <c r="H862" s="152" t="e">
        <f t="shared" si="163"/>
        <v>#REF!</v>
      </c>
      <c r="I862" s="153" t="str">
        <f t="shared" si="157"/>
        <v/>
      </c>
      <c r="J862" s="153" t="e">
        <f t="shared" si="165"/>
        <v>#REF!</v>
      </c>
      <c r="K862" s="153" t="e">
        <f t="shared" si="165"/>
        <v>#REF!</v>
      </c>
      <c r="L862" s="153" t="e">
        <f t="shared" si="165"/>
        <v>#REF!</v>
      </c>
      <c r="M862" s="153" t="e">
        <f t="shared" si="164"/>
        <v>#REF!</v>
      </c>
      <c r="N862" s="153" t="e">
        <f t="shared" si="164"/>
        <v>#REF!</v>
      </c>
      <c r="O862" s="153" t="e">
        <f t="shared" si="164"/>
        <v>#REF!</v>
      </c>
      <c r="P862" s="153" t="e">
        <f t="shared" si="156"/>
        <v>#REF!</v>
      </c>
      <c r="Q862" s="153" t="e">
        <f t="shared" si="156"/>
        <v>#REF!</v>
      </c>
      <c r="R862" s="153" t="e">
        <f t="shared" si="156"/>
        <v>#REF!</v>
      </c>
      <c r="S862" s="153" t="e">
        <f t="shared" si="160"/>
        <v>#REF!</v>
      </c>
      <c r="T862" s="152" t="str">
        <f t="shared" ca="1" si="161"/>
        <v/>
      </c>
      <c r="U862" s="149" t="str">
        <f t="shared" ca="1" si="158"/>
        <v/>
      </c>
    </row>
    <row r="863" spans="1:21">
      <c r="A863" s="149">
        <v>861</v>
      </c>
      <c r="B863" s="150">
        <f t="shared" si="159"/>
        <v>861</v>
      </c>
      <c r="C863" s="151" t="e">
        <f>IF('Data Collection2'!$V$6='Pareto Math2'!Z$3,'Pareto Math2'!B863,IF(HLOOKUP(X$15,'Data Collection2'!I$2:J863,A864,FALSE)="","",HLOOKUP(X$15,'Data Collection2'!I$2:J863,A864,FALSE)))</f>
        <v>#REF!</v>
      </c>
      <c r="D863" s="149" t="e">
        <f>HLOOKUP(V$15,'Data Collection2'!I$2:J863,A864,FALSE)</f>
        <v>#REF!</v>
      </c>
      <c r="E863" s="152" t="e">
        <f>IF(C863="","",HLOOKUP(W$15,'Data Collection2'!I$2:J863,A864,FALSE))</f>
        <v>#REF!</v>
      </c>
      <c r="F863" s="152">
        <f>(COUNTIF(D$3:D863,D863))</f>
        <v>861</v>
      </c>
      <c r="G863" s="152">
        <f t="shared" si="162"/>
        <v>999</v>
      </c>
      <c r="H863" s="152" t="e">
        <f t="shared" si="163"/>
        <v>#REF!</v>
      </c>
      <c r="I863" s="153" t="str">
        <f t="shared" si="157"/>
        <v/>
      </c>
      <c r="J863" s="153" t="e">
        <f t="shared" si="165"/>
        <v>#REF!</v>
      </c>
      <c r="K863" s="153" t="e">
        <f t="shared" si="165"/>
        <v>#REF!</v>
      </c>
      <c r="L863" s="153" t="e">
        <f t="shared" si="165"/>
        <v>#REF!</v>
      </c>
      <c r="M863" s="153" t="e">
        <f t="shared" si="164"/>
        <v>#REF!</v>
      </c>
      <c r="N863" s="153" t="e">
        <f t="shared" si="164"/>
        <v>#REF!</v>
      </c>
      <c r="O863" s="153" t="e">
        <f t="shared" si="164"/>
        <v>#REF!</v>
      </c>
      <c r="P863" s="153" t="e">
        <f t="shared" si="156"/>
        <v>#REF!</v>
      </c>
      <c r="Q863" s="153" t="e">
        <f t="shared" si="156"/>
        <v>#REF!</v>
      </c>
      <c r="R863" s="153" t="e">
        <f t="shared" si="156"/>
        <v>#REF!</v>
      </c>
      <c r="S863" s="153" t="e">
        <f t="shared" si="160"/>
        <v>#REF!</v>
      </c>
      <c r="T863" s="152" t="str">
        <f t="shared" ca="1" si="161"/>
        <v/>
      </c>
      <c r="U863" s="149" t="str">
        <f t="shared" ca="1" si="158"/>
        <v/>
      </c>
    </row>
    <row r="864" spans="1:21">
      <c r="A864" s="149">
        <v>862</v>
      </c>
      <c r="B864" s="150">
        <f t="shared" si="159"/>
        <v>862</v>
      </c>
      <c r="C864" s="151" t="e">
        <f>IF('Data Collection2'!$V$6='Pareto Math2'!Z$3,'Pareto Math2'!B864,IF(HLOOKUP(X$15,'Data Collection2'!I$2:J864,A865,FALSE)="","",HLOOKUP(X$15,'Data Collection2'!I$2:J864,A865,FALSE)))</f>
        <v>#REF!</v>
      </c>
      <c r="D864" s="149" t="e">
        <f>HLOOKUP(V$15,'Data Collection2'!I$2:J864,A865,FALSE)</f>
        <v>#REF!</v>
      </c>
      <c r="E864" s="152" t="e">
        <f>IF(C864="","",HLOOKUP(W$15,'Data Collection2'!I$2:J864,A865,FALSE))</f>
        <v>#REF!</v>
      </c>
      <c r="F864" s="152">
        <f>(COUNTIF(D$3:D864,D864))</f>
        <v>862</v>
      </c>
      <c r="G864" s="152">
        <f t="shared" si="162"/>
        <v>999</v>
      </c>
      <c r="H864" s="152" t="e">
        <f t="shared" si="163"/>
        <v>#REF!</v>
      </c>
      <c r="I864" s="153" t="str">
        <f t="shared" si="157"/>
        <v/>
      </c>
      <c r="J864" s="153" t="e">
        <f t="shared" si="165"/>
        <v>#REF!</v>
      </c>
      <c r="K864" s="153" t="e">
        <f t="shared" si="165"/>
        <v>#REF!</v>
      </c>
      <c r="L864" s="153" t="e">
        <f t="shared" si="165"/>
        <v>#REF!</v>
      </c>
      <c r="M864" s="153" t="e">
        <f t="shared" si="164"/>
        <v>#REF!</v>
      </c>
      <c r="N864" s="153" t="e">
        <f t="shared" si="164"/>
        <v>#REF!</v>
      </c>
      <c r="O864" s="153" t="e">
        <f t="shared" si="164"/>
        <v>#REF!</v>
      </c>
      <c r="P864" s="153" t="e">
        <f t="shared" si="156"/>
        <v>#REF!</v>
      </c>
      <c r="Q864" s="153" t="e">
        <f t="shared" si="156"/>
        <v>#REF!</v>
      </c>
      <c r="R864" s="153" t="e">
        <f t="shared" si="156"/>
        <v>#REF!</v>
      </c>
      <c r="S864" s="153" t="e">
        <f t="shared" si="160"/>
        <v>#REF!</v>
      </c>
      <c r="T864" s="152" t="str">
        <f t="shared" ca="1" si="161"/>
        <v/>
      </c>
      <c r="U864" s="149" t="str">
        <f t="shared" ca="1" si="158"/>
        <v/>
      </c>
    </row>
    <row r="865" spans="1:21">
      <c r="A865" s="149">
        <v>863</v>
      </c>
      <c r="B865" s="150">
        <f t="shared" si="159"/>
        <v>863</v>
      </c>
      <c r="C865" s="151" t="e">
        <f>IF('Data Collection2'!$V$6='Pareto Math2'!Z$3,'Pareto Math2'!B865,IF(HLOOKUP(X$15,'Data Collection2'!I$2:J865,A866,FALSE)="","",HLOOKUP(X$15,'Data Collection2'!I$2:J865,A866,FALSE)))</f>
        <v>#REF!</v>
      </c>
      <c r="D865" s="149" t="e">
        <f>HLOOKUP(V$15,'Data Collection2'!I$2:J865,A866,FALSE)</f>
        <v>#REF!</v>
      </c>
      <c r="E865" s="152" t="e">
        <f>IF(C865="","",HLOOKUP(W$15,'Data Collection2'!I$2:J865,A866,FALSE))</f>
        <v>#REF!</v>
      </c>
      <c r="F865" s="152">
        <f>(COUNTIF(D$3:D865,D865))</f>
        <v>863</v>
      </c>
      <c r="G865" s="152">
        <f t="shared" si="162"/>
        <v>999</v>
      </c>
      <c r="H865" s="152" t="e">
        <f t="shared" si="163"/>
        <v>#REF!</v>
      </c>
      <c r="I865" s="153" t="str">
        <f t="shared" si="157"/>
        <v/>
      </c>
      <c r="J865" s="153" t="e">
        <f t="shared" si="165"/>
        <v>#REF!</v>
      </c>
      <c r="K865" s="153" t="e">
        <f t="shared" si="165"/>
        <v>#REF!</v>
      </c>
      <c r="L865" s="153" t="e">
        <f t="shared" si="165"/>
        <v>#REF!</v>
      </c>
      <c r="M865" s="153" t="e">
        <f t="shared" si="164"/>
        <v>#REF!</v>
      </c>
      <c r="N865" s="153" t="e">
        <f t="shared" si="164"/>
        <v>#REF!</v>
      </c>
      <c r="O865" s="153" t="e">
        <f t="shared" si="164"/>
        <v>#REF!</v>
      </c>
      <c r="P865" s="153" t="e">
        <f t="shared" si="156"/>
        <v>#REF!</v>
      </c>
      <c r="Q865" s="153" t="e">
        <f t="shared" si="156"/>
        <v>#REF!</v>
      </c>
      <c r="R865" s="153" t="e">
        <f t="shared" si="156"/>
        <v>#REF!</v>
      </c>
      <c r="S865" s="153" t="e">
        <f t="shared" si="160"/>
        <v>#REF!</v>
      </c>
      <c r="T865" s="152" t="str">
        <f t="shared" ca="1" si="161"/>
        <v/>
      </c>
      <c r="U865" s="149" t="str">
        <f t="shared" ca="1" si="158"/>
        <v/>
      </c>
    </row>
    <row r="866" spans="1:21">
      <c r="A866" s="149">
        <v>864</v>
      </c>
      <c r="B866" s="150">
        <f t="shared" si="159"/>
        <v>864</v>
      </c>
      <c r="C866" s="151" t="e">
        <f>IF('Data Collection2'!$V$6='Pareto Math2'!Z$3,'Pareto Math2'!B866,IF(HLOOKUP(X$15,'Data Collection2'!I$2:J866,A867,FALSE)="","",HLOOKUP(X$15,'Data Collection2'!I$2:J866,A867,FALSE)))</f>
        <v>#REF!</v>
      </c>
      <c r="D866" s="149" t="e">
        <f>HLOOKUP(V$15,'Data Collection2'!I$2:J866,A867,FALSE)</f>
        <v>#REF!</v>
      </c>
      <c r="E866" s="152" t="e">
        <f>IF(C866="","",HLOOKUP(W$15,'Data Collection2'!I$2:J866,A867,FALSE))</f>
        <v>#REF!</v>
      </c>
      <c r="F866" s="152">
        <f>(COUNTIF(D$3:D866,D866))</f>
        <v>864</v>
      </c>
      <c r="G866" s="152">
        <f t="shared" si="162"/>
        <v>999</v>
      </c>
      <c r="H866" s="152" t="e">
        <f t="shared" si="163"/>
        <v>#REF!</v>
      </c>
      <c r="I866" s="153" t="str">
        <f t="shared" si="157"/>
        <v/>
      </c>
      <c r="J866" s="153" t="e">
        <f t="shared" si="165"/>
        <v>#REF!</v>
      </c>
      <c r="K866" s="153" t="e">
        <f t="shared" si="165"/>
        <v>#REF!</v>
      </c>
      <c r="L866" s="153" t="e">
        <f t="shared" si="165"/>
        <v>#REF!</v>
      </c>
      <c r="M866" s="153" t="e">
        <f t="shared" si="164"/>
        <v>#REF!</v>
      </c>
      <c r="N866" s="153" t="e">
        <f t="shared" si="164"/>
        <v>#REF!</v>
      </c>
      <c r="O866" s="153" t="e">
        <f t="shared" si="164"/>
        <v>#REF!</v>
      </c>
      <c r="P866" s="153" t="e">
        <f t="shared" si="156"/>
        <v>#REF!</v>
      </c>
      <c r="Q866" s="153" t="e">
        <f t="shared" si="156"/>
        <v>#REF!</v>
      </c>
      <c r="R866" s="153" t="e">
        <f t="shared" si="156"/>
        <v>#REF!</v>
      </c>
      <c r="S866" s="153" t="e">
        <f t="shared" si="160"/>
        <v>#REF!</v>
      </c>
      <c r="T866" s="152" t="str">
        <f t="shared" ca="1" si="161"/>
        <v/>
      </c>
      <c r="U866" s="149" t="str">
        <f t="shared" ca="1" si="158"/>
        <v/>
      </c>
    </row>
    <row r="867" spans="1:21">
      <c r="A867" s="149">
        <v>865</v>
      </c>
      <c r="B867" s="150">
        <f t="shared" si="159"/>
        <v>865</v>
      </c>
      <c r="C867" s="151" t="e">
        <f>IF('Data Collection2'!$V$6='Pareto Math2'!Z$3,'Pareto Math2'!B867,IF(HLOOKUP(X$15,'Data Collection2'!I$2:J867,A868,FALSE)="","",HLOOKUP(X$15,'Data Collection2'!I$2:J867,A868,FALSE)))</f>
        <v>#REF!</v>
      </c>
      <c r="D867" s="149" t="e">
        <f>HLOOKUP(V$15,'Data Collection2'!I$2:J867,A868,FALSE)</f>
        <v>#REF!</v>
      </c>
      <c r="E867" s="152" t="e">
        <f>IF(C867="","",HLOOKUP(W$15,'Data Collection2'!I$2:J867,A868,FALSE))</f>
        <v>#REF!</v>
      </c>
      <c r="F867" s="152">
        <f>(COUNTIF(D$3:D867,D867))</f>
        <v>865</v>
      </c>
      <c r="G867" s="152">
        <f t="shared" si="162"/>
        <v>999</v>
      </c>
      <c r="H867" s="152" t="e">
        <f t="shared" si="163"/>
        <v>#REF!</v>
      </c>
      <c r="I867" s="153" t="str">
        <f t="shared" si="157"/>
        <v/>
      </c>
      <c r="J867" s="153" t="e">
        <f t="shared" si="165"/>
        <v>#REF!</v>
      </c>
      <c r="K867" s="153" t="e">
        <f t="shared" si="165"/>
        <v>#REF!</v>
      </c>
      <c r="L867" s="153" t="e">
        <f t="shared" si="165"/>
        <v>#REF!</v>
      </c>
      <c r="M867" s="153" t="e">
        <f t="shared" si="164"/>
        <v>#REF!</v>
      </c>
      <c r="N867" s="153" t="e">
        <f t="shared" si="164"/>
        <v>#REF!</v>
      </c>
      <c r="O867" s="153" t="e">
        <f t="shared" si="164"/>
        <v>#REF!</v>
      </c>
      <c r="P867" s="153" t="e">
        <f t="shared" si="156"/>
        <v>#REF!</v>
      </c>
      <c r="Q867" s="153" t="e">
        <f t="shared" si="156"/>
        <v>#REF!</v>
      </c>
      <c r="R867" s="153" t="e">
        <f t="shared" si="156"/>
        <v>#REF!</v>
      </c>
      <c r="S867" s="153" t="e">
        <f t="shared" si="160"/>
        <v>#REF!</v>
      </c>
      <c r="T867" s="152" t="str">
        <f t="shared" ca="1" si="161"/>
        <v/>
      </c>
      <c r="U867" s="149" t="str">
        <f t="shared" ca="1" si="158"/>
        <v/>
      </c>
    </row>
    <row r="868" spans="1:21">
      <c r="A868" s="149">
        <v>866</v>
      </c>
      <c r="B868" s="150">
        <f t="shared" si="159"/>
        <v>866</v>
      </c>
      <c r="C868" s="151" t="e">
        <f>IF('Data Collection2'!$V$6='Pareto Math2'!Z$3,'Pareto Math2'!B868,IF(HLOOKUP(X$15,'Data Collection2'!I$2:J868,A869,FALSE)="","",HLOOKUP(X$15,'Data Collection2'!I$2:J868,A869,FALSE)))</f>
        <v>#REF!</v>
      </c>
      <c r="D868" s="149" t="e">
        <f>HLOOKUP(V$15,'Data Collection2'!I$2:J868,A869,FALSE)</f>
        <v>#REF!</v>
      </c>
      <c r="E868" s="152" t="e">
        <f>IF(C868="","",HLOOKUP(W$15,'Data Collection2'!I$2:J868,A869,FALSE))</f>
        <v>#REF!</v>
      </c>
      <c r="F868" s="152">
        <f>(COUNTIF(D$3:D868,D868))</f>
        <v>866</v>
      </c>
      <c r="G868" s="152">
        <f t="shared" si="162"/>
        <v>999</v>
      </c>
      <c r="H868" s="152" t="e">
        <f t="shared" si="163"/>
        <v>#REF!</v>
      </c>
      <c r="I868" s="153" t="str">
        <f t="shared" si="157"/>
        <v/>
      </c>
      <c r="J868" s="153" t="e">
        <f t="shared" si="165"/>
        <v>#REF!</v>
      </c>
      <c r="K868" s="153" t="e">
        <f t="shared" si="165"/>
        <v>#REF!</v>
      </c>
      <c r="L868" s="153" t="e">
        <f t="shared" si="165"/>
        <v>#REF!</v>
      </c>
      <c r="M868" s="153" t="e">
        <f t="shared" si="164"/>
        <v>#REF!</v>
      </c>
      <c r="N868" s="153" t="e">
        <f t="shared" si="164"/>
        <v>#REF!</v>
      </c>
      <c r="O868" s="153" t="e">
        <f t="shared" si="164"/>
        <v>#REF!</v>
      </c>
      <c r="P868" s="153" t="e">
        <f t="shared" si="156"/>
        <v>#REF!</v>
      </c>
      <c r="Q868" s="153" t="e">
        <f t="shared" si="156"/>
        <v>#REF!</v>
      </c>
      <c r="R868" s="153" t="e">
        <f t="shared" si="156"/>
        <v>#REF!</v>
      </c>
      <c r="S868" s="153" t="e">
        <f t="shared" si="160"/>
        <v>#REF!</v>
      </c>
      <c r="T868" s="152" t="str">
        <f t="shared" ca="1" si="161"/>
        <v/>
      </c>
      <c r="U868" s="149" t="str">
        <f t="shared" ca="1" si="158"/>
        <v/>
      </c>
    </row>
    <row r="869" spans="1:21">
      <c r="A869" s="149">
        <v>867</v>
      </c>
      <c r="B869" s="150">
        <f t="shared" si="159"/>
        <v>867</v>
      </c>
      <c r="C869" s="151" t="e">
        <f>IF('Data Collection2'!$V$6='Pareto Math2'!Z$3,'Pareto Math2'!B869,IF(HLOOKUP(X$15,'Data Collection2'!I$2:J869,A870,FALSE)="","",HLOOKUP(X$15,'Data Collection2'!I$2:J869,A870,FALSE)))</f>
        <v>#REF!</v>
      </c>
      <c r="D869" s="149" t="e">
        <f>HLOOKUP(V$15,'Data Collection2'!I$2:J869,A870,FALSE)</f>
        <v>#REF!</v>
      </c>
      <c r="E869" s="152" t="e">
        <f>IF(C869="","",HLOOKUP(W$15,'Data Collection2'!I$2:J869,A870,FALSE))</f>
        <v>#REF!</v>
      </c>
      <c r="F869" s="152">
        <f>(COUNTIF(D$3:D869,D869))</f>
        <v>867</v>
      </c>
      <c r="G869" s="152">
        <f t="shared" si="162"/>
        <v>999</v>
      </c>
      <c r="H869" s="152" t="e">
        <f t="shared" si="163"/>
        <v>#REF!</v>
      </c>
      <c r="I869" s="153" t="str">
        <f t="shared" si="157"/>
        <v/>
      </c>
      <c r="J869" s="153" t="e">
        <f t="shared" si="165"/>
        <v>#REF!</v>
      </c>
      <c r="K869" s="153" t="e">
        <f t="shared" si="165"/>
        <v>#REF!</v>
      </c>
      <c r="L869" s="153" t="e">
        <f t="shared" si="165"/>
        <v>#REF!</v>
      </c>
      <c r="M869" s="153" t="e">
        <f t="shared" si="164"/>
        <v>#REF!</v>
      </c>
      <c r="N869" s="153" t="e">
        <f t="shared" si="164"/>
        <v>#REF!</v>
      </c>
      <c r="O869" s="153" t="e">
        <f t="shared" si="164"/>
        <v>#REF!</v>
      </c>
      <c r="P869" s="153" t="e">
        <f t="shared" si="156"/>
        <v>#REF!</v>
      </c>
      <c r="Q869" s="153" t="e">
        <f t="shared" si="156"/>
        <v>#REF!</v>
      </c>
      <c r="R869" s="153" t="e">
        <f t="shared" si="156"/>
        <v>#REF!</v>
      </c>
      <c r="S869" s="153" t="e">
        <f t="shared" si="160"/>
        <v>#REF!</v>
      </c>
      <c r="T869" s="152" t="str">
        <f t="shared" ca="1" si="161"/>
        <v/>
      </c>
      <c r="U869" s="149" t="str">
        <f t="shared" ca="1" si="158"/>
        <v/>
      </c>
    </row>
    <row r="870" spans="1:21">
      <c r="A870" s="149">
        <v>868</v>
      </c>
      <c r="B870" s="150">
        <f t="shared" si="159"/>
        <v>868</v>
      </c>
      <c r="C870" s="151" t="e">
        <f>IF('Data Collection2'!$V$6='Pareto Math2'!Z$3,'Pareto Math2'!B870,IF(HLOOKUP(X$15,'Data Collection2'!I$2:J870,A871,FALSE)="","",HLOOKUP(X$15,'Data Collection2'!I$2:J870,A871,FALSE)))</f>
        <v>#REF!</v>
      </c>
      <c r="D870" s="149" t="e">
        <f>HLOOKUP(V$15,'Data Collection2'!I$2:J870,A871,FALSE)</f>
        <v>#REF!</v>
      </c>
      <c r="E870" s="152" t="e">
        <f>IF(C870="","",HLOOKUP(W$15,'Data Collection2'!I$2:J870,A871,FALSE))</f>
        <v>#REF!</v>
      </c>
      <c r="F870" s="152">
        <f>(COUNTIF(D$3:D870,D870))</f>
        <v>868</v>
      </c>
      <c r="G870" s="152">
        <f t="shared" si="162"/>
        <v>999</v>
      </c>
      <c r="H870" s="152" t="e">
        <f t="shared" si="163"/>
        <v>#REF!</v>
      </c>
      <c r="I870" s="153" t="str">
        <f t="shared" si="157"/>
        <v/>
      </c>
      <c r="J870" s="153" t="e">
        <f t="shared" si="165"/>
        <v>#REF!</v>
      </c>
      <c r="K870" s="153" t="e">
        <f t="shared" si="165"/>
        <v>#REF!</v>
      </c>
      <c r="L870" s="153" t="e">
        <f t="shared" si="165"/>
        <v>#REF!</v>
      </c>
      <c r="M870" s="153" t="e">
        <f t="shared" si="164"/>
        <v>#REF!</v>
      </c>
      <c r="N870" s="153" t="e">
        <f t="shared" si="164"/>
        <v>#REF!</v>
      </c>
      <c r="O870" s="153" t="e">
        <f t="shared" si="164"/>
        <v>#REF!</v>
      </c>
      <c r="P870" s="153" t="e">
        <f t="shared" si="156"/>
        <v>#REF!</v>
      </c>
      <c r="Q870" s="153" t="e">
        <f t="shared" si="156"/>
        <v>#REF!</v>
      </c>
      <c r="R870" s="153" t="e">
        <f t="shared" si="156"/>
        <v>#REF!</v>
      </c>
      <c r="S870" s="153" t="e">
        <f t="shared" si="160"/>
        <v>#REF!</v>
      </c>
      <c r="T870" s="152" t="str">
        <f t="shared" ca="1" si="161"/>
        <v/>
      </c>
      <c r="U870" s="149" t="str">
        <f t="shared" ca="1" si="158"/>
        <v/>
      </c>
    </row>
    <row r="871" spans="1:21">
      <c r="A871" s="149">
        <v>869</v>
      </c>
      <c r="B871" s="150">
        <f t="shared" si="159"/>
        <v>869</v>
      </c>
      <c r="C871" s="151" t="e">
        <f>IF('Data Collection2'!$V$6='Pareto Math2'!Z$3,'Pareto Math2'!B871,IF(HLOOKUP(X$15,'Data Collection2'!I$2:J871,A872,FALSE)="","",HLOOKUP(X$15,'Data Collection2'!I$2:J871,A872,FALSE)))</f>
        <v>#REF!</v>
      </c>
      <c r="D871" s="149" t="e">
        <f>HLOOKUP(V$15,'Data Collection2'!I$2:J871,A872,FALSE)</f>
        <v>#REF!</v>
      </c>
      <c r="E871" s="152" t="e">
        <f>IF(C871="","",HLOOKUP(W$15,'Data Collection2'!I$2:J871,A872,FALSE))</f>
        <v>#REF!</v>
      </c>
      <c r="F871" s="152">
        <f>(COUNTIF(D$3:D871,D871))</f>
        <v>869</v>
      </c>
      <c r="G871" s="152">
        <f t="shared" si="162"/>
        <v>999</v>
      </c>
      <c r="H871" s="152" t="e">
        <f t="shared" si="163"/>
        <v>#REF!</v>
      </c>
      <c r="I871" s="153" t="str">
        <f t="shared" si="157"/>
        <v/>
      </c>
      <c r="J871" s="153" t="e">
        <f t="shared" si="165"/>
        <v>#REF!</v>
      </c>
      <c r="K871" s="153" t="e">
        <f t="shared" si="165"/>
        <v>#REF!</v>
      </c>
      <c r="L871" s="153" t="e">
        <f t="shared" si="165"/>
        <v>#REF!</v>
      </c>
      <c r="M871" s="153" t="e">
        <f t="shared" si="164"/>
        <v>#REF!</v>
      </c>
      <c r="N871" s="153" t="e">
        <f t="shared" si="164"/>
        <v>#REF!</v>
      </c>
      <c r="O871" s="153" t="e">
        <f t="shared" si="164"/>
        <v>#REF!</v>
      </c>
      <c r="P871" s="153" t="e">
        <f t="shared" si="156"/>
        <v>#REF!</v>
      </c>
      <c r="Q871" s="153" t="e">
        <f t="shared" si="156"/>
        <v>#REF!</v>
      </c>
      <c r="R871" s="153" t="e">
        <f t="shared" si="156"/>
        <v>#REF!</v>
      </c>
      <c r="S871" s="153" t="e">
        <f t="shared" si="160"/>
        <v>#REF!</v>
      </c>
      <c r="T871" s="152" t="str">
        <f t="shared" ca="1" si="161"/>
        <v/>
      </c>
      <c r="U871" s="149" t="str">
        <f t="shared" ca="1" si="158"/>
        <v/>
      </c>
    </row>
    <row r="872" spans="1:21">
      <c r="A872" s="149">
        <v>870</v>
      </c>
      <c r="B872" s="150">
        <f t="shared" si="159"/>
        <v>870</v>
      </c>
      <c r="C872" s="151" t="e">
        <f>IF('Data Collection2'!$V$6='Pareto Math2'!Z$3,'Pareto Math2'!B872,IF(HLOOKUP(X$15,'Data Collection2'!I$2:J872,A873,FALSE)="","",HLOOKUP(X$15,'Data Collection2'!I$2:J872,A873,FALSE)))</f>
        <v>#REF!</v>
      </c>
      <c r="D872" s="149" t="e">
        <f>HLOOKUP(V$15,'Data Collection2'!I$2:J872,A873,FALSE)</f>
        <v>#REF!</v>
      </c>
      <c r="E872" s="152" t="e">
        <f>IF(C872="","",HLOOKUP(W$15,'Data Collection2'!I$2:J872,A873,FALSE))</f>
        <v>#REF!</v>
      </c>
      <c r="F872" s="152">
        <f>(COUNTIF(D$3:D872,D872))</f>
        <v>870</v>
      </c>
      <c r="G872" s="152">
        <f t="shared" si="162"/>
        <v>999</v>
      </c>
      <c r="H872" s="152" t="e">
        <f t="shared" si="163"/>
        <v>#REF!</v>
      </c>
      <c r="I872" s="153" t="str">
        <f t="shared" si="157"/>
        <v/>
      </c>
      <c r="J872" s="153" t="e">
        <f t="shared" si="165"/>
        <v>#REF!</v>
      </c>
      <c r="K872" s="153" t="e">
        <f t="shared" si="165"/>
        <v>#REF!</v>
      </c>
      <c r="L872" s="153" t="e">
        <f t="shared" si="165"/>
        <v>#REF!</v>
      </c>
      <c r="M872" s="153" t="e">
        <f t="shared" si="164"/>
        <v>#REF!</v>
      </c>
      <c r="N872" s="153" t="e">
        <f t="shared" si="164"/>
        <v>#REF!</v>
      </c>
      <c r="O872" s="153" t="e">
        <f t="shared" si="164"/>
        <v>#REF!</v>
      </c>
      <c r="P872" s="153" t="e">
        <f t="shared" si="156"/>
        <v>#REF!</v>
      </c>
      <c r="Q872" s="153" t="e">
        <f t="shared" si="156"/>
        <v>#REF!</v>
      </c>
      <c r="R872" s="153" t="e">
        <f t="shared" si="156"/>
        <v>#REF!</v>
      </c>
      <c r="S872" s="153" t="e">
        <f t="shared" si="160"/>
        <v>#REF!</v>
      </c>
      <c r="T872" s="152" t="str">
        <f t="shared" ca="1" si="161"/>
        <v/>
      </c>
      <c r="U872" s="149" t="str">
        <f t="shared" ca="1" si="158"/>
        <v/>
      </c>
    </row>
    <row r="873" spans="1:21">
      <c r="A873" s="149">
        <v>871</v>
      </c>
      <c r="B873" s="150">
        <f t="shared" si="159"/>
        <v>871</v>
      </c>
      <c r="C873" s="151" t="e">
        <f>IF('Data Collection2'!$V$6='Pareto Math2'!Z$3,'Pareto Math2'!B873,IF(HLOOKUP(X$15,'Data Collection2'!I$2:J873,A874,FALSE)="","",HLOOKUP(X$15,'Data Collection2'!I$2:J873,A874,FALSE)))</f>
        <v>#REF!</v>
      </c>
      <c r="D873" s="149" t="e">
        <f>HLOOKUP(V$15,'Data Collection2'!I$2:J873,A874,FALSE)</f>
        <v>#REF!</v>
      </c>
      <c r="E873" s="152" t="e">
        <f>IF(C873="","",HLOOKUP(W$15,'Data Collection2'!I$2:J873,A874,FALSE))</f>
        <v>#REF!</v>
      </c>
      <c r="F873" s="152">
        <f>(COUNTIF(D$3:D873,D873))</f>
        <v>871</v>
      </c>
      <c r="G873" s="152">
        <f t="shared" si="162"/>
        <v>999</v>
      </c>
      <c r="H873" s="152" t="e">
        <f t="shared" si="163"/>
        <v>#REF!</v>
      </c>
      <c r="I873" s="153" t="str">
        <f t="shared" si="157"/>
        <v/>
      </c>
      <c r="J873" s="153" t="e">
        <f t="shared" si="165"/>
        <v>#REF!</v>
      </c>
      <c r="K873" s="153" t="e">
        <f t="shared" si="165"/>
        <v>#REF!</v>
      </c>
      <c r="L873" s="153" t="e">
        <f t="shared" si="165"/>
        <v>#REF!</v>
      </c>
      <c r="M873" s="153" t="e">
        <f t="shared" si="164"/>
        <v>#REF!</v>
      </c>
      <c r="N873" s="153" t="e">
        <f t="shared" si="164"/>
        <v>#REF!</v>
      </c>
      <c r="O873" s="153" t="e">
        <f t="shared" si="164"/>
        <v>#REF!</v>
      </c>
      <c r="P873" s="153" t="e">
        <f t="shared" si="156"/>
        <v>#REF!</v>
      </c>
      <c r="Q873" s="153" t="e">
        <f t="shared" si="156"/>
        <v>#REF!</v>
      </c>
      <c r="R873" s="153" t="e">
        <f t="shared" si="156"/>
        <v>#REF!</v>
      </c>
      <c r="S873" s="153" t="e">
        <f t="shared" si="160"/>
        <v>#REF!</v>
      </c>
      <c r="T873" s="152" t="str">
        <f t="shared" ca="1" si="161"/>
        <v/>
      </c>
      <c r="U873" s="149" t="str">
        <f t="shared" ca="1" si="158"/>
        <v/>
      </c>
    </row>
    <row r="874" spans="1:21">
      <c r="A874" s="149">
        <v>872</v>
      </c>
      <c r="B874" s="150">
        <f t="shared" si="159"/>
        <v>872</v>
      </c>
      <c r="C874" s="151" t="e">
        <f>IF('Data Collection2'!$V$6='Pareto Math2'!Z$3,'Pareto Math2'!B874,IF(HLOOKUP(X$15,'Data Collection2'!I$2:J874,A875,FALSE)="","",HLOOKUP(X$15,'Data Collection2'!I$2:J874,A875,FALSE)))</f>
        <v>#REF!</v>
      </c>
      <c r="D874" s="149" t="e">
        <f>HLOOKUP(V$15,'Data Collection2'!I$2:J874,A875,FALSE)</f>
        <v>#REF!</v>
      </c>
      <c r="E874" s="152" t="e">
        <f>IF(C874="","",HLOOKUP(W$15,'Data Collection2'!I$2:J874,A875,FALSE))</f>
        <v>#REF!</v>
      </c>
      <c r="F874" s="152">
        <f>(COUNTIF(D$3:D874,D874))</f>
        <v>872</v>
      </c>
      <c r="G874" s="152">
        <f t="shared" si="162"/>
        <v>999</v>
      </c>
      <c r="H874" s="152" t="e">
        <f t="shared" si="163"/>
        <v>#REF!</v>
      </c>
      <c r="I874" s="153" t="str">
        <f t="shared" si="157"/>
        <v/>
      </c>
      <c r="J874" s="153" t="e">
        <f t="shared" si="165"/>
        <v>#REF!</v>
      </c>
      <c r="K874" s="153" t="e">
        <f t="shared" si="165"/>
        <v>#REF!</v>
      </c>
      <c r="L874" s="153" t="e">
        <f t="shared" si="165"/>
        <v>#REF!</v>
      </c>
      <c r="M874" s="153" t="e">
        <f t="shared" si="164"/>
        <v>#REF!</v>
      </c>
      <c r="N874" s="153" t="e">
        <f t="shared" si="164"/>
        <v>#REF!</v>
      </c>
      <c r="O874" s="153" t="e">
        <f t="shared" si="164"/>
        <v>#REF!</v>
      </c>
      <c r="P874" s="153" t="e">
        <f t="shared" si="156"/>
        <v>#REF!</v>
      </c>
      <c r="Q874" s="153" t="e">
        <f t="shared" si="156"/>
        <v>#REF!</v>
      </c>
      <c r="R874" s="153" t="e">
        <f t="shared" si="156"/>
        <v>#REF!</v>
      </c>
      <c r="S874" s="153" t="e">
        <f t="shared" si="160"/>
        <v>#REF!</v>
      </c>
      <c r="T874" s="152" t="str">
        <f t="shared" ca="1" si="161"/>
        <v/>
      </c>
      <c r="U874" s="149" t="str">
        <f t="shared" ca="1" si="158"/>
        <v/>
      </c>
    </row>
    <row r="875" spans="1:21">
      <c r="A875" s="149">
        <v>873</v>
      </c>
      <c r="B875" s="150">
        <f t="shared" si="159"/>
        <v>873</v>
      </c>
      <c r="C875" s="151" t="e">
        <f>IF('Data Collection2'!$V$6='Pareto Math2'!Z$3,'Pareto Math2'!B875,IF(HLOOKUP(X$15,'Data Collection2'!I$2:J875,A876,FALSE)="","",HLOOKUP(X$15,'Data Collection2'!I$2:J875,A876,FALSE)))</f>
        <v>#REF!</v>
      </c>
      <c r="D875" s="149" t="e">
        <f>HLOOKUP(V$15,'Data Collection2'!I$2:J875,A876,FALSE)</f>
        <v>#REF!</v>
      </c>
      <c r="E875" s="152" t="e">
        <f>IF(C875="","",HLOOKUP(W$15,'Data Collection2'!I$2:J875,A876,FALSE))</f>
        <v>#REF!</v>
      </c>
      <c r="F875" s="152">
        <f>(COUNTIF(D$3:D875,D875))</f>
        <v>873</v>
      </c>
      <c r="G875" s="152">
        <f t="shared" si="162"/>
        <v>999</v>
      </c>
      <c r="H875" s="152" t="e">
        <f t="shared" si="163"/>
        <v>#REF!</v>
      </c>
      <c r="I875" s="153" t="str">
        <f t="shared" si="157"/>
        <v/>
      </c>
      <c r="J875" s="153" t="e">
        <f t="shared" si="165"/>
        <v>#REF!</v>
      </c>
      <c r="K875" s="153" t="e">
        <f t="shared" si="165"/>
        <v>#REF!</v>
      </c>
      <c r="L875" s="153" t="e">
        <f t="shared" si="165"/>
        <v>#REF!</v>
      </c>
      <c r="M875" s="153" t="e">
        <f t="shared" si="164"/>
        <v>#REF!</v>
      </c>
      <c r="N875" s="153" t="e">
        <f t="shared" si="164"/>
        <v>#REF!</v>
      </c>
      <c r="O875" s="153" t="e">
        <f t="shared" si="164"/>
        <v>#REF!</v>
      </c>
      <c r="P875" s="153" t="e">
        <f t="shared" si="156"/>
        <v>#REF!</v>
      </c>
      <c r="Q875" s="153" t="e">
        <f t="shared" si="156"/>
        <v>#REF!</v>
      </c>
      <c r="R875" s="153" t="e">
        <f t="shared" si="156"/>
        <v>#REF!</v>
      </c>
      <c r="S875" s="153" t="e">
        <f t="shared" si="160"/>
        <v>#REF!</v>
      </c>
      <c r="T875" s="152" t="str">
        <f t="shared" ca="1" si="161"/>
        <v/>
      </c>
      <c r="U875" s="149" t="str">
        <f t="shared" ca="1" si="158"/>
        <v/>
      </c>
    </row>
    <row r="876" spans="1:21">
      <c r="A876" s="149">
        <v>874</v>
      </c>
      <c r="B876" s="150">
        <f t="shared" si="159"/>
        <v>874</v>
      </c>
      <c r="C876" s="151" t="e">
        <f>IF('Data Collection2'!$V$6='Pareto Math2'!Z$3,'Pareto Math2'!B876,IF(HLOOKUP(X$15,'Data Collection2'!I$2:J876,A877,FALSE)="","",HLOOKUP(X$15,'Data Collection2'!I$2:J876,A877,FALSE)))</f>
        <v>#REF!</v>
      </c>
      <c r="D876" s="149" t="e">
        <f>HLOOKUP(V$15,'Data Collection2'!I$2:J876,A877,FALSE)</f>
        <v>#REF!</v>
      </c>
      <c r="E876" s="152" t="e">
        <f>IF(C876="","",HLOOKUP(W$15,'Data Collection2'!I$2:J876,A877,FALSE))</f>
        <v>#REF!</v>
      </c>
      <c r="F876" s="152">
        <f>(COUNTIF(D$3:D876,D876))</f>
        <v>874</v>
      </c>
      <c r="G876" s="152">
        <f t="shared" si="162"/>
        <v>999</v>
      </c>
      <c r="H876" s="152" t="e">
        <f t="shared" si="163"/>
        <v>#REF!</v>
      </c>
      <c r="I876" s="153" t="str">
        <f t="shared" si="157"/>
        <v/>
      </c>
      <c r="J876" s="153" t="e">
        <f t="shared" si="165"/>
        <v>#REF!</v>
      </c>
      <c r="K876" s="153" t="e">
        <f t="shared" si="165"/>
        <v>#REF!</v>
      </c>
      <c r="L876" s="153" t="e">
        <f t="shared" si="165"/>
        <v>#REF!</v>
      </c>
      <c r="M876" s="153" t="e">
        <f t="shared" si="164"/>
        <v>#REF!</v>
      </c>
      <c r="N876" s="153" t="e">
        <f t="shared" si="164"/>
        <v>#REF!</v>
      </c>
      <c r="O876" s="153" t="e">
        <f t="shared" si="164"/>
        <v>#REF!</v>
      </c>
      <c r="P876" s="153" t="e">
        <f t="shared" si="156"/>
        <v>#REF!</v>
      </c>
      <c r="Q876" s="153" t="e">
        <f t="shared" si="156"/>
        <v>#REF!</v>
      </c>
      <c r="R876" s="153" t="e">
        <f t="shared" si="156"/>
        <v>#REF!</v>
      </c>
      <c r="S876" s="153" t="e">
        <f t="shared" si="160"/>
        <v>#REF!</v>
      </c>
      <c r="T876" s="152" t="str">
        <f t="shared" ca="1" si="161"/>
        <v/>
      </c>
      <c r="U876" s="149" t="str">
        <f t="shared" ca="1" si="158"/>
        <v/>
      </c>
    </row>
    <row r="877" spans="1:21">
      <c r="A877" s="149">
        <v>875</v>
      </c>
      <c r="B877" s="150">
        <f t="shared" si="159"/>
        <v>875</v>
      </c>
      <c r="C877" s="151" t="e">
        <f>IF('Data Collection2'!$V$6='Pareto Math2'!Z$3,'Pareto Math2'!B877,IF(HLOOKUP(X$15,'Data Collection2'!I$2:J877,A878,FALSE)="","",HLOOKUP(X$15,'Data Collection2'!I$2:J877,A878,FALSE)))</f>
        <v>#REF!</v>
      </c>
      <c r="D877" s="149" t="e">
        <f>HLOOKUP(V$15,'Data Collection2'!I$2:J877,A878,FALSE)</f>
        <v>#REF!</v>
      </c>
      <c r="E877" s="152" t="e">
        <f>IF(C877="","",HLOOKUP(W$15,'Data Collection2'!I$2:J877,A878,FALSE))</f>
        <v>#REF!</v>
      </c>
      <c r="F877" s="152">
        <f>(COUNTIF(D$3:D877,D877))</f>
        <v>875</v>
      </c>
      <c r="G877" s="152">
        <f t="shared" si="162"/>
        <v>999</v>
      </c>
      <c r="H877" s="152" t="e">
        <f t="shared" si="163"/>
        <v>#REF!</v>
      </c>
      <c r="I877" s="153" t="str">
        <f t="shared" si="157"/>
        <v/>
      </c>
      <c r="J877" s="153" t="e">
        <f t="shared" si="165"/>
        <v>#REF!</v>
      </c>
      <c r="K877" s="153" t="e">
        <f t="shared" si="165"/>
        <v>#REF!</v>
      </c>
      <c r="L877" s="153" t="e">
        <f t="shared" si="165"/>
        <v>#REF!</v>
      </c>
      <c r="M877" s="153" t="e">
        <f t="shared" si="164"/>
        <v>#REF!</v>
      </c>
      <c r="N877" s="153" t="e">
        <f t="shared" si="164"/>
        <v>#REF!</v>
      </c>
      <c r="O877" s="153" t="e">
        <f t="shared" si="164"/>
        <v>#REF!</v>
      </c>
      <c r="P877" s="153" t="e">
        <f t="shared" si="156"/>
        <v>#REF!</v>
      </c>
      <c r="Q877" s="153" t="e">
        <f t="shared" si="156"/>
        <v>#REF!</v>
      </c>
      <c r="R877" s="153" t="e">
        <f t="shared" si="156"/>
        <v>#REF!</v>
      </c>
      <c r="S877" s="153" t="e">
        <f t="shared" si="160"/>
        <v>#REF!</v>
      </c>
      <c r="T877" s="152" t="str">
        <f t="shared" ca="1" si="161"/>
        <v/>
      </c>
      <c r="U877" s="149" t="str">
        <f t="shared" ca="1" si="158"/>
        <v/>
      </c>
    </row>
    <row r="878" spans="1:21">
      <c r="A878" s="149">
        <v>876</v>
      </c>
      <c r="B878" s="150">
        <f t="shared" si="159"/>
        <v>876</v>
      </c>
      <c r="C878" s="151" t="e">
        <f>IF('Data Collection2'!$V$6='Pareto Math2'!Z$3,'Pareto Math2'!B878,IF(HLOOKUP(X$15,'Data Collection2'!I$2:J878,A879,FALSE)="","",HLOOKUP(X$15,'Data Collection2'!I$2:J878,A879,FALSE)))</f>
        <v>#REF!</v>
      </c>
      <c r="D878" s="149" t="e">
        <f>HLOOKUP(V$15,'Data Collection2'!I$2:J878,A879,FALSE)</f>
        <v>#REF!</v>
      </c>
      <c r="E878" s="152" t="e">
        <f>IF(C878="","",HLOOKUP(W$15,'Data Collection2'!I$2:J878,A879,FALSE))</f>
        <v>#REF!</v>
      </c>
      <c r="F878" s="152">
        <f>(COUNTIF(D$3:D878,D878))</f>
        <v>876</v>
      </c>
      <c r="G878" s="152">
        <f t="shared" si="162"/>
        <v>999</v>
      </c>
      <c r="H878" s="152" t="e">
        <f t="shared" si="163"/>
        <v>#REF!</v>
      </c>
      <c r="I878" s="153" t="str">
        <f t="shared" si="157"/>
        <v/>
      </c>
      <c r="J878" s="153" t="e">
        <f t="shared" si="165"/>
        <v>#REF!</v>
      </c>
      <c r="K878" s="153" t="e">
        <f t="shared" si="165"/>
        <v>#REF!</v>
      </c>
      <c r="L878" s="153" t="e">
        <f t="shared" si="165"/>
        <v>#REF!</v>
      </c>
      <c r="M878" s="153" t="e">
        <f t="shared" si="164"/>
        <v>#REF!</v>
      </c>
      <c r="N878" s="153" t="e">
        <f t="shared" si="164"/>
        <v>#REF!</v>
      </c>
      <c r="O878" s="153" t="e">
        <f t="shared" si="164"/>
        <v>#REF!</v>
      </c>
      <c r="P878" s="153" t="e">
        <f t="shared" si="156"/>
        <v>#REF!</v>
      </c>
      <c r="Q878" s="153" t="e">
        <f t="shared" si="156"/>
        <v>#REF!</v>
      </c>
      <c r="R878" s="153" t="e">
        <f t="shared" si="156"/>
        <v>#REF!</v>
      </c>
      <c r="S878" s="153" t="e">
        <f t="shared" si="160"/>
        <v>#REF!</v>
      </c>
      <c r="T878" s="152" t="str">
        <f t="shared" ca="1" si="161"/>
        <v/>
      </c>
      <c r="U878" s="149" t="str">
        <f t="shared" ca="1" si="158"/>
        <v/>
      </c>
    </row>
    <row r="879" spans="1:21">
      <c r="A879" s="149">
        <v>877</v>
      </c>
      <c r="B879" s="150">
        <f t="shared" si="159"/>
        <v>877</v>
      </c>
      <c r="C879" s="151" t="e">
        <f>IF('Data Collection2'!$V$6='Pareto Math2'!Z$3,'Pareto Math2'!B879,IF(HLOOKUP(X$15,'Data Collection2'!I$2:J879,A880,FALSE)="","",HLOOKUP(X$15,'Data Collection2'!I$2:J879,A880,FALSE)))</f>
        <v>#REF!</v>
      </c>
      <c r="D879" s="149" t="e">
        <f>HLOOKUP(V$15,'Data Collection2'!I$2:J879,A880,FALSE)</f>
        <v>#REF!</v>
      </c>
      <c r="E879" s="152" t="e">
        <f>IF(C879="","",HLOOKUP(W$15,'Data Collection2'!I$2:J879,A880,FALSE))</f>
        <v>#REF!</v>
      </c>
      <c r="F879" s="152">
        <f>(COUNTIF(D$3:D879,D879))</f>
        <v>877</v>
      </c>
      <c r="G879" s="152">
        <f t="shared" si="162"/>
        <v>999</v>
      </c>
      <c r="H879" s="152" t="e">
        <f t="shared" si="163"/>
        <v>#REF!</v>
      </c>
      <c r="I879" s="153" t="str">
        <f t="shared" si="157"/>
        <v/>
      </c>
      <c r="J879" s="153" t="e">
        <f t="shared" si="165"/>
        <v>#REF!</v>
      </c>
      <c r="K879" s="153" t="e">
        <f t="shared" si="165"/>
        <v>#REF!</v>
      </c>
      <c r="L879" s="153" t="e">
        <f t="shared" si="165"/>
        <v>#REF!</v>
      </c>
      <c r="M879" s="153" t="e">
        <f t="shared" si="164"/>
        <v>#REF!</v>
      </c>
      <c r="N879" s="153" t="e">
        <f t="shared" si="164"/>
        <v>#REF!</v>
      </c>
      <c r="O879" s="153" t="e">
        <f t="shared" si="164"/>
        <v>#REF!</v>
      </c>
      <c r="P879" s="153" t="e">
        <f t="shared" si="156"/>
        <v>#REF!</v>
      </c>
      <c r="Q879" s="153" t="e">
        <f t="shared" si="156"/>
        <v>#REF!</v>
      </c>
      <c r="R879" s="153" t="e">
        <f t="shared" si="156"/>
        <v>#REF!</v>
      </c>
      <c r="S879" s="153" t="e">
        <f t="shared" si="160"/>
        <v>#REF!</v>
      </c>
      <c r="T879" s="152" t="str">
        <f t="shared" ca="1" si="161"/>
        <v/>
      </c>
      <c r="U879" s="149" t="str">
        <f t="shared" ca="1" si="158"/>
        <v/>
      </c>
    </row>
    <row r="880" spans="1:21">
      <c r="A880" s="149">
        <v>878</v>
      </c>
      <c r="B880" s="150">
        <f t="shared" si="159"/>
        <v>878</v>
      </c>
      <c r="C880" s="151" t="e">
        <f>IF('Data Collection2'!$V$6='Pareto Math2'!Z$3,'Pareto Math2'!B880,IF(HLOOKUP(X$15,'Data Collection2'!I$2:J880,A881,FALSE)="","",HLOOKUP(X$15,'Data Collection2'!I$2:J880,A881,FALSE)))</f>
        <v>#REF!</v>
      </c>
      <c r="D880" s="149" t="e">
        <f>HLOOKUP(V$15,'Data Collection2'!I$2:J880,A881,FALSE)</f>
        <v>#REF!</v>
      </c>
      <c r="E880" s="152" t="e">
        <f>IF(C880="","",HLOOKUP(W$15,'Data Collection2'!I$2:J880,A881,FALSE))</f>
        <v>#REF!</v>
      </c>
      <c r="F880" s="152">
        <f>(COUNTIF(D$3:D880,D880))</f>
        <v>878</v>
      </c>
      <c r="G880" s="152">
        <f t="shared" si="162"/>
        <v>999</v>
      </c>
      <c r="H880" s="152" t="e">
        <f t="shared" si="163"/>
        <v>#REF!</v>
      </c>
      <c r="I880" s="153" t="str">
        <f t="shared" si="157"/>
        <v/>
      </c>
      <c r="J880" s="153" t="e">
        <f t="shared" si="165"/>
        <v>#REF!</v>
      </c>
      <c r="K880" s="153" t="e">
        <f t="shared" si="165"/>
        <v>#REF!</v>
      </c>
      <c r="L880" s="153" t="e">
        <f t="shared" si="165"/>
        <v>#REF!</v>
      </c>
      <c r="M880" s="153" t="e">
        <f t="shared" si="164"/>
        <v>#REF!</v>
      </c>
      <c r="N880" s="153" t="e">
        <f t="shared" si="164"/>
        <v>#REF!</v>
      </c>
      <c r="O880" s="153" t="e">
        <f t="shared" si="164"/>
        <v>#REF!</v>
      </c>
      <c r="P880" s="153" t="e">
        <f t="shared" si="156"/>
        <v>#REF!</v>
      </c>
      <c r="Q880" s="153" t="e">
        <f t="shared" si="156"/>
        <v>#REF!</v>
      </c>
      <c r="R880" s="153" t="e">
        <f t="shared" si="156"/>
        <v>#REF!</v>
      </c>
      <c r="S880" s="153" t="e">
        <f t="shared" si="160"/>
        <v>#REF!</v>
      </c>
      <c r="T880" s="152" t="str">
        <f t="shared" ca="1" si="161"/>
        <v/>
      </c>
      <c r="U880" s="149" t="str">
        <f t="shared" ca="1" si="158"/>
        <v/>
      </c>
    </row>
    <row r="881" spans="1:21">
      <c r="A881" s="149">
        <v>879</v>
      </c>
      <c r="B881" s="150">
        <f t="shared" si="159"/>
        <v>879</v>
      </c>
      <c r="C881" s="151" t="e">
        <f>IF('Data Collection2'!$V$6='Pareto Math2'!Z$3,'Pareto Math2'!B881,IF(HLOOKUP(X$15,'Data Collection2'!I$2:J881,A882,FALSE)="","",HLOOKUP(X$15,'Data Collection2'!I$2:J881,A882,FALSE)))</f>
        <v>#REF!</v>
      </c>
      <c r="D881" s="149" t="e">
        <f>HLOOKUP(V$15,'Data Collection2'!I$2:J881,A882,FALSE)</f>
        <v>#REF!</v>
      </c>
      <c r="E881" s="152" t="e">
        <f>IF(C881="","",HLOOKUP(W$15,'Data Collection2'!I$2:J881,A882,FALSE))</f>
        <v>#REF!</v>
      </c>
      <c r="F881" s="152">
        <f>(COUNTIF(D$3:D881,D881))</f>
        <v>879</v>
      </c>
      <c r="G881" s="152">
        <f t="shared" si="162"/>
        <v>999</v>
      </c>
      <c r="H881" s="152" t="e">
        <f t="shared" si="163"/>
        <v>#REF!</v>
      </c>
      <c r="I881" s="153" t="str">
        <f t="shared" si="157"/>
        <v/>
      </c>
      <c r="J881" s="153" t="e">
        <f t="shared" si="165"/>
        <v>#REF!</v>
      </c>
      <c r="K881" s="153" t="e">
        <f t="shared" si="165"/>
        <v>#REF!</v>
      </c>
      <c r="L881" s="153" t="e">
        <f t="shared" si="165"/>
        <v>#REF!</v>
      </c>
      <c r="M881" s="153" t="e">
        <f t="shared" si="164"/>
        <v>#REF!</v>
      </c>
      <c r="N881" s="153" t="e">
        <f t="shared" si="164"/>
        <v>#REF!</v>
      </c>
      <c r="O881" s="153" t="e">
        <f t="shared" si="164"/>
        <v>#REF!</v>
      </c>
      <c r="P881" s="153" t="e">
        <f t="shared" si="156"/>
        <v>#REF!</v>
      </c>
      <c r="Q881" s="153" t="e">
        <f t="shared" si="156"/>
        <v>#REF!</v>
      </c>
      <c r="R881" s="153" t="e">
        <f t="shared" si="156"/>
        <v>#REF!</v>
      </c>
      <c r="S881" s="153" t="e">
        <f t="shared" si="160"/>
        <v>#REF!</v>
      </c>
      <c r="T881" s="152" t="str">
        <f t="shared" ca="1" si="161"/>
        <v/>
      </c>
      <c r="U881" s="149" t="str">
        <f t="shared" ca="1" si="158"/>
        <v/>
      </c>
    </row>
    <row r="882" spans="1:21">
      <c r="A882" s="149">
        <v>880</v>
      </c>
      <c r="B882" s="150">
        <f t="shared" si="159"/>
        <v>880</v>
      </c>
      <c r="C882" s="151" t="e">
        <f>IF('Data Collection2'!$V$6='Pareto Math2'!Z$3,'Pareto Math2'!B882,IF(HLOOKUP(X$15,'Data Collection2'!I$2:J882,A883,FALSE)="","",HLOOKUP(X$15,'Data Collection2'!I$2:J882,A883,FALSE)))</f>
        <v>#REF!</v>
      </c>
      <c r="D882" s="149" t="e">
        <f>HLOOKUP(V$15,'Data Collection2'!I$2:J882,A883,FALSE)</f>
        <v>#REF!</v>
      </c>
      <c r="E882" s="152" t="e">
        <f>IF(C882="","",HLOOKUP(W$15,'Data Collection2'!I$2:J882,A883,FALSE))</f>
        <v>#REF!</v>
      </c>
      <c r="F882" s="152">
        <f>(COUNTIF(D$3:D882,D882))</f>
        <v>880</v>
      </c>
      <c r="G882" s="152">
        <f t="shared" si="162"/>
        <v>999</v>
      </c>
      <c r="H882" s="152" t="e">
        <f t="shared" si="163"/>
        <v>#REF!</v>
      </c>
      <c r="I882" s="153" t="str">
        <f t="shared" si="157"/>
        <v/>
      </c>
      <c r="J882" s="153" t="e">
        <f t="shared" si="165"/>
        <v>#REF!</v>
      </c>
      <c r="K882" s="153" t="e">
        <f t="shared" si="165"/>
        <v>#REF!</v>
      </c>
      <c r="L882" s="153" t="e">
        <f t="shared" si="165"/>
        <v>#REF!</v>
      </c>
      <c r="M882" s="153" t="e">
        <f t="shared" si="164"/>
        <v>#REF!</v>
      </c>
      <c r="N882" s="153" t="e">
        <f t="shared" si="164"/>
        <v>#REF!</v>
      </c>
      <c r="O882" s="153" t="e">
        <f t="shared" si="164"/>
        <v>#REF!</v>
      </c>
      <c r="P882" s="153" t="e">
        <f t="shared" si="156"/>
        <v>#REF!</v>
      </c>
      <c r="Q882" s="153" t="e">
        <f t="shared" si="156"/>
        <v>#REF!</v>
      </c>
      <c r="R882" s="153" t="e">
        <f t="shared" si="156"/>
        <v>#REF!</v>
      </c>
      <c r="S882" s="153" t="e">
        <f t="shared" si="160"/>
        <v>#REF!</v>
      </c>
      <c r="T882" s="152" t="str">
        <f t="shared" ca="1" si="161"/>
        <v/>
      </c>
      <c r="U882" s="149" t="str">
        <f t="shared" ca="1" si="158"/>
        <v/>
      </c>
    </row>
    <row r="883" spans="1:21">
      <c r="A883" s="149">
        <v>881</v>
      </c>
      <c r="B883" s="150">
        <f t="shared" si="159"/>
        <v>881</v>
      </c>
      <c r="C883" s="151" t="e">
        <f>IF('Data Collection2'!$V$6='Pareto Math2'!Z$3,'Pareto Math2'!B883,IF(HLOOKUP(X$15,'Data Collection2'!I$2:J883,A884,FALSE)="","",HLOOKUP(X$15,'Data Collection2'!I$2:J883,A884,FALSE)))</f>
        <v>#REF!</v>
      </c>
      <c r="D883" s="149" t="e">
        <f>HLOOKUP(V$15,'Data Collection2'!I$2:J883,A884,FALSE)</f>
        <v>#REF!</v>
      </c>
      <c r="E883" s="152" t="e">
        <f>IF(C883="","",HLOOKUP(W$15,'Data Collection2'!I$2:J883,A884,FALSE))</f>
        <v>#REF!</v>
      </c>
      <c r="F883" s="152">
        <f>(COUNTIF(D$3:D883,D883))</f>
        <v>881</v>
      </c>
      <c r="G883" s="152">
        <f t="shared" si="162"/>
        <v>999</v>
      </c>
      <c r="H883" s="152" t="e">
        <f t="shared" si="163"/>
        <v>#REF!</v>
      </c>
      <c r="I883" s="153" t="str">
        <f t="shared" si="157"/>
        <v/>
      </c>
      <c r="J883" s="153" t="e">
        <f t="shared" si="165"/>
        <v>#REF!</v>
      </c>
      <c r="K883" s="153" t="e">
        <f t="shared" si="165"/>
        <v>#REF!</v>
      </c>
      <c r="L883" s="153" t="e">
        <f t="shared" si="165"/>
        <v>#REF!</v>
      </c>
      <c r="M883" s="153" t="e">
        <f t="shared" si="164"/>
        <v>#REF!</v>
      </c>
      <c r="N883" s="153" t="e">
        <f t="shared" si="164"/>
        <v>#REF!</v>
      </c>
      <c r="O883" s="153" t="e">
        <f t="shared" si="164"/>
        <v>#REF!</v>
      </c>
      <c r="P883" s="153" t="e">
        <f t="shared" si="156"/>
        <v>#REF!</v>
      </c>
      <c r="Q883" s="153" t="e">
        <f t="shared" si="156"/>
        <v>#REF!</v>
      </c>
      <c r="R883" s="153" t="e">
        <f t="shared" si="156"/>
        <v>#REF!</v>
      </c>
      <c r="S883" s="153" t="e">
        <f t="shared" si="160"/>
        <v>#REF!</v>
      </c>
      <c r="T883" s="152" t="str">
        <f t="shared" ca="1" si="161"/>
        <v/>
      </c>
      <c r="U883" s="149" t="str">
        <f t="shared" ca="1" si="158"/>
        <v/>
      </c>
    </row>
    <row r="884" spans="1:21">
      <c r="A884" s="149">
        <v>882</v>
      </c>
      <c r="B884" s="150">
        <f t="shared" si="159"/>
        <v>882</v>
      </c>
      <c r="C884" s="151" t="e">
        <f>IF('Data Collection2'!$V$6='Pareto Math2'!Z$3,'Pareto Math2'!B884,IF(HLOOKUP(X$15,'Data Collection2'!I$2:J884,A885,FALSE)="","",HLOOKUP(X$15,'Data Collection2'!I$2:J884,A885,FALSE)))</f>
        <v>#REF!</v>
      </c>
      <c r="D884" s="149" t="e">
        <f>HLOOKUP(V$15,'Data Collection2'!I$2:J884,A885,FALSE)</f>
        <v>#REF!</v>
      </c>
      <c r="E884" s="152" t="e">
        <f>IF(C884="","",HLOOKUP(W$15,'Data Collection2'!I$2:J884,A885,FALSE))</f>
        <v>#REF!</v>
      </c>
      <c r="F884" s="152">
        <f>(COUNTIF(D$3:D884,D884))</f>
        <v>882</v>
      </c>
      <c r="G884" s="152">
        <f t="shared" si="162"/>
        <v>999</v>
      </c>
      <c r="H884" s="152" t="e">
        <f t="shared" si="163"/>
        <v>#REF!</v>
      </c>
      <c r="I884" s="153" t="str">
        <f t="shared" si="157"/>
        <v/>
      </c>
      <c r="J884" s="153" t="e">
        <f t="shared" si="165"/>
        <v>#REF!</v>
      </c>
      <c r="K884" s="153" t="e">
        <f t="shared" si="165"/>
        <v>#REF!</v>
      </c>
      <c r="L884" s="153" t="e">
        <f t="shared" si="165"/>
        <v>#REF!</v>
      </c>
      <c r="M884" s="153" t="e">
        <f t="shared" si="164"/>
        <v>#REF!</v>
      </c>
      <c r="N884" s="153" t="e">
        <f t="shared" si="164"/>
        <v>#REF!</v>
      </c>
      <c r="O884" s="153" t="e">
        <f t="shared" si="164"/>
        <v>#REF!</v>
      </c>
      <c r="P884" s="153" t="e">
        <f t="shared" si="156"/>
        <v>#REF!</v>
      </c>
      <c r="Q884" s="153" t="e">
        <f t="shared" si="156"/>
        <v>#REF!</v>
      </c>
      <c r="R884" s="153" t="e">
        <f t="shared" si="156"/>
        <v>#REF!</v>
      </c>
      <c r="S884" s="153" t="e">
        <f t="shared" si="160"/>
        <v>#REF!</v>
      </c>
      <c r="T884" s="152" t="str">
        <f t="shared" ca="1" si="161"/>
        <v/>
      </c>
      <c r="U884" s="149" t="str">
        <f t="shared" ca="1" si="158"/>
        <v/>
      </c>
    </row>
    <row r="885" spans="1:21">
      <c r="A885" s="149">
        <v>883</v>
      </c>
      <c r="B885" s="150">
        <f t="shared" si="159"/>
        <v>883</v>
      </c>
      <c r="C885" s="151" t="e">
        <f>IF('Data Collection2'!$V$6='Pareto Math2'!Z$3,'Pareto Math2'!B885,IF(HLOOKUP(X$15,'Data Collection2'!I$2:J885,A886,FALSE)="","",HLOOKUP(X$15,'Data Collection2'!I$2:J885,A886,FALSE)))</f>
        <v>#REF!</v>
      </c>
      <c r="D885" s="149" t="e">
        <f>HLOOKUP(V$15,'Data Collection2'!I$2:J885,A886,FALSE)</f>
        <v>#REF!</v>
      </c>
      <c r="E885" s="152" t="e">
        <f>IF(C885="","",HLOOKUP(W$15,'Data Collection2'!I$2:J885,A886,FALSE))</f>
        <v>#REF!</v>
      </c>
      <c r="F885" s="152">
        <f>(COUNTIF(D$3:D885,D885))</f>
        <v>883</v>
      </c>
      <c r="G885" s="152">
        <f t="shared" si="162"/>
        <v>999</v>
      </c>
      <c r="H885" s="152" t="e">
        <f t="shared" si="163"/>
        <v>#REF!</v>
      </c>
      <c r="I885" s="153" t="str">
        <f t="shared" si="157"/>
        <v/>
      </c>
      <c r="J885" s="153" t="e">
        <f t="shared" si="165"/>
        <v>#REF!</v>
      </c>
      <c r="K885" s="153" t="e">
        <f t="shared" si="165"/>
        <v>#REF!</v>
      </c>
      <c r="L885" s="153" t="e">
        <f t="shared" si="165"/>
        <v>#REF!</v>
      </c>
      <c r="M885" s="153" t="e">
        <f t="shared" si="164"/>
        <v>#REF!</v>
      </c>
      <c r="N885" s="153" t="e">
        <f t="shared" si="164"/>
        <v>#REF!</v>
      </c>
      <c r="O885" s="153" t="e">
        <f t="shared" si="164"/>
        <v>#REF!</v>
      </c>
      <c r="P885" s="153" t="e">
        <f t="shared" si="164"/>
        <v>#REF!</v>
      </c>
      <c r="Q885" s="153" t="e">
        <f t="shared" si="164"/>
        <v>#REF!</v>
      </c>
      <c r="R885" s="153" t="e">
        <f t="shared" si="164"/>
        <v>#REF!</v>
      </c>
      <c r="S885" s="153" t="e">
        <f t="shared" si="160"/>
        <v>#REF!</v>
      </c>
      <c r="T885" s="152" t="str">
        <f t="shared" ca="1" si="161"/>
        <v/>
      </c>
      <c r="U885" s="149" t="str">
        <f t="shared" ca="1" si="158"/>
        <v/>
      </c>
    </row>
    <row r="886" spans="1:21">
      <c r="A886" s="149">
        <v>884</v>
      </c>
      <c r="B886" s="150">
        <f t="shared" si="159"/>
        <v>884</v>
      </c>
      <c r="C886" s="151" t="e">
        <f>IF('Data Collection2'!$V$6='Pareto Math2'!Z$3,'Pareto Math2'!B886,IF(HLOOKUP(X$15,'Data Collection2'!I$2:J886,A887,FALSE)="","",HLOOKUP(X$15,'Data Collection2'!I$2:J886,A887,FALSE)))</f>
        <v>#REF!</v>
      </c>
      <c r="D886" s="149" t="e">
        <f>HLOOKUP(V$15,'Data Collection2'!I$2:J886,A887,FALSE)</f>
        <v>#REF!</v>
      </c>
      <c r="E886" s="152" t="e">
        <f>IF(C886="","",HLOOKUP(W$15,'Data Collection2'!I$2:J886,A887,FALSE))</f>
        <v>#REF!</v>
      </c>
      <c r="F886" s="152">
        <f>(COUNTIF(D$3:D886,D886))</f>
        <v>884</v>
      </c>
      <c r="G886" s="152">
        <f t="shared" si="162"/>
        <v>999</v>
      </c>
      <c r="H886" s="152" t="e">
        <f t="shared" si="163"/>
        <v>#REF!</v>
      </c>
      <c r="I886" s="153" t="str">
        <f t="shared" si="157"/>
        <v/>
      </c>
      <c r="J886" s="153" t="e">
        <f t="shared" si="165"/>
        <v>#REF!</v>
      </c>
      <c r="K886" s="153" t="e">
        <f t="shared" si="165"/>
        <v>#REF!</v>
      </c>
      <c r="L886" s="153" t="e">
        <f t="shared" si="165"/>
        <v>#REF!</v>
      </c>
      <c r="M886" s="153" t="e">
        <f t="shared" si="164"/>
        <v>#REF!</v>
      </c>
      <c r="N886" s="153" t="e">
        <f t="shared" si="164"/>
        <v>#REF!</v>
      </c>
      <c r="O886" s="153" t="e">
        <f t="shared" si="164"/>
        <v>#REF!</v>
      </c>
      <c r="P886" s="153" t="e">
        <f t="shared" si="164"/>
        <v>#REF!</v>
      </c>
      <c r="Q886" s="153" t="e">
        <f t="shared" si="164"/>
        <v>#REF!</v>
      </c>
      <c r="R886" s="153" t="e">
        <f t="shared" si="164"/>
        <v>#REF!</v>
      </c>
      <c r="S886" s="153" t="e">
        <f t="shared" si="160"/>
        <v>#REF!</v>
      </c>
      <c r="T886" s="152" t="str">
        <f t="shared" ca="1" si="161"/>
        <v/>
      </c>
      <c r="U886" s="149" t="str">
        <f t="shared" ca="1" si="158"/>
        <v/>
      </c>
    </row>
    <row r="887" spans="1:21">
      <c r="A887" s="149">
        <v>885</v>
      </c>
      <c r="B887" s="150">
        <f t="shared" si="159"/>
        <v>885</v>
      </c>
      <c r="C887" s="151" t="e">
        <f>IF('Data Collection2'!$V$6='Pareto Math2'!Z$3,'Pareto Math2'!B887,IF(HLOOKUP(X$15,'Data Collection2'!I$2:J887,A888,FALSE)="","",HLOOKUP(X$15,'Data Collection2'!I$2:J887,A888,FALSE)))</f>
        <v>#REF!</v>
      </c>
      <c r="D887" s="149" t="e">
        <f>HLOOKUP(V$15,'Data Collection2'!I$2:J887,A888,FALSE)</f>
        <v>#REF!</v>
      </c>
      <c r="E887" s="152" t="e">
        <f>IF(C887="","",HLOOKUP(W$15,'Data Collection2'!I$2:J887,A888,FALSE))</f>
        <v>#REF!</v>
      </c>
      <c r="F887" s="152">
        <f>(COUNTIF(D$3:D887,D887))</f>
        <v>885</v>
      </c>
      <c r="G887" s="152">
        <f t="shared" si="162"/>
        <v>999</v>
      </c>
      <c r="H887" s="152" t="e">
        <f t="shared" si="163"/>
        <v>#REF!</v>
      </c>
      <c r="I887" s="153" t="str">
        <f t="shared" si="157"/>
        <v/>
      </c>
      <c r="J887" s="153" t="e">
        <f t="shared" si="165"/>
        <v>#REF!</v>
      </c>
      <c r="K887" s="153" t="e">
        <f t="shared" si="165"/>
        <v>#REF!</v>
      </c>
      <c r="L887" s="153" t="e">
        <f t="shared" si="165"/>
        <v>#REF!</v>
      </c>
      <c r="M887" s="153" t="e">
        <f t="shared" si="164"/>
        <v>#REF!</v>
      </c>
      <c r="N887" s="153" t="e">
        <f t="shared" si="164"/>
        <v>#REF!</v>
      </c>
      <c r="O887" s="153" t="e">
        <f t="shared" si="164"/>
        <v>#REF!</v>
      </c>
      <c r="P887" s="153" t="e">
        <f t="shared" si="164"/>
        <v>#REF!</v>
      </c>
      <c r="Q887" s="153" t="e">
        <f t="shared" si="164"/>
        <v>#REF!</v>
      </c>
      <c r="R887" s="153" t="e">
        <f t="shared" si="164"/>
        <v>#REF!</v>
      </c>
      <c r="S887" s="153" t="e">
        <f t="shared" si="160"/>
        <v>#REF!</v>
      </c>
      <c r="T887" s="152" t="str">
        <f t="shared" ca="1" si="161"/>
        <v/>
      </c>
      <c r="U887" s="149" t="str">
        <f t="shared" ca="1" si="158"/>
        <v/>
      </c>
    </row>
    <row r="888" spans="1:21">
      <c r="A888" s="149">
        <v>886</v>
      </c>
      <c r="B888" s="150">
        <f t="shared" si="159"/>
        <v>886</v>
      </c>
      <c r="C888" s="151" t="e">
        <f>IF('Data Collection2'!$V$6='Pareto Math2'!Z$3,'Pareto Math2'!B888,IF(HLOOKUP(X$15,'Data Collection2'!I$2:J888,A889,FALSE)="","",HLOOKUP(X$15,'Data Collection2'!I$2:J888,A889,FALSE)))</f>
        <v>#REF!</v>
      </c>
      <c r="D888" s="149" t="e">
        <f>HLOOKUP(V$15,'Data Collection2'!I$2:J888,A889,FALSE)</f>
        <v>#REF!</v>
      </c>
      <c r="E888" s="152" t="e">
        <f>IF(C888="","",HLOOKUP(W$15,'Data Collection2'!I$2:J888,A889,FALSE))</f>
        <v>#REF!</v>
      </c>
      <c r="F888" s="152">
        <f>(COUNTIF(D$3:D888,D888))</f>
        <v>886</v>
      </c>
      <c r="G888" s="152">
        <f t="shared" si="162"/>
        <v>999</v>
      </c>
      <c r="H888" s="152" t="e">
        <f t="shared" si="163"/>
        <v>#REF!</v>
      </c>
      <c r="I888" s="153" t="str">
        <f t="shared" si="157"/>
        <v/>
      </c>
      <c r="J888" s="153" t="e">
        <f t="shared" si="165"/>
        <v>#REF!</v>
      </c>
      <c r="K888" s="153" t="e">
        <f t="shared" si="165"/>
        <v>#REF!</v>
      </c>
      <c r="L888" s="153" t="e">
        <f t="shared" si="165"/>
        <v>#REF!</v>
      </c>
      <c r="M888" s="153" t="e">
        <f t="shared" si="164"/>
        <v>#REF!</v>
      </c>
      <c r="N888" s="153" t="e">
        <f t="shared" si="164"/>
        <v>#REF!</v>
      </c>
      <c r="O888" s="153" t="e">
        <f t="shared" si="164"/>
        <v>#REF!</v>
      </c>
      <c r="P888" s="153" t="e">
        <f t="shared" si="164"/>
        <v>#REF!</v>
      </c>
      <c r="Q888" s="153" t="e">
        <f t="shared" si="164"/>
        <v>#REF!</v>
      </c>
      <c r="R888" s="153" t="e">
        <f t="shared" si="164"/>
        <v>#REF!</v>
      </c>
      <c r="S888" s="153" t="e">
        <f t="shared" si="160"/>
        <v>#REF!</v>
      </c>
      <c r="T888" s="152" t="str">
        <f t="shared" ca="1" si="161"/>
        <v/>
      </c>
      <c r="U888" s="149" t="str">
        <f t="shared" ca="1" si="158"/>
        <v/>
      </c>
    </row>
    <row r="889" spans="1:21">
      <c r="A889" s="149">
        <v>887</v>
      </c>
      <c r="B889" s="150">
        <f t="shared" si="159"/>
        <v>887</v>
      </c>
      <c r="C889" s="151" t="e">
        <f>IF('Data Collection2'!$V$6='Pareto Math2'!Z$3,'Pareto Math2'!B889,IF(HLOOKUP(X$15,'Data Collection2'!I$2:J889,A890,FALSE)="","",HLOOKUP(X$15,'Data Collection2'!I$2:J889,A890,FALSE)))</f>
        <v>#REF!</v>
      </c>
      <c r="D889" s="149" t="e">
        <f>HLOOKUP(V$15,'Data Collection2'!I$2:J889,A890,FALSE)</f>
        <v>#REF!</v>
      </c>
      <c r="E889" s="152" t="e">
        <f>IF(C889="","",HLOOKUP(W$15,'Data Collection2'!I$2:J889,A890,FALSE))</f>
        <v>#REF!</v>
      </c>
      <c r="F889" s="152">
        <f>(COUNTIF(D$3:D889,D889))</f>
        <v>887</v>
      </c>
      <c r="G889" s="152">
        <f t="shared" si="162"/>
        <v>999</v>
      </c>
      <c r="H889" s="152" t="e">
        <f t="shared" si="163"/>
        <v>#REF!</v>
      </c>
      <c r="I889" s="153" t="str">
        <f t="shared" si="157"/>
        <v/>
      </c>
      <c r="J889" s="153" t="e">
        <f t="shared" si="165"/>
        <v>#REF!</v>
      </c>
      <c r="K889" s="153" t="e">
        <f t="shared" si="165"/>
        <v>#REF!</v>
      </c>
      <c r="L889" s="153" t="e">
        <f t="shared" si="165"/>
        <v>#REF!</v>
      </c>
      <c r="M889" s="153" t="e">
        <f t="shared" si="164"/>
        <v>#REF!</v>
      </c>
      <c r="N889" s="153" t="e">
        <f t="shared" si="164"/>
        <v>#REF!</v>
      </c>
      <c r="O889" s="153" t="e">
        <f t="shared" si="164"/>
        <v>#REF!</v>
      </c>
      <c r="P889" s="153" t="e">
        <f t="shared" si="164"/>
        <v>#REF!</v>
      </c>
      <c r="Q889" s="153" t="e">
        <f t="shared" si="164"/>
        <v>#REF!</v>
      </c>
      <c r="R889" s="153" t="e">
        <f t="shared" si="164"/>
        <v>#REF!</v>
      </c>
      <c r="S889" s="153" t="e">
        <f t="shared" si="160"/>
        <v>#REF!</v>
      </c>
      <c r="T889" s="152" t="str">
        <f t="shared" ca="1" si="161"/>
        <v/>
      </c>
      <c r="U889" s="149" t="str">
        <f t="shared" ca="1" si="158"/>
        <v/>
      </c>
    </row>
    <row r="890" spans="1:21">
      <c r="A890" s="149">
        <v>888</v>
      </c>
      <c r="B890" s="150">
        <f t="shared" si="159"/>
        <v>888</v>
      </c>
      <c r="C890" s="151" t="e">
        <f>IF('Data Collection2'!$V$6='Pareto Math2'!Z$3,'Pareto Math2'!B890,IF(HLOOKUP(X$15,'Data Collection2'!I$2:J890,A891,FALSE)="","",HLOOKUP(X$15,'Data Collection2'!I$2:J890,A891,FALSE)))</f>
        <v>#REF!</v>
      </c>
      <c r="D890" s="149" t="e">
        <f>HLOOKUP(V$15,'Data Collection2'!I$2:J890,A891,FALSE)</f>
        <v>#REF!</v>
      </c>
      <c r="E890" s="152" t="e">
        <f>IF(C890="","",HLOOKUP(W$15,'Data Collection2'!I$2:J890,A891,FALSE))</f>
        <v>#REF!</v>
      </c>
      <c r="F890" s="152">
        <f>(COUNTIF(D$3:D890,D890))</f>
        <v>888</v>
      </c>
      <c r="G890" s="152">
        <f t="shared" si="162"/>
        <v>999</v>
      </c>
      <c r="H890" s="152" t="e">
        <f t="shared" si="163"/>
        <v>#REF!</v>
      </c>
      <c r="I890" s="153" t="str">
        <f t="shared" si="157"/>
        <v/>
      </c>
      <c r="J890" s="153" t="e">
        <f t="shared" si="165"/>
        <v>#REF!</v>
      </c>
      <c r="K890" s="153" t="e">
        <f t="shared" si="165"/>
        <v>#REF!</v>
      </c>
      <c r="L890" s="153" t="e">
        <f t="shared" si="165"/>
        <v>#REF!</v>
      </c>
      <c r="M890" s="153" t="e">
        <f t="shared" si="164"/>
        <v>#REF!</v>
      </c>
      <c r="N890" s="153" t="e">
        <f t="shared" si="164"/>
        <v>#REF!</v>
      </c>
      <c r="O890" s="153" t="e">
        <f t="shared" si="164"/>
        <v>#REF!</v>
      </c>
      <c r="P890" s="153" t="e">
        <f t="shared" si="164"/>
        <v>#REF!</v>
      </c>
      <c r="Q890" s="153" t="e">
        <f t="shared" si="164"/>
        <v>#REF!</v>
      </c>
      <c r="R890" s="153" t="e">
        <f t="shared" si="164"/>
        <v>#REF!</v>
      </c>
      <c r="S890" s="153" t="e">
        <f t="shared" si="160"/>
        <v>#REF!</v>
      </c>
      <c r="T890" s="152" t="str">
        <f t="shared" ca="1" si="161"/>
        <v/>
      </c>
      <c r="U890" s="149" t="str">
        <f t="shared" ca="1" si="158"/>
        <v/>
      </c>
    </row>
    <row r="891" spans="1:21">
      <c r="A891" s="149">
        <v>889</v>
      </c>
      <c r="B891" s="150">
        <f t="shared" si="159"/>
        <v>889</v>
      </c>
      <c r="C891" s="151" t="e">
        <f>IF('Data Collection2'!$V$6='Pareto Math2'!Z$3,'Pareto Math2'!B891,IF(HLOOKUP(X$15,'Data Collection2'!I$2:J891,A892,FALSE)="","",HLOOKUP(X$15,'Data Collection2'!I$2:J891,A892,FALSE)))</f>
        <v>#REF!</v>
      </c>
      <c r="D891" s="149" t="e">
        <f>HLOOKUP(V$15,'Data Collection2'!I$2:J891,A892,FALSE)</f>
        <v>#REF!</v>
      </c>
      <c r="E891" s="152" t="e">
        <f>IF(C891="","",HLOOKUP(W$15,'Data Collection2'!I$2:J891,A892,FALSE))</f>
        <v>#REF!</v>
      </c>
      <c r="F891" s="152">
        <f>(COUNTIF(D$3:D891,D891))</f>
        <v>889</v>
      </c>
      <c r="G891" s="152">
        <f t="shared" si="162"/>
        <v>999</v>
      </c>
      <c r="H891" s="152" t="e">
        <f t="shared" si="163"/>
        <v>#REF!</v>
      </c>
      <c r="I891" s="153" t="str">
        <f t="shared" si="157"/>
        <v/>
      </c>
      <c r="J891" s="153" t="e">
        <f t="shared" si="165"/>
        <v>#REF!</v>
      </c>
      <c r="K891" s="153" t="e">
        <f t="shared" si="165"/>
        <v>#REF!</v>
      </c>
      <c r="L891" s="153" t="e">
        <f t="shared" si="165"/>
        <v>#REF!</v>
      </c>
      <c r="M891" s="153" t="e">
        <f t="shared" si="164"/>
        <v>#REF!</v>
      </c>
      <c r="N891" s="153" t="e">
        <f t="shared" si="164"/>
        <v>#REF!</v>
      </c>
      <c r="O891" s="153" t="e">
        <f t="shared" si="164"/>
        <v>#REF!</v>
      </c>
      <c r="P891" s="153" t="e">
        <f t="shared" si="164"/>
        <v>#REF!</v>
      </c>
      <c r="Q891" s="153" t="e">
        <f t="shared" si="164"/>
        <v>#REF!</v>
      </c>
      <c r="R891" s="153" t="e">
        <f t="shared" si="164"/>
        <v>#REF!</v>
      </c>
      <c r="S891" s="153" t="e">
        <f t="shared" si="160"/>
        <v>#REF!</v>
      </c>
      <c r="T891" s="152" t="str">
        <f t="shared" ca="1" si="161"/>
        <v/>
      </c>
      <c r="U891" s="149" t="str">
        <f t="shared" ca="1" si="158"/>
        <v/>
      </c>
    </row>
    <row r="892" spans="1:21">
      <c r="A892" s="149">
        <v>890</v>
      </c>
      <c r="B892" s="150">
        <f t="shared" si="159"/>
        <v>890</v>
      </c>
      <c r="C892" s="151" t="e">
        <f>IF('Data Collection2'!$V$6='Pareto Math2'!Z$3,'Pareto Math2'!B892,IF(HLOOKUP(X$15,'Data Collection2'!I$2:J892,A893,FALSE)="","",HLOOKUP(X$15,'Data Collection2'!I$2:J892,A893,FALSE)))</f>
        <v>#REF!</v>
      </c>
      <c r="D892" s="149" t="e">
        <f>HLOOKUP(V$15,'Data Collection2'!I$2:J892,A893,FALSE)</f>
        <v>#REF!</v>
      </c>
      <c r="E892" s="152" t="e">
        <f>IF(C892="","",HLOOKUP(W$15,'Data Collection2'!I$2:J892,A893,FALSE))</f>
        <v>#REF!</v>
      </c>
      <c r="F892" s="152">
        <f>(COUNTIF(D$3:D892,D892))</f>
        <v>890</v>
      </c>
      <c r="G892" s="152">
        <f t="shared" si="162"/>
        <v>999</v>
      </c>
      <c r="H892" s="152" t="e">
        <f t="shared" si="163"/>
        <v>#REF!</v>
      </c>
      <c r="I892" s="153" t="str">
        <f t="shared" si="157"/>
        <v/>
      </c>
      <c r="J892" s="153" t="e">
        <f t="shared" si="165"/>
        <v>#REF!</v>
      </c>
      <c r="K892" s="153" t="e">
        <f t="shared" si="165"/>
        <v>#REF!</v>
      </c>
      <c r="L892" s="153" t="e">
        <f t="shared" si="165"/>
        <v>#REF!</v>
      </c>
      <c r="M892" s="153" t="e">
        <f t="shared" si="164"/>
        <v>#REF!</v>
      </c>
      <c r="N892" s="153" t="e">
        <f t="shared" si="164"/>
        <v>#REF!</v>
      </c>
      <c r="O892" s="153" t="e">
        <f t="shared" si="164"/>
        <v>#REF!</v>
      </c>
      <c r="P892" s="153" t="e">
        <f t="shared" si="164"/>
        <v>#REF!</v>
      </c>
      <c r="Q892" s="153" t="e">
        <f t="shared" si="164"/>
        <v>#REF!</v>
      </c>
      <c r="R892" s="153" t="e">
        <f t="shared" si="164"/>
        <v>#REF!</v>
      </c>
      <c r="S892" s="153" t="e">
        <f t="shared" si="160"/>
        <v>#REF!</v>
      </c>
      <c r="T892" s="152" t="str">
        <f t="shared" ca="1" si="161"/>
        <v/>
      </c>
      <c r="U892" s="149" t="str">
        <f t="shared" ca="1" si="158"/>
        <v/>
      </c>
    </row>
    <row r="893" spans="1:21">
      <c r="A893" s="149">
        <v>891</v>
      </c>
      <c r="B893" s="150">
        <f t="shared" si="159"/>
        <v>891</v>
      </c>
      <c r="C893" s="151" t="e">
        <f>IF('Data Collection2'!$V$6='Pareto Math2'!Z$3,'Pareto Math2'!B893,IF(HLOOKUP(X$15,'Data Collection2'!I$2:J893,A894,FALSE)="","",HLOOKUP(X$15,'Data Collection2'!I$2:J893,A894,FALSE)))</f>
        <v>#REF!</v>
      </c>
      <c r="D893" s="149" t="e">
        <f>HLOOKUP(V$15,'Data Collection2'!I$2:J893,A894,FALSE)</f>
        <v>#REF!</v>
      </c>
      <c r="E893" s="152" t="e">
        <f>IF(C893="","",HLOOKUP(W$15,'Data Collection2'!I$2:J893,A894,FALSE))</f>
        <v>#REF!</v>
      </c>
      <c r="F893" s="152">
        <f>(COUNTIF(D$3:D893,D893))</f>
        <v>891</v>
      </c>
      <c r="G893" s="152">
        <f t="shared" si="162"/>
        <v>999</v>
      </c>
      <c r="H893" s="152" t="e">
        <f t="shared" si="163"/>
        <v>#REF!</v>
      </c>
      <c r="I893" s="153" t="str">
        <f t="shared" si="157"/>
        <v/>
      </c>
      <c r="J893" s="153" t="e">
        <f t="shared" si="165"/>
        <v>#REF!</v>
      </c>
      <c r="K893" s="153" t="e">
        <f t="shared" si="165"/>
        <v>#REF!</v>
      </c>
      <c r="L893" s="153" t="e">
        <f t="shared" si="165"/>
        <v>#REF!</v>
      </c>
      <c r="M893" s="153" t="e">
        <f t="shared" si="164"/>
        <v>#REF!</v>
      </c>
      <c r="N893" s="153" t="e">
        <f t="shared" si="164"/>
        <v>#REF!</v>
      </c>
      <c r="O893" s="153" t="e">
        <f t="shared" si="164"/>
        <v>#REF!</v>
      </c>
      <c r="P893" s="153" t="e">
        <f t="shared" si="164"/>
        <v>#REF!</v>
      </c>
      <c r="Q893" s="153" t="e">
        <f t="shared" si="164"/>
        <v>#REF!</v>
      </c>
      <c r="R893" s="153" t="e">
        <f t="shared" si="164"/>
        <v>#REF!</v>
      </c>
      <c r="S893" s="153" t="e">
        <f t="shared" si="160"/>
        <v>#REF!</v>
      </c>
      <c r="T893" s="152" t="str">
        <f t="shared" ca="1" si="161"/>
        <v/>
      </c>
      <c r="U893" s="149" t="str">
        <f t="shared" ca="1" si="158"/>
        <v/>
      </c>
    </row>
    <row r="894" spans="1:21">
      <c r="A894" s="149">
        <v>892</v>
      </c>
      <c r="B894" s="150">
        <f t="shared" si="159"/>
        <v>892</v>
      </c>
      <c r="C894" s="151" t="e">
        <f>IF('Data Collection2'!$V$6='Pareto Math2'!Z$3,'Pareto Math2'!B894,IF(HLOOKUP(X$15,'Data Collection2'!I$2:J894,A895,FALSE)="","",HLOOKUP(X$15,'Data Collection2'!I$2:J894,A895,FALSE)))</f>
        <v>#REF!</v>
      </c>
      <c r="D894" s="149" t="e">
        <f>HLOOKUP(V$15,'Data Collection2'!I$2:J894,A895,FALSE)</f>
        <v>#REF!</v>
      </c>
      <c r="E894" s="152" t="e">
        <f>IF(C894="","",HLOOKUP(W$15,'Data Collection2'!I$2:J894,A895,FALSE))</f>
        <v>#REF!</v>
      </c>
      <c r="F894" s="152">
        <f>(COUNTIF(D$3:D894,D894))</f>
        <v>892</v>
      </c>
      <c r="G894" s="152">
        <f t="shared" si="162"/>
        <v>999</v>
      </c>
      <c r="H894" s="152" t="e">
        <f t="shared" si="163"/>
        <v>#REF!</v>
      </c>
      <c r="I894" s="153" t="str">
        <f t="shared" si="157"/>
        <v/>
      </c>
      <c r="J894" s="153" t="e">
        <f t="shared" si="165"/>
        <v>#REF!</v>
      </c>
      <c r="K894" s="153" t="e">
        <f t="shared" si="165"/>
        <v>#REF!</v>
      </c>
      <c r="L894" s="153" t="e">
        <f t="shared" si="165"/>
        <v>#REF!</v>
      </c>
      <c r="M894" s="153" t="e">
        <f t="shared" si="164"/>
        <v>#REF!</v>
      </c>
      <c r="N894" s="153" t="e">
        <f t="shared" si="164"/>
        <v>#REF!</v>
      </c>
      <c r="O894" s="153" t="e">
        <f t="shared" si="164"/>
        <v>#REF!</v>
      </c>
      <c r="P894" s="153" t="e">
        <f t="shared" si="164"/>
        <v>#REF!</v>
      </c>
      <c r="Q894" s="153" t="e">
        <f t="shared" si="164"/>
        <v>#REF!</v>
      </c>
      <c r="R894" s="153" t="e">
        <f t="shared" si="164"/>
        <v>#REF!</v>
      </c>
      <c r="S894" s="153" t="e">
        <f t="shared" si="160"/>
        <v>#REF!</v>
      </c>
      <c r="T894" s="152" t="str">
        <f t="shared" ca="1" si="161"/>
        <v/>
      </c>
      <c r="U894" s="149" t="str">
        <f t="shared" ca="1" si="158"/>
        <v/>
      </c>
    </row>
    <row r="895" spans="1:21">
      <c r="A895" s="149">
        <v>893</v>
      </c>
      <c r="B895" s="150">
        <f t="shared" si="159"/>
        <v>893</v>
      </c>
      <c r="C895" s="151" t="e">
        <f>IF('Data Collection2'!$V$6='Pareto Math2'!Z$3,'Pareto Math2'!B895,IF(HLOOKUP(X$15,'Data Collection2'!I$2:J895,A896,FALSE)="","",HLOOKUP(X$15,'Data Collection2'!I$2:J895,A896,FALSE)))</f>
        <v>#REF!</v>
      </c>
      <c r="D895" s="149" t="e">
        <f>HLOOKUP(V$15,'Data Collection2'!I$2:J895,A896,FALSE)</f>
        <v>#REF!</v>
      </c>
      <c r="E895" s="152" t="e">
        <f>IF(C895="","",HLOOKUP(W$15,'Data Collection2'!I$2:J895,A896,FALSE))</f>
        <v>#REF!</v>
      </c>
      <c r="F895" s="152">
        <f>(COUNTIF(D$3:D895,D895))</f>
        <v>893</v>
      </c>
      <c r="G895" s="152">
        <f t="shared" si="162"/>
        <v>999</v>
      </c>
      <c r="H895" s="152" t="e">
        <f t="shared" si="163"/>
        <v>#REF!</v>
      </c>
      <c r="I895" s="153" t="str">
        <f t="shared" si="157"/>
        <v/>
      </c>
      <c r="J895" s="153" t="e">
        <f t="shared" si="165"/>
        <v>#REF!</v>
      </c>
      <c r="K895" s="153" t="e">
        <f t="shared" si="165"/>
        <v>#REF!</v>
      </c>
      <c r="L895" s="153" t="e">
        <f t="shared" si="165"/>
        <v>#REF!</v>
      </c>
      <c r="M895" s="153" t="e">
        <f t="shared" si="164"/>
        <v>#REF!</v>
      </c>
      <c r="N895" s="153" t="e">
        <f t="shared" si="164"/>
        <v>#REF!</v>
      </c>
      <c r="O895" s="153" t="e">
        <f t="shared" si="164"/>
        <v>#REF!</v>
      </c>
      <c r="P895" s="153" t="e">
        <f t="shared" si="164"/>
        <v>#REF!</v>
      </c>
      <c r="Q895" s="153" t="e">
        <f t="shared" si="164"/>
        <v>#REF!</v>
      </c>
      <c r="R895" s="153" t="e">
        <f t="shared" si="164"/>
        <v>#REF!</v>
      </c>
      <c r="S895" s="153" t="e">
        <f t="shared" si="160"/>
        <v>#REF!</v>
      </c>
      <c r="T895" s="152" t="str">
        <f t="shared" ca="1" si="161"/>
        <v/>
      </c>
      <c r="U895" s="149" t="str">
        <f t="shared" ca="1" si="158"/>
        <v/>
      </c>
    </row>
    <row r="896" spans="1:21">
      <c r="A896" s="149">
        <v>894</v>
      </c>
      <c r="B896" s="150">
        <f t="shared" si="159"/>
        <v>894</v>
      </c>
      <c r="C896" s="151" t="e">
        <f>IF('Data Collection2'!$V$6='Pareto Math2'!Z$3,'Pareto Math2'!B896,IF(HLOOKUP(X$15,'Data Collection2'!I$2:J896,A897,FALSE)="","",HLOOKUP(X$15,'Data Collection2'!I$2:J896,A897,FALSE)))</f>
        <v>#REF!</v>
      </c>
      <c r="D896" s="149" t="e">
        <f>HLOOKUP(V$15,'Data Collection2'!I$2:J896,A897,FALSE)</f>
        <v>#REF!</v>
      </c>
      <c r="E896" s="152" t="e">
        <f>IF(C896="","",HLOOKUP(W$15,'Data Collection2'!I$2:J896,A897,FALSE))</f>
        <v>#REF!</v>
      </c>
      <c r="F896" s="152">
        <f>(COUNTIF(D$3:D896,D896))</f>
        <v>894</v>
      </c>
      <c r="G896" s="152">
        <f t="shared" si="162"/>
        <v>999</v>
      </c>
      <c r="H896" s="152" t="e">
        <f t="shared" si="163"/>
        <v>#REF!</v>
      </c>
      <c r="I896" s="153" t="str">
        <f t="shared" si="157"/>
        <v/>
      </c>
      <c r="J896" s="153" t="e">
        <f t="shared" si="165"/>
        <v>#REF!</v>
      </c>
      <c r="K896" s="153" t="e">
        <f t="shared" si="165"/>
        <v>#REF!</v>
      </c>
      <c r="L896" s="153" t="e">
        <f t="shared" si="165"/>
        <v>#REF!</v>
      </c>
      <c r="M896" s="153" t="e">
        <f t="shared" si="164"/>
        <v>#REF!</v>
      </c>
      <c r="N896" s="153" t="e">
        <f t="shared" si="164"/>
        <v>#REF!</v>
      </c>
      <c r="O896" s="153" t="e">
        <f t="shared" si="164"/>
        <v>#REF!</v>
      </c>
      <c r="P896" s="153" t="e">
        <f t="shared" si="164"/>
        <v>#REF!</v>
      </c>
      <c r="Q896" s="153" t="e">
        <f t="shared" si="164"/>
        <v>#REF!</v>
      </c>
      <c r="R896" s="153" t="e">
        <f t="shared" si="164"/>
        <v>#REF!</v>
      </c>
      <c r="S896" s="153" t="e">
        <f t="shared" si="160"/>
        <v>#REF!</v>
      </c>
      <c r="T896" s="152" t="str">
        <f t="shared" ca="1" si="161"/>
        <v/>
      </c>
      <c r="U896" s="149" t="str">
        <f t="shared" ca="1" si="158"/>
        <v/>
      </c>
    </row>
    <row r="897" spans="1:21">
      <c r="A897" s="149">
        <v>895</v>
      </c>
      <c r="B897" s="150">
        <f t="shared" si="159"/>
        <v>895</v>
      </c>
      <c r="C897" s="151" t="e">
        <f>IF('Data Collection2'!$V$6='Pareto Math2'!Z$3,'Pareto Math2'!B897,IF(HLOOKUP(X$15,'Data Collection2'!I$2:J897,A898,FALSE)="","",HLOOKUP(X$15,'Data Collection2'!I$2:J897,A898,FALSE)))</f>
        <v>#REF!</v>
      </c>
      <c r="D897" s="149" t="e">
        <f>HLOOKUP(V$15,'Data Collection2'!I$2:J897,A898,FALSE)</f>
        <v>#REF!</v>
      </c>
      <c r="E897" s="152" t="e">
        <f>IF(C897="","",HLOOKUP(W$15,'Data Collection2'!I$2:J897,A898,FALSE))</f>
        <v>#REF!</v>
      </c>
      <c r="F897" s="152">
        <f>(COUNTIF(D$3:D897,D897))</f>
        <v>895</v>
      </c>
      <c r="G897" s="152">
        <f t="shared" si="162"/>
        <v>999</v>
      </c>
      <c r="H897" s="152" t="e">
        <f t="shared" si="163"/>
        <v>#REF!</v>
      </c>
      <c r="I897" s="153" t="str">
        <f t="shared" si="157"/>
        <v/>
      </c>
      <c r="J897" s="153" t="e">
        <f t="shared" si="165"/>
        <v>#REF!</v>
      </c>
      <c r="K897" s="153" t="e">
        <f t="shared" si="165"/>
        <v>#REF!</v>
      </c>
      <c r="L897" s="153" t="e">
        <f t="shared" si="165"/>
        <v>#REF!</v>
      </c>
      <c r="M897" s="153" t="e">
        <f t="shared" si="164"/>
        <v>#REF!</v>
      </c>
      <c r="N897" s="153" t="e">
        <f t="shared" si="164"/>
        <v>#REF!</v>
      </c>
      <c r="O897" s="153" t="e">
        <f t="shared" si="164"/>
        <v>#REF!</v>
      </c>
      <c r="P897" s="153" t="e">
        <f t="shared" si="164"/>
        <v>#REF!</v>
      </c>
      <c r="Q897" s="153" t="e">
        <f t="shared" si="164"/>
        <v>#REF!</v>
      </c>
      <c r="R897" s="153" t="e">
        <f t="shared" si="164"/>
        <v>#REF!</v>
      </c>
      <c r="S897" s="153" t="e">
        <f t="shared" si="160"/>
        <v>#REF!</v>
      </c>
      <c r="T897" s="152" t="str">
        <f t="shared" ca="1" si="161"/>
        <v/>
      </c>
      <c r="U897" s="149" t="str">
        <f t="shared" ca="1" si="158"/>
        <v/>
      </c>
    </row>
    <row r="898" spans="1:21">
      <c r="A898" s="149">
        <v>896</v>
      </c>
      <c r="B898" s="150">
        <f t="shared" si="159"/>
        <v>896</v>
      </c>
      <c r="C898" s="151" t="e">
        <f>IF('Data Collection2'!$V$6='Pareto Math2'!Z$3,'Pareto Math2'!B898,IF(HLOOKUP(X$15,'Data Collection2'!I$2:J898,A899,FALSE)="","",HLOOKUP(X$15,'Data Collection2'!I$2:J898,A899,FALSE)))</f>
        <v>#REF!</v>
      </c>
      <c r="D898" s="149" t="e">
        <f>HLOOKUP(V$15,'Data Collection2'!I$2:J898,A899,FALSE)</f>
        <v>#REF!</v>
      </c>
      <c r="E898" s="152" t="e">
        <f>IF(C898="","",HLOOKUP(W$15,'Data Collection2'!I$2:J898,A899,FALSE))</f>
        <v>#REF!</v>
      </c>
      <c r="F898" s="152">
        <f>(COUNTIF(D$3:D898,D898))</f>
        <v>896</v>
      </c>
      <c r="G898" s="152">
        <f t="shared" si="162"/>
        <v>999</v>
      </c>
      <c r="H898" s="152" t="e">
        <f t="shared" si="163"/>
        <v>#REF!</v>
      </c>
      <c r="I898" s="153" t="str">
        <f t="shared" si="157"/>
        <v/>
      </c>
      <c r="J898" s="153" t="e">
        <f t="shared" si="165"/>
        <v>#REF!</v>
      </c>
      <c r="K898" s="153" t="e">
        <f t="shared" si="165"/>
        <v>#REF!</v>
      </c>
      <c r="L898" s="153" t="e">
        <f t="shared" si="165"/>
        <v>#REF!</v>
      </c>
      <c r="M898" s="153" t="e">
        <f t="shared" si="164"/>
        <v>#REF!</v>
      </c>
      <c r="N898" s="153" t="e">
        <f t="shared" si="164"/>
        <v>#REF!</v>
      </c>
      <c r="O898" s="153" t="e">
        <f t="shared" si="164"/>
        <v>#REF!</v>
      </c>
      <c r="P898" s="153" t="e">
        <f t="shared" si="164"/>
        <v>#REF!</v>
      </c>
      <c r="Q898" s="153" t="e">
        <f t="shared" si="164"/>
        <v>#REF!</v>
      </c>
      <c r="R898" s="153" t="e">
        <f t="shared" si="164"/>
        <v>#REF!</v>
      </c>
      <c r="S898" s="153" t="e">
        <f t="shared" si="160"/>
        <v>#REF!</v>
      </c>
      <c r="T898" s="152" t="str">
        <f t="shared" ca="1" si="161"/>
        <v/>
      </c>
      <c r="U898" s="149" t="str">
        <f t="shared" ca="1" si="158"/>
        <v/>
      </c>
    </row>
    <row r="899" spans="1:21">
      <c r="A899" s="149">
        <v>897</v>
      </c>
      <c r="B899" s="150">
        <f t="shared" si="159"/>
        <v>897</v>
      </c>
      <c r="C899" s="151" t="e">
        <f>IF('Data Collection2'!$V$6='Pareto Math2'!Z$3,'Pareto Math2'!B899,IF(HLOOKUP(X$15,'Data Collection2'!I$2:J899,A900,FALSE)="","",HLOOKUP(X$15,'Data Collection2'!I$2:J899,A900,FALSE)))</f>
        <v>#REF!</v>
      </c>
      <c r="D899" s="149" t="e">
        <f>HLOOKUP(V$15,'Data Collection2'!I$2:J899,A900,FALSE)</f>
        <v>#REF!</v>
      </c>
      <c r="E899" s="152" t="e">
        <f>IF(C899="","",HLOOKUP(W$15,'Data Collection2'!I$2:J899,A900,FALSE))</f>
        <v>#REF!</v>
      </c>
      <c r="F899" s="152">
        <f>(COUNTIF(D$3:D899,D899))</f>
        <v>897</v>
      </c>
      <c r="G899" s="152">
        <f t="shared" si="162"/>
        <v>999</v>
      </c>
      <c r="H899" s="152" t="e">
        <f t="shared" si="163"/>
        <v>#REF!</v>
      </c>
      <c r="I899" s="153" t="str">
        <f t="shared" ref="I899:I962" si="166">IF(F899=G899,IF(ISNA(H899),G899,H899),"")</f>
        <v/>
      </c>
      <c r="J899" s="153" t="e">
        <f t="shared" si="165"/>
        <v>#REF!</v>
      </c>
      <c r="K899" s="153" t="e">
        <f t="shared" si="165"/>
        <v>#REF!</v>
      </c>
      <c r="L899" s="153" t="e">
        <f t="shared" si="165"/>
        <v>#REF!</v>
      </c>
      <c r="M899" s="153" t="e">
        <f t="shared" si="164"/>
        <v>#REF!</v>
      </c>
      <c r="N899" s="153" t="e">
        <f t="shared" si="164"/>
        <v>#REF!</v>
      </c>
      <c r="O899" s="153" t="e">
        <f t="shared" si="164"/>
        <v>#REF!</v>
      </c>
      <c r="P899" s="153" t="e">
        <f t="shared" si="164"/>
        <v>#REF!</v>
      </c>
      <c r="Q899" s="153" t="e">
        <f t="shared" si="164"/>
        <v>#REF!</v>
      </c>
      <c r="R899" s="153" t="e">
        <f t="shared" si="164"/>
        <v>#REF!</v>
      </c>
      <c r="S899" s="153" t="e">
        <f t="shared" si="160"/>
        <v>#REF!</v>
      </c>
      <c r="T899" s="152" t="str">
        <f t="shared" ca="1" si="161"/>
        <v/>
      </c>
      <c r="U899" s="149" t="str">
        <f t="shared" ref="U899:U962" ca="1" si="167">IF(T899="","",D899)</f>
        <v/>
      </c>
    </row>
    <row r="900" spans="1:21">
      <c r="A900" s="149">
        <v>898</v>
      </c>
      <c r="B900" s="150">
        <f t="shared" ref="B900:B963" si="168">IF(A900&gt;999-COUNTIF(D:D,0),"",A900)</f>
        <v>898</v>
      </c>
      <c r="C900" s="151" t="e">
        <f>IF('Data Collection2'!$V$6='Pareto Math2'!Z$3,'Pareto Math2'!B900,IF(HLOOKUP(X$15,'Data Collection2'!I$2:J900,A901,FALSE)="","",HLOOKUP(X$15,'Data Collection2'!I$2:J900,A901,FALSE)))</f>
        <v>#REF!</v>
      </c>
      <c r="D900" s="149" t="e">
        <f>HLOOKUP(V$15,'Data Collection2'!I$2:J900,A901,FALSE)</f>
        <v>#REF!</v>
      </c>
      <c r="E900" s="152" t="e">
        <f>IF(C900="","",HLOOKUP(W$15,'Data Collection2'!I$2:J900,A901,FALSE))</f>
        <v>#REF!</v>
      </c>
      <c r="F900" s="152">
        <f>(COUNTIF(D$3:D900,D900))</f>
        <v>898</v>
      </c>
      <c r="G900" s="152">
        <f t="shared" si="162"/>
        <v>999</v>
      </c>
      <c r="H900" s="152" t="e">
        <f t="shared" si="163"/>
        <v>#REF!</v>
      </c>
      <c r="I900" s="153" t="str">
        <f t="shared" si="166"/>
        <v/>
      </c>
      <c r="J900" s="153" t="e">
        <f t="shared" si="165"/>
        <v>#REF!</v>
      </c>
      <c r="K900" s="153" t="e">
        <f t="shared" si="165"/>
        <v>#REF!</v>
      </c>
      <c r="L900" s="153" t="e">
        <f t="shared" si="165"/>
        <v>#REF!</v>
      </c>
      <c r="M900" s="153" t="e">
        <f t="shared" si="164"/>
        <v>#REF!</v>
      </c>
      <c r="N900" s="153" t="e">
        <f t="shared" si="164"/>
        <v>#REF!</v>
      </c>
      <c r="O900" s="153" t="e">
        <f t="shared" si="164"/>
        <v>#REF!</v>
      </c>
      <c r="P900" s="153" t="e">
        <f t="shared" si="164"/>
        <v>#REF!</v>
      </c>
      <c r="Q900" s="153" t="e">
        <f t="shared" si="164"/>
        <v>#REF!</v>
      </c>
      <c r="R900" s="153" t="e">
        <f t="shared" si="164"/>
        <v>#REF!</v>
      </c>
      <c r="S900" s="153" t="e">
        <f t="shared" ref="S900:S963" si="169">IF(SUM(J900:R900)=0,$E900,"")</f>
        <v>#REF!</v>
      </c>
      <c r="T900" s="152" t="str">
        <f t="shared" ref="T900:T963" ca="1" si="170">IF(F900=G900,IF(ISNA(H900),G900+(RAND()*0.01),H900+(RAND()*0.0000000001)),"")</f>
        <v/>
      </c>
      <c r="U900" s="149" t="str">
        <f t="shared" ca="1" si="167"/>
        <v/>
      </c>
    </row>
    <row r="901" spans="1:21">
      <c r="A901" s="149">
        <v>899</v>
      </c>
      <c r="B901" s="150">
        <f t="shared" si="168"/>
        <v>899</v>
      </c>
      <c r="C901" s="151" t="e">
        <f>IF('Data Collection2'!$V$6='Pareto Math2'!Z$3,'Pareto Math2'!B901,IF(HLOOKUP(X$15,'Data Collection2'!I$2:J901,A902,FALSE)="","",HLOOKUP(X$15,'Data Collection2'!I$2:J901,A902,FALSE)))</f>
        <v>#REF!</v>
      </c>
      <c r="D901" s="149" t="e">
        <f>HLOOKUP(V$15,'Data Collection2'!I$2:J901,A902,FALSE)</f>
        <v>#REF!</v>
      </c>
      <c r="E901" s="152" t="e">
        <f>IF(C901="","",HLOOKUP(W$15,'Data Collection2'!I$2:J901,A902,FALSE))</f>
        <v>#REF!</v>
      </c>
      <c r="F901" s="152">
        <f>(COUNTIF(D$3:D901,D901))</f>
        <v>899</v>
      </c>
      <c r="G901" s="152">
        <f t="shared" si="162"/>
        <v>999</v>
      </c>
      <c r="H901" s="152" t="e">
        <f t="shared" si="163"/>
        <v>#REF!</v>
      </c>
      <c r="I901" s="153" t="str">
        <f t="shared" si="166"/>
        <v/>
      </c>
      <c r="J901" s="153" t="e">
        <f t="shared" si="165"/>
        <v>#REF!</v>
      </c>
      <c r="K901" s="153" t="e">
        <f t="shared" si="165"/>
        <v>#REF!</v>
      </c>
      <c r="L901" s="153" t="e">
        <f t="shared" si="165"/>
        <v>#REF!</v>
      </c>
      <c r="M901" s="153" t="e">
        <f t="shared" si="164"/>
        <v>#REF!</v>
      </c>
      <c r="N901" s="153" t="e">
        <f t="shared" si="164"/>
        <v>#REF!</v>
      </c>
      <c r="O901" s="153" t="e">
        <f t="shared" si="164"/>
        <v>#REF!</v>
      </c>
      <c r="P901" s="153" t="e">
        <f t="shared" si="164"/>
        <v>#REF!</v>
      </c>
      <c r="Q901" s="153" t="e">
        <f t="shared" si="164"/>
        <v>#REF!</v>
      </c>
      <c r="R901" s="153" t="e">
        <f t="shared" si="164"/>
        <v>#REF!</v>
      </c>
      <c r="S901" s="153" t="e">
        <f t="shared" si="169"/>
        <v>#REF!</v>
      </c>
      <c r="T901" s="152" t="str">
        <f t="shared" ca="1" si="170"/>
        <v/>
      </c>
      <c r="U901" s="149" t="str">
        <f t="shared" ca="1" si="167"/>
        <v/>
      </c>
    </row>
    <row r="902" spans="1:21">
      <c r="A902" s="149">
        <v>900</v>
      </c>
      <c r="B902" s="150">
        <f t="shared" si="168"/>
        <v>900</v>
      </c>
      <c r="C902" s="151" t="e">
        <f>IF('Data Collection2'!$V$6='Pareto Math2'!Z$3,'Pareto Math2'!B902,IF(HLOOKUP(X$15,'Data Collection2'!I$2:J902,A903,FALSE)="","",HLOOKUP(X$15,'Data Collection2'!I$2:J902,A903,FALSE)))</f>
        <v>#REF!</v>
      </c>
      <c r="D902" s="149" t="e">
        <f>HLOOKUP(V$15,'Data Collection2'!I$2:J902,A903,FALSE)</f>
        <v>#REF!</v>
      </c>
      <c r="E902" s="152" t="e">
        <f>IF(C902="","",HLOOKUP(W$15,'Data Collection2'!I$2:J902,A903,FALSE))</f>
        <v>#REF!</v>
      </c>
      <c r="F902" s="152">
        <f>(COUNTIF(D$3:D902,D902))</f>
        <v>900</v>
      </c>
      <c r="G902" s="152">
        <f t="shared" si="162"/>
        <v>999</v>
      </c>
      <c r="H902" s="152" t="e">
        <f t="shared" si="163"/>
        <v>#REF!</v>
      </c>
      <c r="I902" s="153" t="str">
        <f t="shared" si="166"/>
        <v/>
      </c>
      <c r="J902" s="153" t="e">
        <f t="shared" si="165"/>
        <v>#REF!</v>
      </c>
      <c r="K902" s="153" t="e">
        <f t="shared" si="165"/>
        <v>#REF!</v>
      </c>
      <c r="L902" s="153" t="e">
        <f t="shared" si="165"/>
        <v>#REF!</v>
      </c>
      <c r="M902" s="153" t="e">
        <f t="shared" si="164"/>
        <v>#REF!</v>
      </c>
      <c r="N902" s="153" t="e">
        <f t="shared" si="164"/>
        <v>#REF!</v>
      </c>
      <c r="O902" s="153" t="e">
        <f t="shared" si="164"/>
        <v>#REF!</v>
      </c>
      <c r="P902" s="153" t="e">
        <f t="shared" si="164"/>
        <v>#REF!</v>
      </c>
      <c r="Q902" s="153" t="e">
        <f t="shared" si="164"/>
        <v>#REF!</v>
      </c>
      <c r="R902" s="153" t="e">
        <f t="shared" si="164"/>
        <v>#REF!</v>
      </c>
      <c r="S902" s="153" t="e">
        <f t="shared" si="169"/>
        <v>#REF!</v>
      </c>
      <c r="T902" s="152" t="str">
        <f t="shared" ca="1" si="170"/>
        <v/>
      </c>
      <c r="U902" s="149" t="str">
        <f t="shared" ca="1" si="167"/>
        <v/>
      </c>
    </row>
    <row r="903" spans="1:21">
      <c r="A903" s="149">
        <v>901</v>
      </c>
      <c r="B903" s="150">
        <f t="shared" si="168"/>
        <v>901</v>
      </c>
      <c r="C903" s="151" t="e">
        <f>IF('Data Collection2'!$V$6='Pareto Math2'!Z$3,'Pareto Math2'!B903,IF(HLOOKUP(X$15,'Data Collection2'!I$2:J903,A904,FALSE)="","",HLOOKUP(X$15,'Data Collection2'!I$2:J903,A904,FALSE)))</f>
        <v>#REF!</v>
      </c>
      <c r="D903" s="149" t="e">
        <f>HLOOKUP(V$15,'Data Collection2'!I$2:J903,A904,FALSE)</f>
        <v>#REF!</v>
      </c>
      <c r="E903" s="152" t="e">
        <f>IF(C903="","",HLOOKUP(W$15,'Data Collection2'!I$2:J903,A904,FALSE))</f>
        <v>#REF!</v>
      </c>
      <c r="F903" s="152">
        <f>(COUNTIF(D$3:D903,D903))</f>
        <v>901</v>
      </c>
      <c r="G903" s="152">
        <f t="shared" si="162"/>
        <v>999</v>
      </c>
      <c r="H903" s="152" t="e">
        <f t="shared" si="163"/>
        <v>#REF!</v>
      </c>
      <c r="I903" s="153" t="str">
        <f t="shared" si="166"/>
        <v/>
      </c>
      <c r="J903" s="153" t="e">
        <f t="shared" si="165"/>
        <v>#REF!</v>
      </c>
      <c r="K903" s="153" t="e">
        <f t="shared" si="165"/>
        <v>#REF!</v>
      </c>
      <c r="L903" s="153" t="e">
        <f t="shared" si="165"/>
        <v>#REF!</v>
      </c>
      <c r="M903" s="153" t="e">
        <f t="shared" si="164"/>
        <v>#REF!</v>
      </c>
      <c r="N903" s="153" t="e">
        <f t="shared" si="164"/>
        <v>#REF!</v>
      </c>
      <c r="O903" s="153" t="e">
        <f t="shared" si="164"/>
        <v>#REF!</v>
      </c>
      <c r="P903" s="153" t="e">
        <f t="shared" si="164"/>
        <v>#REF!</v>
      </c>
      <c r="Q903" s="153" t="e">
        <f t="shared" si="164"/>
        <v>#REF!</v>
      </c>
      <c r="R903" s="153" t="e">
        <f t="shared" si="164"/>
        <v>#REF!</v>
      </c>
      <c r="S903" s="153" t="e">
        <f t="shared" si="169"/>
        <v>#REF!</v>
      </c>
      <c r="T903" s="152" t="str">
        <f t="shared" ca="1" si="170"/>
        <v/>
      </c>
      <c r="U903" s="149" t="str">
        <f t="shared" ca="1" si="167"/>
        <v/>
      </c>
    </row>
    <row r="904" spans="1:21">
      <c r="A904" s="149">
        <v>902</v>
      </c>
      <c r="B904" s="150">
        <f t="shared" si="168"/>
        <v>902</v>
      </c>
      <c r="C904" s="151" t="e">
        <f>IF('Data Collection2'!$V$6='Pareto Math2'!Z$3,'Pareto Math2'!B904,IF(HLOOKUP(X$15,'Data Collection2'!I$2:J904,A905,FALSE)="","",HLOOKUP(X$15,'Data Collection2'!I$2:J904,A905,FALSE)))</f>
        <v>#REF!</v>
      </c>
      <c r="D904" s="149" t="e">
        <f>HLOOKUP(V$15,'Data Collection2'!I$2:J904,A905,FALSE)</f>
        <v>#REF!</v>
      </c>
      <c r="E904" s="152" t="e">
        <f>IF(C904="","",HLOOKUP(W$15,'Data Collection2'!I$2:J904,A905,FALSE))</f>
        <v>#REF!</v>
      </c>
      <c r="F904" s="152">
        <f>(COUNTIF(D$3:D904,D904))</f>
        <v>902</v>
      </c>
      <c r="G904" s="152">
        <f t="shared" si="162"/>
        <v>999</v>
      </c>
      <c r="H904" s="152" t="e">
        <f t="shared" si="163"/>
        <v>#REF!</v>
      </c>
      <c r="I904" s="153" t="str">
        <f t="shared" si="166"/>
        <v/>
      </c>
      <c r="J904" s="153" t="e">
        <f t="shared" si="165"/>
        <v>#REF!</v>
      </c>
      <c r="K904" s="153" t="e">
        <f t="shared" si="165"/>
        <v>#REF!</v>
      </c>
      <c r="L904" s="153" t="e">
        <f t="shared" si="165"/>
        <v>#REF!</v>
      </c>
      <c r="M904" s="153" t="e">
        <f t="shared" si="164"/>
        <v>#REF!</v>
      </c>
      <c r="N904" s="153" t="e">
        <f t="shared" si="164"/>
        <v>#REF!</v>
      </c>
      <c r="O904" s="153" t="e">
        <f t="shared" si="164"/>
        <v>#REF!</v>
      </c>
      <c r="P904" s="153" t="e">
        <f t="shared" si="164"/>
        <v>#REF!</v>
      </c>
      <c r="Q904" s="153" t="e">
        <f t="shared" si="164"/>
        <v>#REF!</v>
      </c>
      <c r="R904" s="153" t="e">
        <f t="shared" si="164"/>
        <v>#REF!</v>
      </c>
      <c r="S904" s="153" t="e">
        <f t="shared" si="169"/>
        <v>#REF!</v>
      </c>
      <c r="T904" s="152" t="str">
        <f t="shared" ca="1" si="170"/>
        <v/>
      </c>
      <c r="U904" s="149" t="str">
        <f t="shared" ca="1" si="167"/>
        <v/>
      </c>
    </row>
    <row r="905" spans="1:21">
      <c r="A905" s="149">
        <v>903</v>
      </c>
      <c r="B905" s="150">
        <f t="shared" si="168"/>
        <v>903</v>
      </c>
      <c r="C905" s="151" t="e">
        <f>IF('Data Collection2'!$V$6='Pareto Math2'!Z$3,'Pareto Math2'!B905,IF(HLOOKUP(X$15,'Data Collection2'!I$2:J905,A906,FALSE)="","",HLOOKUP(X$15,'Data Collection2'!I$2:J905,A906,FALSE)))</f>
        <v>#REF!</v>
      </c>
      <c r="D905" s="149" t="e">
        <f>HLOOKUP(V$15,'Data Collection2'!I$2:J905,A906,FALSE)</f>
        <v>#REF!</v>
      </c>
      <c r="E905" s="152" t="e">
        <f>IF(C905="","",HLOOKUP(W$15,'Data Collection2'!I$2:J905,A906,FALSE))</f>
        <v>#REF!</v>
      </c>
      <c r="F905" s="152">
        <f>(COUNTIF(D$3:D905,D905))</f>
        <v>903</v>
      </c>
      <c r="G905" s="152">
        <f t="shared" ref="G905:G968" si="171">(COUNTIF(D$3:D$1002,D905))</f>
        <v>999</v>
      </c>
      <c r="H905" s="152" t="e">
        <f t="shared" ref="H905:H968" si="172">(SUMIF(D$3:D$1002,D905,E$3:E$1002))</f>
        <v>#REF!</v>
      </c>
      <c r="I905" s="153" t="str">
        <f t="shared" si="166"/>
        <v/>
      </c>
      <c r="J905" s="153" t="e">
        <f t="shared" si="165"/>
        <v>#REF!</v>
      </c>
      <c r="K905" s="153" t="e">
        <f t="shared" si="165"/>
        <v>#REF!</v>
      </c>
      <c r="L905" s="153" t="e">
        <f t="shared" si="165"/>
        <v>#REF!</v>
      </c>
      <c r="M905" s="153" t="e">
        <f t="shared" si="164"/>
        <v>#REF!</v>
      </c>
      <c r="N905" s="153" t="e">
        <f t="shared" si="164"/>
        <v>#REF!</v>
      </c>
      <c r="O905" s="153" t="e">
        <f t="shared" si="164"/>
        <v>#REF!</v>
      </c>
      <c r="P905" s="153" t="e">
        <f t="shared" si="164"/>
        <v>#REF!</v>
      </c>
      <c r="Q905" s="153" t="e">
        <f t="shared" si="164"/>
        <v>#REF!</v>
      </c>
      <c r="R905" s="153" t="e">
        <f t="shared" si="164"/>
        <v>#REF!</v>
      </c>
      <c r="S905" s="153" t="e">
        <f t="shared" si="169"/>
        <v>#REF!</v>
      </c>
      <c r="T905" s="152" t="str">
        <f t="shared" ca="1" si="170"/>
        <v/>
      </c>
      <c r="U905" s="149" t="str">
        <f t="shared" ca="1" si="167"/>
        <v/>
      </c>
    </row>
    <row r="906" spans="1:21">
      <c r="A906" s="149">
        <v>904</v>
      </c>
      <c r="B906" s="150">
        <f t="shared" si="168"/>
        <v>904</v>
      </c>
      <c r="C906" s="151" t="e">
        <f>IF('Data Collection2'!$V$6='Pareto Math2'!Z$3,'Pareto Math2'!B906,IF(HLOOKUP(X$15,'Data Collection2'!I$2:J906,A907,FALSE)="","",HLOOKUP(X$15,'Data Collection2'!I$2:J906,A907,FALSE)))</f>
        <v>#REF!</v>
      </c>
      <c r="D906" s="149" t="e">
        <f>HLOOKUP(V$15,'Data Collection2'!I$2:J906,A907,FALSE)</f>
        <v>#REF!</v>
      </c>
      <c r="E906" s="152" t="e">
        <f>IF(C906="","",HLOOKUP(W$15,'Data Collection2'!I$2:J906,A907,FALSE))</f>
        <v>#REF!</v>
      </c>
      <c r="F906" s="152">
        <f>(COUNTIF(D$3:D906,D906))</f>
        <v>904</v>
      </c>
      <c r="G906" s="152">
        <f t="shared" si="171"/>
        <v>999</v>
      </c>
      <c r="H906" s="152" t="e">
        <f t="shared" si="172"/>
        <v>#REF!</v>
      </c>
      <c r="I906" s="153" t="str">
        <f t="shared" si="166"/>
        <v/>
      </c>
      <c r="J906" s="153" t="e">
        <f t="shared" si="165"/>
        <v>#REF!</v>
      </c>
      <c r="K906" s="153" t="e">
        <f t="shared" si="165"/>
        <v>#REF!</v>
      </c>
      <c r="L906" s="153" t="e">
        <f t="shared" si="165"/>
        <v>#REF!</v>
      </c>
      <c r="M906" s="153" t="e">
        <f t="shared" si="164"/>
        <v>#REF!</v>
      </c>
      <c r="N906" s="153" t="e">
        <f t="shared" si="164"/>
        <v>#REF!</v>
      </c>
      <c r="O906" s="153" t="e">
        <f t="shared" si="164"/>
        <v>#REF!</v>
      </c>
      <c r="P906" s="153" t="e">
        <f t="shared" ref="P906:R969" si="173">IF(ISERROR(AD$43),"",IF($D906&lt;&gt;AD$43,"",$E906))</f>
        <v>#REF!</v>
      </c>
      <c r="Q906" s="153" t="e">
        <f t="shared" si="173"/>
        <v>#REF!</v>
      </c>
      <c r="R906" s="153" t="e">
        <f t="shared" si="173"/>
        <v>#REF!</v>
      </c>
      <c r="S906" s="153" t="e">
        <f t="shared" si="169"/>
        <v>#REF!</v>
      </c>
      <c r="T906" s="152" t="str">
        <f t="shared" ca="1" si="170"/>
        <v/>
      </c>
      <c r="U906" s="149" t="str">
        <f t="shared" ca="1" si="167"/>
        <v/>
      </c>
    </row>
    <row r="907" spans="1:21">
      <c r="A907" s="149">
        <v>905</v>
      </c>
      <c r="B907" s="150">
        <f t="shared" si="168"/>
        <v>905</v>
      </c>
      <c r="C907" s="151" t="e">
        <f>IF('Data Collection2'!$V$6='Pareto Math2'!Z$3,'Pareto Math2'!B907,IF(HLOOKUP(X$15,'Data Collection2'!I$2:J907,A908,FALSE)="","",HLOOKUP(X$15,'Data Collection2'!I$2:J907,A908,FALSE)))</f>
        <v>#REF!</v>
      </c>
      <c r="D907" s="149" t="e">
        <f>HLOOKUP(V$15,'Data Collection2'!I$2:J907,A908,FALSE)</f>
        <v>#REF!</v>
      </c>
      <c r="E907" s="152" t="e">
        <f>IF(C907="","",HLOOKUP(W$15,'Data Collection2'!I$2:J907,A908,FALSE))</f>
        <v>#REF!</v>
      </c>
      <c r="F907" s="152">
        <f>(COUNTIF(D$3:D907,D907))</f>
        <v>905</v>
      </c>
      <c r="G907" s="152">
        <f t="shared" si="171"/>
        <v>999</v>
      </c>
      <c r="H907" s="152" t="e">
        <f t="shared" si="172"/>
        <v>#REF!</v>
      </c>
      <c r="I907" s="153" t="str">
        <f t="shared" si="166"/>
        <v/>
      </c>
      <c r="J907" s="153" t="e">
        <f t="shared" si="165"/>
        <v>#REF!</v>
      </c>
      <c r="K907" s="153" t="e">
        <f t="shared" si="165"/>
        <v>#REF!</v>
      </c>
      <c r="L907" s="153" t="e">
        <f t="shared" si="165"/>
        <v>#REF!</v>
      </c>
      <c r="M907" s="153" t="e">
        <f t="shared" si="165"/>
        <v>#REF!</v>
      </c>
      <c r="N907" s="153" t="e">
        <f t="shared" si="165"/>
        <v>#REF!</v>
      </c>
      <c r="O907" s="153" t="e">
        <f t="shared" si="165"/>
        <v>#REF!</v>
      </c>
      <c r="P907" s="153" t="e">
        <f t="shared" si="173"/>
        <v>#REF!</v>
      </c>
      <c r="Q907" s="153" t="e">
        <f t="shared" si="173"/>
        <v>#REF!</v>
      </c>
      <c r="R907" s="153" t="e">
        <f t="shared" si="173"/>
        <v>#REF!</v>
      </c>
      <c r="S907" s="153" t="e">
        <f t="shared" si="169"/>
        <v>#REF!</v>
      </c>
      <c r="T907" s="152" t="str">
        <f t="shared" ca="1" si="170"/>
        <v/>
      </c>
      <c r="U907" s="149" t="str">
        <f t="shared" ca="1" si="167"/>
        <v/>
      </c>
    </row>
    <row r="908" spans="1:21">
      <c r="A908" s="149">
        <v>906</v>
      </c>
      <c r="B908" s="150">
        <f t="shared" si="168"/>
        <v>906</v>
      </c>
      <c r="C908" s="151" t="e">
        <f>IF('Data Collection2'!$V$6='Pareto Math2'!Z$3,'Pareto Math2'!B908,IF(HLOOKUP(X$15,'Data Collection2'!I$2:J908,A909,FALSE)="","",HLOOKUP(X$15,'Data Collection2'!I$2:J908,A909,FALSE)))</f>
        <v>#REF!</v>
      </c>
      <c r="D908" s="149" t="e">
        <f>HLOOKUP(V$15,'Data Collection2'!I$2:J908,A909,FALSE)</f>
        <v>#REF!</v>
      </c>
      <c r="E908" s="152" t="e">
        <f>IF(C908="","",HLOOKUP(W$15,'Data Collection2'!I$2:J908,A909,FALSE))</f>
        <v>#REF!</v>
      </c>
      <c r="F908" s="152">
        <f>(COUNTIF(D$3:D908,D908))</f>
        <v>906</v>
      </c>
      <c r="G908" s="152">
        <f t="shared" si="171"/>
        <v>999</v>
      </c>
      <c r="H908" s="152" t="e">
        <f t="shared" si="172"/>
        <v>#REF!</v>
      </c>
      <c r="I908" s="153" t="str">
        <f t="shared" si="166"/>
        <v/>
      </c>
      <c r="J908" s="153" t="e">
        <f t="shared" ref="J908:O950" si="174">IF(ISERROR(X$43),"",IF($D908&lt;&gt;X$43,"",$E908))</f>
        <v>#REF!</v>
      </c>
      <c r="K908" s="153" t="e">
        <f t="shared" si="174"/>
        <v>#REF!</v>
      </c>
      <c r="L908" s="153" t="e">
        <f t="shared" si="174"/>
        <v>#REF!</v>
      </c>
      <c r="M908" s="153" t="e">
        <f t="shared" si="174"/>
        <v>#REF!</v>
      </c>
      <c r="N908" s="153" t="e">
        <f t="shared" si="174"/>
        <v>#REF!</v>
      </c>
      <c r="O908" s="153" t="e">
        <f t="shared" si="174"/>
        <v>#REF!</v>
      </c>
      <c r="P908" s="153" t="e">
        <f t="shared" si="173"/>
        <v>#REF!</v>
      </c>
      <c r="Q908" s="153" t="e">
        <f t="shared" si="173"/>
        <v>#REF!</v>
      </c>
      <c r="R908" s="153" t="e">
        <f t="shared" si="173"/>
        <v>#REF!</v>
      </c>
      <c r="S908" s="153" t="e">
        <f t="shared" si="169"/>
        <v>#REF!</v>
      </c>
      <c r="T908" s="152" t="str">
        <f t="shared" ca="1" si="170"/>
        <v/>
      </c>
      <c r="U908" s="149" t="str">
        <f t="shared" ca="1" si="167"/>
        <v/>
      </c>
    </row>
    <row r="909" spans="1:21">
      <c r="A909" s="149">
        <v>907</v>
      </c>
      <c r="B909" s="150">
        <f t="shared" si="168"/>
        <v>907</v>
      </c>
      <c r="C909" s="151" t="e">
        <f>IF('Data Collection2'!$V$6='Pareto Math2'!Z$3,'Pareto Math2'!B909,IF(HLOOKUP(X$15,'Data Collection2'!I$2:J909,A910,FALSE)="","",HLOOKUP(X$15,'Data Collection2'!I$2:J909,A910,FALSE)))</f>
        <v>#REF!</v>
      </c>
      <c r="D909" s="149" t="e">
        <f>HLOOKUP(V$15,'Data Collection2'!I$2:J909,A910,FALSE)</f>
        <v>#REF!</v>
      </c>
      <c r="E909" s="152" t="e">
        <f>IF(C909="","",HLOOKUP(W$15,'Data Collection2'!I$2:J909,A910,FALSE))</f>
        <v>#REF!</v>
      </c>
      <c r="F909" s="152">
        <f>(COUNTIF(D$3:D909,D909))</f>
        <v>907</v>
      </c>
      <c r="G909" s="152">
        <f t="shared" si="171"/>
        <v>999</v>
      </c>
      <c r="H909" s="152" t="e">
        <f t="shared" si="172"/>
        <v>#REF!</v>
      </c>
      <c r="I909" s="153" t="str">
        <f t="shared" si="166"/>
        <v/>
      </c>
      <c r="J909" s="153" t="e">
        <f t="shared" si="174"/>
        <v>#REF!</v>
      </c>
      <c r="K909" s="153" t="e">
        <f t="shared" si="174"/>
        <v>#REF!</v>
      </c>
      <c r="L909" s="153" t="e">
        <f t="shared" si="174"/>
        <v>#REF!</v>
      </c>
      <c r="M909" s="153" t="e">
        <f t="shared" si="174"/>
        <v>#REF!</v>
      </c>
      <c r="N909" s="153" t="e">
        <f t="shared" si="174"/>
        <v>#REF!</v>
      </c>
      <c r="O909" s="153" t="e">
        <f t="shared" si="174"/>
        <v>#REF!</v>
      </c>
      <c r="P909" s="153" t="e">
        <f t="shared" si="173"/>
        <v>#REF!</v>
      </c>
      <c r="Q909" s="153" t="e">
        <f t="shared" si="173"/>
        <v>#REF!</v>
      </c>
      <c r="R909" s="153" t="e">
        <f t="shared" si="173"/>
        <v>#REF!</v>
      </c>
      <c r="S909" s="153" t="e">
        <f t="shared" si="169"/>
        <v>#REF!</v>
      </c>
      <c r="T909" s="152" t="str">
        <f t="shared" ca="1" si="170"/>
        <v/>
      </c>
      <c r="U909" s="149" t="str">
        <f t="shared" ca="1" si="167"/>
        <v/>
      </c>
    </row>
    <row r="910" spans="1:21">
      <c r="A910" s="149">
        <v>908</v>
      </c>
      <c r="B910" s="150">
        <f t="shared" si="168"/>
        <v>908</v>
      </c>
      <c r="C910" s="151" t="e">
        <f>IF('Data Collection2'!$V$6='Pareto Math2'!Z$3,'Pareto Math2'!B910,IF(HLOOKUP(X$15,'Data Collection2'!I$2:J910,A911,FALSE)="","",HLOOKUP(X$15,'Data Collection2'!I$2:J910,A911,FALSE)))</f>
        <v>#REF!</v>
      </c>
      <c r="D910" s="149" t="e">
        <f>HLOOKUP(V$15,'Data Collection2'!I$2:J910,A911,FALSE)</f>
        <v>#REF!</v>
      </c>
      <c r="E910" s="152" t="e">
        <f>IF(C910="","",HLOOKUP(W$15,'Data Collection2'!I$2:J910,A911,FALSE))</f>
        <v>#REF!</v>
      </c>
      <c r="F910" s="152">
        <f>(COUNTIF(D$3:D910,D910))</f>
        <v>908</v>
      </c>
      <c r="G910" s="152">
        <f t="shared" si="171"/>
        <v>999</v>
      </c>
      <c r="H910" s="152" t="e">
        <f t="shared" si="172"/>
        <v>#REF!</v>
      </c>
      <c r="I910" s="153" t="str">
        <f t="shared" si="166"/>
        <v/>
      </c>
      <c r="J910" s="153" t="e">
        <f t="shared" si="174"/>
        <v>#REF!</v>
      </c>
      <c r="K910" s="153" t="e">
        <f t="shared" si="174"/>
        <v>#REF!</v>
      </c>
      <c r="L910" s="153" t="e">
        <f t="shared" si="174"/>
        <v>#REF!</v>
      </c>
      <c r="M910" s="153" t="e">
        <f t="shared" si="174"/>
        <v>#REF!</v>
      </c>
      <c r="N910" s="153" t="e">
        <f t="shared" si="174"/>
        <v>#REF!</v>
      </c>
      <c r="O910" s="153" t="e">
        <f t="shared" si="174"/>
        <v>#REF!</v>
      </c>
      <c r="P910" s="153" t="e">
        <f t="shared" si="173"/>
        <v>#REF!</v>
      </c>
      <c r="Q910" s="153" t="e">
        <f t="shared" si="173"/>
        <v>#REF!</v>
      </c>
      <c r="R910" s="153" t="e">
        <f t="shared" si="173"/>
        <v>#REF!</v>
      </c>
      <c r="S910" s="153" t="e">
        <f t="shared" si="169"/>
        <v>#REF!</v>
      </c>
      <c r="T910" s="152" t="str">
        <f t="shared" ca="1" si="170"/>
        <v/>
      </c>
      <c r="U910" s="149" t="str">
        <f t="shared" ca="1" si="167"/>
        <v/>
      </c>
    </row>
    <row r="911" spans="1:21">
      <c r="A911" s="149">
        <v>909</v>
      </c>
      <c r="B911" s="150">
        <f t="shared" si="168"/>
        <v>909</v>
      </c>
      <c r="C911" s="151" t="e">
        <f>IF('Data Collection2'!$V$6='Pareto Math2'!Z$3,'Pareto Math2'!B911,IF(HLOOKUP(X$15,'Data Collection2'!I$2:J911,A912,FALSE)="","",HLOOKUP(X$15,'Data Collection2'!I$2:J911,A912,FALSE)))</f>
        <v>#REF!</v>
      </c>
      <c r="D911" s="149" t="e">
        <f>HLOOKUP(V$15,'Data Collection2'!I$2:J911,A912,FALSE)</f>
        <v>#REF!</v>
      </c>
      <c r="E911" s="152" t="e">
        <f>IF(C911="","",HLOOKUP(W$15,'Data Collection2'!I$2:J911,A912,FALSE))</f>
        <v>#REF!</v>
      </c>
      <c r="F911" s="152">
        <f>(COUNTIF(D$3:D911,D911))</f>
        <v>909</v>
      </c>
      <c r="G911" s="152">
        <f t="shared" si="171"/>
        <v>999</v>
      </c>
      <c r="H911" s="152" t="e">
        <f t="shared" si="172"/>
        <v>#REF!</v>
      </c>
      <c r="I911" s="153" t="str">
        <f t="shared" si="166"/>
        <v/>
      </c>
      <c r="J911" s="153" t="e">
        <f t="shared" si="174"/>
        <v>#REF!</v>
      </c>
      <c r="K911" s="153" t="e">
        <f t="shared" si="174"/>
        <v>#REF!</v>
      </c>
      <c r="L911" s="153" t="e">
        <f t="shared" si="174"/>
        <v>#REF!</v>
      </c>
      <c r="M911" s="153" t="e">
        <f t="shared" si="174"/>
        <v>#REF!</v>
      </c>
      <c r="N911" s="153" t="e">
        <f t="shared" si="174"/>
        <v>#REF!</v>
      </c>
      <c r="O911" s="153" t="e">
        <f t="shared" si="174"/>
        <v>#REF!</v>
      </c>
      <c r="P911" s="153" t="e">
        <f t="shared" si="173"/>
        <v>#REF!</v>
      </c>
      <c r="Q911" s="153" t="e">
        <f t="shared" si="173"/>
        <v>#REF!</v>
      </c>
      <c r="R911" s="153" t="e">
        <f t="shared" si="173"/>
        <v>#REF!</v>
      </c>
      <c r="S911" s="153" t="e">
        <f t="shared" si="169"/>
        <v>#REF!</v>
      </c>
      <c r="T911" s="152" t="str">
        <f t="shared" ca="1" si="170"/>
        <v/>
      </c>
      <c r="U911" s="149" t="str">
        <f t="shared" ca="1" si="167"/>
        <v/>
      </c>
    </row>
    <row r="912" spans="1:21">
      <c r="A912" s="149">
        <v>910</v>
      </c>
      <c r="B912" s="150">
        <f t="shared" si="168"/>
        <v>910</v>
      </c>
      <c r="C912" s="151" t="e">
        <f>IF('Data Collection2'!$V$6='Pareto Math2'!Z$3,'Pareto Math2'!B912,IF(HLOOKUP(X$15,'Data Collection2'!I$2:J912,A913,FALSE)="","",HLOOKUP(X$15,'Data Collection2'!I$2:J912,A913,FALSE)))</f>
        <v>#REF!</v>
      </c>
      <c r="D912" s="149" t="e">
        <f>HLOOKUP(V$15,'Data Collection2'!I$2:J912,A913,FALSE)</f>
        <v>#REF!</v>
      </c>
      <c r="E912" s="152" t="e">
        <f>IF(C912="","",HLOOKUP(W$15,'Data Collection2'!I$2:J912,A913,FALSE))</f>
        <v>#REF!</v>
      </c>
      <c r="F912" s="152">
        <f>(COUNTIF(D$3:D912,D912))</f>
        <v>910</v>
      </c>
      <c r="G912" s="152">
        <f t="shared" si="171"/>
        <v>999</v>
      </c>
      <c r="H912" s="152" t="e">
        <f t="shared" si="172"/>
        <v>#REF!</v>
      </c>
      <c r="I912" s="153" t="str">
        <f t="shared" si="166"/>
        <v/>
      </c>
      <c r="J912" s="153" t="e">
        <f t="shared" si="174"/>
        <v>#REF!</v>
      </c>
      <c r="K912" s="153" t="e">
        <f t="shared" si="174"/>
        <v>#REF!</v>
      </c>
      <c r="L912" s="153" t="e">
        <f t="shared" si="174"/>
        <v>#REF!</v>
      </c>
      <c r="M912" s="153" t="e">
        <f t="shared" si="174"/>
        <v>#REF!</v>
      </c>
      <c r="N912" s="153" t="e">
        <f t="shared" si="174"/>
        <v>#REF!</v>
      </c>
      <c r="O912" s="153" t="e">
        <f t="shared" si="174"/>
        <v>#REF!</v>
      </c>
      <c r="P912" s="153" t="e">
        <f t="shared" si="173"/>
        <v>#REF!</v>
      </c>
      <c r="Q912" s="153" t="e">
        <f t="shared" si="173"/>
        <v>#REF!</v>
      </c>
      <c r="R912" s="153" t="e">
        <f t="shared" si="173"/>
        <v>#REF!</v>
      </c>
      <c r="S912" s="153" t="e">
        <f t="shared" si="169"/>
        <v>#REF!</v>
      </c>
      <c r="T912" s="152" t="str">
        <f t="shared" ca="1" si="170"/>
        <v/>
      </c>
      <c r="U912" s="149" t="str">
        <f t="shared" ca="1" si="167"/>
        <v/>
      </c>
    </row>
    <row r="913" spans="1:21">
      <c r="A913" s="149">
        <v>911</v>
      </c>
      <c r="B913" s="150">
        <f t="shared" si="168"/>
        <v>911</v>
      </c>
      <c r="C913" s="151" t="e">
        <f>IF('Data Collection2'!$V$6='Pareto Math2'!Z$3,'Pareto Math2'!B913,IF(HLOOKUP(X$15,'Data Collection2'!I$2:J913,A914,FALSE)="","",HLOOKUP(X$15,'Data Collection2'!I$2:J913,A914,FALSE)))</f>
        <v>#REF!</v>
      </c>
      <c r="D913" s="149" t="e">
        <f>HLOOKUP(V$15,'Data Collection2'!I$2:J913,A914,FALSE)</f>
        <v>#REF!</v>
      </c>
      <c r="E913" s="152" t="e">
        <f>IF(C913="","",HLOOKUP(W$15,'Data Collection2'!I$2:J913,A914,FALSE))</f>
        <v>#REF!</v>
      </c>
      <c r="F913" s="152">
        <f>(COUNTIF(D$3:D913,D913))</f>
        <v>911</v>
      </c>
      <c r="G913" s="152">
        <f t="shared" si="171"/>
        <v>999</v>
      </c>
      <c r="H913" s="152" t="e">
        <f t="shared" si="172"/>
        <v>#REF!</v>
      </c>
      <c r="I913" s="153" t="str">
        <f t="shared" si="166"/>
        <v/>
      </c>
      <c r="J913" s="153" t="e">
        <f t="shared" si="174"/>
        <v>#REF!</v>
      </c>
      <c r="K913" s="153" t="e">
        <f t="shared" si="174"/>
        <v>#REF!</v>
      </c>
      <c r="L913" s="153" t="e">
        <f t="shared" si="174"/>
        <v>#REF!</v>
      </c>
      <c r="M913" s="153" t="e">
        <f t="shared" si="174"/>
        <v>#REF!</v>
      </c>
      <c r="N913" s="153" t="e">
        <f t="shared" si="174"/>
        <v>#REF!</v>
      </c>
      <c r="O913" s="153" t="e">
        <f t="shared" si="174"/>
        <v>#REF!</v>
      </c>
      <c r="P913" s="153" t="e">
        <f t="shared" si="173"/>
        <v>#REF!</v>
      </c>
      <c r="Q913" s="153" t="e">
        <f t="shared" si="173"/>
        <v>#REF!</v>
      </c>
      <c r="R913" s="153" t="e">
        <f t="shared" si="173"/>
        <v>#REF!</v>
      </c>
      <c r="S913" s="153" t="e">
        <f t="shared" si="169"/>
        <v>#REF!</v>
      </c>
      <c r="T913" s="152" t="str">
        <f t="shared" ca="1" si="170"/>
        <v/>
      </c>
      <c r="U913" s="149" t="str">
        <f t="shared" ca="1" si="167"/>
        <v/>
      </c>
    </row>
    <row r="914" spans="1:21">
      <c r="A914" s="149">
        <v>912</v>
      </c>
      <c r="B914" s="150">
        <f t="shared" si="168"/>
        <v>912</v>
      </c>
      <c r="C914" s="151" t="e">
        <f>IF('Data Collection2'!$V$6='Pareto Math2'!Z$3,'Pareto Math2'!B914,IF(HLOOKUP(X$15,'Data Collection2'!I$2:J914,A915,FALSE)="","",HLOOKUP(X$15,'Data Collection2'!I$2:J914,A915,FALSE)))</f>
        <v>#REF!</v>
      </c>
      <c r="D914" s="149" t="e">
        <f>HLOOKUP(V$15,'Data Collection2'!I$2:J914,A915,FALSE)</f>
        <v>#REF!</v>
      </c>
      <c r="E914" s="152" t="e">
        <f>IF(C914="","",HLOOKUP(W$15,'Data Collection2'!I$2:J914,A915,FALSE))</f>
        <v>#REF!</v>
      </c>
      <c r="F914" s="152">
        <f>(COUNTIF(D$3:D914,D914))</f>
        <v>912</v>
      </c>
      <c r="G914" s="152">
        <f t="shared" si="171"/>
        <v>999</v>
      </c>
      <c r="H914" s="152" t="e">
        <f t="shared" si="172"/>
        <v>#REF!</v>
      </c>
      <c r="I914" s="153" t="str">
        <f t="shared" si="166"/>
        <v/>
      </c>
      <c r="J914" s="153" t="e">
        <f t="shared" si="174"/>
        <v>#REF!</v>
      </c>
      <c r="K914" s="153" t="e">
        <f t="shared" si="174"/>
        <v>#REF!</v>
      </c>
      <c r="L914" s="153" t="e">
        <f t="shared" si="174"/>
        <v>#REF!</v>
      </c>
      <c r="M914" s="153" t="e">
        <f t="shared" si="174"/>
        <v>#REF!</v>
      </c>
      <c r="N914" s="153" t="e">
        <f t="shared" si="174"/>
        <v>#REF!</v>
      </c>
      <c r="O914" s="153" t="e">
        <f t="shared" si="174"/>
        <v>#REF!</v>
      </c>
      <c r="P914" s="153" t="e">
        <f t="shared" si="173"/>
        <v>#REF!</v>
      </c>
      <c r="Q914" s="153" t="e">
        <f t="shared" si="173"/>
        <v>#REF!</v>
      </c>
      <c r="R914" s="153" t="e">
        <f t="shared" si="173"/>
        <v>#REF!</v>
      </c>
      <c r="S914" s="153" t="e">
        <f t="shared" si="169"/>
        <v>#REF!</v>
      </c>
      <c r="T914" s="152" t="str">
        <f t="shared" ca="1" si="170"/>
        <v/>
      </c>
      <c r="U914" s="149" t="str">
        <f t="shared" ca="1" si="167"/>
        <v/>
      </c>
    </row>
    <row r="915" spans="1:21">
      <c r="A915" s="149">
        <v>913</v>
      </c>
      <c r="B915" s="150">
        <f t="shared" si="168"/>
        <v>913</v>
      </c>
      <c r="C915" s="151" t="e">
        <f>IF('Data Collection2'!$V$6='Pareto Math2'!Z$3,'Pareto Math2'!B915,IF(HLOOKUP(X$15,'Data Collection2'!I$2:J915,A916,FALSE)="","",HLOOKUP(X$15,'Data Collection2'!I$2:J915,A916,FALSE)))</f>
        <v>#REF!</v>
      </c>
      <c r="D915" s="149" t="e">
        <f>HLOOKUP(V$15,'Data Collection2'!I$2:J915,A916,FALSE)</f>
        <v>#REF!</v>
      </c>
      <c r="E915" s="152" t="e">
        <f>IF(C915="","",HLOOKUP(W$15,'Data Collection2'!I$2:J915,A916,FALSE))</f>
        <v>#REF!</v>
      </c>
      <c r="F915" s="152">
        <f>(COUNTIF(D$3:D915,D915))</f>
        <v>913</v>
      </c>
      <c r="G915" s="152">
        <f t="shared" si="171"/>
        <v>999</v>
      </c>
      <c r="H915" s="152" t="e">
        <f t="shared" si="172"/>
        <v>#REF!</v>
      </c>
      <c r="I915" s="153" t="str">
        <f t="shared" si="166"/>
        <v/>
      </c>
      <c r="J915" s="153" t="e">
        <f t="shared" si="174"/>
        <v>#REF!</v>
      </c>
      <c r="K915" s="153" t="e">
        <f t="shared" si="174"/>
        <v>#REF!</v>
      </c>
      <c r="L915" s="153" t="e">
        <f t="shared" si="174"/>
        <v>#REF!</v>
      </c>
      <c r="M915" s="153" t="e">
        <f t="shared" si="174"/>
        <v>#REF!</v>
      </c>
      <c r="N915" s="153" t="e">
        <f t="shared" si="174"/>
        <v>#REF!</v>
      </c>
      <c r="O915" s="153" t="e">
        <f t="shared" si="174"/>
        <v>#REF!</v>
      </c>
      <c r="P915" s="153" t="e">
        <f t="shared" si="173"/>
        <v>#REF!</v>
      </c>
      <c r="Q915" s="153" t="e">
        <f t="shared" si="173"/>
        <v>#REF!</v>
      </c>
      <c r="R915" s="153" t="e">
        <f t="shared" si="173"/>
        <v>#REF!</v>
      </c>
      <c r="S915" s="153" t="e">
        <f t="shared" si="169"/>
        <v>#REF!</v>
      </c>
      <c r="T915" s="152" t="str">
        <f t="shared" ca="1" si="170"/>
        <v/>
      </c>
      <c r="U915" s="149" t="str">
        <f t="shared" ca="1" si="167"/>
        <v/>
      </c>
    </row>
    <row r="916" spans="1:21">
      <c r="A916" s="149">
        <v>914</v>
      </c>
      <c r="B916" s="150">
        <f t="shared" si="168"/>
        <v>914</v>
      </c>
      <c r="C916" s="151" t="e">
        <f>IF('Data Collection2'!$V$6='Pareto Math2'!Z$3,'Pareto Math2'!B916,IF(HLOOKUP(X$15,'Data Collection2'!I$2:J916,A917,FALSE)="","",HLOOKUP(X$15,'Data Collection2'!I$2:J916,A917,FALSE)))</f>
        <v>#REF!</v>
      </c>
      <c r="D916" s="149" t="e">
        <f>HLOOKUP(V$15,'Data Collection2'!I$2:J916,A917,FALSE)</f>
        <v>#REF!</v>
      </c>
      <c r="E916" s="152" t="e">
        <f>IF(C916="","",HLOOKUP(W$15,'Data Collection2'!I$2:J916,A917,FALSE))</f>
        <v>#REF!</v>
      </c>
      <c r="F916" s="152">
        <f>(COUNTIF(D$3:D916,D916))</f>
        <v>914</v>
      </c>
      <c r="G916" s="152">
        <f t="shared" si="171"/>
        <v>999</v>
      </c>
      <c r="H916" s="152" t="e">
        <f t="shared" si="172"/>
        <v>#REF!</v>
      </c>
      <c r="I916" s="153" t="str">
        <f t="shared" si="166"/>
        <v/>
      </c>
      <c r="J916" s="153" t="e">
        <f t="shared" si="174"/>
        <v>#REF!</v>
      </c>
      <c r="K916" s="153" t="e">
        <f t="shared" si="174"/>
        <v>#REF!</v>
      </c>
      <c r="L916" s="153" t="e">
        <f t="shared" si="174"/>
        <v>#REF!</v>
      </c>
      <c r="M916" s="153" t="e">
        <f t="shared" si="174"/>
        <v>#REF!</v>
      </c>
      <c r="N916" s="153" t="e">
        <f t="shared" si="174"/>
        <v>#REF!</v>
      </c>
      <c r="O916" s="153" t="e">
        <f t="shared" si="174"/>
        <v>#REF!</v>
      </c>
      <c r="P916" s="153" t="e">
        <f t="shared" si="173"/>
        <v>#REF!</v>
      </c>
      <c r="Q916" s="153" t="e">
        <f t="shared" si="173"/>
        <v>#REF!</v>
      </c>
      <c r="R916" s="153" t="e">
        <f t="shared" si="173"/>
        <v>#REF!</v>
      </c>
      <c r="S916" s="153" t="e">
        <f t="shared" si="169"/>
        <v>#REF!</v>
      </c>
      <c r="T916" s="152" t="str">
        <f t="shared" ca="1" si="170"/>
        <v/>
      </c>
      <c r="U916" s="149" t="str">
        <f t="shared" ca="1" si="167"/>
        <v/>
      </c>
    </row>
    <row r="917" spans="1:21">
      <c r="A917" s="149">
        <v>915</v>
      </c>
      <c r="B917" s="150">
        <f t="shared" si="168"/>
        <v>915</v>
      </c>
      <c r="C917" s="151" t="e">
        <f>IF('Data Collection2'!$V$6='Pareto Math2'!Z$3,'Pareto Math2'!B917,IF(HLOOKUP(X$15,'Data Collection2'!I$2:J917,A918,FALSE)="","",HLOOKUP(X$15,'Data Collection2'!I$2:J917,A918,FALSE)))</f>
        <v>#REF!</v>
      </c>
      <c r="D917" s="149" t="e">
        <f>HLOOKUP(V$15,'Data Collection2'!I$2:J917,A918,FALSE)</f>
        <v>#REF!</v>
      </c>
      <c r="E917" s="152" t="e">
        <f>IF(C917="","",HLOOKUP(W$15,'Data Collection2'!I$2:J917,A918,FALSE))</f>
        <v>#REF!</v>
      </c>
      <c r="F917" s="152">
        <f>(COUNTIF(D$3:D917,D917))</f>
        <v>915</v>
      </c>
      <c r="G917" s="152">
        <f t="shared" si="171"/>
        <v>999</v>
      </c>
      <c r="H917" s="152" t="e">
        <f t="shared" si="172"/>
        <v>#REF!</v>
      </c>
      <c r="I917" s="153" t="str">
        <f t="shared" si="166"/>
        <v/>
      </c>
      <c r="J917" s="153" t="e">
        <f t="shared" si="174"/>
        <v>#REF!</v>
      </c>
      <c r="K917" s="153" t="e">
        <f t="shared" si="174"/>
        <v>#REF!</v>
      </c>
      <c r="L917" s="153" t="e">
        <f t="shared" si="174"/>
        <v>#REF!</v>
      </c>
      <c r="M917" s="153" t="e">
        <f t="shared" si="174"/>
        <v>#REF!</v>
      </c>
      <c r="N917" s="153" t="e">
        <f t="shared" si="174"/>
        <v>#REF!</v>
      </c>
      <c r="O917" s="153" t="e">
        <f t="shared" si="174"/>
        <v>#REF!</v>
      </c>
      <c r="P917" s="153" t="e">
        <f t="shared" si="173"/>
        <v>#REF!</v>
      </c>
      <c r="Q917" s="153" t="e">
        <f t="shared" si="173"/>
        <v>#REF!</v>
      </c>
      <c r="R917" s="153" t="e">
        <f t="shared" si="173"/>
        <v>#REF!</v>
      </c>
      <c r="S917" s="153" t="e">
        <f t="shared" si="169"/>
        <v>#REF!</v>
      </c>
      <c r="T917" s="152" t="str">
        <f t="shared" ca="1" si="170"/>
        <v/>
      </c>
      <c r="U917" s="149" t="str">
        <f t="shared" ca="1" si="167"/>
        <v/>
      </c>
    </row>
    <row r="918" spans="1:21">
      <c r="A918" s="149">
        <v>916</v>
      </c>
      <c r="B918" s="150">
        <f t="shared" si="168"/>
        <v>916</v>
      </c>
      <c r="C918" s="151" t="e">
        <f>IF('Data Collection2'!$V$6='Pareto Math2'!Z$3,'Pareto Math2'!B918,IF(HLOOKUP(X$15,'Data Collection2'!I$2:J918,A919,FALSE)="","",HLOOKUP(X$15,'Data Collection2'!I$2:J918,A919,FALSE)))</f>
        <v>#REF!</v>
      </c>
      <c r="D918" s="149" t="e">
        <f>HLOOKUP(V$15,'Data Collection2'!I$2:J918,A919,FALSE)</f>
        <v>#REF!</v>
      </c>
      <c r="E918" s="152" t="e">
        <f>IF(C918="","",HLOOKUP(W$15,'Data Collection2'!I$2:J918,A919,FALSE))</f>
        <v>#REF!</v>
      </c>
      <c r="F918" s="152">
        <f>(COUNTIF(D$3:D918,D918))</f>
        <v>916</v>
      </c>
      <c r="G918" s="152">
        <f t="shared" si="171"/>
        <v>999</v>
      </c>
      <c r="H918" s="152" t="e">
        <f t="shared" si="172"/>
        <v>#REF!</v>
      </c>
      <c r="I918" s="153" t="str">
        <f t="shared" si="166"/>
        <v/>
      </c>
      <c r="J918" s="153" t="e">
        <f t="shared" si="174"/>
        <v>#REF!</v>
      </c>
      <c r="K918" s="153" t="e">
        <f t="shared" si="174"/>
        <v>#REF!</v>
      </c>
      <c r="L918" s="153" t="e">
        <f t="shared" si="174"/>
        <v>#REF!</v>
      </c>
      <c r="M918" s="153" t="e">
        <f t="shared" si="174"/>
        <v>#REF!</v>
      </c>
      <c r="N918" s="153" t="e">
        <f t="shared" si="174"/>
        <v>#REF!</v>
      </c>
      <c r="O918" s="153" t="e">
        <f t="shared" si="174"/>
        <v>#REF!</v>
      </c>
      <c r="P918" s="153" t="e">
        <f t="shared" si="173"/>
        <v>#REF!</v>
      </c>
      <c r="Q918" s="153" t="e">
        <f t="shared" si="173"/>
        <v>#REF!</v>
      </c>
      <c r="R918" s="153" t="e">
        <f t="shared" si="173"/>
        <v>#REF!</v>
      </c>
      <c r="S918" s="153" t="e">
        <f t="shared" si="169"/>
        <v>#REF!</v>
      </c>
      <c r="T918" s="152" t="str">
        <f t="shared" ca="1" si="170"/>
        <v/>
      </c>
      <c r="U918" s="149" t="str">
        <f t="shared" ca="1" si="167"/>
        <v/>
      </c>
    </row>
    <row r="919" spans="1:21">
      <c r="A919" s="149">
        <v>917</v>
      </c>
      <c r="B919" s="150">
        <f t="shared" si="168"/>
        <v>917</v>
      </c>
      <c r="C919" s="151" t="e">
        <f>IF('Data Collection2'!$V$6='Pareto Math2'!Z$3,'Pareto Math2'!B919,IF(HLOOKUP(X$15,'Data Collection2'!I$2:J919,A920,FALSE)="","",HLOOKUP(X$15,'Data Collection2'!I$2:J919,A920,FALSE)))</f>
        <v>#REF!</v>
      </c>
      <c r="D919" s="149" t="e">
        <f>HLOOKUP(V$15,'Data Collection2'!I$2:J919,A920,FALSE)</f>
        <v>#REF!</v>
      </c>
      <c r="E919" s="152" t="e">
        <f>IF(C919="","",HLOOKUP(W$15,'Data Collection2'!I$2:J919,A920,FALSE))</f>
        <v>#REF!</v>
      </c>
      <c r="F919" s="152">
        <f>(COUNTIF(D$3:D919,D919))</f>
        <v>917</v>
      </c>
      <c r="G919" s="152">
        <f t="shared" si="171"/>
        <v>999</v>
      </c>
      <c r="H919" s="152" t="e">
        <f t="shared" si="172"/>
        <v>#REF!</v>
      </c>
      <c r="I919" s="153" t="str">
        <f t="shared" si="166"/>
        <v/>
      </c>
      <c r="J919" s="153" t="e">
        <f t="shared" si="174"/>
        <v>#REF!</v>
      </c>
      <c r="K919" s="153" t="e">
        <f t="shared" si="174"/>
        <v>#REF!</v>
      </c>
      <c r="L919" s="153" t="e">
        <f t="shared" si="174"/>
        <v>#REF!</v>
      </c>
      <c r="M919" s="153" t="e">
        <f t="shared" si="174"/>
        <v>#REF!</v>
      </c>
      <c r="N919" s="153" t="e">
        <f t="shared" si="174"/>
        <v>#REF!</v>
      </c>
      <c r="O919" s="153" t="e">
        <f t="shared" si="174"/>
        <v>#REF!</v>
      </c>
      <c r="P919" s="153" t="e">
        <f t="shared" si="173"/>
        <v>#REF!</v>
      </c>
      <c r="Q919" s="153" t="e">
        <f t="shared" si="173"/>
        <v>#REF!</v>
      </c>
      <c r="R919" s="153" t="e">
        <f t="shared" si="173"/>
        <v>#REF!</v>
      </c>
      <c r="S919" s="153" t="e">
        <f t="shared" si="169"/>
        <v>#REF!</v>
      </c>
      <c r="T919" s="152" t="str">
        <f t="shared" ca="1" si="170"/>
        <v/>
      </c>
      <c r="U919" s="149" t="str">
        <f t="shared" ca="1" si="167"/>
        <v/>
      </c>
    </row>
    <row r="920" spans="1:21">
      <c r="A920" s="149">
        <v>918</v>
      </c>
      <c r="B920" s="150">
        <f t="shared" si="168"/>
        <v>918</v>
      </c>
      <c r="C920" s="151" t="e">
        <f>IF('Data Collection2'!$V$6='Pareto Math2'!Z$3,'Pareto Math2'!B920,IF(HLOOKUP(X$15,'Data Collection2'!I$2:J920,A921,FALSE)="","",HLOOKUP(X$15,'Data Collection2'!I$2:J920,A921,FALSE)))</f>
        <v>#REF!</v>
      </c>
      <c r="D920" s="149" t="e">
        <f>HLOOKUP(V$15,'Data Collection2'!I$2:J920,A921,FALSE)</f>
        <v>#REF!</v>
      </c>
      <c r="E920" s="152" t="e">
        <f>IF(C920="","",HLOOKUP(W$15,'Data Collection2'!I$2:J920,A921,FALSE))</f>
        <v>#REF!</v>
      </c>
      <c r="F920" s="152">
        <f>(COUNTIF(D$3:D920,D920))</f>
        <v>918</v>
      </c>
      <c r="G920" s="152">
        <f t="shared" si="171"/>
        <v>999</v>
      </c>
      <c r="H920" s="152" t="e">
        <f t="shared" si="172"/>
        <v>#REF!</v>
      </c>
      <c r="I920" s="153" t="str">
        <f t="shared" si="166"/>
        <v/>
      </c>
      <c r="J920" s="153" t="e">
        <f t="shared" si="174"/>
        <v>#REF!</v>
      </c>
      <c r="K920" s="153" t="e">
        <f t="shared" si="174"/>
        <v>#REF!</v>
      </c>
      <c r="L920" s="153" t="e">
        <f t="shared" si="174"/>
        <v>#REF!</v>
      </c>
      <c r="M920" s="153" t="e">
        <f t="shared" si="174"/>
        <v>#REF!</v>
      </c>
      <c r="N920" s="153" t="e">
        <f t="shared" si="174"/>
        <v>#REF!</v>
      </c>
      <c r="O920" s="153" t="e">
        <f t="shared" si="174"/>
        <v>#REF!</v>
      </c>
      <c r="P920" s="153" t="e">
        <f t="shared" si="173"/>
        <v>#REF!</v>
      </c>
      <c r="Q920" s="153" t="e">
        <f t="shared" si="173"/>
        <v>#REF!</v>
      </c>
      <c r="R920" s="153" t="e">
        <f t="shared" si="173"/>
        <v>#REF!</v>
      </c>
      <c r="S920" s="153" t="e">
        <f t="shared" si="169"/>
        <v>#REF!</v>
      </c>
      <c r="T920" s="152" t="str">
        <f t="shared" ca="1" si="170"/>
        <v/>
      </c>
      <c r="U920" s="149" t="str">
        <f t="shared" ca="1" si="167"/>
        <v/>
      </c>
    </row>
    <row r="921" spans="1:21">
      <c r="A921" s="149">
        <v>919</v>
      </c>
      <c r="B921" s="150">
        <f t="shared" si="168"/>
        <v>919</v>
      </c>
      <c r="C921" s="151" t="e">
        <f>IF('Data Collection2'!$V$6='Pareto Math2'!Z$3,'Pareto Math2'!B921,IF(HLOOKUP(X$15,'Data Collection2'!I$2:J921,A922,FALSE)="","",HLOOKUP(X$15,'Data Collection2'!I$2:J921,A922,FALSE)))</f>
        <v>#REF!</v>
      </c>
      <c r="D921" s="149" t="e">
        <f>HLOOKUP(V$15,'Data Collection2'!I$2:J921,A922,FALSE)</f>
        <v>#REF!</v>
      </c>
      <c r="E921" s="152" t="e">
        <f>IF(C921="","",HLOOKUP(W$15,'Data Collection2'!I$2:J921,A922,FALSE))</f>
        <v>#REF!</v>
      </c>
      <c r="F921" s="152">
        <f>(COUNTIF(D$3:D921,D921))</f>
        <v>919</v>
      </c>
      <c r="G921" s="152">
        <f t="shared" si="171"/>
        <v>999</v>
      </c>
      <c r="H921" s="152" t="e">
        <f t="shared" si="172"/>
        <v>#REF!</v>
      </c>
      <c r="I921" s="153" t="str">
        <f t="shared" si="166"/>
        <v/>
      </c>
      <c r="J921" s="153" t="e">
        <f t="shared" si="174"/>
        <v>#REF!</v>
      </c>
      <c r="K921" s="153" t="e">
        <f t="shared" si="174"/>
        <v>#REF!</v>
      </c>
      <c r="L921" s="153" t="e">
        <f t="shared" si="174"/>
        <v>#REF!</v>
      </c>
      <c r="M921" s="153" t="e">
        <f t="shared" si="174"/>
        <v>#REF!</v>
      </c>
      <c r="N921" s="153" t="e">
        <f t="shared" si="174"/>
        <v>#REF!</v>
      </c>
      <c r="O921" s="153" t="e">
        <f t="shared" si="174"/>
        <v>#REF!</v>
      </c>
      <c r="P921" s="153" t="e">
        <f t="shared" si="173"/>
        <v>#REF!</v>
      </c>
      <c r="Q921" s="153" t="e">
        <f t="shared" si="173"/>
        <v>#REF!</v>
      </c>
      <c r="R921" s="153" t="e">
        <f t="shared" si="173"/>
        <v>#REF!</v>
      </c>
      <c r="S921" s="153" t="e">
        <f t="shared" si="169"/>
        <v>#REF!</v>
      </c>
      <c r="T921" s="152" t="str">
        <f t="shared" ca="1" si="170"/>
        <v/>
      </c>
      <c r="U921" s="149" t="str">
        <f t="shared" ca="1" si="167"/>
        <v/>
      </c>
    </row>
    <row r="922" spans="1:21">
      <c r="A922" s="149">
        <v>920</v>
      </c>
      <c r="B922" s="150">
        <f t="shared" si="168"/>
        <v>920</v>
      </c>
      <c r="C922" s="151" t="e">
        <f>IF('Data Collection2'!$V$6='Pareto Math2'!Z$3,'Pareto Math2'!B922,IF(HLOOKUP(X$15,'Data Collection2'!I$2:J922,A923,FALSE)="","",HLOOKUP(X$15,'Data Collection2'!I$2:J922,A923,FALSE)))</f>
        <v>#REF!</v>
      </c>
      <c r="D922" s="149" t="e">
        <f>HLOOKUP(V$15,'Data Collection2'!I$2:J922,A923,FALSE)</f>
        <v>#REF!</v>
      </c>
      <c r="E922" s="152" t="e">
        <f>IF(C922="","",HLOOKUP(W$15,'Data Collection2'!I$2:J922,A923,FALSE))</f>
        <v>#REF!</v>
      </c>
      <c r="F922" s="152">
        <f>(COUNTIF(D$3:D922,D922))</f>
        <v>920</v>
      </c>
      <c r="G922" s="152">
        <f t="shared" si="171"/>
        <v>999</v>
      </c>
      <c r="H922" s="152" t="e">
        <f t="shared" si="172"/>
        <v>#REF!</v>
      </c>
      <c r="I922" s="153" t="str">
        <f t="shared" si="166"/>
        <v/>
      </c>
      <c r="J922" s="153" t="e">
        <f t="shared" si="174"/>
        <v>#REF!</v>
      </c>
      <c r="K922" s="153" t="e">
        <f t="shared" si="174"/>
        <v>#REF!</v>
      </c>
      <c r="L922" s="153" t="e">
        <f t="shared" si="174"/>
        <v>#REF!</v>
      </c>
      <c r="M922" s="153" t="e">
        <f t="shared" si="174"/>
        <v>#REF!</v>
      </c>
      <c r="N922" s="153" t="e">
        <f t="shared" si="174"/>
        <v>#REF!</v>
      </c>
      <c r="O922" s="153" t="e">
        <f t="shared" si="174"/>
        <v>#REF!</v>
      </c>
      <c r="P922" s="153" t="e">
        <f t="shared" si="173"/>
        <v>#REF!</v>
      </c>
      <c r="Q922" s="153" t="e">
        <f t="shared" si="173"/>
        <v>#REF!</v>
      </c>
      <c r="R922" s="153" t="e">
        <f t="shared" si="173"/>
        <v>#REF!</v>
      </c>
      <c r="S922" s="153" t="e">
        <f t="shared" si="169"/>
        <v>#REF!</v>
      </c>
      <c r="T922" s="152" t="str">
        <f t="shared" ca="1" si="170"/>
        <v/>
      </c>
      <c r="U922" s="149" t="str">
        <f t="shared" ca="1" si="167"/>
        <v/>
      </c>
    </row>
    <row r="923" spans="1:21">
      <c r="A923" s="149">
        <v>921</v>
      </c>
      <c r="B923" s="150">
        <f t="shared" si="168"/>
        <v>921</v>
      </c>
      <c r="C923" s="151" t="e">
        <f>IF('Data Collection2'!$V$6='Pareto Math2'!Z$3,'Pareto Math2'!B923,IF(HLOOKUP(X$15,'Data Collection2'!I$2:J923,A924,FALSE)="","",HLOOKUP(X$15,'Data Collection2'!I$2:J923,A924,FALSE)))</f>
        <v>#REF!</v>
      </c>
      <c r="D923" s="149" t="e">
        <f>HLOOKUP(V$15,'Data Collection2'!I$2:J923,A924,FALSE)</f>
        <v>#REF!</v>
      </c>
      <c r="E923" s="152" t="e">
        <f>IF(C923="","",HLOOKUP(W$15,'Data Collection2'!I$2:J923,A924,FALSE))</f>
        <v>#REF!</v>
      </c>
      <c r="F923" s="152">
        <f>(COUNTIF(D$3:D923,D923))</f>
        <v>921</v>
      </c>
      <c r="G923" s="152">
        <f t="shared" si="171"/>
        <v>999</v>
      </c>
      <c r="H923" s="152" t="e">
        <f t="shared" si="172"/>
        <v>#REF!</v>
      </c>
      <c r="I923" s="153" t="str">
        <f t="shared" si="166"/>
        <v/>
      </c>
      <c r="J923" s="153" t="e">
        <f t="shared" si="174"/>
        <v>#REF!</v>
      </c>
      <c r="K923" s="153" t="e">
        <f t="shared" si="174"/>
        <v>#REF!</v>
      </c>
      <c r="L923" s="153" t="e">
        <f t="shared" si="174"/>
        <v>#REF!</v>
      </c>
      <c r="M923" s="153" t="e">
        <f t="shared" si="174"/>
        <v>#REF!</v>
      </c>
      <c r="N923" s="153" t="e">
        <f t="shared" si="174"/>
        <v>#REF!</v>
      </c>
      <c r="O923" s="153" t="e">
        <f t="shared" si="174"/>
        <v>#REF!</v>
      </c>
      <c r="P923" s="153" t="e">
        <f t="shared" si="173"/>
        <v>#REF!</v>
      </c>
      <c r="Q923" s="153" t="e">
        <f t="shared" si="173"/>
        <v>#REF!</v>
      </c>
      <c r="R923" s="153" t="e">
        <f t="shared" si="173"/>
        <v>#REF!</v>
      </c>
      <c r="S923" s="153" t="e">
        <f t="shared" si="169"/>
        <v>#REF!</v>
      </c>
      <c r="T923" s="152" t="str">
        <f t="shared" ca="1" si="170"/>
        <v/>
      </c>
      <c r="U923" s="149" t="str">
        <f t="shared" ca="1" si="167"/>
        <v/>
      </c>
    </row>
    <row r="924" spans="1:21">
      <c r="A924" s="149">
        <v>922</v>
      </c>
      <c r="B924" s="150">
        <f t="shared" si="168"/>
        <v>922</v>
      </c>
      <c r="C924" s="151" t="e">
        <f>IF('Data Collection2'!$V$6='Pareto Math2'!Z$3,'Pareto Math2'!B924,IF(HLOOKUP(X$15,'Data Collection2'!I$2:J924,A925,FALSE)="","",HLOOKUP(X$15,'Data Collection2'!I$2:J924,A925,FALSE)))</f>
        <v>#REF!</v>
      </c>
      <c r="D924" s="149" t="e">
        <f>HLOOKUP(V$15,'Data Collection2'!I$2:J924,A925,FALSE)</f>
        <v>#REF!</v>
      </c>
      <c r="E924" s="152" t="e">
        <f>IF(C924="","",HLOOKUP(W$15,'Data Collection2'!I$2:J924,A925,FALSE))</f>
        <v>#REF!</v>
      </c>
      <c r="F924" s="152">
        <f>(COUNTIF(D$3:D924,D924))</f>
        <v>922</v>
      </c>
      <c r="G924" s="152">
        <f t="shared" si="171"/>
        <v>999</v>
      </c>
      <c r="H924" s="152" t="e">
        <f t="shared" si="172"/>
        <v>#REF!</v>
      </c>
      <c r="I924" s="153" t="str">
        <f t="shared" si="166"/>
        <v/>
      </c>
      <c r="J924" s="153" t="e">
        <f t="shared" si="174"/>
        <v>#REF!</v>
      </c>
      <c r="K924" s="153" t="e">
        <f t="shared" si="174"/>
        <v>#REF!</v>
      </c>
      <c r="L924" s="153" t="e">
        <f t="shared" si="174"/>
        <v>#REF!</v>
      </c>
      <c r="M924" s="153" t="e">
        <f t="shared" si="174"/>
        <v>#REF!</v>
      </c>
      <c r="N924" s="153" t="e">
        <f t="shared" si="174"/>
        <v>#REF!</v>
      </c>
      <c r="O924" s="153" t="e">
        <f t="shared" si="174"/>
        <v>#REF!</v>
      </c>
      <c r="P924" s="153" t="e">
        <f t="shared" si="173"/>
        <v>#REF!</v>
      </c>
      <c r="Q924" s="153" t="e">
        <f t="shared" si="173"/>
        <v>#REF!</v>
      </c>
      <c r="R924" s="153" t="e">
        <f t="shared" si="173"/>
        <v>#REF!</v>
      </c>
      <c r="S924" s="153" t="e">
        <f t="shared" si="169"/>
        <v>#REF!</v>
      </c>
      <c r="T924" s="152" t="str">
        <f t="shared" ca="1" si="170"/>
        <v/>
      </c>
      <c r="U924" s="149" t="str">
        <f t="shared" ca="1" si="167"/>
        <v/>
      </c>
    </row>
    <row r="925" spans="1:21">
      <c r="A925" s="149">
        <v>923</v>
      </c>
      <c r="B925" s="150">
        <f t="shared" si="168"/>
        <v>923</v>
      </c>
      <c r="C925" s="151" t="e">
        <f>IF('Data Collection2'!$V$6='Pareto Math2'!Z$3,'Pareto Math2'!B925,IF(HLOOKUP(X$15,'Data Collection2'!I$2:J925,A926,FALSE)="","",HLOOKUP(X$15,'Data Collection2'!I$2:J925,A926,FALSE)))</f>
        <v>#REF!</v>
      </c>
      <c r="D925" s="149" t="e">
        <f>HLOOKUP(V$15,'Data Collection2'!I$2:J925,A926,FALSE)</f>
        <v>#REF!</v>
      </c>
      <c r="E925" s="152" t="e">
        <f>IF(C925="","",HLOOKUP(W$15,'Data Collection2'!I$2:J925,A926,FALSE))</f>
        <v>#REF!</v>
      </c>
      <c r="F925" s="152">
        <f>(COUNTIF(D$3:D925,D925))</f>
        <v>923</v>
      </c>
      <c r="G925" s="152">
        <f t="shared" si="171"/>
        <v>999</v>
      </c>
      <c r="H925" s="152" t="e">
        <f t="shared" si="172"/>
        <v>#REF!</v>
      </c>
      <c r="I925" s="153" t="str">
        <f t="shared" si="166"/>
        <v/>
      </c>
      <c r="J925" s="153" t="e">
        <f t="shared" si="174"/>
        <v>#REF!</v>
      </c>
      <c r="K925" s="153" t="e">
        <f t="shared" si="174"/>
        <v>#REF!</v>
      </c>
      <c r="L925" s="153" t="e">
        <f t="shared" si="174"/>
        <v>#REF!</v>
      </c>
      <c r="M925" s="153" t="e">
        <f t="shared" si="174"/>
        <v>#REF!</v>
      </c>
      <c r="N925" s="153" t="e">
        <f t="shared" si="174"/>
        <v>#REF!</v>
      </c>
      <c r="O925" s="153" t="e">
        <f t="shared" si="174"/>
        <v>#REF!</v>
      </c>
      <c r="P925" s="153" t="e">
        <f t="shared" si="173"/>
        <v>#REF!</v>
      </c>
      <c r="Q925" s="153" t="e">
        <f t="shared" si="173"/>
        <v>#REF!</v>
      </c>
      <c r="R925" s="153" t="e">
        <f t="shared" si="173"/>
        <v>#REF!</v>
      </c>
      <c r="S925" s="153" t="e">
        <f t="shared" si="169"/>
        <v>#REF!</v>
      </c>
      <c r="T925" s="152" t="str">
        <f t="shared" ca="1" si="170"/>
        <v/>
      </c>
      <c r="U925" s="149" t="str">
        <f t="shared" ca="1" si="167"/>
        <v/>
      </c>
    </row>
    <row r="926" spans="1:21">
      <c r="A926" s="149">
        <v>924</v>
      </c>
      <c r="B926" s="150">
        <f t="shared" si="168"/>
        <v>924</v>
      </c>
      <c r="C926" s="151" t="e">
        <f>IF('Data Collection2'!$V$6='Pareto Math2'!Z$3,'Pareto Math2'!B926,IF(HLOOKUP(X$15,'Data Collection2'!I$2:J926,A927,FALSE)="","",HLOOKUP(X$15,'Data Collection2'!I$2:J926,A927,FALSE)))</f>
        <v>#REF!</v>
      </c>
      <c r="D926" s="149" t="e">
        <f>HLOOKUP(V$15,'Data Collection2'!I$2:J926,A927,FALSE)</f>
        <v>#REF!</v>
      </c>
      <c r="E926" s="152" t="e">
        <f>IF(C926="","",HLOOKUP(W$15,'Data Collection2'!I$2:J926,A927,FALSE))</f>
        <v>#REF!</v>
      </c>
      <c r="F926" s="152">
        <f>(COUNTIF(D$3:D926,D926))</f>
        <v>924</v>
      </c>
      <c r="G926" s="152">
        <f t="shared" si="171"/>
        <v>999</v>
      </c>
      <c r="H926" s="152" t="e">
        <f t="shared" si="172"/>
        <v>#REF!</v>
      </c>
      <c r="I926" s="153" t="str">
        <f t="shared" si="166"/>
        <v/>
      </c>
      <c r="J926" s="153" t="e">
        <f t="shared" si="174"/>
        <v>#REF!</v>
      </c>
      <c r="K926" s="153" t="e">
        <f t="shared" si="174"/>
        <v>#REF!</v>
      </c>
      <c r="L926" s="153" t="e">
        <f t="shared" si="174"/>
        <v>#REF!</v>
      </c>
      <c r="M926" s="153" t="e">
        <f t="shared" si="174"/>
        <v>#REF!</v>
      </c>
      <c r="N926" s="153" t="e">
        <f t="shared" si="174"/>
        <v>#REF!</v>
      </c>
      <c r="O926" s="153" t="e">
        <f t="shared" si="174"/>
        <v>#REF!</v>
      </c>
      <c r="P926" s="153" t="e">
        <f t="shared" si="173"/>
        <v>#REF!</v>
      </c>
      <c r="Q926" s="153" t="e">
        <f t="shared" si="173"/>
        <v>#REF!</v>
      </c>
      <c r="R926" s="153" t="e">
        <f t="shared" si="173"/>
        <v>#REF!</v>
      </c>
      <c r="S926" s="153" t="e">
        <f t="shared" si="169"/>
        <v>#REF!</v>
      </c>
      <c r="T926" s="152" t="str">
        <f t="shared" ca="1" si="170"/>
        <v/>
      </c>
      <c r="U926" s="149" t="str">
        <f t="shared" ca="1" si="167"/>
        <v/>
      </c>
    </row>
    <row r="927" spans="1:21">
      <c r="A927" s="149">
        <v>925</v>
      </c>
      <c r="B927" s="150">
        <f t="shared" si="168"/>
        <v>925</v>
      </c>
      <c r="C927" s="151" t="e">
        <f>IF('Data Collection2'!$V$6='Pareto Math2'!Z$3,'Pareto Math2'!B927,IF(HLOOKUP(X$15,'Data Collection2'!I$2:J927,A928,FALSE)="","",HLOOKUP(X$15,'Data Collection2'!I$2:J927,A928,FALSE)))</f>
        <v>#REF!</v>
      </c>
      <c r="D927" s="149" t="e">
        <f>HLOOKUP(V$15,'Data Collection2'!I$2:J927,A928,FALSE)</f>
        <v>#REF!</v>
      </c>
      <c r="E927" s="152" t="e">
        <f>IF(C927="","",HLOOKUP(W$15,'Data Collection2'!I$2:J927,A928,FALSE))</f>
        <v>#REF!</v>
      </c>
      <c r="F927" s="152">
        <f>(COUNTIF(D$3:D927,D927))</f>
        <v>925</v>
      </c>
      <c r="G927" s="152">
        <f t="shared" si="171"/>
        <v>999</v>
      </c>
      <c r="H927" s="152" t="e">
        <f t="shared" si="172"/>
        <v>#REF!</v>
      </c>
      <c r="I927" s="153" t="str">
        <f t="shared" si="166"/>
        <v/>
      </c>
      <c r="J927" s="153" t="e">
        <f t="shared" si="174"/>
        <v>#REF!</v>
      </c>
      <c r="K927" s="153" t="e">
        <f t="shared" si="174"/>
        <v>#REF!</v>
      </c>
      <c r="L927" s="153" t="e">
        <f t="shared" si="174"/>
        <v>#REF!</v>
      </c>
      <c r="M927" s="153" t="e">
        <f t="shared" si="174"/>
        <v>#REF!</v>
      </c>
      <c r="N927" s="153" t="e">
        <f t="shared" si="174"/>
        <v>#REF!</v>
      </c>
      <c r="O927" s="153" t="e">
        <f t="shared" si="174"/>
        <v>#REF!</v>
      </c>
      <c r="P927" s="153" t="e">
        <f t="shared" si="173"/>
        <v>#REF!</v>
      </c>
      <c r="Q927" s="153" t="e">
        <f t="shared" si="173"/>
        <v>#REF!</v>
      </c>
      <c r="R927" s="153" t="e">
        <f t="shared" si="173"/>
        <v>#REF!</v>
      </c>
      <c r="S927" s="153" t="e">
        <f t="shared" si="169"/>
        <v>#REF!</v>
      </c>
      <c r="T927" s="152" t="str">
        <f t="shared" ca="1" si="170"/>
        <v/>
      </c>
      <c r="U927" s="149" t="str">
        <f t="shared" ca="1" si="167"/>
        <v/>
      </c>
    </row>
    <row r="928" spans="1:21">
      <c r="A928" s="149">
        <v>926</v>
      </c>
      <c r="B928" s="150">
        <f t="shared" si="168"/>
        <v>926</v>
      </c>
      <c r="C928" s="151" t="e">
        <f>IF('Data Collection2'!$V$6='Pareto Math2'!Z$3,'Pareto Math2'!B928,IF(HLOOKUP(X$15,'Data Collection2'!I$2:J928,A929,FALSE)="","",HLOOKUP(X$15,'Data Collection2'!I$2:J928,A929,FALSE)))</f>
        <v>#REF!</v>
      </c>
      <c r="D928" s="149" t="e">
        <f>HLOOKUP(V$15,'Data Collection2'!I$2:J928,A929,FALSE)</f>
        <v>#REF!</v>
      </c>
      <c r="E928" s="152" t="e">
        <f>IF(C928="","",HLOOKUP(W$15,'Data Collection2'!I$2:J928,A929,FALSE))</f>
        <v>#REF!</v>
      </c>
      <c r="F928" s="152">
        <f>(COUNTIF(D$3:D928,D928))</f>
        <v>926</v>
      </c>
      <c r="G928" s="152">
        <f t="shared" si="171"/>
        <v>999</v>
      </c>
      <c r="H928" s="152" t="e">
        <f t="shared" si="172"/>
        <v>#REF!</v>
      </c>
      <c r="I928" s="153" t="str">
        <f t="shared" si="166"/>
        <v/>
      </c>
      <c r="J928" s="153" t="e">
        <f t="shared" si="174"/>
        <v>#REF!</v>
      </c>
      <c r="K928" s="153" t="e">
        <f t="shared" si="174"/>
        <v>#REF!</v>
      </c>
      <c r="L928" s="153" t="e">
        <f t="shared" si="174"/>
        <v>#REF!</v>
      </c>
      <c r="M928" s="153" t="e">
        <f t="shared" si="174"/>
        <v>#REF!</v>
      </c>
      <c r="N928" s="153" t="e">
        <f t="shared" si="174"/>
        <v>#REF!</v>
      </c>
      <c r="O928" s="153" t="e">
        <f t="shared" si="174"/>
        <v>#REF!</v>
      </c>
      <c r="P928" s="153" t="e">
        <f t="shared" si="173"/>
        <v>#REF!</v>
      </c>
      <c r="Q928" s="153" t="e">
        <f t="shared" si="173"/>
        <v>#REF!</v>
      </c>
      <c r="R928" s="153" t="e">
        <f t="shared" si="173"/>
        <v>#REF!</v>
      </c>
      <c r="S928" s="153" t="e">
        <f t="shared" si="169"/>
        <v>#REF!</v>
      </c>
      <c r="T928" s="152" t="str">
        <f t="shared" ca="1" si="170"/>
        <v/>
      </c>
      <c r="U928" s="149" t="str">
        <f t="shared" ca="1" si="167"/>
        <v/>
      </c>
    </row>
    <row r="929" spans="1:21">
      <c r="A929" s="149">
        <v>927</v>
      </c>
      <c r="B929" s="150">
        <f t="shared" si="168"/>
        <v>927</v>
      </c>
      <c r="C929" s="151" t="e">
        <f>IF('Data Collection2'!$V$6='Pareto Math2'!Z$3,'Pareto Math2'!B929,IF(HLOOKUP(X$15,'Data Collection2'!I$2:J929,A930,FALSE)="","",HLOOKUP(X$15,'Data Collection2'!I$2:J929,A930,FALSE)))</f>
        <v>#REF!</v>
      </c>
      <c r="D929" s="149" t="e">
        <f>HLOOKUP(V$15,'Data Collection2'!I$2:J929,A930,FALSE)</f>
        <v>#REF!</v>
      </c>
      <c r="E929" s="152" t="e">
        <f>IF(C929="","",HLOOKUP(W$15,'Data Collection2'!I$2:J929,A930,FALSE))</f>
        <v>#REF!</v>
      </c>
      <c r="F929" s="152">
        <f>(COUNTIF(D$3:D929,D929))</f>
        <v>927</v>
      </c>
      <c r="G929" s="152">
        <f t="shared" si="171"/>
        <v>999</v>
      </c>
      <c r="H929" s="152" t="e">
        <f t="shared" si="172"/>
        <v>#REF!</v>
      </c>
      <c r="I929" s="153" t="str">
        <f t="shared" si="166"/>
        <v/>
      </c>
      <c r="J929" s="153" t="e">
        <f t="shared" si="174"/>
        <v>#REF!</v>
      </c>
      <c r="K929" s="153" t="e">
        <f t="shared" si="174"/>
        <v>#REF!</v>
      </c>
      <c r="L929" s="153" t="e">
        <f t="shared" si="174"/>
        <v>#REF!</v>
      </c>
      <c r="M929" s="153" t="e">
        <f t="shared" si="174"/>
        <v>#REF!</v>
      </c>
      <c r="N929" s="153" t="e">
        <f t="shared" si="174"/>
        <v>#REF!</v>
      </c>
      <c r="O929" s="153" t="e">
        <f t="shared" si="174"/>
        <v>#REF!</v>
      </c>
      <c r="P929" s="153" t="e">
        <f t="shared" si="173"/>
        <v>#REF!</v>
      </c>
      <c r="Q929" s="153" t="e">
        <f t="shared" si="173"/>
        <v>#REF!</v>
      </c>
      <c r="R929" s="153" t="e">
        <f t="shared" si="173"/>
        <v>#REF!</v>
      </c>
      <c r="S929" s="153" t="e">
        <f t="shared" si="169"/>
        <v>#REF!</v>
      </c>
      <c r="T929" s="152" t="str">
        <f t="shared" ca="1" si="170"/>
        <v/>
      </c>
      <c r="U929" s="149" t="str">
        <f t="shared" ca="1" si="167"/>
        <v/>
      </c>
    </row>
    <row r="930" spans="1:21">
      <c r="A930" s="149">
        <v>928</v>
      </c>
      <c r="B930" s="150">
        <f t="shared" si="168"/>
        <v>928</v>
      </c>
      <c r="C930" s="151" t="e">
        <f>IF('Data Collection2'!$V$6='Pareto Math2'!Z$3,'Pareto Math2'!B930,IF(HLOOKUP(X$15,'Data Collection2'!I$2:J930,A931,FALSE)="","",HLOOKUP(X$15,'Data Collection2'!I$2:J930,A931,FALSE)))</f>
        <v>#REF!</v>
      </c>
      <c r="D930" s="149" t="e">
        <f>HLOOKUP(V$15,'Data Collection2'!I$2:J930,A931,FALSE)</f>
        <v>#REF!</v>
      </c>
      <c r="E930" s="152" t="e">
        <f>IF(C930="","",HLOOKUP(W$15,'Data Collection2'!I$2:J930,A931,FALSE))</f>
        <v>#REF!</v>
      </c>
      <c r="F930" s="152">
        <f>(COUNTIF(D$3:D930,D930))</f>
        <v>928</v>
      </c>
      <c r="G930" s="152">
        <f t="shared" si="171"/>
        <v>999</v>
      </c>
      <c r="H930" s="152" t="e">
        <f t="shared" si="172"/>
        <v>#REF!</v>
      </c>
      <c r="I930" s="153" t="str">
        <f t="shared" si="166"/>
        <v/>
      </c>
      <c r="J930" s="153" t="e">
        <f t="shared" si="174"/>
        <v>#REF!</v>
      </c>
      <c r="K930" s="153" t="e">
        <f t="shared" si="174"/>
        <v>#REF!</v>
      </c>
      <c r="L930" s="153" t="e">
        <f t="shared" si="174"/>
        <v>#REF!</v>
      </c>
      <c r="M930" s="153" t="e">
        <f t="shared" si="174"/>
        <v>#REF!</v>
      </c>
      <c r="N930" s="153" t="e">
        <f t="shared" si="174"/>
        <v>#REF!</v>
      </c>
      <c r="O930" s="153" t="e">
        <f t="shared" si="174"/>
        <v>#REF!</v>
      </c>
      <c r="P930" s="153" t="e">
        <f t="shared" si="173"/>
        <v>#REF!</v>
      </c>
      <c r="Q930" s="153" t="e">
        <f t="shared" si="173"/>
        <v>#REF!</v>
      </c>
      <c r="R930" s="153" t="e">
        <f t="shared" si="173"/>
        <v>#REF!</v>
      </c>
      <c r="S930" s="153" t="e">
        <f t="shared" si="169"/>
        <v>#REF!</v>
      </c>
      <c r="T930" s="152" t="str">
        <f t="shared" ca="1" si="170"/>
        <v/>
      </c>
      <c r="U930" s="149" t="str">
        <f t="shared" ca="1" si="167"/>
        <v/>
      </c>
    </row>
    <row r="931" spans="1:21">
      <c r="A931" s="149">
        <v>929</v>
      </c>
      <c r="B931" s="150">
        <f t="shared" si="168"/>
        <v>929</v>
      </c>
      <c r="C931" s="151" t="e">
        <f>IF('Data Collection2'!$V$6='Pareto Math2'!Z$3,'Pareto Math2'!B931,IF(HLOOKUP(X$15,'Data Collection2'!I$2:J931,A932,FALSE)="","",HLOOKUP(X$15,'Data Collection2'!I$2:J931,A932,FALSE)))</f>
        <v>#REF!</v>
      </c>
      <c r="D931" s="149" t="e">
        <f>HLOOKUP(V$15,'Data Collection2'!I$2:J931,A932,FALSE)</f>
        <v>#REF!</v>
      </c>
      <c r="E931" s="152" t="e">
        <f>IF(C931="","",HLOOKUP(W$15,'Data Collection2'!I$2:J931,A932,FALSE))</f>
        <v>#REF!</v>
      </c>
      <c r="F931" s="152">
        <f>(COUNTIF(D$3:D931,D931))</f>
        <v>929</v>
      </c>
      <c r="G931" s="152">
        <f t="shared" si="171"/>
        <v>999</v>
      </c>
      <c r="H931" s="152" t="e">
        <f t="shared" si="172"/>
        <v>#REF!</v>
      </c>
      <c r="I931" s="153" t="str">
        <f t="shared" si="166"/>
        <v/>
      </c>
      <c r="J931" s="153" t="e">
        <f t="shared" si="174"/>
        <v>#REF!</v>
      </c>
      <c r="K931" s="153" t="e">
        <f t="shared" si="174"/>
        <v>#REF!</v>
      </c>
      <c r="L931" s="153" t="e">
        <f t="shared" si="174"/>
        <v>#REF!</v>
      </c>
      <c r="M931" s="153" t="e">
        <f t="shared" si="174"/>
        <v>#REF!</v>
      </c>
      <c r="N931" s="153" t="e">
        <f t="shared" si="174"/>
        <v>#REF!</v>
      </c>
      <c r="O931" s="153" t="e">
        <f t="shared" si="174"/>
        <v>#REF!</v>
      </c>
      <c r="P931" s="153" t="e">
        <f t="shared" si="173"/>
        <v>#REF!</v>
      </c>
      <c r="Q931" s="153" t="e">
        <f t="shared" si="173"/>
        <v>#REF!</v>
      </c>
      <c r="R931" s="153" t="e">
        <f t="shared" si="173"/>
        <v>#REF!</v>
      </c>
      <c r="S931" s="153" t="e">
        <f t="shared" si="169"/>
        <v>#REF!</v>
      </c>
      <c r="T931" s="152" t="str">
        <f t="shared" ca="1" si="170"/>
        <v/>
      </c>
      <c r="U931" s="149" t="str">
        <f t="shared" ca="1" si="167"/>
        <v/>
      </c>
    </row>
    <row r="932" spans="1:21">
      <c r="A932" s="149">
        <v>930</v>
      </c>
      <c r="B932" s="150">
        <f t="shared" si="168"/>
        <v>930</v>
      </c>
      <c r="C932" s="151" t="e">
        <f>IF('Data Collection2'!$V$6='Pareto Math2'!Z$3,'Pareto Math2'!B932,IF(HLOOKUP(X$15,'Data Collection2'!I$2:J932,A933,FALSE)="","",HLOOKUP(X$15,'Data Collection2'!I$2:J932,A933,FALSE)))</f>
        <v>#REF!</v>
      </c>
      <c r="D932" s="149" t="e">
        <f>HLOOKUP(V$15,'Data Collection2'!I$2:J932,A933,FALSE)</f>
        <v>#REF!</v>
      </c>
      <c r="E932" s="152" t="e">
        <f>IF(C932="","",HLOOKUP(W$15,'Data Collection2'!I$2:J932,A933,FALSE))</f>
        <v>#REF!</v>
      </c>
      <c r="F932" s="152">
        <f>(COUNTIF(D$3:D932,D932))</f>
        <v>930</v>
      </c>
      <c r="G932" s="152">
        <f t="shared" si="171"/>
        <v>999</v>
      </c>
      <c r="H932" s="152" t="e">
        <f t="shared" si="172"/>
        <v>#REF!</v>
      </c>
      <c r="I932" s="153" t="str">
        <f t="shared" si="166"/>
        <v/>
      </c>
      <c r="J932" s="153" t="e">
        <f t="shared" si="174"/>
        <v>#REF!</v>
      </c>
      <c r="K932" s="153" t="e">
        <f t="shared" si="174"/>
        <v>#REF!</v>
      </c>
      <c r="L932" s="153" t="e">
        <f t="shared" si="174"/>
        <v>#REF!</v>
      </c>
      <c r="M932" s="153" t="e">
        <f t="shared" si="174"/>
        <v>#REF!</v>
      </c>
      <c r="N932" s="153" t="e">
        <f t="shared" si="174"/>
        <v>#REF!</v>
      </c>
      <c r="O932" s="153" t="e">
        <f t="shared" si="174"/>
        <v>#REF!</v>
      </c>
      <c r="P932" s="153" t="e">
        <f t="shared" si="173"/>
        <v>#REF!</v>
      </c>
      <c r="Q932" s="153" t="e">
        <f t="shared" si="173"/>
        <v>#REF!</v>
      </c>
      <c r="R932" s="153" t="e">
        <f t="shared" si="173"/>
        <v>#REF!</v>
      </c>
      <c r="S932" s="153" t="e">
        <f t="shared" si="169"/>
        <v>#REF!</v>
      </c>
      <c r="T932" s="152" t="str">
        <f t="shared" ca="1" si="170"/>
        <v/>
      </c>
      <c r="U932" s="149" t="str">
        <f t="shared" ca="1" si="167"/>
        <v/>
      </c>
    </row>
    <row r="933" spans="1:21">
      <c r="A933" s="149">
        <v>931</v>
      </c>
      <c r="B933" s="150">
        <f t="shared" si="168"/>
        <v>931</v>
      </c>
      <c r="C933" s="151" t="e">
        <f>IF('Data Collection2'!$V$6='Pareto Math2'!Z$3,'Pareto Math2'!B933,IF(HLOOKUP(X$15,'Data Collection2'!I$2:J933,A934,FALSE)="","",HLOOKUP(X$15,'Data Collection2'!I$2:J933,A934,FALSE)))</f>
        <v>#REF!</v>
      </c>
      <c r="D933" s="149" t="e">
        <f>HLOOKUP(V$15,'Data Collection2'!I$2:J933,A934,FALSE)</f>
        <v>#REF!</v>
      </c>
      <c r="E933" s="152" t="e">
        <f>IF(C933="","",HLOOKUP(W$15,'Data Collection2'!I$2:J933,A934,FALSE))</f>
        <v>#REF!</v>
      </c>
      <c r="F933" s="152">
        <f>(COUNTIF(D$3:D933,D933))</f>
        <v>931</v>
      </c>
      <c r="G933" s="152">
        <f t="shared" si="171"/>
        <v>999</v>
      </c>
      <c r="H933" s="152" t="e">
        <f t="shared" si="172"/>
        <v>#REF!</v>
      </c>
      <c r="I933" s="153" t="str">
        <f t="shared" si="166"/>
        <v/>
      </c>
      <c r="J933" s="153" t="e">
        <f t="shared" si="174"/>
        <v>#REF!</v>
      </c>
      <c r="K933" s="153" t="e">
        <f t="shared" si="174"/>
        <v>#REF!</v>
      </c>
      <c r="L933" s="153" t="e">
        <f t="shared" si="174"/>
        <v>#REF!</v>
      </c>
      <c r="M933" s="153" t="e">
        <f t="shared" si="174"/>
        <v>#REF!</v>
      </c>
      <c r="N933" s="153" t="e">
        <f t="shared" si="174"/>
        <v>#REF!</v>
      </c>
      <c r="O933" s="153" t="e">
        <f t="shared" si="174"/>
        <v>#REF!</v>
      </c>
      <c r="P933" s="153" t="e">
        <f t="shared" si="173"/>
        <v>#REF!</v>
      </c>
      <c r="Q933" s="153" t="e">
        <f t="shared" si="173"/>
        <v>#REF!</v>
      </c>
      <c r="R933" s="153" t="e">
        <f t="shared" si="173"/>
        <v>#REF!</v>
      </c>
      <c r="S933" s="153" t="e">
        <f t="shared" si="169"/>
        <v>#REF!</v>
      </c>
      <c r="T933" s="152" t="str">
        <f t="shared" ca="1" si="170"/>
        <v/>
      </c>
      <c r="U933" s="149" t="str">
        <f t="shared" ca="1" si="167"/>
        <v/>
      </c>
    </row>
    <row r="934" spans="1:21">
      <c r="A934" s="149">
        <v>932</v>
      </c>
      <c r="B934" s="150">
        <f t="shared" si="168"/>
        <v>932</v>
      </c>
      <c r="C934" s="151" t="e">
        <f>IF('Data Collection2'!$V$6='Pareto Math2'!Z$3,'Pareto Math2'!B934,IF(HLOOKUP(X$15,'Data Collection2'!I$2:J934,A935,FALSE)="","",HLOOKUP(X$15,'Data Collection2'!I$2:J934,A935,FALSE)))</f>
        <v>#REF!</v>
      </c>
      <c r="D934" s="149" t="e">
        <f>HLOOKUP(V$15,'Data Collection2'!I$2:J934,A935,FALSE)</f>
        <v>#REF!</v>
      </c>
      <c r="E934" s="152" t="e">
        <f>IF(C934="","",HLOOKUP(W$15,'Data Collection2'!I$2:J934,A935,FALSE))</f>
        <v>#REF!</v>
      </c>
      <c r="F934" s="152">
        <f>(COUNTIF(D$3:D934,D934))</f>
        <v>932</v>
      </c>
      <c r="G934" s="152">
        <f t="shared" si="171"/>
        <v>999</v>
      </c>
      <c r="H934" s="152" t="e">
        <f t="shared" si="172"/>
        <v>#REF!</v>
      </c>
      <c r="I934" s="153" t="str">
        <f t="shared" si="166"/>
        <v/>
      </c>
      <c r="J934" s="153" t="e">
        <f t="shared" si="174"/>
        <v>#REF!</v>
      </c>
      <c r="K934" s="153" t="e">
        <f t="shared" si="174"/>
        <v>#REF!</v>
      </c>
      <c r="L934" s="153" t="e">
        <f t="shared" si="174"/>
        <v>#REF!</v>
      </c>
      <c r="M934" s="153" t="e">
        <f t="shared" si="174"/>
        <v>#REF!</v>
      </c>
      <c r="N934" s="153" t="e">
        <f t="shared" si="174"/>
        <v>#REF!</v>
      </c>
      <c r="O934" s="153" t="e">
        <f t="shared" si="174"/>
        <v>#REF!</v>
      </c>
      <c r="P934" s="153" t="e">
        <f t="shared" si="173"/>
        <v>#REF!</v>
      </c>
      <c r="Q934" s="153" t="e">
        <f t="shared" si="173"/>
        <v>#REF!</v>
      </c>
      <c r="R934" s="153" t="e">
        <f t="shared" si="173"/>
        <v>#REF!</v>
      </c>
      <c r="S934" s="153" t="e">
        <f t="shared" si="169"/>
        <v>#REF!</v>
      </c>
      <c r="T934" s="152" t="str">
        <f t="shared" ca="1" si="170"/>
        <v/>
      </c>
      <c r="U934" s="149" t="str">
        <f t="shared" ca="1" si="167"/>
        <v/>
      </c>
    </row>
    <row r="935" spans="1:21">
      <c r="A935" s="149">
        <v>933</v>
      </c>
      <c r="B935" s="150">
        <f t="shared" si="168"/>
        <v>933</v>
      </c>
      <c r="C935" s="151" t="e">
        <f>IF('Data Collection2'!$V$6='Pareto Math2'!Z$3,'Pareto Math2'!B935,IF(HLOOKUP(X$15,'Data Collection2'!I$2:J935,A936,FALSE)="","",HLOOKUP(X$15,'Data Collection2'!I$2:J935,A936,FALSE)))</f>
        <v>#REF!</v>
      </c>
      <c r="D935" s="149" t="e">
        <f>HLOOKUP(V$15,'Data Collection2'!I$2:J935,A936,FALSE)</f>
        <v>#REF!</v>
      </c>
      <c r="E935" s="152" t="e">
        <f>IF(C935="","",HLOOKUP(W$15,'Data Collection2'!I$2:J935,A936,FALSE))</f>
        <v>#REF!</v>
      </c>
      <c r="F935" s="152">
        <f>(COUNTIF(D$3:D935,D935))</f>
        <v>933</v>
      </c>
      <c r="G935" s="152">
        <f t="shared" si="171"/>
        <v>999</v>
      </c>
      <c r="H935" s="152" t="e">
        <f t="shared" si="172"/>
        <v>#REF!</v>
      </c>
      <c r="I935" s="153" t="str">
        <f t="shared" si="166"/>
        <v/>
      </c>
      <c r="J935" s="153" t="e">
        <f t="shared" si="174"/>
        <v>#REF!</v>
      </c>
      <c r="K935" s="153" t="e">
        <f t="shared" si="174"/>
        <v>#REF!</v>
      </c>
      <c r="L935" s="153" t="e">
        <f t="shared" si="174"/>
        <v>#REF!</v>
      </c>
      <c r="M935" s="153" t="e">
        <f t="shared" si="174"/>
        <v>#REF!</v>
      </c>
      <c r="N935" s="153" t="e">
        <f t="shared" si="174"/>
        <v>#REF!</v>
      </c>
      <c r="O935" s="153" t="e">
        <f t="shared" si="174"/>
        <v>#REF!</v>
      </c>
      <c r="P935" s="153" t="e">
        <f t="shared" si="173"/>
        <v>#REF!</v>
      </c>
      <c r="Q935" s="153" t="e">
        <f t="shared" si="173"/>
        <v>#REF!</v>
      </c>
      <c r="R935" s="153" t="e">
        <f t="shared" si="173"/>
        <v>#REF!</v>
      </c>
      <c r="S935" s="153" t="e">
        <f t="shared" si="169"/>
        <v>#REF!</v>
      </c>
      <c r="T935" s="152" t="str">
        <f t="shared" ca="1" si="170"/>
        <v/>
      </c>
      <c r="U935" s="149" t="str">
        <f t="shared" ca="1" si="167"/>
        <v/>
      </c>
    </row>
    <row r="936" spans="1:21">
      <c r="A936" s="149">
        <v>934</v>
      </c>
      <c r="B936" s="150">
        <f t="shared" si="168"/>
        <v>934</v>
      </c>
      <c r="C936" s="151" t="e">
        <f>IF('Data Collection2'!$V$6='Pareto Math2'!Z$3,'Pareto Math2'!B936,IF(HLOOKUP(X$15,'Data Collection2'!I$2:J936,A937,FALSE)="","",HLOOKUP(X$15,'Data Collection2'!I$2:J936,A937,FALSE)))</f>
        <v>#REF!</v>
      </c>
      <c r="D936" s="149" t="e">
        <f>HLOOKUP(V$15,'Data Collection2'!I$2:J936,A937,FALSE)</f>
        <v>#REF!</v>
      </c>
      <c r="E936" s="152" t="e">
        <f>IF(C936="","",HLOOKUP(W$15,'Data Collection2'!I$2:J936,A937,FALSE))</f>
        <v>#REF!</v>
      </c>
      <c r="F936" s="152">
        <f>(COUNTIF(D$3:D936,D936))</f>
        <v>934</v>
      </c>
      <c r="G936" s="152">
        <f t="shared" si="171"/>
        <v>999</v>
      </c>
      <c r="H936" s="152" t="e">
        <f t="shared" si="172"/>
        <v>#REF!</v>
      </c>
      <c r="I936" s="153" t="str">
        <f t="shared" si="166"/>
        <v/>
      </c>
      <c r="J936" s="153" t="e">
        <f t="shared" si="174"/>
        <v>#REF!</v>
      </c>
      <c r="K936" s="153" t="e">
        <f t="shared" si="174"/>
        <v>#REF!</v>
      </c>
      <c r="L936" s="153" t="e">
        <f t="shared" si="174"/>
        <v>#REF!</v>
      </c>
      <c r="M936" s="153" t="e">
        <f t="shared" si="174"/>
        <v>#REF!</v>
      </c>
      <c r="N936" s="153" t="e">
        <f t="shared" si="174"/>
        <v>#REF!</v>
      </c>
      <c r="O936" s="153" t="e">
        <f t="shared" si="174"/>
        <v>#REF!</v>
      </c>
      <c r="P936" s="153" t="e">
        <f t="shared" si="173"/>
        <v>#REF!</v>
      </c>
      <c r="Q936" s="153" t="e">
        <f t="shared" si="173"/>
        <v>#REF!</v>
      </c>
      <c r="R936" s="153" t="e">
        <f t="shared" si="173"/>
        <v>#REF!</v>
      </c>
      <c r="S936" s="153" t="e">
        <f t="shared" si="169"/>
        <v>#REF!</v>
      </c>
      <c r="T936" s="152" t="str">
        <f t="shared" ca="1" si="170"/>
        <v/>
      </c>
      <c r="U936" s="149" t="str">
        <f t="shared" ca="1" si="167"/>
        <v/>
      </c>
    </row>
    <row r="937" spans="1:21">
      <c r="A937" s="149">
        <v>935</v>
      </c>
      <c r="B937" s="150">
        <f t="shared" si="168"/>
        <v>935</v>
      </c>
      <c r="C937" s="151" t="e">
        <f>IF('Data Collection2'!$V$6='Pareto Math2'!Z$3,'Pareto Math2'!B937,IF(HLOOKUP(X$15,'Data Collection2'!I$2:J937,A938,FALSE)="","",HLOOKUP(X$15,'Data Collection2'!I$2:J937,A938,FALSE)))</f>
        <v>#REF!</v>
      </c>
      <c r="D937" s="149" t="e">
        <f>HLOOKUP(V$15,'Data Collection2'!I$2:J937,A938,FALSE)</f>
        <v>#REF!</v>
      </c>
      <c r="E937" s="152" t="e">
        <f>IF(C937="","",HLOOKUP(W$15,'Data Collection2'!I$2:J937,A938,FALSE))</f>
        <v>#REF!</v>
      </c>
      <c r="F937" s="152">
        <f>(COUNTIF(D$3:D937,D937))</f>
        <v>935</v>
      </c>
      <c r="G937" s="152">
        <f t="shared" si="171"/>
        <v>999</v>
      </c>
      <c r="H937" s="152" t="e">
        <f t="shared" si="172"/>
        <v>#REF!</v>
      </c>
      <c r="I937" s="153" t="str">
        <f t="shared" si="166"/>
        <v/>
      </c>
      <c r="J937" s="153" t="e">
        <f t="shared" si="174"/>
        <v>#REF!</v>
      </c>
      <c r="K937" s="153" t="e">
        <f t="shared" si="174"/>
        <v>#REF!</v>
      </c>
      <c r="L937" s="153" t="e">
        <f t="shared" si="174"/>
        <v>#REF!</v>
      </c>
      <c r="M937" s="153" t="e">
        <f t="shared" si="174"/>
        <v>#REF!</v>
      </c>
      <c r="N937" s="153" t="e">
        <f t="shared" si="174"/>
        <v>#REF!</v>
      </c>
      <c r="O937" s="153" t="e">
        <f t="shared" si="174"/>
        <v>#REF!</v>
      </c>
      <c r="P937" s="153" t="e">
        <f t="shared" si="173"/>
        <v>#REF!</v>
      </c>
      <c r="Q937" s="153" t="e">
        <f t="shared" si="173"/>
        <v>#REF!</v>
      </c>
      <c r="R937" s="153" t="e">
        <f t="shared" si="173"/>
        <v>#REF!</v>
      </c>
      <c r="S937" s="153" t="e">
        <f t="shared" si="169"/>
        <v>#REF!</v>
      </c>
      <c r="T937" s="152" t="str">
        <f t="shared" ca="1" si="170"/>
        <v/>
      </c>
      <c r="U937" s="149" t="str">
        <f t="shared" ca="1" si="167"/>
        <v/>
      </c>
    </row>
    <row r="938" spans="1:21">
      <c r="A938" s="149">
        <v>936</v>
      </c>
      <c r="B938" s="150">
        <f t="shared" si="168"/>
        <v>936</v>
      </c>
      <c r="C938" s="151" t="e">
        <f>IF('Data Collection2'!$V$6='Pareto Math2'!Z$3,'Pareto Math2'!B938,IF(HLOOKUP(X$15,'Data Collection2'!I$2:J938,A939,FALSE)="","",HLOOKUP(X$15,'Data Collection2'!I$2:J938,A939,FALSE)))</f>
        <v>#REF!</v>
      </c>
      <c r="D938" s="149" t="e">
        <f>HLOOKUP(V$15,'Data Collection2'!I$2:J938,A939,FALSE)</f>
        <v>#REF!</v>
      </c>
      <c r="E938" s="152" t="e">
        <f>IF(C938="","",HLOOKUP(W$15,'Data Collection2'!I$2:J938,A939,FALSE))</f>
        <v>#REF!</v>
      </c>
      <c r="F938" s="152">
        <f>(COUNTIF(D$3:D938,D938))</f>
        <v>936</v>
      </c>
      <c r="G938" s="152">
        <f t="shared" si="171"/>
        <v>999</v>
      </c>
      <c r="H938" s="152" t="e">
        <f t="shared" si="172"/>
        <v>#REF!</v>
      </c>
      <c r="I938" s="153" t="str">
        <f t="shared" si="166"/>
        <v/>
      </c>
      <c r="J938" s="153" t="e">
        <f t="shared" si="174"/>
        <v>#REF!</v>
      </c>
      <c r="K938" s="153" t="e">
        <f t="shared" si="174"/>
        <v>#REF!</v>
      </c>
      <c r="L938" s="153" t="e">
        <f t="shared" si="174"/>
        <v>#REF!</v>
      </c>
      <c r="M938" s="153" t="e">
        <f t="shared" si="174"/>
        <v>#REF!</v>
      </c>
      <c r="N938" s="153" t="e">
        <f t="shared" si="174"/>
        <v>#REF!</v>
      </c>
      <c r="O938" s="153" t="e">
        <f t="shared" si="174"/>
        <v>#REF!</v>
      </c>
      <c r="P938" s="153" t="e">
        <f t="shared" si="173"/>
        <v>#REF!</v>
      </c>
      <c r="Q938" s="153" t="e">
        <f t="shared" si="173"/>
        <v>#REF!</v>
      </c>
      <c r="R938" s="153" t="e">
        <f t="shared" si="173"/>
        <v>#REF!</v>
      </c>
      <c r="S938" s="153" t="e">
        <f t="shared" si="169"/>
        <v>#REF!</v>
      </c>
      <c r="T938" s="152" t="str">
        <f t="shared" ca="1" si="170"/>
        <v/>
      </c>
      <c r="U938" s="149" t="str">
        <f t="shared" ca="1" si="167"/>
        <v/>
      </c>
    </row>
    <row r="939" spans="1:21">
      <c r="A939" s="149">
        <v>937</v>
      </c>
      <c r="B939" s="150">
        <f t="shared" si="168"/>
        <v>937</v>
      </c>
      <c r="C939" s="151" t="e">
        <f>IF('Data Collection2'!$V$6='Pareto Math2'!Z$3,'Pareto Math2'!B939,IF(HLOOKUP(X$15,'Data Collection2'!I$2:J939,A940,FALSE)="","",HLOOKUP(X$15,'Data Collection2'!I$2:J939,A940,FALSE)))</f>
        <v>#REF!</v>
      </c>
      <c r="D939" s="149" t="e">
        <f>HLOOKUP(V$15,'Data Collection2'!I$2:J939,A940,FALSE)</f>
        <v>#REF!</v>
      </c>
      <c r="E939" s="152" t="e">
        <f>IF(C939="","",HLOOKUP(W$15,'Data Collection2'!I$2:J939,A940,FALSE))</f>
        <v>#REF!</v>
      </c>
      <c r="F939" s="152">
        <f>(COUNTIF(D$3:D939,D939))</f>
        <v>937</v>
      </c>
      <c r="G939" s="152">
        <f t="shared" si="171"/>
        <v>999</v>
      </c>
      <c r="H939" s="152" t="e">
        <f t="shared" si="172"/>
        <v>#REF!</v>
      </c>
      <c r="I939" s="153" t="str">
        <f t="shared" si="166"/>
        <v/>
      </c>
      <c r="J939" s="153" t="e">
        <f t="shared" si="174"/>
        <v>#REF!</v>
      </c>
      <c r="K939" s="153" t="e">
        <f t="shared" si="174"/>
        <v>#REF!</v>
      </c>
      <c r="L939" s="153" t="e">
        <f t="shared" si="174"/>
        <v>#REF!</v>
      </c>
      <c r="M939" s="153" t="e">
        <f t="shared" si="174"/>
        <v>#REF!</v>
      </c>
      <c r="N939" s="153" t="e">
        <f t="shared" si="174"/>
        <v>#REF!</v>
      </c>
      <c r="O939" s="153" t="e">
        <f t="shared" si="174"/>
        <v>#REF!</v>
      </c>
      <c r="P939" s="153" t="e">
        <f t="shared" si="173"/>
        <v>#REF!</v>
      </c>
      <c r="Q939" s="153" t="e">
        <f t="shared" si="173"/>
        <v>#REF!</v>
      </c>
      <c r="R939" s="153" t="e">
        <f t="shared" si="173"/>
        <v>#REF!</v>
      </c>
      <c r="S939" s="153" t="e">
        <f t="shared" si="169"/>
        <v>#REF!</v>
      </c>
      <c r="T939" s="152" t="str">
        <f t="shared" ca="1" si="170"/>
        <v/>
      </c>
      <c r="U939" s="149" t="str">
        <f t="shared" ca="1" si="167"/>
        <v/>
      </c>
    </row>
    <row r="940" spans="1:21">
      <c r="A940" s="149">
        <v>938</v>
      </c>
      <c r="B940" s="150">
        <f t="shared" si="168"/>
        <v>938</v>
      </c>
      <c r="C940" s="151" t="e">
        <f>IF('Data Collection2'!$V$6='Pareto Math2'!Z$3,'Pareto Math2'!B940,IF(HLOOKUP(X$15,'Data Collection2'!I$2:J940,A941,FALSE)="","",HLOOKUP(X$15,'Data Collection2'!I$2:J940,A941,FALSE)))</f>
        <v>#REF!</v>
      </c>
      <c r="D940" s="149" t="e">
        <f>HLOOKUP(V$15,'Data Collection2'!I$2:J940,A941,FALSE)</f>
        <v>#REF!</v>
      </c>
      <c r="E940" s="152" t="e">
        <f>IF(C940="","",HLOOKUP(W$15,'Data Collection2'!I$2:J940,A941,FALSE))</f>
        <v>#REF!</v>
      </c>
      <c r="F940" s="152">
        <f>(COUNTIF(D$3:D940,D940))</f>
        <v>938</v>
      </c>
      <c r="G940" s="152">
        <f t="shared" si="171"/>
        <v>999</v>
      </c>
      <c r="H940" s="152" t="e">
        <f t="shared" si="172"/>
        <v>#REF!</v>
      </c>
      <c r="I940" s="153" t="str">
        <f t="shared" si="166"/>
        <v/>
      </c>
      <c r="J940" s="153" t="e">
        <f t="shared" si="174"/>
        <v>#REF!</v>
      </c>
      <c r="K940" s="153" t="e">
        <f t="shared" si="174"/>
        <v>#REF!</v>
      </c>
      <c r="L940" s="153" t="e">
        <f t="shared" si="174"/>
        <v>#REF!</v>
      </c>
      <c r="M940" s="153" t="e">
        <f t="shared" si="174"/>
        <v>#REF!</v>
      </c>
      <c r="N940" s="153" t="e">
        <f t="shared" si="174"/>
        <v>#REF!</v>
      </c>
      <c r="O940" s="153" t="e">
        <f t="shared" si="174"/>
        <v>#REF!</v>
      </c>
      <c r="P940" s="153" t="e">
        <f t="shared" si="173"/>
        <v>#REF!</v>
      </c>
      <c r="Q940" s="153" t="e">
        <f t="shared" si="173"/>
        <v>#REF!</v>
      </c>
      <c r="R940" s="153" t="e">
        <f t="shared" si="173"/>
        <v>#REF!</v>
      </c>
      <c r="S940" s="153" t="e">
        <f t="shared" si="169"/>
        <v>#REF!</v>
      </c>
      <c r="T940" s="152" t="str">
        <f t="shared" ca="1" si="170"/>
        <v/>
      </c>
      <c r="U940" s="149" t="str">
        <f t="shared" ca="1" si="167"/>
        <v/>
      </c>
    </row>
    <row r="941" spans="1:21">
      <c r="A941" s="149">
        <v>939</v>
      </c>
      <c r="B941" s="150">
        <f t="shared" si="168"/>
        <v>939</v>
      </c>
      <c r="C941" s="151" t="e">
        <f>IF('Data Collection2'!$V$6='Pareto Math2'!Z$3,'Pareto Math2'!B941,IF(HLOOKUP(X$15,'Data Collection2'!I$2:J941,A942,FALSE)="","",HLOOKUP(X$15,'Data Collection2'!I$2:J941,A942,FALSE)))</f>
        <v>#REF!</v>
      </c>
      <c r="D941" s="149" t="e">
        <f>HLOOKUP(V$15,'Data Collection2'!I$2:J941,A942,FALSE)</f>
        <v>#REF!</v>
      </c>
      <c r="E941" s="152" t="e">
        <f>IF(C941="","",HLOOKUP(W$15,'Data Collection2'!I$2:J941,A942,FALSE))</f>
        <v>#REF!</v>
      </c>
      <c r="F941" s="152">
        <f>(COUNTIF(D$3:D941,D941))</f>
        <v>939</v>
      </c>
      <c r="G941" s="152">
        <f t="shared" si="171"/>
        <v>999</v>
      </c>
      <c r="H941" s="152" t="e">
        <f t="shared" si="172"/>
        <v>#REF!</v>
      </c>
      <c r="I941" s="153" t="str">
        <f t="shared" si="166"/>
        <v/>
      </c>
      <c r="J941" s="153" t="e">
        <f t="shared" si="174"/>
        <v>#REF!</v>
      </c>
      <c r="K941" s="153" t="e">
        <f t="shared" si="174"/>
        <v>#REF!</v>
      </c>
      <c r="L941" s="153" t="e">
        <f t="shared" si="174"/>
        <v>#REF!</v>
      </c>
      <c r="M941" s="153" t="e">
        <f t="shared" si="174"/>
        <v>#REF!</v>
      </c>
      <c r="N941" s="153" t="e">
        <f t="shared" si="174"/>
        <v>#REF!</v>
      </c>
      <c r="O941" s="153" t="e">
        <f t="shared" si="174"/>
        <v>#REF!</v>
      </c>
      <c r="P941" s="153" t="e">
        <f t="shared" si="173"/>
        <v>#REF!</v>
      </c>
      <c r="Q941" s="153" t="e">
        <f t="shared" si="173"/>
        <v>#REF!</v>
      </c>
      <c r="R941" s="153" t="e">
        <f t="shared" si="173"/>
        <v>#REF!</v>
      </c>
      <c r="S941" s="153" t="e">
        <f t="shared" si="169"/>
        <v>#REF!</v>
      </c>
      <c r="T941" s="152" t="str">
        <f t="shared" ca="1" si="170"/>
        <v/>
      </c>
      <c r="U941" s="149" t="str">
        <f t="shared" ca="1" si="167"/>
        <v/>
      </c>
    </row>
    <row r="942" spans="1:21">
      <c r="A942" s="149">
        <v>940</v>
      </c>
      <c r="B942" s="150">
        <f t="shared" si="168"/>
        <v>940</v>
      </c>
      <c r="C942" s="151" t="e">
        <f>IF('Data Collection2'!$V$6='Pareto Math2'!Z$3,'Pareto Math2'!B942,IF(HLOOKUP(X$15,'Data Collection2'!I$2:J942,A943,FALSE)="","",HLOOKUP(X$15,'Data Collection2'!I$2:J942,A943,FALSE)))</f>
        <v>#REF!</v>
      </c>
      <c r="D942" s="149" t="e">
        <f>HLOOKUP(V$15,'Data Collection2'!I$2:J942,A943,FALSE)</f>
        <v>#REF!</v>
      </c>
      <c r="E942" s="152" t="e">
        <f>IF(C942="","",HLOOKUP(W$15,'Data Collection2'!I$2:J942,A943,FALSE))</f>
        <v>#REF!</v>
      </c>
      <c r="F942" s="152">
        <f>(COUNTIF(D$3:D942,D942))</f>
        <v>940</v>
      </c>
      <c r="G942" s="152">
        <f t="shared" si="171"/>
        <v>999</v>
      </c>
      <c r="H942" s="152" t="e">
        <f t="shared" si="172"/>
        <v>#REF!</v>
      </c>
      <c r="I942" s="153" t="str">
        <f t="shared" si="166"/>
        <v/>
      </c>
      <c r="J942" s="153" t="e">
        <f t="shared" si="174"/>
        <v>#REF!</v>
      </c>
      <c r="K942" s="153" t="e">
        <f t="shared" si="174"/>
        <v>#REF!</v>
      </c>
      <c r="L942" s="153" t="e">
        <f t="shared" si="174"/>
        <v>#REF!</v>
      </c>
      <c r="M942" s="153" t="e">
        <f t="shared" si="174"/>
        <v>#REF!</v>
      </c>
      <c r="N942" s="153" t="e">
        <f t="shared" si="174"/>
        <v>#REF!</v>
      </c>
      <c r="O942" s="153" t="e">
        <f t="shared" si="174"/>
        <v>#REF!</v>
      </c>
      <c r="P942" s="153" t="e">
        <f t="shared" si="173"/>
        <v>#REF!</v>
      </c>
      <c r="Q942" s="153" t="e">
        <f t="shared" si="173"/>
        <v>#REF!</v>
      </c>
      <c r="R942" s="153" t="e">
        <f t="shared" si="173"/>
        <v>#REF!</v>
      </c>
      <c r="S942" s="153" t="e">
        <f t="shared" si="169"/>
        <v>#REF!</v>
      </c>
      <c r="T942" s="152" t="str">
        <f t="shared" ca="1" si="170"/>
        <v/>
      </c>
      <c r="U942" s="149" t="str">
        <f t="shared" ca="1" si="167"/>
        <v/>
      </c>
    </row>
    <row r="943" spans="1:21">
      <c r="A943" s="149">
        <v>941</v>
      </c>
      <c r="B943" s="150">
        <f t="shared" si="168"/>
        <v>941</v>
      </c>
      <c r="C943" s="151" t="e">
        <f>IF('Data Collection2'!$V$6='Pareto Math2'!Z$3,'Pareto Math2'!B943,IF(HLOOKUP(X$15,'Data Collection2'!I$2:J943,A944,FALSE)="","",HLOOKUP(X$15,'Data Collection2'!I$2:J943,A944,FALSE)))</f>
        <v>#REF!</v>
      </c>
      <c r="D943" s="149" t="e">
        <f>HLOOKUP(V$15,'Data Collection2'!I$2:J943,A944,FALSE)</f>
        <v>#REF!</v>
      </c>
      <c r="E943" s="152" t="e">
        <f>IF(C943="","",HLOOKUP(W$15,'Data Collection2'!I$2:J943,A944,FALSE))</f>
        <v>#REF!</v>
      </c>
      <c r="F943" s="152">
        <f>(COUNTIF(D$3:D943,D943))</f>
        <v>941</v>
      </c>
      <c r="G943" s="152">
        <f t="shared" si="171"/>
        <v>999</v>
      </c>
      <c r="H943" s="152" t="e">
        <f t="shared" si="172"/>
        <v>#REF!</v>
      </c>
      <c r="I943" s="153" t="str">
        <f t="shared" si="166"/>
        <v/>
      </c>
      <c r="J943" s="153" t="e">
        <f t="shared" si="174"/>
        <v>#REF!</v>
      </c>
      <c r="K943" s="153" t="e">
        <f t="shared" si="174"/>
        <v>#REF!</v>
      </c>
      <c r="L943" s="153" t="e">
        <f t="shared" si="174"/>
        <v>#REF!</v>
      </c>
      <c r="M943" s="153" t="e">
        <f t="shared" si="174"/>
        <v>#REF!</v>
      </c>
      <c r="N943" s="153" t="e">
        <f t="shared" si="174"/>
        <v>#REF!</v>
      </c>
      <c r="O943" s="153" t="e">
        <f t="shared" si="174"/>
        <v>#REF!</v>
      </c>
      <c r="P943" s="153" t="e">
        <f t="shared" si="173"/>
        <v>#REF!</v>
      </c>
      <c r="Q943" s="153" t="e">
        <f t="shared" si="173"/>
        <v>#REF!</v>
      </c>
      <c r="R943" s="153" t="e">
        <f t="shared" si="173"/>
        <v>#REF!</v>
      </c>
      <c r="S943" s="153" t="e">
        <f t="shared" si="169"/>
        <v>#REF!</v>
      </c>
      <c r="T943" s="152" t="str">
        <f t="shared" ca="1" si="170"/>
        <v/>
      </c>
      <c r="U943" s="149" t="str">
        <f t="shared" ca="1" si="167"/>
        <v/>
      </c>
    </row>
    <row r="944" spans="1:21">
      <c r="A944" s="149">
        <v>942</v>
      </c>
      <c r="B944" s="150">
        <f t="shared" si="168"/>
        <v>942</v>
      </c>
      <c r="C944" s="151" t="e">
        <f>IF('Data Collection2'!$V$6='Pareto Math2'!Z$3,'Pareto Math2'!B944,IF(HLOOKUP(X$15,'Data Collection2'!I$2:J944,A945,FALSE)="","",HLOOKUP(X$15,'Data Collection2'!I$2:J944,A945,FALSE)))</f>
        <v>#REF!</v>
      </c>
      <c r="D944" s="149" t="e">
        <f>HLOOKUP(V$15,'Data Collection2'!I$2:J944,A945,FALSE)</f>
        <v>#REF!</v>
      </c>
      <c r="E944" s="152" t="e">
        <f>IF(C944="","",HLOOKUP(W$15,'Data Collection2'!I$2:J944,A945,FALSE))</f>
        <v>#REF!</v>
      </c>
      <c r="F944" s="152">
        <f>(COUNTIF(D$3:D944,D944))</f>
        <v>942</v>
      </c>
      <c r="G944" s="152">
        <f t="shared" si="171"/>
        <v>999</v>
      </c>
      <c r="H944" s="152" t="e">
        <f t="shared" si="172"/>
        <v>#REF!</v>
      </c>
      <c r="I944" s="153" t="str">
        <f t="shared" si="166"/>
        <v/>
      </c>
      <c r="J944" s="153" t="e">
        <f t="shared" si="174"/>
        <v>#REF!</v>
      </c>
      <c r="K944" s="153" t="e">
        <f t="shared" si="174"/>
        <v>#REF!</v>
      </c>
      <c r="L944" s="153" t="e">
        <f t="shared" si="174"/>
        <v>#REF!</v>
      </c>
      <c r="M944" s="153" t="e">
        <f t="shared" si="174"/>
        <v>#REF!</v>
      </c>
      <c r="N944" s="153" t="e">
        <f t="shared" si="174"/>
        <v>#REF!</v>
      </c>
      <c r="O944" s="153" t="e">
        <f t="shared" si="174"/>
        <v>#REF!</v>
      </c>
      <c r="P944" s="153" t="e">
        <f t="shared" si="173"/>
        <v>#REF!</v>
      </c>
      <c r="Q944" s="153" t="e">
        <f t="shared" si="173"/>
        <v>#REF!</v>
      </c>
      <c r="R944" s="153" t="e">
        <f t="shared" si="173"/>
        <v>#REF!</v>
      </c>
      <c r="S944" s="153" t="e">
        <f t="shared" si="169"/>
        <v>#REF!</v>
      </c>
      <c r="T944" s="152" t="str">
        <f t="shared" ca="1" si="170"/>
        <v/>
      </c>
      <c r="U944" s="149" t="str">
        <f t="shared" ca="1" si="167"/>
        <v/>
      </c>
    </row>
    <row r="945" spans="1:21">
      <c r="A945" s="149">
        <v>943</v>
      </c>
      <c r="B945" s="150">
        <f t="shared" si="168"/>
        <v>943</v>
      </c>
      <c r="C945" s="151" t="e">
        <f>IF('Data Collection2'!$V$6='Pareto Math2'!Z$3,'Pareto Math2'!B945,IF(HLOOKUP(X$15,'Data Collection2'!I$2:J945,A946,FALSE)="","",HLOOKUP(X$15,'Data Collection2'!I$2:J945,A946,FALSE)))</f>
        <v>#REF!</v>
      </c>
      <c r="D945" s="149" t="e">
        <f>HLOOKUP(V$15,'Data Collection2'!I$2:J945,A946,FALSE)</f>
        <v>#REF!</v>
      </c>
      <c r="E945" s="152" t="e">
        <f>IF(C945="","",HLOOKUP(W$15,'Data Collection2'!I$2:J945,A946,FALSE))</f>
        <v>#REF!</v>
      </c>
      <c r="F945" s="152">
        <f>(COUNTIF(D$3:D945,D945))</f>
        <v>943</v>
      </c>
      <c r="G945" s="152">
        <f t="shared" si="171"/>
        <v>999</v>
      </c>
      <c r="H945" s="152" t="e">
        <f t="shared" si="172"/>
        <v>#REF!</v>
      </c>
      <c r="I945" s="153" t="str">
        <f t="shared" si="166"/>
        <v/>
      </c>
      <c r="J945" s="153" t="e">
        <f t="shared" si="174"/>
        <v>#REF!</v>
      </c>
      <c r="K945" s="153" t="e">
        <f t="shared" si="174"/>
        <v>#REF!</v>
      </c>
      <c r="L945" s="153" t="e">
        <f t="shared" si="174"/>
        <v>#REF!</v>
      </c>
      <c r="M945" s="153" t="e">
        <f t="shared" si="174"/>
        <v>#REF!</v>
      </c>
      <c r="N945" s="153" t="e">
        <f t="shared" si="174"/>
        <v>#REF!</v>
      </c>
      <c r="O945" s="153" t="e">
        <f t="shared" si="174"/>
        <v>#REF!</v>
      </c>
      <c r="P945" s="153" t="e">
        <f t="shared" si="173"/>
        <v>#REF!</v>
      </c>
      <c r="Q945" s="153" t="e">
        <f t="shared" si="173"/>
        <v>#REF!</v>
      </c>
      <c r="R945" s="153" t="e">
        <f t="shared" si="173"/>
        <v>#REF!</v>
      </c>
      <c r="S945" s="153" t="e">
        <f t="shared" si="169"/>
        <v>#REF!</v>
      </c>
      <c r="T945" s="152" t="str">
        <f t="shared" ca="1" si="170"/>
        <v/>
      </c>
      <c r="U945" s="149" t="str">
        <f t="shared" ca="1" si="167"/>
        <v/>
      </c>
    </row>
    <row r="946" spans="1:21">
      <c r="A946" s="149">
        <v>944</v>
      </c>
      <c r="B946" s="150">
        <f t="shared" si="168"/>
        <v>944</v>
      </c>
      <c r="C946" s="151" t="e">
        <f>IF('Data Collection2'!$V$6='Pareto Math2'!Z$3,'Pareto Math2'!B946,IF(HLOOKUP(X$15,'Data Collection2'!I$2:J946,A947,FALSE)="","",HLOOKUP(X$15,'Data Collection2'!I$2:J946,A947,FALSE)))</f>
        <v>#REF!</v>
      </c>
      <c r="D946" s="149" t="e">
        <f>HLOOKUP(V$15,'Data Collection2'!I$2:J946,A947,FALSE)</f>
        <v>#REF!</v>
      </c>
      <c r="E946" s="152" t="e">
        <f>IF(C946="","",HLOOKUP(W$15,'Data Collection2'!I$2:J946,A947,FALSE))</f>
        <v>#REF!</v>
      </c>
      <c r="F946" s="152">
        <f>(COUNTIF(D$3:D946,D946))</f>
        <v>944</v>
      </c>
      <c r="G946" s="152">
        <f t="shared" si="171"/>
        <v>999</v>
      </c>
      <c r="H946" s="152" t="e">
        <f t="shared" si="172"/>
        <v>#REF!</v>
      </c>
      <c r="I946" s="153" t="str">
        <f t="shared" si="166"/>
        <v/>
      </c>
      <c r="J946" s="153" t="e">
        <f t="shared" si="174"/>
        <v>#REF!</v>
      </c>
      <c r="K946" s="153" t="e">
        <f t="shared" si="174"/>
        <v>#REF!</v>
      </c>
      <c r="L946" s="153" t="e">
        <f t="shared" si="174"/>
        <v>#REF!</v>
      </c>
      <c r="M946" s="153" t="e">
        <f t="shared" si="174"/>
        <v>#REF!</v>
      </c>
      <c r="N946" s="153" t="e">
        <f t="shared" si="174"/>
        <v>#REF!</v>
      </c>
      <c r="O946" s="153" t="e">
        <f t="shared" si="174"/>
        <v>#REF!</v>
      </c>
      <c r="P946" s="153" t="e">
        <f t="shared" si="173"/>
        <v>#REF!</v>
      </c>
      <c r="Q946" s="153" t="e">
        <f t="shared" si="173"/>
        <v>#REF!</v>
      </c>
      <c r="R946" s="153" t="e">
        <f t="shared" si="173"/>
        <v>#REF!</v>
      </c>
      <c r="S946" s="153" t="e">
        <f t="shared" si="169"/>
        <v>#REF!</v>
      </c>
      <c r="T946" s="152" t="str">
        <f t="shared" ca="1" si="170"/>
        <v/>
      </c>
      <c r="U946" s="149" t="str">
        <f t="shared" ca="1" si="167"/>
        <v/>
      </c>
    </row>
    <row r="947" spans="1:21">
      <c r="A947" s="149">
        <v>945</v>
      </c>
      <c r="B947" s="150">
        <f t="shared" si="168"/>
        <v>945</v>
      </c>
      <c r="C947" s="151" t="e">
        <f>IF('Data Collection2'!$V$6='Pareto Math2'!Z$3,'Pareto Math2'!B947,IF(HLOOKUP(X$15,'Data Collection2'!I$2:J947,A948,FALSE)="","",HLOOKUP(X$15,'Data Collection2'!I$2:J947,A948,FALSE)))</f>
        <v>#REF!</v>
      </c>
      <c r="D947" s="149" t="e">
        <f>HLOOKUP(V$15,'Data Collection2'!I$2:J947,A948,FALSE)</f>
        <v>#REF!</v>
      </c>
      <c r="E947" s="152" t="e">
        <f>IF(C947="","",HLOOKUP(W$15,'Data Collection2'!I$2:J947,A948,FALSE))</f>
        <v>#REF!</v>
      </c>
      <c r="F947" s="152">
        <f>(COUNTIF(D$3:D947,D947))</f>
        <v>945</v>
      </c>
      <c r="G947" s="152">
        <f t="shared" si="171"/>
        <v>999</v>
      </c>
      <c r="H947" s="152" t="e">
        <f t="shared" si="172"/>
        <v>#REF!</v>
      </c>
      <c r="I947" s="153" t="str">
        <f t="shared" si="166"/>
        <v/>
      </c>
      <c r="J947" s="153" t="e">
        <f t="shared" si="174"/>
        <v>#REF!</v>
      </c>
      <c r="K947" s="153" t="e">
        <f t="shared" si="174"/>
        <v>#REF!</v>
      </c>
      <c r="L947" s="153" t="e">
        <f t="shared" si="174"/>
        <v>#REF!</v>
      </c>
      <c r="M947" s="153" t="e">
        <f t="shared" si="174"/>
        <v>#REF!</v>
      </c>
      <c r="N947" s="153" t="e">
        <f t="shared" si="174"/>
        <v>#REF!</v>
      </c>
      <c r="O947" s="153" t="e">
        <f t="shared" si="174"/>
        <v>#REF!</v>
      </c>
      <c r="P947" s="153" t="e">
        <f t="shared" si="173"/>
        <v>#REF!</v>
      </c>
      <c r="Q947" s="153" t="e">
        <f t="shared" si="173"/>
        <v>#REF!</v>
      </c>
      <c r="R947" s="153" t="e">
        <f t="shared" si="173"/>
        <v>#REF!</v>
      </c>
      <c r="S947" s="153" t="e">
        <f t="shared" si="169"/>
        <v>#REF!</v>
      </c>
      <c r="T947" s="152" t="str">
        <f t="shared" ca="1" si="170"/>
        <v/>
      </c>
      <c r="U947" s="149" t="str">
        <f t="shared" ca="1" si="167"/>
        <v/>
      </c>
    </row>
    <row r="948" spans="1:21">
      <c r="A948" s="149">
        <v>946</v>
      </c>
      <c r="B948" s="150">
        <f t="shared" si="168"/>
        <v>946</v>
      </c>
      <c r="C948" s="151" t="e">
        <f>IF('Data Collection2'!$V$6='Pareto Math2'!Z$3,'Pareto Math2'!B948,IF(HLOOKUP(X$15,'Data Collection2'!I$2:J948,A949,FALSE)="","",HLOOKUP(X$15,'Data Collection2'!I$2:J948,A949,FALSE)))</f>
        <v>#REF!</v>
      </c>
      <c r="D948" s="149" t="e">
        <f>HLOOKUP(V$15,'Data Collection2'!I$2:J948,A949,FALSE)</f>
        <v>#REF!</v>
      </c>
      <c r="E948" s="152" t="e">
        <f>IF(C948="","",HLOOKUP(W$15,'Data Collection2'!I$2:J948,A949,FALSE))</f>
        <v>#REF!</v>
      </c>
      <c r="F948" s="152">
        <f>(COUNTIF(D$3:D948,D948))</f>
        <v>946</v>
      </c>
      <c r="G948" s="152">
        <f t="shared" si="171"/>
        <v>999</v>
      </c>
      <c r="H948" s="152" t="e">
        <f t="shared" si="172"/>
        <v>#REF!</v>
      </c>
      <c r="I948" s="153" t="str">
        <f t="shared" si="166"/>
        <v/>
      </c>
      <c r="J948" s="153" t="e">
        <f t="shared" si="174"/>
        <v>#REF!</v>
      </c>
      <c r="K948" s="153" t="e">
        <f t="shared" si="174"/>
        <v>#REF!</v>
      </c>
      <c r="L948" s="153" t="e">
        <f t="shared" si="174"/>
        <v>#REF!</v>
      </c>
      <c r="M948" s="153" t="e">
        <f t="shared" si="174"/>
        <v>#REF!</v>
      </c>
      <c r="N948" s="153" t="e">
        <f t="shared" si="174"/>
        <v>#REF!</v>
      </c>
      <c r="O948" s="153" t="e">
        <f t="shared" si="174"/>
        <v>#REF!</v>
      </c>
      <c r="P948" s="153" t="e">
        <f t="shared" si="173"/>
        <v>#REF!</v>
      </c>
      <c r="Q948" s="153" t="e">
        <f t="shared" si="173"/>
        <v>#REF!</v>
      </c>
      <c r="R948" s="153" t="e">
        <f t="shared" si="173"/>
        <v>#REF!</v>
      </c>
      <c r="S948" s="153" t="e">
        <f t="shared" si="169"/>
        <v>#REF!</v>
      </c>
      <c r="T948" s="152" t="str">
        <f t="shared" ca="1" si="170"/>
        <v/>
      </c>
      <c r="U948" s="149" t="str">
        <f t="shared" ca="1" si="167"/>
        <v/>
      </c>
    </row>
    <row r="949" spans="1:21">
      <c r="A949" s="149">
        <v>947</v>
      </c>
      <c r="B949" s="150">
        <f t="shared" si="168"/>
        <v>947</v>
      </c>
      <c r="C949" s="151" t="e">
        <f>IF('Data Collection2'!$V$6='Pareto Math2'!Z$3,'Pareto Math2'!B949,IF(HLOOKUP(X$15,'Data Collection2'!I$2:J949,A950,FALSE)="","",HLOOKUP(X$15,'Data Collection2'!I$2:J949,A950,FALSE)))</f>
        <v>#REF!</v>
      </c>
      <c r="D949" s="149" t="e">
        <f>HLOOKUP(V$15,'Data Collection2'!I$2:J949,A950,FALSE)</f>
        <v>#REF!</v>
      </c>
      <c r="E949" s="152" t="e">
        <f>IF(C949="","",HLOOKUP(W$15,'Data Collection2'!I$2:J949,A950,FALSE))</f>
        <v>#REF!</v>
      </c>
      <c r="F949" s="152">
        <f>(COUNTIF(D$3:D949,D949))</f>
        <v>947</v>
      </c>
      <c r="G949" s="152">
        <f t="shared" si="171"/>
        <v>999</v>
      </c>
      <c r="H949" s="152" t="e">
        <f t="shared" si="172"/>
        <v>#REF!</v>
      </c>
      <c r="I949" s="153" t="str">
        <f t="shared" si="166"/>
        <v/>
      </c>
      <c r="J949" s="153" t="e">
        <f t="shared" si="174"/>
        <v>#REF!</v>
      </c>
      <c r="K949" s="153" t="e">
        <f t="shared" si="174"/>
        <v>#REF!</v>
      </c>
      <c r="L949" s="153" t="e">
        <f t="shared" si="174"/>
        <v>#REF!</v>
      </c>
      <c r="M949" s="153" t="e">
        <f t="shared" si="174"/>
        <v>#REF!</v>
      </c>
      <c r="N949" s="153" t="e">
        <f t="shared" si="174"/>
        <v>#REF!</v>
      </c>
      <c r="O949" s="153" t="e">
        <f t="shared" si="174"/>
        <v>#REF!</v>
      </c>
      <c r="P949" s="153" t="e">
        <f t="shared" si="173"/>
        <v>#REF!</v>
      </c>
      <c r="Q949" s="153" t="e">
        <f t="shared" si="173"/>
        <v>#REF!</v>
      </c>
      <c r="R949" s="153" t="e">
        <f t="shared" si="173"/>
        <v>#REF!</v>
      </c>
      <c r="S949" s="153" t="e">
        <f t="shared" si="169"/>
        <v>#REF!</v>
      </c>
      <c r="T949" s="152" t="str">
        <f t="shared" ca="1" si="170"/>
        <v/>
      </c>
      <c r="U949" s="149" t="str">
        <f t="shared" ca="1" si="167"/>
        <v/>
      </c>
    </row>
    <row r="950" spans="1:21">
      <c r="A950" s="149">
        <v>948</v>
      </c>
      <c r="B950" s="150">
        <f t="shared" si="168"/>
        <v>948</v>
      </c>
      <c r="C950" s="151" t="e">
        <f>IF('Data Collection2'!$V$6='Pareto Math2'!Z$3,'Pareto Math2'!B950,IF(HLOOKUP(X$15,'Data Collection2'!I$2:J950,A951,FALSE)="","",HLOOKUP(X$15,'Data Collection2'!I$2:J950,A951,FALSE)))</f>
        <v>#REF!</v>
      </c>
      <c r="D950" s="149" t="e">
        <f>HLOOKUP(V$15,'Data Collection2'!I$2:J950,A951,FALSE)</f>
        <v>#REF!</v>
      </c>
      <c r="E950" s="152" t="e">
        <f>IF(C950="","",HLOOKUP(W$15,'Data Collection2'!I$2:J950,A951,FALSE))</f>
        <v>#REF!</v>
      </c>
      <c r="F950" s="152">
        <f>(COUNTIF(D$3:D950,D950))</f>
        <v>948</v>
      </c>
      <c r="G950" s="152">
        <f t="shared" si="171"/>
        <v>999</v>
      </c>
      <c r="H950" s="152" t="e">
        <f t="shared" si="172"/>
        <v>#REF!</v>
      </c>
      <c r="I950" s="153" t="str">
        <f t="shared" si="166"/>
        <v/>
      </c>
      <c r="J950" s="153" t="e">
        <f t="shared" si="174"/>
        <v>#REF!</v>
      </c>
      <c r="K950" s="153" t="e">
        <f t="shared" si="174"/>
        <v>#REF!</v>
      </c>
      <c r="L950" s="153" t="e">
        <f t="shared" si="174"/>
        <v>#REF!</v>
      </c>
      <c r="M950" s="153" t="e">
        <f t="shared" ref="M950:R1001" si="175">IF(ISERROR(AA$43),"",IF($D950&lt;&gt;AA$43,"",$E950))</f>
        <v>#REF!</v>
      </c>
      <c r="N950" s="153" t="e">
        <f t="shared" si="175"/>
        <v>#REF!</v>
      </c>
      <c r="O950" s="153" t="e">
        <f t="shared" si="175"/>
        <v>#REF!</v>
      </c>
      <c r="P950" s="153" t="e">
        <f t="shared" si="173"/>
        <v>#REF!</v>
      </c>
      <c r="Q950" s="153" t="e">
        <f t="shared" si="173"/>
        <v>#REF!</v>
      </c>
      <c r="R950" s="153" t="e">
        <f t="shared" si="173"/>
        <v>#REF!</v>
      </c>
      <c r="S950" s="153" t="e">
        <f t="shared" si="169"/>
        <v>#REF!</v>
      </c>
      <c r="T950" s="152" t="str">
        <f t="shared" ca="1" si="170"/>
        <v/>
      </c>
      <c r="U950" s="149" t="str">
        <f t="shared" ca="1" si="167"/>
        <v/>
      </c>
    </row>
    <row r="951" spans="1:21">
      <c r="A951" s="149">
        <v>949</v>
      </c>
      <c r="B951" s="150">
        <f t="shared" si="168"/>
        <v>949</v>
      </c>
      <c r="C951" s="151" t="e">
        <f>IF('Data Collection2'!$V$6='Pareto Math2'!Z$3,'Pareto Math2'!B951,IF(HLOOKUP(X$15,'Data Collection2'!I$2:J951,A952,FALSE)="","",HLOOKUP(X$15,'Data Collection2'!I$2:J951,A952,FALSE)))</f>
        <v>#REF!</v>
      </c>
      <c r="D951" s="149" t="e">
        <f>HLOOKUP(V$15,'Data Collection2'!I$2:J951,A952,FALSE)</f>
        <v>#REF!</v>
      </c>
      <c r="E951" s="152" t="e">
        <f>IF(C951="","",HLOOKUP(W$15,'Data Collection2'!I$2:J951,A952,FALSE))</f>
        <v>#REF!</v>
      </c>
      <c r="F951" s="152">
        <f>(COUNTIF(D$3:D951,D951))</f>
        <v>949</v>
      </c>
      <c r="G951" s="152">
        <f t="shared" si="171"/>
        <v>999</v>
      </c>
      <c r="H951" s="152" t="e">
        <f t="shared" si="172"/>
        <v>#REF!</v>
      </c>
      <c r="I951" s="153" t="str">
        <f t="shared" si="166"/>
        <v/>
      </c>
      <c r="J951" s="153" t="e">
        <f t="shared" ref="J951:L1001" si="176">IF(ISERROR(X$43),"",IF($D951&lt;&gt;X$43,"",$E951))</f>
        <v>#REF!</v>
      </c>
      <c r="K951" s="153" t="e">
        <f t="shared" si="176"/>
        <v>#REF!</v>
      </c>
      <c r="L951" s="153" t="e">
        <f t="shared" si="176"/>
        <v>#REF!</v>
      </c>
      <c r="M951" s="153" t="e">
        <f t="shared" si="175"/>
        <v>#REF!</v>
      </c>
      <c r="N951" s="153" t="e">
        <f t="shared" si="175"/>
        <v>#REF!</v>
      </c>
      <c r="O951" s="153" t="e">
        <f t="shared" si="175"/>
        <v>#REF!</v>
      </c>
      <c r="P951" s="153" t="e">
        <f t="shared" si="173"/>
        <v>#REF!</v>
      </c>
      <c r="Q951" s="153" t="e">
        <f t="shared" si="173"/>
        <v>#REF!</v>
      </c>
      <c r="R951" s="153" t="e">
        <f t="shared" si="173"/>
        <v>#REF!</v>
      </c>
      <c r="S951" s="153" t="e">
        <f t="shared" si="169"/>
        <v>#REF!</v>
      </c>
      <c r="T951" s="152" t="str">
        <f t="shared" ca="1" si="170"/>
        <v/>
      </c>
      <c r="U951" s="149" t="str">
        <f t="shared" ca="1" si="167"/>
        <v/>
      </c>
    </row>
    <row r="952" spans="1:21">
      <c r="A952" s="149">
        <v>950</v>
      </c>
      <c r="B952" s="150">
        <f t="shared" si="168"/>
        <v>950</v>
      </c>
      <c r="C952" s="151" t="e">
        <f>IF('Data Collection2'!$V$6='Pareto Math2'!Z$3,'Pareto Math2'!B952,IF(HLOOKUP(X$15,'Data Collection2'!I$2:J952,A953,FALSE)="","",HLOOKUP(X$15,'Data Collection2'!I$2:J952,A953,FALSE)))</f>
        <v>#REF!</v>
      </c>
      <c r="D952" s="149" t="e">
        <f>HLOOKUP(V$15,'Data Collection2'!I$2:J952,A953,FALSE)</f>
        <v>#REF!</v>
      </c>
      <c r="E952" s="152" t="e">
        <f>IF(C952="","",HLOOKUP(W$15,'Data Collection2'!I$2:J952,A953,FALSE))</f>
        <v>#REF!</v>
      </c>
      <c r="F952" s="152">
        <f>(COUNTIF(D$3:D952,D952))</f>
        <v>950</v>
      </c>
      <c r="G952" s="152">
        <f t="shared" si="171"/>
        <v>999</v>
      </c>
      <c r="H952" s="152" t="e">
        <f t="shared" si="172"/>
        <v>#REF!</v>
      </c>
      <c r="I952" s="153" t="str">
        <f t="shared" si="166"/>
        <v/>
      </c>
      <c r="J952" s="153" t="e">
        <f t="shared" si="176"/>
        <v>#REF!</v>
      </c>
      <c r="K952" s="153" t="e">
        <f t="shared" si="176"/>
        <v>#REF!</v>
      </c>
      <c r="L952" s="153" t="e">
        <f t="shared" si="176"/>
        <v>#REF!</v>
      </c>
      <c r="M952" s="153" t="e">
        <f t="shared" si="175"/>
        <v>#REF!</v>
      </c>
      <c r="N952" s="153" t="e">
        <f t="shared" si="175"/>
        <v>#REF!</v>
      </c>
      <c r="O952" s="153" t="e">
        <f t="shared" si="175"/>
        <v>#REF!</v>
      </c>
      <c r="P952" s="153" t="e">
        <f t="shared" si="173"/>
        <v>#REF!</v>
      </c>
      <c r="Q952" s="153" t="e">
        <f t="shared" si="173"/>
        <v>#REF!</v>
      </c>
      <c r="R952" s="153" t="e">
        <f t="shared" si="173"/>
        <v>#REF!</v>
      </c>
      <c r="S952" s="153" t="e">
        <f t="shared" si="169"/>
        <v>#REF!</v>
      </c>
      <c r="T952" s="152" t="str">
        <f t="shared" ca="1" si="170"/>
        <v/>
      </c>
      <c r="U952" s="149" t="str">
        <f t="shared" ca="1" si="167"/>
        <v/>
      </c>
    </row>
    <row r="953" spans="1:21">
      <c r="A953" s="149">
        <v>951</v>
      </c>
      <c r="B953" s="150">
        <f t="shared" si="168"/>
        <v>951</v>
      </c>
      <c r="C953" s="151" t="e">
        <f>IF('Data Collection2'!$V$6='Pareto Math2'!Z$3,'Pareto Math2'!B953,IF(HLOOKUP(X$15,'Data Collection2'!I$2:J953,A954,FALSE)="","",HLOOKUP(X$15,'Data Collection2'!I$2:J953,A954,FALSE)))</f>
        <v>#REF!</v>
      </c>
      <c r="D953" s="149" t="e">
        <f>HLOOKUP(V$15,'Data Collection2'!I$2:J953,A954,FALSE)</f>
        <v>#REF!</v>
      </c>
      <c r="E953" s="152" t="e">
        <f>IF(C953="","",HLOOKUP(W$15,'Data Collection2'!I$2:J953,A954,FALSE))</f>
        <v>#REF!</v>
      </c>
      <c r="F953" s="152">
        <f>(COUNTIF(D$3:D953,D953))</f>
        <v>951</v>
      </c>
      <c r="G953" s="152">
        <f t="shared" si="171"/>
        <v>999</v>
      </c>
      <c r="H953" s="152" t="e">
        <f t="shared" si="172"/>
        <v>#REF!</v>
      </c>
      <c r="I953" s="153" t="str">
        <f t="shared" si="166"/>
        <v/>
      </c>
      <c r="J953" s="153" t="e">
        <f t="shared" si="176"/>
        <v>#REF!</v>
      </c>
      <c r="K953" s="153" t="e">
        <f t="shared" si="176"/>
        <v>#REF!</v>
      </c>
      <c r="L953" s="153" t="e">
        <f t="shared" si="176"/>
        <v>#REF!</v>
      </c>
      <c r="M953" s="153" t="e">
        <f t="shared" si="175"/>
        <v>#REF!</v>
      </c>
      <c r="N953" s="153" t="e">
        <f t="shared" si="175"/>
        <v>#REF!</v>
      </c>
      <c r="O953" s="153" t="e">
        <f t="shared" si="175"/>
        <v>#REF!</v>
      </c>
      <c r="P953" s="153" t="e">
        <f t="shared" si="173"/>
        <v>#REF!</v>
      </c>
      <c r="Q953" s="153" t="e">
        <f t="shared" si="173"/>
        <v>#REF!</v>
      </c>
      <c r="R953" s="153" t="e">
        <f t="shared" si="173"/>
        <v>#REF!</v>
      </c>
      <c r="S953" s="153" t="e">
        <f t="shared" si="169"/>
        <v>#REF!</v>
      </c>
      <c r="T953" s="152" t="str">
        <f t="shared" ca="1" si="170"/>
        <v/>
      </c>
      <c r="U953" s="149" t="str">
        <f t="shared" ca="1" si="167"/>
        <v/>
      </c>
    </row>
    <row r="954" spans="1:21">
      <c r="A954" s="149">
        <v>952</v>
      </c>
      <c r="B954" s="150">
        <f t="shared" si="168"/>
        <v>952</v>
      </c>
      <c r="C954" s="151" t="e">
        <f>IF('Data Collection2'!$V$6='Pareto Math2'!Z$3,'Pareto Math2'!B954,IF(HLOOKUP(X$15,'Data Collection2'!I$2:J954,A955,FALSE)="","",HLOOKUP(X$15,'Data Collection2'!I$2:J954,A955,FALSE)))</f>
        <v>#REF!</v>
      </c>
      <c r="D954" s="149" t="e">
        <f>HLOOKUP(V$15,'Data Collection2'!I$2:J954,A955,FALSE)</f>
        <v>#REF!</v>
      </c>
      <c r="E954" s="152" t="e">
        <f>IF(C954="","",HLOOKUP(W$15,'Data Collection2'!I$2:J954,A955,FALSE))</f>
        <v>#REF!</v>
      </c>
      <c r="F954" s="152">
        <f>(COUNTIF(D$3:D954,D954))</f>
        <v>952</v>
      </c>
      <c r="G954" s="152">
        <f t="shared" si="171"/>
        <v>999</v>
      </c>
      <c r="H954" s="152" t="e">
        <f t="shared" si="172"/>
        <v>#REF!</v>
      </c>
      <c r="I954" s="153" t="str">
        <f t="shared" si="166"/>
        <v/>
      </c>
      <c r="J954" s="153" t="e">
        <f t="shared" si="176"/>
        <v>#REF!</v>
      </c>
      <c r="K954" s="153" t="e">
        <f t="shared" si="176"/>
        <v>#REF!</v>
      </c>
      <c r="L954" s="153" t="e">
        <f t="shared" si="176"/>
        <v>#REF!</v>
      </c>
      <c r="M954" s="153" t="e">
        <f t="shared" si="175"/>
        <v>#REF!</v>
      </c>
      <c r="N954" s="153" t="e">
        <f t="shared" si="175"/>
        <v>#REF!</v>
      </c>
      <c r="O954" s="153" t="e">
        <f t="shared" si="175"/>
        <v>#REF!</v>
      </c>
      <c r="P954" s="153" t="e">
        <f t="shared" si="173"/>
        <v>#REF!</v>
      </c>
      <c r="Q954" s="153" t="e">
        <f t="shared" si="173"/>
        <v>#REF!</v>
      </c>
      <c r="R954" s="153" t="e">
        <f t="shared" si="173"/>
        <v>#REF!</v>
      </c>
      <c r="S954" s="153" t="e">
        <f t="shared" si="169"/>
        <v>#REF!</v>
      </c>
      <c r="T954" s="152" t="str">
        <f t="shared" ca="1" si="170"/>
        <v/>
      </c>
      <c r="U954" s="149" t="str">
        <f t="shared" ca="1" si="167"/>
        <v/>
      </c>
    </row>
    <row r="955" spans="1:21">
      <c r="A955" s="149">
        <v>953</v>
      </c>
      <c r="B955" s="150">
        <f t="shared" si="168"/>
        <v>953</v>
      </c>
      <c r="C955" s="151" t="e">
        <f>IF('Data Collection2'!$V$6='Pareto Math2'!Z$3,'Pareto Math2'!B955,IF(HLOOKUP(X$15,'Data Collection2'!I$2:J955,A956,FALSE)="","",HLOOKUP(X$15,'Data Collection2'!I$2:J955,A956,FALSE)))</f>
        <v>#REF!</v>
      </c>
      <c r="D955" s="149" t="e">
        <f>HLOOKUP(V$15,'Data Collection2'!I$2:J955,A956,FALSE)</f>
        <v>#REF!</v>
      </c>
      <c r="E955" s="152" t="e">
        <f>IF(C955="","",HLOOKUP(W$15,'Data Collection2'!I$2:J955,A956,FALSE))</f>
        <v>#REF!</v>
      </c>
      <c r="F955" s="152">
        <f>(COUNTIF(D$3:D955,D955))</f>
        <v>953</v>
      </c>
      <c r="G955" s="152">
        <f t="shared" si="171"/>
        <v>999</v>
      </c>
      <c r="H955" s="152" t="e">
        <f t="shared" si="172"/>
        <v>#REF!</v>
      </c>
      <c r="I955" s="153" t="str">
        <f t="shared" si="166"/>
        <v/>
      </c>
      <c r="J955" s="153" t="e">
        <f t="shared" si="176"/>
        <v>#REF!</v>
      </c>
      <c r="K955" s="153" t="e">
        <f t="shared" si="176"/>
        <v>#REF!</v>
      </c>
      <c r="L955" s="153" t="e">
        <f t="shared" si="176"/>
        <v>#REF!</v>
      </c>
      <c r="M955" s="153" t="e">
        <f t="shared" si="175"/>
        <v>#REF!</v>
      </c>
      <c r="N955" s="153" t="e">
        <f t="shared" si="175"/>
        <v>#REF!</v>
      </c>
      <c r="O955" s="153" t="e">
        <f t="shared" si="175"/>
        <v>#REF!</v>
      </c>
      <c r="P955" s="153" t="e">
        <f t="shared" si="173"/>
        <v>#REF!</v>
      </c>
      <c r="Q955" s="153" t="e">
        <f t="shared" si="173"/>
        <v>#REF!</v>
      </c>
      <c r="R955" s="153" t="e">
        <f t="shared" si="173"/>
        <v>#REF!</v>
      </c>
      <c r="S955" s="153" t="e">
        <f t="shared" si="169"/>
        <v>#REF!</v>
      </c>
      <c r="T955" s="152" t="str">
        <f t="shared" ca="1" si="170"/>
        <v/>
      </c>
      <c r="U955" s="149" t="str">
        <f t="shared" ca="1" si="167"/>
        <v/>
      </c>
    </row>
    <row r="956" spans="1:21">
      <c r="A956" s="149">
        <v>954</v>
      </c>
      <c r="B956" s="150">
        <f t="shared" si="168"/>
        <v>954</v>
      </c>
      <c r="C956" s="151" t="e">
        <f>IF('Data Collection2'!$V$6='Pareto Math2'!Z$3,'Pareto Math2'!B956,IF(HLOOKUP(X$15,'Data Collection2'!I$2:J956,A957,FALSE)="","",HLOOKUP(X$15,'Data Collection2'!I$2:J956,A957,FALSE)))</f>
        <v>#REF!</v>
      </c>
      <c r="D956" s="149" t="e">
        <f>HLOOKUP(V$15,'Data Collection2'!I$2:J956,A957,FALSE)</f>
        <v>#REF!</v>
      </c>
      <c r="E956" s="152" t="e">
        <f>IF(C956="","",HLOOKUP(W$15,'Data Collection2'!I$2:J956,A957,FALSE))</f>
        <v>#REF!</v>
      </c>
      <c r="F956" s="152">
        <f>(COUNTIF(D$3:D956,D956))</f>
        <v>954</v>
      </c>
      <c r="G956" s="152">
        <f t="shared" si="171"/>
        <v>999</v>
      </c>
      <c r="H956" s="152" t="e">
        <f t="shared" si="172"/>
        <v>#REF!</v>
      </c>
      <c r="I956" s="153" t="str">
        <f t="shared" si="166"/>
        <v/>
      </c>
      <c r="J956" s="153" t="e">
        <f t="shared" si="176"/>
        <v>#REF!</v>
      </c>
      <c r="K956" s="153" t="e">
        <f t="shared" si="176"/>
        <v>#REF!</v>
      </c>
      <c r="L956" s="153" t="e">
        <f t="shared" si="176"/>
        <v>#REF!</v>
      </c>
      <c r="M956" s="153" t="e">
        <f t="shared" si="175"/>
        <v>#REF!</v>
      </c>
      <c r="N956" s="153" t="e">
        <f t="shared" si="175"/>
        <v>#REF!</v>
      </c>
      <c r="O956" s="153" t="e">
        <f t="shared" si="175"/>
        <v>#REF!</v>
      </c>
      <c r="P956" s="153" t="e">
        <f t="shared" si="173"/>
        <v>#REF!</v>
      </c>
      <c r="Q956" s="153" t="e">
        <f t="shared" si="173"/>
        <v>#REF!</v>
      </c>
      <c r="R956" s="153" t="e">
        <f t="shared" si="173"/>
        <v>#REF!</v>
      </c>
      <c r="S956" s="153" t="e">
        <f t="shared" si="169"/>
        <v>#REF!</v>
      </c>
      <c r="T956" s="152" t="str">
        <f t="shared" ca="1" si="170"/>
        <v/>
      </c>
      <c r="U956" s="149" t="str">
        <f t="shared" ca="1" si="167"/>
        <v/>
      </c>
    </row>
    <row r="957" spans="1:21">
      <c r="A957" s="149">
        <v>955</v>
      </c>
      <c r="B957" s="150">
        <f t="shared" si="168"/>
        <v>955</v>
      </c>
      <c r="C957" s="151" t="e">
        <f>IF('Data Collection2'!$V$6='Pareto Math2'!Z$3,'Pareto Math2'!B957,IF(HLOOKUP(X$15,'Data Collection2'!I$2:J957,A958,FALSE)="","",HLOOKUP(X$15,'Data Collection2'!I$2:J957,A958,FALSE)))</f>
        <v>#REF!</v>
      </c>
      <c r="D957" s="149" t="e">
        <f>HLOOKUP(V$15,'Data Collection2'!I$2:J957,A958,FALSE)</f>
        <v>#REF!</v>
      </c>
      <c r="E957" s="152" t="e">
        <f>IF(C957="","",HLOOKUP(W$15,'Data Collection2'!I$2:J957,A958,FALSE))</f>
        <v>#REF!</v>
      </c>
      <c r="F957" s="152">
        <f>(COUNTIF(D$3:D957,D957))</f>
        <v>955</v>
      </c>
      <c r="G957" s="152">
        <f t="shared" si="171"/>
        <v>999</v>
      </c>
      <c r="H957" s="152" t="e">
        <f t="shared" si="172"/>
        <v>#REF!</v>
      </c>
      <c r="I957" s="153" t="str">
        <f t="shared" si="166"/>
        <v/>
      </c>
      <c r="J957" s="153" t="e">
        <f t="shared" si="176"/>
        <v>#REF!</v>
      </c>
      <c r="K957" s="153" t="e">
        <f t="shared" si="176"/>
        <v>#REF!</v>
      </c>
      <c r="L957" s="153" t="e">
        <f t="shared" si="176"/>
        <v>#REF!</v>
      </c>
      <c r="M957" s="153" t="e">
        <f t="shared" si="175"/>
        <v>#REF!</v>
      </c>
      <c r="N957" s="153" t="e">
        <f t="shared" si="175"/>
        <v>#REF!</v>
      </c>
      <c r="O957" s="153" t="e">
        <f t="shared" si="175"/>
        <v>#REF!</v>
      </c>
      <c r="P957" s="153" t="e">
        <f t="shared" si="173"/>
        <v>#REF!</v>
      </c>
      <c r="Q957" s="153" t="e">
        <f t="shared" si="173"/>
        <v>#REF!</v>
      </c>
      <c r="R957" s="153" t="e">
        <f t="shared" si="173"/>
        <v>#REF!</v>
      </c>
      <c r="S957" s="153" t="e">
        <f t="shared" si="169"/>
        <v>#REF!</v>
      </c>
      <c r="T957" s="152" t="str">
        <f t="shared" ca="1" si="170"/>
        <v/>
      </c>
      <c r="U957" s="149" t="str">
        <f t="shared" ca="1" si="167"/>
        <v/>
      </c>
    </row>
    <row r="958" spans="1:21">
      <c r="A958" s="149">
        <v>956</v>
      </c>
      <c r="B958" s="150">
        <f t="shared" si="168"/>
        <v>956</v>
      </c>
      <c r="C958" s="151" t="e">
        <f>IF('Data Collection2'!$V$6='Pareto Math2'!Z$3,'Pareto Math2'!B958,IF(HLOOKUP(X$15,'Data Collection2'!I$2:J958,A959,FALSE)="","",HLOOKUP(X$15,'Data Collection2'!I$2:J958,A959,FALSE)))</f>
        <v>#REF!</v>
      </c>
      <c r="D958" s="149" t="e">
        <f>HLOOKUP(V$15,'Data Collection2'!I$2:J958,A959,FALSE)</f>
        <v>#REF!</v>
      </c>
      <c r="E958" s="152" t="e">
        <f>IF(C958="","",HLOOKUP(W$15,'Data Collection2'!I$2:J958,A959,FALSE))</f>
        <v>#REF!</v>
      </c>
      <c r="F958" s="152">
        <f>(COUNTIF(D$3:D958,D958))</f>
        <v>956</v>
      </c>
      <c r="G958" s="152">
        <f t="shared" si="171"/>
        <v>999</v>
      </c>
      <c r="H958" s="152" t="e">
        <f t="shared" si="172"/>
        <v>#REF!</v>
      </c>
      <c r="I958" s="153" t="str">
        <f t="shared" si="166"/>
        <v/>
      </c>
      <c r="J958" s="153" t="e">
        <f t="shared" si="176"/>
        <v>#REF!</v>
      </c>
      <c r="K958" s="153" t="e">
        <f t="shared" si="176"/>
        <v>#REF!</v>
      </c>
      <c r="L958" s="153" t="e">
        <f t="shared" si="176"/>
        <v>#REF!</v>
      </c>
      <c r="M958" s="153" t="e">
        <f t="shared" si="175"/>
        <v>#REF!</v>
      </c>
      <c r="N958" s="153" t="e">
        <f t="shared" si="175"/>
        <v>#REF!</v>
      </c>
      <c r="O958" s="153" t="e">
        <f t="shared" si="175"/>
        <v>#REF!</v>
      </c>
      <c r="P958" s="153" t="e">
        <f t="shared" si="173"/>
        <v>#REF!</v>
      </c>
      <c r="Q958" s="153" t="e">
        <f t="shared" si="173"/>
        <v>#REF!</v>
      </c>
      <c r="R958" s="153" t="e">
        <f t="shared" si="173"/>
        <v>#REF!</v>
      </c>
      <c r="S958" s="153" t="e">
        <f t="shared" si="169"/>
        <v>#REF!</v>
      </c>
      <c r="T958" s="152" t="str">
        <f t="shared" ca="1" si="170"/>
        <v/>
      </c>
      <c r="U958" s="149" t="str">
        <f t="shared" ca="1" si="167"/>
        <v/>
      </c>
    </row>
    <row r="959" spans="1:21">
      <c r="A959" s="149">
        <v>957</v>
      </c>
      <c r="B959" s="150">
        <f t="shared" si="168"/>
        <v>957</v>
      </c>
      <c r="C959" s="151" t="e">
        <f>IF('Data Collection2'!$V$6='Pareto Math2'!Z$3,'Pareto Math2'!B959,IF(HLOOKUP(X$15,'Data Collection2'!I$2:J959,A960,FALSE)="","",HLOOKUP(X$15,'Data Collection2'!I$2:J959,A960,FALSE)))</f>
        <v>#REF!</v>
      </c>
      <c r="D959" s="149" t="e">
        <f>HLOOKUP(V$15,'Data Collection2'!I$2:J959,A960,FALSE)</f>
        <v>#REF!</v>
      </c>
      <c r="E959" s="152" t="e">
        <f>IF(C959="","",HLOOKUP(W$15,'Data Collection2'!I$2:J959,A960,FALSE))</f>
        <v>#REF!</v>
      </c>
      <c r="F959" s="152">
        <f>(COUNTIF(D$3:D959,D959))</f>
        <v>957</v>
      </c>
      <c r="G959" s="152">
        <f t="shared" si="171"/>
        <v>999</v>
      </c>
      <c r="H959" s="152" t="e">
        <f t="shared" si="172"/>
        <v>#REF!</v>
      </c>
      <c r="I959" s="153" t="str">
        <f t="shared" si="166"/>
        <v/>
      </c>
      <c r="J959" s="153" t="e">
        <f t="shared" si="176"/>
        <v>#REF!</v>
      </c>
      <c r="K959" s="153" t="e">
        <f t="shared" si="176"/>
        <v>#REF!</v>
      </c>
      <c r="L959" s="153" t="e">
        <f t="shared" si="176"/>
        <v>#REF!</v>
      </c>
      <c r="M959" s="153" t="e">
        <f t="shared" si="175"/>
        <v>#REF!</v>
      </c>
      <c r="N959" s="153" t="e">
        <f t="shared" si="175"/>
        <v>#REF!</v>
      </c>
      <c r="O959" s="153" t="e">
        <f t="shared" si="175"/>
        <v>#REF!</v>
      </c>
      <c r="P959" s="153" t="e">
        <f t="shared" si="173"/>
        <v>#REF!</v>
      </c>
      <c r="Q959" s="153" t="e">
        <f t="shared" si="173"/>
        <v>#REF!</v>
      </c>
      <c r="R959" s="153" t="e">
        <f t="shared" si="173"/>
        <v>#REF!</v>
      </c>
      <c r="S959" s="153" t="e">
        <f t="shared" si="169"/>
        <v>#REF!</v>
      </c>
      <c r="T959" s="152" t="str">
        <f t="shared" ca="1" si="170"/>
        <v/>
      </c>
      <c r="U959" s="149" t="str">
        <f t="shared" ca="1" si="167"/>
        <v/>
      </c>
    </row>
    <row r="960" spans="1:21">
      <c r="A960" s="149">
        <v>958</v>
      </c>
      <c r="B960" s="150">
        <f t="shared" si="168"/>
        <v>958</v>
      </c>
      <c r="C960" s="151" t="e">
        <f>IF('Data Collection2'!$V$6='Pareto Math2'!Z$3,'Pareto Math2'!B960,IF(HLOOKUP(X$15,'Data Collection2'!I$2:J960,A961,FALSE)="","",HLOOKUP(X$15,'Data Collection2'!I$2:J960,A961,FALSE)))</f>
        <v>#REF!</v>
      </c>
      <c r="D960" s="149" t="e">
        <f>HLOOKUP(V$15,'Data Collection2'!I$2:J960,A961,FALSE)</f>
        <v>#REF!</v>
      </c>
      <c r="E960" s="152" t="e">
        <f>IF(C960="","",HLOOKUP(W$15,'Data Collection2'!I$2:J960,A961,FALSE))</f>
        <v>#REF!</v>
      </c>
      <c r="F960" s="152">
        <f>(COUNTIF(D$3:D960,D960))</f>
        <v>958</v>
      </c>
      <c r="G960" s="152">
        <f t="shared" si="171"/>
        <v>999</v>
      </c>
      <c r="H960" s="152" t="e">
        <f t="shared" si="172"/>
        <v>#REF!</v>
      </c>
      <c r="I960" s="153" t="str">
        <f t="shared" si="166"/>
        <v/>
      </c>
      <c r="J960" s="153" t="e">
        <f t="shared" si="176"/>
        <v>#REF!</v>
      </c>
      <c r="K960" s="153" t="e">
        <f t="shared" si="176"/>
        <v>#REF!</v>
      </c>
      <c r="L960" s="153" t="e">
        <f t="shared" si="176"/>
        <v>#REF!</v>
      </c>
      <c r="M960" s="153" t="e">
        <f t="shared" si="175"/>
        <v>#REF!</v>
      </c>
      <c r="N960" s="153" t="e">
        <f t="shared" si="175"/>
        <v>#REF!</v>
      </c>
      <c r="O960" s="153" t="e">
        <f t="shared" si="175"/>
        <v>#REF!</v>
      </c>
      <c r="P960" s="153" t="e">
        <f t="shared" si="173"/>
        <v>#REF!</v>
      </c>
      <c r="Q960" s="153" t="e">
        <f t="shared" si="173"/>
        <v>#REF!</v>
      </c>
      <c r="R960" s="153" t="e">
        <f t="shared" si="173"/>
        <v>#REF!</v>
      </c>
      <c r="S960" s="153" t="e">
        <f t="shared" si="169"/>
        <v>#REF!</v>
      </c>
      <c r="T960" s="152" t="str">
        <f t="shared" ca="1" si="170"/>
        <v/>
      </c>
      <c r="U960" s="149" t="str">
        <f t="shared" ca="1" si="167"/>
        <v/>
      </c>
    </row>
    <row r="961" spans="1:21">
      <c r="A961" s="149">
        <v>959</v>
      </c>
      <c r="B961" s="150">
        <f t="shared" si="168"/>
        <v>959</v>
      </c>
      <c r="C961" s="151" t="e">
        <f>IF('Data Collection2'!$V$6='Pareto Math2'!Z$3,'Pareto Math2'!B961,IF(HLOOKUP(X$15,'Data Collection2'!I$2:J961,A962,FALSE)="","",HLOOKUP(X$15,'Data Collection2'!I$2:J961,A962,FALSE)))</f>
        <v>#REF!</v>
      </c>
      <c r="D961" s="149" t="e">
        <f>HLOOKUP(V$15,'Data Collection2'!I$2:J961,A962,FALSE)</f>
        <v>#REF!</v>
      </c>
      <c r="E961" s="152" t="e">
        <f>IF(C961="","",HLOOKUP(W$15,'Data Collection2'!I$2:J961,A962,FALSE))</f>
        <v>#REF!</v>
      </c>
      <c r="F961" s="152">
        <f>(COUNTIF(D$3:D961,D961))</f>
        <v>959</v>
      </c>
      <c r="G961" s="152">
        <f t="shared" si="171"/>
        <v>999</v>
      </c>
      <c r="H961" s="152" t="e">
        <f t="shared" si="172"/>
        <v>#REF!</v>
      </c>
      <c r="I961" s="153" t="str">
        <f t="shared" si="166"/>
        <v/>
      </c>
      <c r="J961" s="153" t="e">
        <f t="shared" si="176"/>
        <v>#REF!</v>
      </c>
      <c r="K961" s="153" t="e">
        <f t="shared" si="176"/>
        <v>#REF!</v>
      </c>
      <c r="L961" s="153" t="e">
        <f t="shared" si="176"/>
        <v>#REF!</v>
      </c>
      <c r="M961" s="153" t="e">
        <f t="shared" si="175"/>
        <v>#REF!</v>
      </c>
      <c r="N961" s="153" t="e">
        <f t="shared" si="175"/>
        <v>#REF!</v>
      </c>
      <c r="O961" s="153" t="e">
        <f t="shared" si="175"/>
        <v>#REF!</v>
      </c>
      <c r="P961" s="153" t="e">
        <f t="shared" si="173"/>
        <v>#REF!</v>
      </c>
      <c r="Q961" s="153" t="e">
        <f t="shared" si="173"/>
        <v>#REF!</v>
      </c>
      <c r="R961" s="153" t="e">
        <f t="shared" si="173"/>
        <v>#REF!</v>
      </c>
      <c r="S961" s="153" t="e">
        <f t="shared" si="169"/>
        <v>#REF!</v>
      </c>
      <c r="T961" s="152" t="str">
        <f t="shared" ca="1" si="170"/>
        <v/>
      </c>
      <c r="U961" s="149" t="str">
        <f t="shared" ca="1" si="167"/>
        <v/>
      </c>
    </row>
    <row r="962" spans="1:21">
      <c r="A962" s="149">
        <v>960</v>
      </c>
      <c r="B962" s="150">
        <f t="shared" si="168"/>
        <v>960</v>
      </c>
      <c r="C962" s="151" t="e">
        <f>IF('Data Collection2'!$V$6='Pareto Math2'!Z$3,'Pareto Math2'!B962,IF(HLOOKUP(X$15,'Data Collection2'!I$2:J962,A963,FALSE)="","",HLOOKUP(X$15,'Data Collection2'!I$2:J962,A963,FALSE)))</f>
        <v>#REF!</v>
      </c>
      <c r="D962" s="149" t="e">
        <f>HLOOKUP(V$15,'Data Collection2'!I$2:J962,A963,FALSE)</f>
        <v>#REF!</v>
      </c>
      <c r="E962" s="152" t="e">
        <f>IF(C962="","",HLOOKUP(W$15,'Data Collection2'!I$2:J962,A963,FALSE))</f>
        <v>#REF!</v>
      </c>
      <c r="F962" s="152">
        <f>(COUNTIF(D$3:D962,D962))</f>
        <v>960</v>
      </c>
      <c r="G962" s="152">
        <f t="shared" si="171"/>
        <v>999</v>
      </c>
      <c r="H962" s="152" t="e">
        <f t="shared" si="172"/>
        <v>#REF!</v>
      </c>
      <c r="I962" s="153" t="str">
        <f t="shared" si="166"/>
        <v/>
      </c>
      <c r="J962" s="153" t="e">
        <f t="shared" si="176"/>
        <v>#REF!</v>
      </c>
      <c r="K962" s="153" t="e">
        <f t="shared" si="176"/>
        <v>#REF!</v>
      </c>
      <c r="L962" s="153" t="e">
        <f t="shared" si="176"/>
        <v>#REF!</v>
      </c>
      <c r="M962" s="153" t="e">
        <f t="shared" si="175"/>
        <v>#REF!</v>
      </c>
      <c r="N962" s="153" t="e">
        <f t="shared" si="175"/>
        <v>#REF!</v>
      </c>
      <c r="O962" s="153" t="e">
        <f t="shared" si="175"/>
        <v>#REF!</v>
      </c>
      <c r="P962" s="153" t="e">
        <f t="shared" si="173"/>
        <v>#REF!</v>
      </c>
      <c r="Q962" s="153" t="e">
        <f t="shared" si="173"/>
        <v>#REF!</v>
      </c>
      <c r="R962" s="153" t="e">
        <f t="shared" si="173"/>
        <v>#REF!</v>
      </c>
      <c r="S962" s="153" t="e">
        <f t="shared" si="169"/>
        <v>#REF!</v>
      </c>
      <c r="T962" s="152" t="str">
        <f t="shared" ca="1" si="170"/>
        <v/>
      </c>
      <c r="U962" s="149" t="str">
        <f t="shared" ca="1" si="167"/>
        <v/>
      </c>
    </row>
    <row r="963" spans="1:21">
      <c r="A963" s="149">
        <v>961</v>
      </c>
      <c r="B963" s="150">
        <f t="shared" si="168"/>
        <v>961</v>
      </c>
      <c r="C963" s="151" t="e">
        <f>IF('Data Collection2'!$V$6='Pareto Math2'!Z$3,'Pareto Math2'!B963,IF(HLOOKUP(X$15,'Data Collection2'!I$2:J963,A964,FALSE)="","",HLOOKUP(X$15,'Data Collection2'!I$2:J963,A964,FALSE)))</f>
        <v>#REF!</v>
      </c>
      <c r="D963" s="149" t="e">
        <f>HLOOKUP(V$15,'Data Collection2'!I$2:J963,A964,FALSE)</f>
        <v>#REF!</v>
      </c>
      <c r="E963" s="152" t="e">
        <f>IF(C963="","",HLOOKUP(W$15,'Data Collection2'!I$2:J963,A964,FALSE))</f>
        <v>#REF!</v>
      </c>
      <c r="F963" s="152">
        <f>(COUNTIF(D$3:D963,D963))</f>
        <v>961</v>
      </c>
      <c r="G963" s="152">
        <f t="shared" si="171"/>
        <v>999</v>
      </c>
      <c r="H963" s="152" t="e">
        <f t="shared" si="172"/>
        <v>#REF!</v>
      </c>
      <c r="I963" s="153" t="str">
        <f t="shared" ref="I963:I1001" si="177">IF(F963=G963,IF(ISNA(H963),G963,H963),"")</f>
        <v/>
      </c>
      <c r="J963" s="153" t="e">
        <f t="shared" si="176"/>
        <v>#REF!</v>
      </c>
      <c r="K963" s="153" t="e">
        <f t="shared" si="176"/>
        <v>#REF!</v>
      </c>
      <c r="L963" s="153" t="e">
        <f t="shared" si="176"/>
        <v>#REF!</v>
      </c>
      <c r="M963" s="153" t="e">
        <f t="shared" si="175"/>
        <v>#REF!</v>
      </c>
      <c r="N963" s="153" t="e">
        <f t="shared" si="175"/>
        <v>#REF!</v>
      </c>
      <c r="O963" s="153" t="e">
        <f t="shared" si="175"/>
        <v>#REF!</v>
      </c>
      <c r="P963" s="153" t="e">
        <f t="shared" si="173"/>
        <v>#REF!</v>
      </c>
      <c r="Q963" s="153" t="e">
        <f t="shared" si="173"/>
        <v>#REF!</v>
      </c>
      <c r="R963" s="153" t="e">
        <f t="shared" si="173"/>
        <v>#REF!</v>
      </c>
      <c r="S963" s="153" t="e">
        <f t="shared" si="169"/>
        <v>#REF!</v>
      </c>
      <c r="T963" s="152" t="str">
        <f t="shared" ca="1" si="170"/>
        <v/>
      </c>
      <c r="U963" s="149" t="str">
        <f t="shared" ref="U963:U1001" ca="1" si="178">IF(T963="","",D963)</f>
        <v/>
      </c>
    </row>
    <row r="964" spans="1:21">
      <c r="A964" s="149">
        <v>962</v>
      </c>
      <c r="B964" s="150">
        <f t="shared" ref="B964:B1001" si="179">IF(A964&gt;999-COUNTIF(D:D,0),"",A964)</f>
        <v>962</v>
      </c>
      <c r="C964" s="151" t="e">
        <f>IF('Data Collection2'!$V$6='Pareto Math2'!Z$3,'Pareto Math2'!B964,IF(HLOOKUP(X$15,'Data Collection2'!I$2:J964,A965,FALSE)="","",HLOOKUP(X$15,'Data Collection2'!I$2:J964,A965,FALSE)))</f>
        <v>#REF!</v>
      </c>
      <c r="D964" s="149" t="e">
        <f>HLOOKUP(V$15,'Data Collection2'!I$2:J964,A965,FALSE)</f>
        <v>#REF!</v>
      </c>
      <c r="E964" s="152" t="e">
        <f>IF(C964="","",HLOOKUP(W$15,'Data Collection2'!I$2:J964,A965,FALSE))</f>
        <v>#REF!</v>
      </c>
      <c r="F964" s="152">
        <f>(COUNTIF(D$3:D964,D964))</f>
        <v>962</v>
      </c>
      <c r="G964" s="152">
        <f t="shared" si="171"/>
        <v>999</v>
      </c>
      <c r="H964" s="152" t="e">
        <f t="shared" si="172"/>
        <v>#REF!</v>
      </c>
      <c r="I964" s="153" t="str">
        <f t="shared" si="177"/>
        <v/>
      </c>
      <c r="J964" s="153" t="e">
        <f t="shared" si="176"/>
        <v>#REF!</v>
      </c>
      <c r="K964" s="153" t="e">
        <f t="shared" si="176"/>
        <v>#REF!</v>
      </c>
      <c r="L964" s="153" t="e">
        <f t="shared" si="176"/>
        <v>#REF!</v>
      </c>
      <c r="M964" s="153" t="e">
        <f t="shared" si="175"/>
        <v>#REF!</v>
      </c>
      <c r="N964" s="153" t="e">
        <f t="shared" si="175"/>
        <v>#REF!</v>
      </c>
      <c r="O964" s="153" t="e">
        <f t="shared" si="175"/>
        <v>#REF!</v>
      </c>
      <c r="P964" s="153" t="e">
        <f t="shared" si="173"/>
        <v>#REF!</v>
      </c>
      <c r="Q964" s="153" t="e">
        <f t="shared" si="173"/>
        <v>#REF!</v>
      </c>
      <c r="R964" s="153" t="e">
        <f t="shared" si="173"/>
        <v>#REF!</v>
      </c>
      <c r="S964" s="153" t="e">
        <f t="shared" ref="S964:S1001" si="180">IF(SUM(J964:R964)=0,$E964,"")</f>
        <v>#REF!</v>
      </c>
      <c r="T964" s="152" t="str">
        <f t="shared" ref="T964:T1002" ca="1" si="181">IF(F964=G964,IF(ISNA(H964),G964+(RAND()*0.01),H964+(RAND()*0.0000000001)),"")</f>
        <v/>
      </c>
      <c r="U964" s="149" t="str">
        <f t="shared" ca="1" si="178"/>
        <v/>
      </c>
    </row>
    <row r="965" spans="1:21">
      <c r="A965" s="149">
        <v>963</v>
      </c>
      <c r="B965" s="150">
        <f t="shared" si="179"/>
        <v>963</v>
      </c>
      <c r="C965" s="151" t="e">
        <f>IF('Data Collection2'!$V$6='Pareto Math2'!Z$3,'Pareto Math2'!B965,IF(HLOOKUP(X$15,'Data Collection2'!I$2:J965,A966,FALSE)="","",HLOOKUP(X$15,'Data Collection2'!I$2:J965,A966,FALSE)))</f>
        <v>#REF!</v>
      </c>
      <c r="D965" s="149" t="e">
        <f>HLOOKUP(V$15,'Data Collection2'!I$2:J965,A966,FALSE)</f>
        <v>#REF!</v>
      </c>
      <c r="E965" s="152" t="e">
        <f>IF(C965="","",HLOOKUP(W$15,'Data Collection2'!I$2:J965,A966,FALSE))</f>
        <v>#REF!</v>
      </c>
      <c r="F965" s="152">
        <f>(COUNTIF(D$3:D965,D965))</f>
        <v>963</v>
      </c>
      <c r="G965" s="152">
        <f t="shared" si="171"/>
        <v>999</v>
      </c>
      <c r="H965" s="152" t="e">
        <f t="shared" si="172"/>
        <v>#REF!</v>
      </c>
      <c r="I965" s="153" t="str">
        <f t="shared" si="177"/>
        <v/>
      </c>
      <c r="J965" s="153" t="e">
        <f t="shared" si="176"/>
        <v>#REF!</v>
      </c>
      <c r="K965" s="153" t="e">
        <f t="shared" si="176"/>
        <v>#REF!</v>
      </c>
      <c r="L965" s="153" t="e">
        <f t="shared" si="176"/>
        <v>#REF!</v>
      </c>
      <c r="M965" s="153" t="e">
        <f t="shared" si="175"/>
        <v>#REF!</v>
      </c>
      <c r="N965" s="153" t="e">
        <f t="shared" si="175"/>
        <v>#REF!</v>
      </c>
      <c r="O965" s="153" t="e">
        <f t="shared" si="175"/>
        <v>#REF!</v>
      </c>
      <c r="P965" s="153" t="e">
        <f t="shared" si="173"/>
        <v>#REF!</v>
      </c>
      <c r="Q965" s="153" t="e">
        <f t="shared" si="173"/>
        <v>#REF!</v>
      </c>
      <c r="R965" s="153" t="e">
        <f t="shared" si="173"/>
        <v>#REF!</v>
      </c>
      <c r="S965" s="153" t="e">
        <f t="shared" si="180"/>
        <v>#REF!</v>
      </c>
      <c r="T965" s="152" t="str">
        <f t="shared" ca="1" si="181"/>
        <v/>
      </c>
      <c r="U965" s="149" t="str">
        <f t="shared" ca="1" si="178"/>
        <v/>
      </c>
    </row>
    <row r="966" spans="1:21">
      <c r="A966" s="149">
        <v>964</v>
      </c>
      <c r="B966" s="150">
        <f t="shared" si="179"/>
        <v>964</v>
      </c>
      <c r="C966" s="151" t="e">
        <f>IF('Data Collection2'!$V$6='Pareto Math2'!Z$3,'Pareto Math2'!B966,IF(HLOOKUP(X$15,'Data Collection2'!I$2:J966,A967,FALSE)="","",HLOOKUP(X$15,'Data Collection2'!I$2:J966,A967,FALSE)))</f>
        <v>#REF!</v>
      </c>
      <c r="D966" s="149" t="e">
        <f>HLOOKUP(V$15,'Data Collection2'!I$2:J966,A967,FALSE)</f>
        <v>#REF!</v>
      </c>
      <c r="E966" s="152" t="e">
        <f>IF(C966="","",HLOOKUP(W$15,'Data Collection2'!I$2:J966,A967,FALSE))</f>
        <v>#REF!</v>
      </c>
      <c r="F966" s="152">
        <f>(COUNTIF(D$3:D966,D966))</f>
        <v>964</v>
      </c>
      <c r="G966" s="152">
        <f t="shared" si="171"/>
        <v>999</v>
      </c>
      <c r="H966" s="152" t="e">
        <f t="shared" si="172"/>
        <v>#REF!</v>
      </c>
      <c r="I966" s="153" t="str">
        <f t="shared" si="177"/>
        <v/>
      </c>
      <c r="J966" s="153" t="e">
        <f t="shared" si="176"/>
        <v>#REF!</v>
      </c>
      <c r="K966" s="153" t="e">
        <f t="shared" si="176"/>
        <v>#REF!</v>
      </c>
      <c r="L966" s="153" t="e">
        <f t="shared" si="176"/>
        <v>#REF!</v>
      </c>
      <c r="M966" s="153" t="e">
        <f t="shared" si="175"/>
        <v>#REF!</v>
      </c>
      <c r="N966" s="153" t="e">
        <f t="shared" si="175"/>
        <v>#REF!</v>
      </c>
      <c r="O966" s="153" t="e">
        <f t="shared" si="175"/>
        <v>#REF!</v>
      </c>
      <c r="P966" s="153" t="e">
        <f t="shared" si="173"/>
        <v>#REF!</v>
      </c>
      <c r="Q966" s="153" t="e">
        <f t="shared" si="173"/>
        <v>#REF!</v>
      </c>
      <c r="R966" s="153" t="e">
        <f t="shared" si="173"/>
        <v>#REF!</v>
      </c>
      <c r="S966" s="153" t="e">
        <f t="shared" si="180"/>
        <v>#REF!</v>
      </c>
      <c r="T966" s="152" t="str">
        <f t="shared" ca="1" si="181"/>
        <v/>
      </c>
      <c r="U966" s="149" t="str">
        <f t="shared" ca="1" si="178"/>
        <v/>
      </c>
    </row>
    <row r="967" spans="1:21">
      <c r="A967" s="149">
        <v>965</v>
      </c>
      <c r="B967" s="150">
        <f t="shared" si="179"/>
        <v>965</v>
      </c>
      <c r="C967" s="151" t="e">
        <f>IF('Data Collection2'!$V$6='Pareto Math2'!Z$3,'Pareto Math2'!B967,IF(HLOOKUP(X$15,'Data Collection2'!I$2:J967,A968,FALSE)="","",HLOOKUP(X$15,'Data Collection2'!I$2:J967,A968,FALSE)))</f>
        <v>#REF!</v>
      </c>
      <c r="D967" s="149" t="e">
        <f>HLOOKUP(V$15,'Data Collection2'!I$2:J967,A968,FALSE)</f>
        <v>#REF!</v>
      </c>
      <c r="E967" s="152" t="e">
        <f>IF(C967="","",HLOOKUP(W$15,'Data Collection2'!I$2:J967,A968,FALSE))</f>
        <v>#REF!</v>
      </c>
      <c r="F967" s="152">
        <f>(COUNTIF(D$3:D967,D967))</f>
        <v>965</v>
      </c>
      <c r="G967" s="152">
        <f t="shared" si="171"/>
        <v>999</v>
      </c>
      <c r="H967" s="152" t="e">
        <f t="shared" si="172"/>
        <v>#REF!</v>
      </c>
      <c r="I967" s="153" t="str">
        <f t="shared" si="177"/>
        <v/>
      </c>
      <c r="J967" s="153" t="e">
        <f t="shared" si="176"/>
        <v>#REF!</v>
      </c>
      <c r="K967" s="153" t="e">
        <f t="shared" si="176"/>
        <v>#REF!</v>
      </c>
      <c r="L967" s="153" t="e">
        <f t="shared" si="176"/>
        <v>#REF!</v>
      </c>
      <c r="M967" s="153" t="e">
        <f t="shared" si="175"/>
        <v>#REF!</v>
      </c>
      <c r="N967" s="153" t="e">
        <f t="shared" si="175"/>
        <v>#REF!</v>
      </c>
      <c r="O967" s="153" t="e">
        <f t="shared" si="175"/>
        <v>#REF!</v>
      </c>
      <c r="P967" s="153" t="e">
        <f t="shared" si="173"/>
        <v>#REF!</v>
      </c>
      <c r="Q967" s="153" t="e">
        <f t="shared" si="173"/>
        <v>#REF!</v>
      </c>
      <c r="R967" s="153" t="e">
        <f t="shared" si="173"/>
        <v>#REF!</v>
      </c>
      <c r="S967" s="153" t="e">
        <f t="shared" si="180"/>
        <v>#REF!</v>
      </c>
      <c r="T967" s="152" t="str">
        <f t="shared" ca="1" si="181"/>
        <v/>
      </c>
      <c r="U967" s="149" t="str">
        <f t="shared" ca="1" si="178"/>
        <v/>
      </c>
    </row>
    <row r="968" spans="1:21">
      <c r="A968" s="149">
        <v>966</v>
      </c>
      <c r="B968" s="150">
        <f t="shared" si="179"/>
        <v>966</v>
      </c>
      <c r="C968" s="151" t="e">
        <f>IF('Data Collection2'!$V$6='Pareto Math2'!Z$3,'Pareto Math2'!B968,IF(HLOOKUP(X$15,'Data Collection2'!I$2:J968,A969,FALSE)="","",HLOOKUP(X$15,'Data Collection2'!I$2:J968,A969,FALSE)))</f>
        <v>#REF!</v>
      </c>
      <c r="D968" s="149" t="e">
        <f>HLOOKUP(V$15,'Data Collection2'!I$2:J968,A969,FALSE)</f>
        <v>#REF!</v>
      </c>
      <c r="E968" s="152" t="e">
        <f>IF(C968="","",HLOOKUP(W$15,'Data Collection2'!I$2:J968,A969,FALSE))</f>
        <v>#REF!</v>
      </c>
      <c r="F968" s="152">
        <f>(COUNTIF(D$3:D968,D968))</f>
        <v>966</v>
      </c>
      <c r="G968" s="152">
        <f t="shared" si="171"/>
        <v>999</v>
      </c>
      <c r="H968" s="152" t="e">
        <f t="shared" si="172"/>
        <v>#REF!</v>
      </c>
      <c r="I968" s="153" t="str">
        <f t="shared" si="177"/>
        <v/>
      </c>
      <c r="J968" s="153" t="e">
        <f t="shared" si="176"/>
        <v>#REF!</v>
      </c>
      <c r="K968" s="153" t="e">
        <f t="shared" si="176"/>
        <v>#REF!</v>
      </c>
      <c r="L968" s="153" t="e">
        <f t="shared" si="176"/>
        <v>#REF!</v>
      </c>
      <c r="M968" s="153" t="e">
        <f t="shared" si="175"/>
        <v>#REF!</v>
      </c>
      <c r="N968" s="153" t="e">
        <f t="shared" si="175"/>
        <v>#REF!</v>
      </c>
      <c r="O968" s="153" t="e">
        <f t="shared" si="175"/>
        <v>#REF!</v>
      </c>
      <c r="P968" s="153" t="e">
        <f t="shared" si="173"/>
        <v>#REF!</v>
      </c>
      <c r="Q968" s="153" t="e">
        <f t="shared" si="173"/>
        <v>#REF!</v>
      </c>
      <c r="R968" s="153" t="e">
        <f t="shared" si="173"/>
        <v>#REF!</v>
      </c>
      <c r="S968" s="153" t="e">
        <f t="shared" si="180"/>
        <v>#REF!</v>
      </c>
      <c r="T968" s="152" t="str">
        <f t="shared" ca="1" si="181"/>
        <v/>
      </c>
      <c r="U968" s="149" t="str">
        <f t="shared" ca="1" si="178"/>
        <v/>
      </c>
    </row>
    <row r="969" spans="1:21">
      <c r="A969" s="149">
        <v>967</v>
      </c>
      <c r="B969" s="150">
        <f t="shared" si="179"/>
        <v>967</v>
      </c>
      <c r="C969" s="151" t="e">
        <f>IF('Data Collection2'!$V$6='Pareto Math2'!Z$3,'Pareto Math2'!B969,IF(HLOOKUP(X$15,'Data Collection2'!I$2:J969,A970,FALSE)="","",HLOOKUP(X$15,'Data Collection2'!I$2:J969,A970,FALSE)))</f>
        <v>#REF!</v>
      </c>
      <c r="D969" s="149" t="e">
        <f>HLOOKUP(V$15,'Data Collection2'!I$2:J969,A970,FALSE)</f>
        <v>#REF!</v>
      </c>
      <c r="E969" s="152" t="e">
        <f>IF(C969="","",HLOOKUP(W$15,'Data Collection2'!I$2:J969,A970,FALSE))</f>
        <v>#REF!</v>
      </c>
      <c r="F969" s="152">
        <f>(COUNTIF(D$3:D969,D969))</f>
        <v>967</v>
      </c>
      <c r="G969" s="152">
        <f t="shared" ref="G969:G1001" si="182">(COUNTIF(D$3:D$1002,D969))</f>
        <v>999</v>
      </c>
      <c r="H969" s="152" t="e">
        <f t="shared" ref="H969:H1001" si="183">(SUMIF(D$3:D$1002,D969,E$3:E$1002))</f>
        <v>#REF!</v>
      </c>
      <c r="I969" s="153" t="str">
        <f t="shared" si="177"/>
        <v/>
      </c>
      <c r="J969" s="153" t="e">
        <f t="shared" si="176"/>
        <v>#REF!</v>
      </c>
      <c r="K969" s="153" t="e">
        <f t="shared" si="176"/>
        <v>#REF!</v>
      </c>
      <c r="L969" s="153" t="e">
        <f t="shared" si="176"/>
        <v>#REF!</v>
      </c>
      <c r="M969" s="153" t="e">
        <f t="shared" si="175"/>
        <v>#REF!</v>
      </c>
      <c r="N969" s="153" t="e">
        <f t="shared" si="175"/>
        <v>#REF!</v>
      </c>
      <c r="O969" s="153" t="e">
        <f t="shared" si="175"/>
        <v>#REF!</v>
      </c>
      <c r="P969" s="153" t="e">
        <f t="shared" si="173"/>
        <v>#REF!</v>
      </c>
      <c r="Q969" s="153" t="e">
        <f t="shared" si="173"/>
        <v>#REF!</v>
      </c>
      <c r="R969" s="153" t="e">
        <f t="shared" si="173"/>
        <v>#REF!</v>
      </c>
      <c r="S969" s="153" t="e">
        <f t="shared" si="180"/>
        <v>#REF!</v>
      </c>
      <c r="T969" s="152" t="str">
        <f t="shared" ca="1" si="181"/>
        <v/>
      </c>
      <c r="U969" s="149" t="str">
        <f t="shared" ca="1" si="178"/>
        <v/>
      </c>
    </row>
    <row r="970" spans="1:21">
      <c r="A970" s="149">
        <v>968</v>
      </c>
      <c r="B970" s="150">
        <f t="shared" si="179"/>
        <v>968</v>
      </c>
      <c r="C970" s="151" t="e">
        <f>IF('Data Collection2'!$V$6='Pareto Math2'!Z$3,'Pareto Math2'!B970,IF(HLOOKUP(X$15,'Data Collection2'!I$2:J970,A971,FALSE)="","",HLOOKUP(X$15,'Data Collection2'!I$2:J970,A971,FALSE)))</f>
        <v>#REF!</v>
      </c>
      <c r="D970" s="149" t="e">
        <f>HLOOKUP(V$15,'Data Collection2'!I$2:J970,A971,FALSE)</f>
        <v>#REF!</v>
      </c>
      <c r="E970" s="152" t="e">
        <f>IF(C970="","",HLOOKUP(W$15,'Data Collection2'!I$2:J970,A971,FALSE))</f>
        <v>#REF!</v>
      </c>
      <c r="F970" s="152">
        <f>(COUNTIF(D$3:D970,D970))</f>
        <v>968</v>
      </c>
      <c r="G970" s="152">
        <f t="shared" si="182"/>
        <v>999</v>
      </c>
      <c r="H970" s="152" t="e">
        <f t="shared" si="183"/>
        <v>#REF!</v>
      </c>
      <c r="I970" s="153" t="str">
        <f t="shared" si="177"/>
        <v/>
      </c>
      <c r="J970" s="153" t="e">
        <f t="shared" si="176"/>
        <v>#REF!</v>
      </c>
      <c r="K970" s="153" t="e">
        <f t="shared" si="176"/>
        <v>#REF!</v>
      </c>
      <c r="L970" s="153" t="e">
        <f t="shared" si="176"/>
        <v>#REF!</v>
      </c>
      <c r="M970" s="153" t="e">
        <f t="shared" si="175"/>
        <v>#REF!</v>
      </c>
      <c r="N970" s="153" t="e">
        <f t="shared" si="175"/>
        <v>#REF!</v>
      </c>
      <c r="O970" s="153" t="e">
        <f t="shared" si="175"/>
        <v>#REF!</v>
      </c>
      <c r="P970" s="153" t="e">
        <f t="shared" si="175"/>
        <v>#REF!</v>
      </c>
      <c r="Q970" s="153" t="e">
        <f t="shared" si="175"/>
        <v>#REF!</v>
      </c>
      <c r="R970" s="153" t="e">
        <f t="shared" si="175"/>
        <v>#REF!</v>
      </c>
      <c r="S970" s="153" t="e">
        <f t="shared" si="180"/>
        <v>#REF!</v>
      </c>
      <c r="T970" s="152" t="str">
        <f t="shared" ca="1" si="181"/>
        <v/>
      </c>
      <c r="U970" s="149" t="str">
        <f t="shared" ca="1" si="178"/>
        <v/>
      </c>
    </row>
    <row r="971" spans="1:21">
      <c r="A971" s="149">
        <v>969</v>
      </c>
      <c r="B971" s="150">
        <f t="shared" si="179"/>
        <v>969</v>
      </c>
      <c r="C971" s="151" t="e">
        <f>IF('Data Collection2'!$V$6='Pareto Math2'!Z$3,'Pareto Math2'!B971,IF(HLOOKUP(X$15,'Data Collection2'!I$2:J971,A972,FALSE)="","",HLOOKUP(X$15,'Data Collection2'!I$2:J971,A972,FALSE)))</f>
        <v>#REF!</v>
      </c>
      <c r="D971" s="149" t="e">
        <f>HLOOKUP(V$15,'Data Collection2'!I$2:J971,A972,FALSE)</f>
        <v>#REF!</v>
      </c>
      <c r="E971" s="152" t="e">
        <f>IF(C971="","",HLOOKUP(W$15,'Data Collection2'!I$2:J971,A972,FALSE))</f>
        <v>#REF!</v>
      </c>
      <c r="F971" s="152">
        <f>(COUNTIF(D$3:D971,D971))</f>
        <v>969</v>
      </c>
      <c r="G971" s="152">
        <f t="shared" si="182"/>
        <v>999</v>
      </c>
      <c r="H971" s="152" t="e">
        <f t="shared" si="183"/>
        <v>#REF!</v>
      </c>
      <c r="I971" s="153" t="str">
        <f t="shared" si="177"/>
        <v/>
      </c>
      <c r="J971" s="153" t="e">
        <f t="shared" si="176"/>
        <v>#REF!</v>
      </c>
      <c r="K971" s="153" t="e">
        <f t="shared" si="176"/>
        <v>#REF!</v>
      </c>
      <c r="L971" s="153" t="e">
        <f t="shared" si="176"/>
        <v>#REF!</v>
      </c>
      <c r="M971" s="153" t="e">
        <f t="shared" si="175"/>
        <v>#REF!</v>
      </c>
      <c r="N971" s="153" t="e">
        <f t="shared" si="175"/>
        <v>#REF!</v>
      </c>
      <c r="O971" s="153" t="e">
        <f t="shared" si="175"/>
        <v>#REF!</v>
      </c>
      <c r="P971" s="153" t="e">
        <f t="shared" si="175"/>
        <v>#REF!</v>
      </c>
      <c r="Q971" s="153" t="e">
        <f t="shared" si="175"/>
        <v>#REF!</v>
      </c>
      <c r="R971" s="153" t="e">
        <f t="shared" si="175"/>
        <v>#REF!</v>
      </c>
      <c r="S971" s="153" t="e">
        <f t="shared" si="180"/>
        <v>#REF!</v>
      </c>
      <c r="T971" s="152" t="str">
        <f t="shared" ca="1" si="181"/>
        <v/>
      </c>
      <c r="U971" s="149" t="str">
        <f t="shared" ca="1" si="178"/>
        <v/>
      </c>
    </row>
    <row r="972" spans="1:21">
      <c r="A972" s="149">
        <v>970</v>
      </c>
      <c r="B972" s="150">
        <f t="shared" si="179"/>
        <v>970</v>
      </c>
      <c r="C972" s="151" t="e">
        <f>IF('Data Collection2'!$V$6='Pareto Math2'!Z$3,'Pareto Math2'!B972,IF(HLOOKUP(X$15,'Data Collection2'!I$2:J972,A973,FALSE)="","",HLOOKUP(X$15,'Data Collection2'!I$2:J972,A973,FALSE)))</f>
        <v>#REF!</v>
      </c>
      <c r="D972" s="149" t="e">
        <f>HLOOKUP(V$15,'Data Collection2'!I$2:J972,A973,FALSE)</f>
        <v>#REF!</v>
      </c>
      <c r="E972" s="152" t="e">
        <f>IF(C972="","",HLOOKUP(W$15,'Data Collection2'!I$2:J972,A973,FALSE))</f>
        <v>#REF!</v>
      </c>
      <c r="F972" s="152">
        <f>(COUNTIF(D$3:D972,D972))</f>
        <v>970</v>
      </c>
      <c r="G972" s="152">
        <f t="shared" si="182"/>
        <v>999</v>
      </c>
      <c r="H972" s="152" t="e">
        <f t="shared" si="183"/>
        <v>#REF!</v>
      </c>
      <c r="I972" s="153" t="str">
        <f t="shared" si="177"/>
        <v/>
      </c>
      <c r="J972" s="153" t="e">
        <f t="shared" si="176"/>
        <v>#REF!</v>
      </c>
      <c r="K972" s="153" t="e">
        <f t="shared" si="176"/>
        <v>#REF!</v>
      </c>
      <c r="L972" s="153" t="e">
        <f t="shared" si="176"/>
        <v>#REF!</v>
      </c>
      <c r="M972" s="153" t="e">
        <f t="shared" si="175"/>
        <v>#REF!</v>
      </c>
      <c r="N972" s="153" t="e">
        <f t="shared" si="175"/>
        <v>#REF!</v>
      </c>
      <c r="O972" s="153" t="e">
        <f t="shared" si="175"/>
        <v>#REF!</v>
      </c>
      <c r="P972" s="153" t="e">
        <f t="shared" si="175"/>
        <v>#REF!</v>
      </c>
      <c r="Q972" s="153" t="e">
        <f t="shared" si="175"/>
        <v>#REF!</v>
      </c>
      <c r="R972" s="153" t="e">
        <f t="shared" si="175"/>
        <v>#REF!</v>
      </c>
      <c r="S972" s="153" t="e">
        <f t="shared" si="180"/>
        <v>#REF!</v>
      </c>
      <c r="T972" s="152" t="str">
        <f t="shared" ca="1" si="181"/>
        <v/>
      </c>
      <c r="U972" s="149" t="str">
        <f t="shared" ca="1" si="178"/>
        <v/>
      </c>
    </row>
    <row r="973" spans="1:21">
      <c r="A973" s="149">
        <v>971</v>
      </c>
      <c r="B973" s="150">
        <f t="shared" si="179"/>
        <v>971</v>
      </c>
      <c r="C973" s="151" t="e">
        <f>IF('Data Collection2'!$V$6='Pareto Math2'!Z$3,'Pareto Math2'!B973,IF(HLOOKUP(X$15,'Data Collection2'!I$2:J973,A974,FALSE)="","",HLOOKUP(X$15,'Data Collection2'!I$2:J973,A974,FALSE)))</f>
        <v>#REF!</v>
      </c>
      <c r="D973" s="149" t="e">
        <f>HLOOKUP(V$15,'Data Collection2'!I$2:J973,A974,FALSE)</f>
        <v>#REF!</v>
      </c>
      <c r="E973" s="152" t="e">
        <f>IF(C973="","",HLOOKUP(W$15,'Data Collection2'!I$2:J973,A974,FALSE))</f>
        <v>#REF!</v>
      </c>
      <c r="F973" s="152">
        <f>(COUNTIF(D$3:D973,D973))</f>
        <v>971</v>
      </c>
      <c r="G973" s="152">
        <f t="shared" si="182"/>
        <v>999</v>
      </c>
      <c r="H973" s="152" t="e">
        <f t="shared" si="183"/>
        <v>#REF!</v>
      </c>
      <c r="I973" s="153" t="str">
        <f t="shared" si="177"/>
        <v/>
      </c>
      <c r="J973" s="153" t="e">
        <f t="shared" si="176"/>
        <v>#REF!</v>
      </c>
      <c r="K973" s="153" t="e">
        <f t="shared" si="176"/>
        <v>#REF!</v>
      </c>
      <c r="L973" s="153" t="e">
        <f t="shared" si="176"/>
        <v>#REF!</v>
      </c>
      <c r="M973" s="153" t="e">
        <f t="shared" si="175"/>
        <v>#REF!</v>
      </c>
      <c r="N973" s="153" t="e">
        <f t="shared" si="175"/>
        <v>#REF!</v>
      </c>
      <c r="O973" s="153" t="e">
        <f t="shared" si="175"/>
        <v>#REF!</v>
      </c>
      <c r="P973" s="153" t="e">
        <f t="shared" si="175"/>
        <v>#REF!</v>
      </c>
      <c r="Q973" s="153" t="e">
        <f t="shared" si="175"/>
        <v>#REF!</v>
      </c>
      <c r="R973" s="153" t="e">
        <f t="shared" si="175"/>
        <v>#REF!</v>
      </c>
      <c r="S973" s="153" t="e">
        <f t="shared" si="180"/>
        <v>#REF!</v>
      </c>
      <c r="T973" s="152" t="str">
        <f t="shared" ca="1" si="181"/>
        <v/>
      </c>
      <c r="U973" s="149" t="str">
        <f t="shared" ca="1" si="178"/>
        <v/>
      </c>
    </row>
    <row r="974" spans="1:21">
      <c r="A974" s="149">
        <v>972</v>
      </c>
      <c r="B974" s="150">
        <f t="shared" si="179"/>
        <v>972</v>
      </c>
      <c r="C974" s="151" t="e">
        <f>IF('Data Collection2'!$V$6='Pareto Math2'!Z$3,'Pareto Math2'!B974,IF(HLOOKUP(X$15,'Data Collection2'!I$2:J974,A975,FALSE)="","",HLOOKUP(X$15,'Data Collection2'!I$2:J974,A975,FALSE)))</f>
        <v>#REF!</v>
      </c>
      <c r="D974" s="149" t="e">
        <f>HLOOKUP(V$15,'Data Collection2'!I$2:J974,A975,FALSE)</f>
        <v>#REF!</v>
      </c>
      <c r="E974" s="152" t="e">
        <f>IF(C974="","",HLOOKUP(W$15,'Data Collection2'!I$2:J974,A975,FALSE))</f>
        <v>#REF!</v>
      </c>
      <c r="F974" s="152">
        <f>(COUNTIF(D$3:D974,D974))</f>
        <v>972</v>
      </c>
      <c r="G974" s="152">
        <f t="shared" si="182"/>
        <v>999</v>
      </c>
      <c r="H974" s="152" t="e">
        <f t="shared" si="183"/>
        <v>#REF!</v>
      </c>
      <c r="I974" s="153" t="str">
        <f t="shared" si="177"/>
        <v/>
      </c>
      <c r="J974" s="153" t="e">
        <f t="shared" si="176"/>
        <v>#REF!</v>
      </c>
      <c r="K974" s="153" t="e">
        <f t="shared" si="176"/>
        <v>#REF!</v>
      </c>
      <c r="L974" s="153" t="e">
        <f t="shared" si="176"/>
        <v>#REF!</v>
      </c>
      <c r="M974" s="153" t="e">
        <f t="shared" si="175"/>
        <v>#REF!</v>
      </c>
      <c r="N974" s="153" t="e">
        <f t="shared" si="175"/>
        <v>#REF!</v>
      </c>
      <c r="O974" s="153" t="e">
        <f t="shared" si="175"/>
        <v>#REF!</v>
      </c>
      <c r="P974" s="153" t="e">
        <f t="shared" si="175"/>
        <v>#REF!</v>
      </c>
      <c r="Q974" s="153" t="e">
        <f t="shared" si="175"/>
        <v>#REF!</v>
      </c>
      <c r="R974" s="153" t="e">
        <f t="shared" si="175"/>
        <v>#REF!</v>
      </c>
      <c r="S974" s="153" t="e">
        <f t="shared" si="180"/>
        <v>#REF!</v>
      </c>
      <c r="T974" s="152" t="str">
        <f t="shared" ca="1" si="181"/>
        <v/>
      </c>
      <c r="U974" s="149" t="str">
        <f t="shared" ca="1" si="178"/>
        <v/>
      </c>
    </row>
    <row r="975" spans="1:21">
      <c r="A975" s="149">
        <v>973</v>
      </c>
      <c r="B975" s="150">
        <f t="shared" si="179"/>
        <v>973</v>
      </c>
      <c r="C975" s="151" t="e">
        <f>IF('Data Collection2'!$V$6='Pareto Math2'!Z$3,'Pareto Math2'!B975,IF(HLOOKUP(X$15,'Data Collection2'!I$2:J975,A976,FALSE)="","",HLOOKUP(X$15,'Data Collection2'!I$2:J975,A976,FALSE)))</f>
        <v>#REF!</v>
      </c>
      <c r="D975" s="149" t="e">
        <f>HLOOKUP(V$15,'Data Collection2'!I$2:J975,A976,FALSE)</f>
        <v>#REF!</v>
      </c>
      <c r="E975" s="152" t="e">
        <f>IF(C975="","",HLOOKUP(W$15,'Data Collection2'!I$2:J975,A976,FALSE))</f>
        <v>#REF!</v>
      </c>
      <c r="F975" s="152">
        <f>(COUNTIF(D$3:D975,D975))</f>
        <v>973</v>
      </c>
      <c r="G975" s="152">
        <f t="shared" si="182"/>
        <v>999</v>
      </c>
      <c r="H975" s="152" t="e">
        <f t="shared" si="183"/>
        <v>#REF!</v>
      </c>
      <c r="I975" s="153" t="str">
        <f t="shared" si="177"/>
        <v/>
      </c>
      <c r="J975" s="153" t="e">
        <f t="shared" si="176"/>
        <v>#REF!</v>
      </c>
      <c r="K975" s="153" t="e">
        <f t="shared" si="176"/>
        <v>#REF!</v>
      </c>
      <c r="L975" s="153" t="e">
        <f t="shared" si="176"/>
        <v>#REF!</v>
      </c>
      <c r="M975" s="153" t="e">
        <f t="shared" si="175"/>
        <v>#REF!</v>
      </c>
      <c r="N975" s="153" t="e">
        <f t="shared" si="175"/>
        <v>#REF!</v>
      </c>
      <c r="O975" s="153" t="e">
        <f t="shared" si="175"/>
        <v>#REF!</v>
      </c>
      <c r="P975" s="153" t="e">
        <f t="shared" si="175"/>
        <v>#REF!</v>
      </c>
      <c r="Q975" s="153" t="e">
        <f t="shared" si="175"/>
        <v>#REF!</v>
      </c>
      <c r="R975" s="153" t="e">
        <f t="shared" si="175"/>
        <v>#REF!</v>
      </c>
      <c r="S975" s="153" t="e">
        <f t="shared" si="180"/>
        <v>#REF!</v>
      </c>
      <c r="T975" s="152" t="str">
        <f t="shared" ca="1" si="181"/>
        <v/>
      </c>
      <c r="U975" s="149" t="str">
        <f t="shared" ca="1" si="178"/>
        <v/>
      </c>
    </row>
    <row r="976" spans="1:21">
      <c r="A976" s="149">
        <v>974</v>
      </c>
      <c r="B976" s="150">
        <f t="shared" si="179"/>
        <v>974</v>
      </c>
      <c r="C976" s="151" t="e">
        <f>IF('Data Collection2'!$V$6='Pareto Math2'!Z$3,'Pareto Math2'!B976,IF(HLOOKUP(X$15,'Data Collection2'!I$2:J976,A977,FALSE)="","",HLOOKUP(X$15,'Data Collection2'!I$2:J976,A977,FALSE)))</f>
        <v>#REF!</v>
      </c>
      <c r="D976" s="149" t="e">
        <f>HLOOKUP(V$15,'Data Collection2'!I$2:J976,A977,FALSE)</f>
        <v>#REF!</v>
      </c>
      <c r="E976" s="152" t="e">
        <f>IF(C976="","",HLOOKUP(W$15,'Data Collection2'!I$2:J976,A977,FALSE))</f>
        <v>#REF!</v>
      </c>
      <c r="F976" s="152">
        <f>(COUNTIF(D$3:D976,D976))</f>
        <v>974</v>
      </c>
      <c r="G976" s="152">
        <f t="shared" si="182"/>
        <v>999</v>
      </c>
      <c r="H976" s="152" t="e">
        <f t="shared" si="183"/>
        <v>#REF!</v>
      </c>
      <c r="I976" s="153" t="str">
        <f t="shared" si="177"/>
        <v/>
      </c>
      <c r="J976" s="153" t="e">
        <f t="shared" si="176"/>
        <v>#REF!</v>
      </c>
      <c r="K976" s="153" t="e">
        <f t="shared" si="176"/>
        <v>#REF!</v>
      </c>
      <c r="L976" s="153" t="e">
        <f t="shared" si="176"/>
        <v>#REF!</v>
      </c>
      <c r="M976" s="153" t="e">
        <f t="shared" si="175"/>
        <v>#REF!</v>
      </c>
      <c r="N976" s="153" t="e">
        <f t="shared" si="175"/>
        <v>#REF!</v>
      </c>
      <c r="O976" s="153" t="e">
        <f t="shared" si="175"/>
        <v>#REF!</v>
      </c>
      <c r="P976" s="153" t="e">
        <f t="shared" si="175"/>
        <v>#REF!</v>
      </c>
      <c r="Q976" s="153" t="e">
        <f t="shared" si="175"/>
        <v>#REF!</v>
      </c>
      <c r="R976" s="153" t="e">
        <f t="shared" si="175"/>
        <v>#REF!</v>
      </c>
      <c r="S976" s="153" t="e">
        <f t="shared" si="180"/>
        <v>#REF!</v>
      </c>
      <c r="T976" s="152" t="str">
        <f t="shared" ca="1" si="181"/>
        <v/>
      </c>
      <c r="U976" s="149" t="str">
        <f t="shared" ca="1" si="178"/>
        <v/>
      </c>
    </row>
    <row r="977" spans="1:21">
      <c r="A977" s="149">
        <v>975</v>
      </c>
      <c r="B977" s="150">
        <f t="shared" si="179"/>
        <v>975</v>
      </c>
      <c r="C977" s="151" t="e">
        <f>IF('Data Collection2'!$V$6='Pareto Math2'!Z$3,'Pareto Math2'!B977,IF(HLOOKUP(X$15,'Data Collection2'!I$2:J977,A978,FALSE)="","",HLOOKUP(X$15,'Data Collection2'!I$2:J977,A978,FALSE)))</f>
        <v>#REF!</v>
      </c>
      <c r="D977" s="149" t="e">
        <f>HLOOKUP(V$15,'Data Collection2'!I$2:J977,A978,FALSE)</f>
        <v>#REF!</v>
      </c>
      <c r="E977" s="152" t="e">
        <f>IF(C977="","",HLOOKUP(W$15,'Data Collection2'!I$2:J977,A978,FALSE))</f>
        <v>#REF!</v>
      </c>
      <c r="F977" s="152">
        <f>(COUNTIF(D$3:D977,D977))</f>
        <v>975</v>
      </c>
      <c r="G977" s="152">
        <f t="shared" si="182"/>
        <v>999</v>
      </c>
      <c r="H977" s="152" t="e">
        <f t="shared" si="183"/>
        <v>#REF!</v>
      </c>
      <c r="I977" s="153" t="str">
        <f t="shared" si="177"/>
        <v/>
      </c>
      <c r="J977" s="153" t="e">
        <f t="shared" si="176"/>
        <v>#REF!</v>
      </c>
      <c r="K977" s="153" t="e">
        <f t="shared" si="176"/>
        <v>#REF!</v>
      </c>
      <c r="L977" s="153" t="e">
        <f t="shared" si="176"/>
        <v>#REF!</v>
      </c>
      <c r="M977" s="153" t="e">
        <f t="shared" si="175"/>
        <v>#REF!</v>
      </c>
      <c r="N977" s="153" t="e">
        <f t="shared" si="175"/>
        <v>#REF!</v>
      </c>
      <c r="O977" s="153" t="e">
        <f t="shared" si="175"/>
        <v>#REF!</v>
      </c>
      <c r="P977" s="153" t="e">
        <f t="shared" si="175"/>
        <v>#REF!</v>
      </c>
      <c r="Q977" s="153" t="e">
        <f t="shared" si="175"/>
        <v>#REF!</v>
      </c>
      <c r="R977" s="153" t="e">
        <f t="shared" si="175"/>
        <v>#REF!</v>
      </c>
      <c r="S977" s="153" t="e">
        <f t="shared" si="180"/>
        <v>#REF!</v>
      </c>
      <c r="T977" s="152" t="str">
        <f t="shared" ca="1" si="181"/>
        <v/>
      </c>
      <c r="U977" s="149" t="str">
        <f t="shared" ca="1" si="178"/>
        <v/>
      </c>
    </row>
    <row r="978" spans="1:21">
      <c r="A978" s="149">
        <v>976</v>
      </c>
      <c r="B978" s="150">
        <f t="shared" si="179"/>
        <v>976</v>
      </c>
      <c r="C978" s="151" t="e">
        <f>IF('Data Collection2'!$V$6='Pareto Math2'!Z$3,'Pareto Math2'!B978,IF(HLOOKUP(X$15,'Data Collection2'!I$2:J978,A979,FALSE)="","",HLOOKUP(X$15,'Data Collection2'!I$2:J978,A979,FALSE)))</f>
        <v>#REF!</v>
      </c>
      <c r="D978" s="149" t="e">
        <f>HLOOKUP(V$15,'Data Collection2'!I$2:J978,A979,FALSE)</f>
        <v>#REF!</v>
      </c>
      <c r="E978" s="152" t="e">
        <f>IF(C978="","",HLOOKUP(W$15,'Data Collection2'!I$2:J978,A979,FALSE))</f>
        <v>#REF!</v>
      </c>
      <c r="F978" s="152">
        <f>(COUNTIF(D$3:D978,D978))</f>
        <v>976</v>
      </c>
      <c r="G978" s="152">
        <f t="shared" si="182"/>
        <v>999</v>
      </c>
      <c r="H978" s="152" t="e">
        <f t="shared" si="183"/>
        <v>#REF!</v>
      </c>
      <c r="I978" s="153" t="str">
        <f t="shared" si="177"/>
        <v/>
      </c>
      <c r="J978" s="153" t="e">
        <f t="shared" si="176"/>
        <v>#REF!</v>
      </c>
      <c r="K978" s="153" t="e">
        <f t="shared" si="176"/>
        <v>#REF!</v>
      </c>
      <c r="L978" s="153" t="e">
        <f t="shared" si="176"/>
        <v>#REF!</v>
      </c>
      <c r="M978" s="153" t="e">
        <f t="shared" si="175"/>
        <v>#REF!</v>
      </c>
      <c r="N978" s="153" t="e">
        <f t="shared" si="175"/>
        <v>#REF!</v>
      </c>
      <c r="O978" s="153" t="e">
        <f t="shared" si="175"/>
        <v>#REF!</v>
      </c>
      <c r="P978" s="153" t="e">
        <f t="shared" si="175"/>
        <v>#REF!</v>
      </c>
      <c r="Q978" s="153" t="e">
        <f t="shared" si="175"/>
        <v>#REF!</v>
      </c>
      <c r="R978" s="153" t="e">
        <f t="shared" si="175"/>
        <v>#REF!</v>
      </c>
      <c r="S978" s="153" t="e">
        <f t="shared" si="180"/>
        <v>#REF!</v>
      </c>
      <c r="T978" s="152" t="str">
        <f t="shared" ca="1" si="181"/>
        <v/>
      </c>
      <c r="U978" s="149" t="str">
        <f t="shared" ca="1" si="178"/>
        <v/>
      </c>
    </row>
    <row r="979" spans="1:21">
      <c r="A979" s="149">
        <v>977</v>
      </c>
      <c r="B979" s="150">
        <f t="shared" si="179"/>
        <v>977</v>
      </c>
      <c r="C979" s="151" t="e">
        <f>IF('Data Collection2'!$V$6='Pareto Math2'!Z$3,'Pareto Math2'!B979,IF(HLOOKUP(X$15,'Data Collection2'!I$2:J979,A980,FALSE)="","",HLOOKUP(X$15,'Data Collection2'!I$2:J979,A980,FALSE)))</f>
        <v>#REF!</v>
      </c>
      <c r="D979" s="149" t="e">
        <f>HLOOKUP(V$15,'Data Collection2'!I$2:J979,A980,FALSE)</f>
        <v>#REF!</v>
      </c>
      <c r="E979" s="152" t="e">
        <f>IF(C979="","",HLOOKUP(W$15,'Data Collection2'!I$2:J979,A980,FALSE))</f>
        <v>#REF!</v>
      </c>
      <c r="F979" s="152">
        <f>(COUNTIF(D$3:D979,D979))</f>
        <v>977</v>
      </c>
      <c r="G979" s="152">
        <f t="shared" si="182"/>
        <v>999</v>
      </c>
      <c r="H979" s="152" t="e">
        <f t="shared" si="183"/>
        <v>#REF!</v>
      </c>
      <c r="I979" s="153" t="str">
        <f t="shared" si="177"/>
        <v/>
      </c>
      <c r="J979" s="153" t="e">
        <f t="shared" si="176"/>
        <v>#REF!</v>
      </c>
      <c r="K979" s="153" t="e">
        <f t="shared" si="176"/>
        <v>#REF!</v>
      </c>
      <c r="L979" s="153" t="e">
        <f t="shared" si="176"/>
        <v>#REF!</v>
      </c>
      <c r="M979" s="153" t="e">
        <f t="shared" si="175"/>
        <v>#REF!</v>
      </c>
      <c r="N979" s="153" t="e">
        <f t="shared" si="175"/>
        <v>#REF!</v>
      </c>
      <c r="O979" s="153" t="e">
        <f t="shared" si="175"/>
        <v>#REF!</v>
      </c>
      <c r="P979" s="153" t="e">
        <f t="shared" si="175"/>
        <v>#REF!</v>
      </c>
      <c r="Q979" s="153" t="e">
        <f t="shared" si="175"/>
        <v>#REF!</v>
      </c>
      <c r="R979" s="153" t="e">
        <f t="shared" si="175"/>
        <v>#REF!</v>
      </c>
      <c r="S979" s="153" t="e">
        <f t="shared" si="180"/>
        <v>#REF!</v>
      </c>
      <c r="T979" s="152" t="str">
        <f t="shared" ca="1" si="181"/>
        <v/>
      </c>
      <c r="U979" s="149" t="str">
        <f t="shared" ca="1" si="178"/>
        <v/>
      </c>
    </row>
    <row r="980" spans="1:21">
      <c r="A980" s="149">
        <v>978</v>
      </c>
      <c r="B980" s="150">
        <f t="shared" si="179"/>
        <v>978</v>
      </c>
      <c r="C980" s="151" t="e">
        <f>IF('Data Collection2'!$V$6='Pareto Math2'!Z$3,'Pareto Math2'!B980,IF(HLOOKUP(X$15,'Data Collection2'!I$2:J980,A981,FALSE)="","",HLOOKUP(X$15,'Data Collection2'!I$2:J980,A981,FALSE)))</f>
        <v>#REF!</v>
      </c>
      <c r="D980" s="149" t="e">
        <f>HLOOKUP(V$15,'Data Collection2'!I$2:J980,A981,FALSE)</f>
        <v>#REF!</v>
      </c>
      <c r="E980" s="152" t="e">
        <f>IF(C980="","",HLOOKUP(W$15,'Data Collection2'!I$2:J980,A981,FALSE))</f>
        <v>#REF!</v>
      </c>
      <c r="F980" s="152">
        <f>(COUNTIF(D$3:D980,D980))</f>
        <v>978</v>
      </c>
      <c r="G980" s="152">
        <f t="shared" si="182"/>
        <v>999</v>
      </c>
      <c r="H980" s="152" t="e">
        <f t="shared" si="183"/>
        <v>#REF!</v>
      </c>
      <c r="I980" s="153" t="str">
        <f t="shared" si="177"/>
        <v/>
      </c>
      <c r="J980" s="153" t="e">
        <f t="shared" si="176"/>
        <v>#REF!</v>
      </c>
      <c r="K980" s="153" t="e">
        <f t="shared" si="176"/>
        <v>#REF!</v>
      </c>
      <c r="L980" s="153" t="e">
        <f t="shared" si="176"/>
        <v>#REF!</v>
      </c>
      <c r="M980" s="153" t="e">
        <f t="shared" si="175"/>
        <v>#REF!</v>
      </c>
      <c r="N980" s="153" t="e">
        <f t="shared" si="175"/>
        <v>#REF!</v>
      </c>
      <c r="O980" s="153" t="e">
        <f t="shared" si="175"/>
        <v>#REF!</v>
      </c>
      <c r="P980" s="153" t="e">
        <f t="shared" si="175"/>
        <v>#REF!</v>
      </c>
      <c r="Q980" s="153" t="e">
        <f t="shared" si="175"/>
        <v>#REF!</v>
      </c>
      <c r="R980" s="153" t="e">
        <f t="shared" si="175"/>
        <v>#REF!</v>
      </c>
      <c r="S980" s="153" t="e">
        <f t="shared" si="180"/>
        <v>#REF!</v>
      </c>
      <c r="T980" s="152" t="str">
        <f t="shared" ca="1" si="181"/>
        <v/>
      </c>
      <c r="U980" s="149" t="str">
        <f t="shared" ca="1" si="178"/>
        <v/>
      </c>
    </row>
    <row r="981" spans="1:21">
      <c r="A981" s="149">
        <v>979</v>
      </c>
      <c r="B981" s="150">
        <f t="shared" si="179"/>
        <v>979</v>
      </c>
      <c r="C981" s="151" t="e">
        <f>IF('Data Collection2'!$V$6='Pareto Math2'!Z$3,'Pareto Math2'!B981,IF(HLOOKUP(X$15,'Data Collection2'!I$2:J981,A982,FALSE)="","",HLOOKUP(X$15,'Data Collection2'!I$2:J981,A982,FALSE)))</f>
        <v>#REF!</v>
      </c>
      <c r="D981" s="149" t="e">
        <f>HLOOKUP(V$15,'Data Collection2'!I$2:J981,A982,FALSE)</f>
        <v>#REF!</v>
      </c>
      <c r="E981" s="152" t="e">
        <f>IF(C981="","",HLOOKUP(W$15,'Data Collection2'!I$2:J981,A982,FALSE))</f>
        <v>#REF!</v>
      </c>
      <c r="F981" s="152">
        <f>(COUNTIF(D$3:D981,D981))</f>
        <v>979</v>
      </c>
      <c r="G981" s="152">
        <f t="shared" si="182"/>
        <v>999</v>
      </c>
      <c r="H981" s="152" t="e">
        <f t="shared" si="183"/>
        <v>#REF!</v>
      </c>
      <c r="I981" s="153" t="str">
        <f t="shared" si="177"/>
        <v/>
      </c>
      <c r="J981" s="153" t="e">
        <f t="shared" si="176"/>
        <v>#REF!</v>
      </c>
      <c r="K981" s="153" t="e">
        <f t="shared" si="176"/>
        <v>#REF!</v>
      </c>
      <c r="L981" s="153" t="e">
        <f t="shared" si="176"/>
        <v>#REF!</v>
      </c>
      <c r="M981" s="153" t="e">
        <f t="shared" si="175"/>
        <v>#REF!</v>
      </c>
      <c r="N981" s="153" t="e">
        <f t="shared" si="175"/>
        <v>#REF!</v>
      </c>
      <c r="O981" s="153" t="e">
        <f t="shared" si="175"/>
        <v>#REF!</v>
      </c>
      <c r="P981" s="153" t="e">
        <f t="shared" si="175"/>
        <v>#REF!</v>
      </c>
      <c r="Q981" s="153" t="e">
        <f t="shared" si="175"/>
        <v>#REF!</v>
      </c>
      <c r="R981" s="153" t="e">
        <f t="shared" si="175"/>
        <v>#REF!</v>
      </c>
      <c r="S981" s="153" t="e">
        <f t="shared" si="180"/>
        <v>#REF!</v>
      </c>
      <c r="T981" s="152" t="str">
        <f t="shared" ca="1" si="181"/>
        <v/>
      </c>
      <c r="U981" s="149" t="str">
        <f t="shared" ca="1" si="178"/>
        <v/>
      </c>
    </row>
    <row r="982" spans="1:21">
      <c r="A982" s="149">
        <v>980</v>
      </c>
      <c r="B982" s="150">
        <f t="shared" si="179"/>
        <v>980</v>
      </c>
      <c r="C982" s="151" t="e">
        <f>IF('Data Collection2'!$V$6='Pareto Math2'!Z$3,'Pareto Math2'!B982,IF(HLOOKUP(X$15,'Data Collection2'!I$2:J982,A983,FALSE)="","",HLOOKUP(X$15,'Data Collection2'!I$2:J982,A983,FALSE)))</f>
        <v>#REF!</v>
      </c>
      <c r="D982" s="149" t="e">
        <f>HLOOKUP(V$15,'Data Collection2'!I$2:J982,A983,FALSE)</f>
        <v>#REF!</v>
      </c>
      <c r="E982" s="152" t="e">
        <f>IF(C982="","",HLOOKUP(W$15,'Data Collection2'!I$2:J982,A983,FALSE))</f>
        <v>#REF!</v>
      </c>
      <c r="F982" s="152">
        <f>(COUNTIF(D$3:D982,D982))</f>
        <v>980</v>
      </c>
      <c r="G982" s="152">
        <f t="shared" si="182"/>
        <v>999</v>
      </c>
      <c r="H982" s="152" t="e">
        <f t="shared" si="183"/>
        <v>#REF!</v>
      </c>
      <c r="I982" s="153" t="str">
        <f t="shared" si="177"/>
        <v/>
      </c>
      <c r="J982" s="153" t="e">
        <f t="shared" si="176"/>
        <v>#REF!</v>
      </c>
      <c r="K982" s="153" t="e">
        <f t="shared" si="176"/>
        <v>#REF!</v>
      </c>
      <c r="L982" s="153" t="e">
        <f t="shared" si="176"/>
        <v>#REF!</v>
      </c>
      <c r="M982" s="153" t="e">
        <f t="shared" si="175"/>
        <v>#REF!</v>
      </c>
      <c r="N982" s="153" t="e">
        <f t="shared" si="175"/>
        <v>#REF!</v>
      </c>
      <c r="O982" s="153" t="e">
        <f t="shared" si="175"/>
        <v>#REF!</v>
      </c>
      <c r="P982" s="153" t="e">
        <f t="shared" si="175"/>
        <v>#REF!</v>
      </c>
      <c r="Q982" s="153" t="e">
        <f t="shared" si="175"/>
        <v>#REF!</v>
      </c>
      <c r="R982" s="153" t="e">
        <f t="shared" si="175"/>
        <v>#REF!</v>
      </c>
      <c r="S982" s="153" t="e">
        <f t="shared" si="180"/>
        <v>#REF!</v>
      </c>
      <c r="T982" s="152" t="str">
        <f t="shared" ca="1" si="181"/>
        <v/>
      </c>
      <c r="U982" s="149" t="str">
        <f t="shared" ca="1" si="178"/>
        <v/>
      </c>
    </row>
    <row r="983" spans="1:21">
      <c r="A983" s="149">
        <v>981</v>
      </c>
      <c r="B983" s="150">
        <f t="shared" si="179"/>
        <v>981</v>
      </c>
      <c r="C983" s="151" t="e">
        <f>IF('Data Collection2'!$V$6='Pareto Math2'!Z$3,'Pareto Math2'!B983,IF(HLOOKUP(X$15,'Data Collection2'!I$2:J983,A984,FALSE)="","",HLOOKUP(X$15,'Data Collection2'!I$2:J983,A984,FALSE)))</f>
        <v>#REF!</v>
      </c>
      <c r="D983" s="149" t="e">
        <f>HLOOKUP(V$15,'Data Collection2'!I$2:J983,A984,FALSE)</f>
        <v>#REF!</v>
      </c>
      <c r="E983" s="152" t="e">
        <f>IF(C983="","",HLOOKUP(W$15,'Data Collection2'!I$2:J983,A984,FALSE))</f>
        <v>#REF!</v>
      </c>
      <c r="F983" s="152">
        <f>(COUNTIF(D$3:D983,D983))</f>
        <v>981</v>
      </c>
      <c r="G983" s="152">
        <f t="shared" si="182"/>
        <v>999</v>
      </c>
      <c r="H983" s="152" t="e">
        <f t="shared" si="183"/>
        <v>#REF!</v>
      </c>
      <c r="I983" s="153" t="str">
        <f t="shared" si="177"/>
        <v/>
      </c>
      <c r="J983" s="153" t="e">
        <f t="shared" si="176"/>
        <v>#REF!</v>
      </c>
      <c r="K983" s="153" t="e">
        <f t="shared" si="176"/>
        <v>#REF!</v>
      </c>
      <c r="L983" s="153" t="e">
        <f t="shared" si="176"/>
        <v>#REF!</v>
      </c>
      <c r="M983" s="153" t="e">
        <f t="shared" si="175"/>
        <v>#REF!</v>
      </c>
      <c r="N983" s="153" t="e">
        <f t="shared" si="175"/>
        <v>#REF!</v>
      </c>
      <c r="O983" s="153" t="e">
        <f t="shared" si="175"/>
        <v>#REF!</v>
      </c>
      <c r="P983" s="153" t="e">
        <f t="shared" si="175"/>
        <v>#REF!</v>
      </c>
      <c r="Q983" s="153" t="e">
        <f t="shared" si="175"/>
        <v>#REF!</v>
      </c>
      <c r="R983" s="153" t="e">
        <f t="shared" si="175"/>
        <v>#REF!</v>
      </c>
      <c r="S983" s="153" t="e">
        <f t="shared" si="180"/>
        <v>#REF!</v>
      </c>
      <c r="T983" s="152" t="str">
        <f t="shared" ca="1" si="181"/>
        <v/>
      </c>
      <c r="U983" s="149" t="str">
        <f t="shared" ca="1" si="178"/>
        <v/>
      </c>
    </row>
    <row r="984" spans="1:21">
      <c r="A984" s="149">
        <v>982</v>
      </c>
      <c r="B984" s="150">
        <f t="shared" si="179"/>
        <v>982</v>
      </c>
      <c r="C984" s="151" t="e">
        <f>IF('Data Collection2'!$V$6='Pareto Math2'!Z$3,'Pareto Math2'!B984,IF(HLOOKUP(X$15,'Data Collection2'!I$2:J984,A985,FALSE)="","",HLOOKUP(X$15,'Data Collection2'!I$2:J984,A985,FALSE)))</f>
        <v>#REF!</v>
      </c>
      <c r="D984" s="149" t="e">
        <f>HLOOKUP(V$15,'Data Collection2'!I$2:J984,A985,FALSE)</f>
        <v>#REF!</v>
      </c>
      <c r="E984" s="152" t="e">
        <f>IF(C984="","",HLOOKUP(W$15,'Data Collection2'!I$2:J984,A985,FALSE))</f>
        <v>#REF!</v>
      </c>
      <c r="F984" s="152">
        <f>(COUNTIF(D$3:D984,D984))</f>
        <v>982</v>
      </c>
      <c r="G984" s="152">
        <f t="shared" si="182"/>
        <v>999</v>
      </c>
      <c r="H984" s="152" t="e">
        <f t="shared" si="183"/>
        <v>#REF!</v>
      </c>
      <c r="I984" s="153" t="str">
        <f t="shared" si="177"/>
        <v/>
      </c>
      <c r="J984" s="153" t="e">
        <f t="shared" si="176"/>
        <v>#REF!</v>
      </c>
      <c r="K984" s="153" t="e">
        <f t="shared" si="176"/>
        <v>#REF!</v>
      </c>
      <c r="L984" s="153" t="e">
        <f t="shared" si="176"/>
        <v>#REF!</v>
      </c>
      <c r="M984" s="153" t="e">
        <f t="shared" si="175"/>
        <v>#REF!</v>
      </c>
      <c r="N984" s="153" t="e">
        <f t="shared" si="175"/>
        <v>#REF!</v>
      </c>
      <c r="O984" s="153" t="e">
        <f t="shared" si="175"/>
        <v>#REF!</v>
      </c>
      <c r="P984" s="153" t="e">
        <f t="shared" si="175"/>
        <v>#REF!</v>
      </c>
      <c r="Q984" s="153" t="e">
        <f t="shared" si="175"/>
        <v>#REF!</v>
      </c>
      <c r="R984" s="153" t="e">
        <f t="shared" si="175"/>
        <v>#REF!</v>
      </c>
      <c r="S984" s="153" t="e">
        <f t="shared" si="180"/>
        <v>#REF!</v>
      </c>
      <c r="T984" s="152" t="str">
        <f t="shared" ca="1" si="181"/>
        <v/>
      </c>
      <c r="U984" s="149" t="str">
        <f t="shared" ca="1" si="178"/>
        <v/>
      </c>
    </row>
    <row r="985" spans="1:21">
      <c r="A985" s="149">
        <v>983</v>
      </c>
      <c r="B985" s="150">
        <f t="shared" si="179"/>
        <v>983</v>
      </c>
      <c r="C985" s="151" t="e">
        <f>IF('Data Collection2'!$V$6='Pareto Math2'!Z$3,'Pareto Math2'!B985,IF(HLOOKUP(X$15,'Data Collection2'!I$2:J985,A986,FALSE)="","",HLOOKUP(X$15,'Data Collection2'!I$2:J985,A986,FALSE)))</f>
        <v>#REF!</v>
      </c>
      <c r="D985" s="149" t="e">
        <f>HLOOKUP(V$15,'Data Collection2'!I$2:J985,A986,FALSE)</f>
        <v>#REF!</v>
      </c>
      <c r="E985" s="152" t="e">
        <f>IF(C985="","",HLOOKUP(W$15,'Data Collection2'!I$2:J985,A986,FALSE))</f>
        <v>#REF!</v>
      </c>
      <c r="F985" s="152">
        <f>(COUNTIF(D$3:D985,D985))</f>
        <v>983</v>
      </c>
      <c r="G985" s="152">
        <f t="shared" si="182"/>
        <v>999</v>
      </c>
      <c r="H985" s="152" t="e">
        <f t="shared" si="183"/>
        <v>#REF!</v>
      </c>
      <c r="I985" s="153" t="str">
        <f t="shared" si="177"/>
        <v/>
      </c>
      <c r="J985" s="153" t="e">
        <f t="shared" si="176"/>
        <v>#REF!</v>
      </c>
      <c r="K985" s="153" t="e">
        <f t="shared" si="176"/>
        <v>#REF!</v>
      </c>
      <c r="L985" s="153" t="e">
        <f t="shared" si="176"/>
        <v>#REF!</v>
      </c>
      <c r="M985" s="153" t="e">
        <f t="shared" si="175"/>
        <v>#REF!</v>
      </c>
      <c r="N985" s="153" t="e">
        <f t="shared" si="175"/>
        <v>#REF!</v>
      </c>
      <c r="O985" s="153" t="e">
        <f t="shared" si="175"/>
        <v>#REF!</v>
      </c>
      <c r="P985" s="153" t="e">
        <f t="shared" si="175"/>
        <v>#REF!</v>
      </c>
      <c r="Q985" s="153" t="e">
        <f t="shared" si="175"/>
        <v>#REF!</v>
      </c>
      <c r="R985" s="153" t="e">
        <f t="shared" si="175"/>
        <v>#REF!</v>
      </c>
      <c r="S985" s="153" t="e">
        <f t="shared" si="180"/>
        <v>#REF!</v>
      </c>
      <c r="T985" s="152" t="str">
        <f t="shared" ca="1" si="181"/>
        <v/>
      </c>
      <c r="U985" s="149" t="str">
        <f t="shared" ca="1" si="178"/>
        <v/>
      </c>
    </row>
    <row r="986" spans="1:21">
      <c r="A986" s="149">
        <v>984</v>
      </c>
      <c r="B986" s="150">
        <f t="shared" si="179"/>
        <v>984</v>
      </c>
      <c r="C986" s="151" t="e">
        <f>IF('Data Collection2'!$V$6='Pareto Math2'!Z$3,'Pareto Math2'!B986,IF(HLOOKUP(X$15,'Data Collection2'!I$2:J986,A987,FALSE)="","",HLOOKUP(X$15,'Data Collection2'!I$2:J986,A987,FALSE)))</f>
        <v>#REF!</v>
      </c>
      <c r="D986" s="149" t="e">
        <f>HLOOKUP(V$15,'Data Collection2'!I$2:J986,A987,FALSE)</f>
        <v>#REF!</v>
      </c>
      <c r="E986" s="152" t="e">
        <f>IF(C986="","",HLOOKUP(W$15,'Data Collection2'!I$2:J986,A987,FALSE))</f>
        <v>#REF!</v>
      </c>
      <c r="F986" s="152">
        <f>(COUNTIF(D$3:D986,D986))</f>
        <v>984</v>
      </c>
      <c r="G986" s="152">
        <f t="shared" si="182"/>
        <v>999</v>
      </c>
      <c r="H986" s="152" t="e">
        <f t="shared" si="183"/>
        <v>#REF!</v>
      </c>
      <c r="I986" s="153" t="str">
        <f t="shared" si="177"/>
        <v/>
      </c>
      <c r="J986" s="153" t="e">
        <f t="shared" si="176"/>
        <v>#REF!</v>
      </c>
      <c r="K986" s="153" t="e">
        <f t="shared" si="176"/>
        <v>#REF!</v>
      </c>
      <c r="L986" s="153" t="e">
        <f t="shared" si="176"/>
        <v>#REF!</v>
      </c>
      <c r="M986" s="153" t="e">
        <f t="shared" si="175"/>
        <v>#REF!</v>
      </c>
      <c r="N986" s="153" t="e">
        <f t="shared" si="175"/>
        <v>#REF!</v>
      </c>
      <c r="O986" s="153" t="e">
        <f t="shared" si="175"/>
        <v>#REF!</v>
      </c>
      <c r="P986" s="153" t="e">
        <f t="shared" si="175"/>
        <v>#REF!</v>
      </c>
      <c r="Q986" s="153" t="e">
        <f t="shared" si="175"/>
        <v>#REF!</v>
      </c>
      <c r="R986" s="153" t="e">
        <f t="shared" si="175"/>
        <v>#REF!</v>
      </c>
      <c r="S986" s="153" t="e">
        <f t="shared" si="180"/>
        <v>#REF!</v>
      </c>
      <c r="T986" s="152" t="str">
        <f t="shared" ca="1" si="181"/>
        <v/>
      </c>
      <c r="U986" s="149" t="str">
        <f t="shared" ca="1" si="178"/>
        <v/>
      </c>
    </row>
    <row r="987" spans="1:21">
      <c r="A987" s="149">
        <v>985</v>
      </c>
      <c r="B987" s="150">
        <f t="shared" si="179"/>
        <v>985</v>
      </c>
      <c r="C987" s="151" t="e">
        <f>IF('Data Collection2'!$V$6='Pareto Math2'!Z$3,'Pareto Math2'!B987,IF(HLOOKUP(X$15,'Data Collection2'!I$2:J987,A988,FALSE)="","",HLOOKUP(X$15,'Data Collection2'!I$2:J987,A988,FALSE)))</f>
        <v>#REF!</v>
      </c>
      <c r="D987" s="149" t="e">
        <f>HLOOKUP(V$15,'Data Collection2'!I$2:J987,A988,FALSE)</f>
        <v>#REF!</v>
      </c>
      <c r="E987" s="152" t="e">
        <f>IF(C987="","",HLOOKUP(W$15,'Data Collection2'!I$2:J987,A988,FALSE))</f>
        <v>#REF!</v>
      </c>
      <c r="F987" s="152">
        <f>(COUNTIF(D$3:D987,D987))</f>
        <v>985</v>
      </c>
      <c r="G987" s="152">
        <f t="shared" si="182"/>
        <v>999</v>
      </c>
      <c r="H987" s="152" t="e">
        <f t="shared" si="183"/>
        <v>#REF!</v>
      </c>
      <c r="I987" s="153" t="str">
        <f t="shared" si="177"/>
        <v/>
      </c>
      <c r="J987" s="153" t="e">
        <f t="shared" si="176"/>
        <v>#REF!</v>
      </c>
      <c r="K987" s="153" t="e">
        <f t="shared" si="176"/>
        <v>#REF!</v>
      </c>
      <c r="L987" s="153" t="e">
        <f t="shared" si="176"/>
        <v>#REF!</v>
      </c>
      <c r="M987" s="153" t="e">
        <f t="shared" si="175"/>
        <v>#REF!</v>
      </c>
      <c r="N987" s="153" t="e">
        <f t="shared" si="175"/>
        <v>#REF!</v>
      </c>
      <c r="O987" s="153" t="e">
        <f t="shared" si="175"/>
        <v>#REF!</v>
      </c>
      <c r="P987" s="153" t="e">
        <f t="shared" si="175"/>
        <v>#REF!</v>
      </c>
      <c r="Q987" s="153" t="e">
        <f t="shared" si="175"/>
        <v>#REF!</v>
      </c>
      <c r="R987" s="153" t="e">
        <f t="shared" si="175"/>
        <v>#REF!</v>
      </c>
      <c r="S987" s="153" t="e">
        <f t="shared" si="180"/>
        <v>#REF!</v>
      </c>
      <c r="T987" s="152" t="str">
        <f t="shared" ca="1" si="181"/>
        <v/>
      </c>
      <c r="U987" s="149" t="str">
        <f t="shared" ca="1" si="178"/>
        <v/>
      </c>
    </row>
    <row r="988" spans="1:21">
      <c r="A988" s="149">
        <v>986</v>
      </c>
      <c r="B988" s="150">
        <f t="shared" si="179"/>
        <v>986</v>
      </c>
      <c r="C988" s="151" t="e">
        <f>IF('Data Collection2'!$V$6='Pareto Math2'!Z$3,'Pareto Math2'!B988,IF(HLOOKUP(X$15,'Data Collection2'!I$2:J988,A989,FALSE)="","",HLOOKUP(X$15,'Data Collection2'!I$2:J988,A989,FALSE)))</f>
        <v>#REF!</v>
      </c>
      <c r="D988" s="149" t="e">
        <f>HLOOKUP(V$15,'Data Collection2'!I$2:J988,A989,FALSE)</f>
        <v>#REF!</v>
      </c>
      <c r="E988" s="152" t="e">
        <f>IF(C988="","",HLOOKUP(W$15,'Data Collection2'!I$2:J988,A989,FALSE))</f>
        <v>#REF!</v>
      </c>
      <c r="F988" s="152">
        <f>(COUNTIF(D$3:D988,D988))</f>
        <v>986</v>
      </c>
      <c r="G988" s="152">
        <f t="shared" si="182"/>
        <v>999</v>
      </c>
      <c r="H988" s="152" t="e">
        <f t="shared" si="183"/>
        <v>#REF!</v>
      </c>
      <c r="I988" s="153" t="str">
        <f t="shared" si="177"/>
        <v/>
      </c>
      <c r="J988" s="153" t="e">
        <f t="shared" si="176"/>
        <v>#REF!</v>
      </c>
      <c r="K988" s="153" t="e">
        <f t="shared" si="176"/>
        <v>#REF!</v>
      </c>
      <c r="L988" s="153" t="e">
        <f t="shared" si="176"/>
        <v>#REF!</v>
      </c>
      <c r="M988" s="153" t="e">
        <f t="shared" si="175"/>
        <v>#REF!</v>
      </c>
      <c r="N988" s="153" t="e">
        <f t="shared" si="175"/>
        <v>#REF!</v>
      </c>
      <c r="O988" s="153" t="e">
        <f t="shared" si="175"/>
        <v>#REF!</v>
      </c>
      <c r="P988" s="153" t="e">
        <f t="shared" si="175"/>
        <v>#REF!</v>
      </c>
      <c r="Q988" s="153" t="e">
        <f t="shared" si="175"/>
        <v>#REF!</v>
      </c>
      <c r="R988" s="153" t="e">
        <f t="shared" si="175"/>
        <v>#REF!</v>
      </c>
      <c r="S988" s="153" t="e">
        <f t="shared" si="180"/>
        <v>#REF!</v>
      </c>
      <c r="T988" s="152" t="str">
        <f t="shared" ca="1" si="181"/>
        <v/>
      </c>
      <c r="U988" s="149" t="str">
        <f t="shared" ca="1" si="178"/>
        <v/>
      </c>
    </row>
    <row r="989" spans="1:21">
      <c r="A989" s="149">
        <v>987</v>
      </c>
      <c r="B989" s="150">
        <f t="shared" si="179"/>
        <v>987</v>
      </c>
      <c r="C989" s="151" t="e">
        <f>IF('Data Collection2'!$V$6='Pareto Math2'!Z$3,'Pareto Math2'!B989,IF(HLOOKUP(X$15,'Data Collection2'!I$2:J989,A990,FALSE)="","",HLOOKUP(X$15,'Data Collection2'!I$2:J989,A990,FALSE)))</f>
        <v>#REF!</v>
      </c>
      <c r="D989" s="149" t="e">
        <f>HLOOKUP(V$15,'Data Collection2'!I$2:J989,A990,FALSE)</f>
        <v>#REF!</v>
      </c>
      <c r="E989" s="152" t="e">
        <f>IF(C989="","",HLOOKUP(W$15,'Data Collection2'!I$2:J989,A990,FALSE))</f>
        <v>#REF!</v>
      </c>
      <c r="F989" s="152">
        <f>(COUNTIF(D$3:D989,D989))</f>
        <v>987</v>
      </c>
      <c r="G989" s="152">
        <f t="shared" si="182"/>
        <v>999</v>
      </c>
      <c r="H989" s="152" t="e">
        <f t="shared" si="183"/>
        <v>#REF!</v>
      </c>
      <c r="I989" s="153" t="str">
        <f t="shared" si="177"/>
        <v/>
      </c>
      <c r="J989" s="153" t="e">
        <f t="shared" si="176"/>
        <v>#REF!</v>
      </c>
      <c r="K989" s="153" t="e">
        <f t="shared" si="176"/>
        <v>#REF!</v>
      </c>
      <c r="L989" s="153" t="e">
        <f t="shared" si="176"/>
        <v>#REF!</v>
      </c>
      <c r="M989" s="153" t="e">
        <f t="shared" si="175"/>
        <v>#REF!</v>
      </c>
      <c r="N989" s="153" t="e">
        <f t="shared" si="175"/>
        <v>#REF!</v>
      </c>
      <c r="O989" s="153" t="e">
        <f t="shared" si="175"/>
        <v>#REF!</v>
      </c>
      <c r="P989" s="153" t="e">
        <f t="shared" si="175"/>
        <v>#REF!</v>
      </c>
      <c r="Q989" s="153" t="e">
        <f t="shared" si="175"/>
        <v>#REF!</v>
      </c>
      <c r="R989" s="153" t="e">
        <f t="shared" si="175"/>
        <v>#REF!</v>
      </c>
      <c r="S989" s="153" t="e">
        <f t="shared" si="180"/>
        <v>#REF!</v>
      </c>
      <c r="T989" s="152" t="str">
        <f t="shared" ca="1" si="181"/>
        <v/>
      </c>
      <c r="U989" s="149" t="str">
        <f t="shared" ca="1" si="178"/>
        <v/>
      </c>
    </row>
    <row r="990" spans="1:21">
      <c r="A990" s="149">
        <v>988</v>
      </c>
      <c r="B990" s="150">
        <f t="shared" si="179"/>
        <v>988</v>
      </c>
      <c r="C990" s="151" t="e">
        <f>IF('Data Collection2'!$V$6='Pareto Math2'!Z$3,'Pareto Math2'!B990,IF(HLOOKUP(X$15,'Data Collection2'!I$2:J990,A991,FALSE)="","",HLOOKUP(X$15,'Data Collection2'!I$2:J990,A991,FALSE)))</f>
        <v>#REF!</v>
      </c>
      <c r="D990" s="149" t="e">
        <f>HLOOKUP(V$15,'Data Collection2'!I$2:J990,A991,FALSE)</f>
        <v>#REF!</v>
      </c>
      <c r="E990" s="152" t="e">
        <f>IF(C990="","",HLOOKUP(W$15,'Data Collection2'!I$2:J990,A991,FALSE))</f>
        <v>#REF!</v>
      </c>
      <c r="F990" s="152">
        <f>(COUNTIF(D$3:D990,D990))</f>
        <v>988</v>
      </c>
      <c r="G990" s="152">
        <f t="shared" si="182"/>
        <v>999</v>
      </c>
      <c r="H990" s="152" t="e">
        <f t="shared" si="183"/>
        <v>#REF!</v>
      </c>
      <c r="I990" s="153" t="str">
        <f t="shared" si="177"/>
        <v/>
      </c>
      <c r="J990" s="153" t="e">
        <f t="shared" si="176"/>
        <v>#REF!</v>
      </c>
      <c r="K990" s="153" t="e">
        <f t="shared" si="176"/>
        <v>#REF!</v>
      </c>
      <c r="L990" s="153" t="e">
        <f t="shared" si="176"/>
        <v>#REF!</v>
      </c>
      <c r="M990" s="153" t="e">
        <f t="shared" si="175"/>
        <v>#REF!</v>
      </c>
      <c r="N990" s="153" t="e">
        <f t="shared" si="175"/>
        <v>#REF!</v>
      </c>
      <c r="O990" s="153" t="e">
        <f t="shared" si="175"/>
        <v>#REF!</v>
      </c>
      <c r="P990" s="153" t="e">
        <f t="shared" si="175"/>
        <v>#REF!</v>
      </c>
      <c r="Q990" s="153" t="e">
        <f t="shared" si="175"/>
        <v>#REF!</v>
      </c>
      <c r="R990" s="153" t="e">
        <f t="shared" si="175"/>
        <v>#REF!</v>
      </c>
      <c r="S990" s="153" t="e">
        <f t="shared" si="180"/>
        <v>#REF!</v>
      </c>
      <c r="T990" s="152" t="str">
        <f t="shared" ca="1" si="181"/>
        <v/>
      </c>
      <c r="U990" s="149" t="str">
        <f t="shared" ca="1" si="178"/>
        <v/>
      </c>
    </row>
    <row r="991" spans="1:21">
      <c r="A991" s="149">
        <v>989</v>
      </c>
      <c r="B991" s="150">
        <f t="shared" si="179"/>
        <v>989</v>
      </c>
      <c r="C991" s="151" t="e">
        <f>IF('Data Collection2'!$V$6='Pareto Math2'!Z$3,'Pareto Math2'!B991,IF(HLOOKUP(X$15,'Data Collection2'!I$2:J991,A992,FALSE)="","",HLOOKUP(X$15,'Data Collection2'!I$2:J991,A992,FALSE)))</f>
        <v>#REF!</v>
      </c>
      <c r="D991" s="149" t="e">
        <f>HLOOKUP(V$15,'Data Collection2'!I$2:J991,A992,FALSE)</f>
        <v>#REF!</v>
      </c>
      <c r="E991" s="152" t="e">
        <f>IF(C991="","",HLOOKUP(W$15,'Data Collection2'!I$2:J991,A992,FALSE))</f>
        <v>#REF!</v>
      </c>
      <c r="F991" s="152">
        <f>(COUNTIF(D$3:D991,D991))</f>
        <v>989</v>
      </c>
      <c r="G991" s="152">
        <f t="shared" si="182"/>
        <v>999</v>
      </c>
      <c r="H991" s="152" t="e">
        <f t="shared" si="183"/>
        <v>#REF!</v>
      </c>
      <c r="I991" s="153" t="str">
        <f t="shared" si="177"/>
        <v/>
      </c>
      <c r="J991" s="153" t="e">
        <f t="shared" si="176"/>
        <v>#REF!</v>
      </c>
      <c r="K991" s="153" t="e">
        <f t="shared" si="176"/>
        <v>#REF!</v>
      </c>
      <c r="L991" s="153" t="e">
        <f t="shared" si="176"/>
        <v>#REF!</v>
      </c>
      <c r="M991" s="153" t="e">
        <f t="shared" si="175"/>
        <v>#REF!</v>
      </c>
      <c r="N991" s="153" t="e">
        <f t="shared" si="175"/>
        <v>#REF!</v>
      </c>
      <c r="O991" s="153" t="e">
        <f t="shared" si="175"/>
        <v>#REF!</v>
      </c>
      <c r="P991" s="153" t="e">
        <f t="shared" si="175"/>
        <v>#REF!</v>
      </c>
      <c r="Q991" s="153" t="e">
        <f t="shared" si="175"/>
        <v>#REF!</v>
      </c>
      <c r="R991" s="153" t="e">
        <f t="shared" si="175"/>
        <v>#REF!</v>
      </c>
      <c r="S991" s="153" t="e">
        <f t="shared" si="180"/>
        <v>#REF!</v>
      </c>
      <c r="T991" s="152" t="str">
        <f t="shared" ca="1" si="181"/>
        <v/>
      </c>
      <c r="U991" s="149" t="str">
        <f t="shared" ca="1" si="178"/>
        <v/>
      </c>
    </row>
    <row r="992" spans="1:21">
      <c r="A992" s="149">
        <v>990</v>
      </c>
      <c r="B992" s="150">
        <f t="shared" si="179"/>
        <v>990</v>
      </c>
      <c r="C992" s="151" t="e">
        <f>IF('Data Collection2'!$V$6='Pareto Math2'!Z$3,'Pareto Math2'!B992,IF(HLOOKUP(X$15,'Data Collection2'!I$2:J992,A993,FALSE)="","",HLOOKUP(X$15,'Data Collection2'!I$2:J992,A993,FALSE)))</f>
        <v>#REF!</v>
      </c>
      <c r="D992" s="149" t="e">
        <f>HLOOKUP(V$15,'Data Collection2'!I$2:J992,A993,FALSE)</f>
        <v>#REF!</v>
      </c>
      <c r="E992" s="152" t="e">
        <f>IF(C992="","",HLOOKUP(W$15,'Data Collection2'!I$2:J992,A993,FALSE))</f>
        <v>#REF!</v>
      </c>
      <c r="F992" s="152">
        <f>(COUNTIF(D$3:D992,D992))</f>
        <v>990</v>
      </c>
      <c r="G992" s="152">
        <f t="shared" si="182"/>
        <v>999</v>
      </c>
      <c r="H992" s="152" t="e">
        <f t="shared" si="183"/>
        <v>#REF!</v>
      </c>
      <c r="I992" s="153" t="str">
        <f t="shared" si="177"/>
        <v/>
      </c>
      <c r="J992" s="153" t="e">
        <f t="shared" si="176"/>
        <v>#REF!</v>
      </c>
      <c r="K992" s="153" t="e">
        <f t="shared" si="176"/>
        <v>#REF!</v>
      </c>
      <c r="L992" s="153" t="e">
        <f t="shared" si="176"/>
        <v>#REF!</v>
      </c>
      <c r="M992" s="153" t="e">
        <f t="shared" si="175"/>
        <v>#REF!</v>
      </c>
      <c r="N992" s="153" t="e">
        <f t="shared" si="175"/>
        <v>#REF!</v>
      </c>
      <c r="O992" s="153" t="e">
        <f t="shared" si="175"/>
        <v>#REF!</v>
      </c>
      <c r="P992" s="153" t="e">
        <f t="shared" si="175"/>
        <v>#REF!</v>
      </c>
      <c r="Q992" s="153" t="e">
        <f t="shared" si="175"/>
        <v>#REF!</v>
      </c>
      <c r="R992" s="153" t="e">
        <f t="shared" si="175"/>
        <v>#REF!</v>
      </c>
      <c r="S992" s="153" t="e">
        <f t="shared" si="180"/>
        <v>#REF!</v>
      </c>
      <c r="T992" s="152" t="str">
        <f t="shared" ca="1" si="181"/>
        <v/>
      </c>
      <c r="U992" s="149" t="str">
        <f t="shared" ca="1" si="178"/>
        <v/>
      </c>
    </row>
    <row r="993" spans="1:21">
      <c r="A993" s="149">
        <v>991</v>
      </c>
      <c r="B993" s="150">
        <f t="shared" si="179"/>
        <v>991</v>
      </c>
      <c r="C993" s="151" t="e">
        <f>IF('Data Collection2'!$V$6='Pareto Math2'!Z$3,'Pareto Math2'!B993,IF(HLOOKUP(X$15,'Data Collection2'!I$2:J993,A994,FALSE)="","",HLOOKUP(X$15,'Data Collection2'!I$2:J993,A994,FALSE)))</f>
        <v>#REF!</v>
      </c>
      <c r="D993" s="149" t="e">
        <f>HLOOKUP(V$15,'Data Collection2'!I$2:J993,A994,FALSE)</f>
        <v>#REF!</v>
      </c>
      <c r="E993" s="152" t="e">
        <f>IF(C993="","",HLOOKUP(W$15,'Data Collection2'!I$2:J993,A994,FALSE))</f>
        <v>#REF!</v>
      </c>
      <c r="F993" s="152">
        <f>(COUNTIF(D$3:D993,D993))</f>
        <v>991</v>
      </c>
      <c r="G993" s="152">
        <f t="shared" si="182"/>
        <v>999</v>
      </c>
      <c r="H993" s="152" t="e">
        <f t="shared" si="183"/>
        <v>#REF!</v>
      </c>
      <c r="I993" s="153" t="str">
        <f t="shared" si="177"/>
        <v/>
      </c>
      <c r="J993" s="153" t="e">
        <f t="shared" si="176"/>
        <v>#REF!</v>
      </c>
      <c r="K993" s="153" t="e">
        <f t="shared" si="176"/>
        <v>#REF!</v>
      </c>
      <c r="L993" s="153" t="e">
        <f t="shared" si="176"/>
        <v>#REF!</v>
      </c>
      <c r="M993" s="153" t="e">
        <f t="shared" si="175"/>
        <v>#REF!</v>
      </c>
      <c r="N993" s="153" t="e">
        <f t="shared" si="175"/>
        <v>#REF!</v>
      </c>
      <c r="O993" s="153" t="e">
        <f t="shared" si="175"/>
        <v>#REF!</v>
      </c>
      <c r="P993" s="153" t="e">
        <f t="shared" si="175"/>
        <v>#REF!</v>
      </c>
      <c r="Q993" s="153" t="e">
        <f t="shared" si="175"/>
        <v>#REF!</v>
      </c>
      <c r="R993" s="153" t="e">
        <f t="shared" si="175"/>
        <v>#REF!</v>
      </c>
      <c r="S993" s="153" t="e">
        <f t="shared" si="180"/>
        <v>#REF!</v>
      </c>
      <c r="T993" s="152" t="str">
        <f t="shared" ca="1" si="181"/>
        <v/>
      </c>
      <c r="U993" s="149" t="str">
        <f t="shared" ca="1" si="178"/>
        <v/>
      </c>
    </row>
    <row r="994" spans="1:21">
      <c r="A994" s="149">
        <v>992</v>
      </c>
      <c r="B994" s="150">
        <f t="shared" si="179"/>
        <v>992</v>
      </c>
      <c r="C994" s="151" t="e">
        <f>IF('Data Collection2'!$V$6='Pareto Math2'!Z$3,'Pareto Math2'!B994,IF(HLOOKUP(X$15,'Data Collection2'!I$2:J994,A995,FALSE)="","",HLOOKUP(X$15,'Data Collection2'!I$2:J994,A995,FALSE)))</f>
        <v>#REF!</v>
      </c>
      <c r="D994" s="149" t="e">
        <f>HLOOKUP(V$15,'Data Collection2'!I$2:J994,A995,FALSE)</f>
        <v>#REF!</v>
      </c>
      <c r="E994" s="152" t="e">
        <f>IF(C994="","",HLOOKUP(W$15,'Data Collection2'!I$2:J994,A995,FALSE))</f>
        <v>#REF!</v>
      </c>
      <c r="F994" s="152">
        <f>(COUNTIF(D$3:D994,D994))</f>
        <v>992</v>
      </c>
      <c r="G994" s="152">
        <f t="shared" si="182"/>
        <v>999</v>
      </c>
      <c r="H994" s="152" t="e">
        <f t="shared" si="183"/>
        <v>#REF!</v>
      </c>
      <c r="I994" s="153" t="str">
        <f t="shared" si="177"/>
        <v/>
      </c>
      <c r="J994" s="153" t="e">
        <f t="shared" si="176"/>
        <v>#REF!</v>
      </c>
      <c r="K994" s="153" t="e">
        <f t="shared" si="176"/>
        <v>#REF!</v>
      </c>
      <c r="L994" s="153" t="e">
        <f t="shared" si="176"/>
        <v>#REF!</v>
      </c>
      <c r="M994" s="153" t="e">
        <f t="shared" si="175"/>
        <v>#REF!</v>
      </c>
      <c r="N994" s="153" t="e">
        <f t="shared" si="175"/>
        <v>#REF!</v>
      </c>
      <c r="O994" s="153" t="e">
        <f t="shared" si="175"/>
        <v>#REF!</v>
      </c>
      <c r="P994" s="153" t="e">
        <f t="shared" si="175"/>
        <v>#REF!</v>
      </c>
      <c r="Q994" s="153" t="e">
        <f t="shared" si="175"/>
        <v>#REF!</v>
      </c>
      <c r="R994" s="153" t="e">
        <f t="shared" si="175"/>
        <v>#REF!</v>
      </c>
      <c r="S994" s="153" t="e">
        <f t="shared" si="180"/>
        <v>#REF!</v>
      </c>
      <c r="T994" s="152" t="str">
        <f t="shared" ca="1" si="181"/>
        <v/>
      </c>
      <c r="U994" s="149" t="str">
        <f t="shared" ca="1" si="178"/>
        <v/>
      </c>
    </row>
    <row r="995" spans="1:21">
      <c r="A995" s="149">
        <v>993</v>
      </c>
      <c r="B995" s="150">
        <f t="shared" si="179"/>
        <v>993</v>
      </c>
      <c r="C995" s="151" t="e">
        <f>IF('Data Collection2'!$V$6='Pareto Math2'!Z$3,'Pareto Math2'!B995,IF(HLOOKUP(X$15,'Data Collection2'!I$2:J995,A996,FALSE)="","",HLOOKUP(X$15,'Data Collection2'!I$2:J995,A996,FALSE)))</f>
        <v>#REF!</v>
      </c>
      <c r="D995" s="149" t="e">
        <f>HLOOKUP(V$15,'Data Collection2'!I$2:J995,A996,FALSE)</f>
        <v>#REF!</v>
      </c>
      <c r="E995" s="152" t="e">
        <f>IF(C995="","",HLOOKUP(W$15,'Data Collection2'!I$2:J995,A996,FALSE))</f>
        <v>#REF!</v>
      </c>
      <c r="F995" s="152">
        <f>(COUNTIF(D$3:D995,D995))</f>
        <v>993</v>
      </c>
      <c r="G995" s="152">
        <f t="shared" si="182"/>
        <v>999</v>
      </c>
      <c r="H995" s="152" t="e">
        <f t="shared" si="183"/>
        <v>#REF!</v>
      </c>
      <c r="I995" s="153" t="str">
        <f>IF(F995=G995,IF(ISNA(H995),G995,H995),"")</f>
        <v/>
      </c>
      <c r="J995" s="153" t="e">
        <f t="shared" si="176"/>
        <v>#REF!</v>
      </c>
      <c r="K995" s="153" t="e">
        <f t="shared" si="176"/>
        <v>#REF!</v>
      </c>
      <c r="L995" s="153" t="e">
        <f t="shared" si="176"/>
        <v>#REF!</v>
      </c>
      <c r="M995" s="153" t="e">
        <f t="shared" si="175"/>
        <v>#REF!</v>
      </c>
      <c r="N995" s="153" t="e">
        <f t="shared" si="175"/>
        <v>#REF!</v>
      </c>
      <c r="O995" s="153" t="e">
        <f t="shared" si="175"/>
        <v>#REF!</v>
      </c>
      <c r="P995" s="153" t="e">
        <f t="shared" si="175"/>
        <v>#REF!</v>
      </c>
      <c r="Q995" s="153" t="e">
        <f t="shared" si="175"/>
        <v>#REF!</v>
      </c>
      <c r="R995" s="153" t="e">
        <f t="shared" si="175"/>
        <v>#REF!</v>
      </c>
      <c r="S995" s="153" t="e">
        <f t="shared" si="180"/>
        <v>#REF!</v>
      </c>
      <c r="T995" s="152" t="str">
        <f t="shared" ca="1" si="181"/>
        <v/>
      </c>
      <c r="U995" s="149" t="str">
        <f t="shared" ca="1" si="178"/>
        <v/>
      </c>
    </row>
    <row r="996" spans="1:21">
      <c r="A996" s="149">
        <v>994</v>
      </c>
      <c r="B996" s="150">
        <f t="shared" si="179"/>
        <v>994</v>
      </c>
      <c r="C996" s="151" t="e">
        <f>IF('Data Collection2'!$V$6='Pareto Math2'!Z$3,'Pareto Math2'!B996,IF(HLOOKUP(X$15,'Data Collection2'!I$2:J996,A997,FALSE)="","",HLOOKUP(X$15,'Data Collection2'!I$2:J996,A997,FALSE)))</f>
        <v>#REF!</v>
      </c>
      <c r="D996" s="149" t="e">
        <f>HLOOKUP(V$15,'Data Collection2'!I$2:J996,A997,FALSE)</f>
        <v>#REF!</v>
      </c>
      <c r="E996" s="152" t="e">
        <f>IF(C996="","",HLOOKUP(W$15,'Data Collection2'!I$2:J996,A997,FALSE))</f>
        <v>#REF!</v>
      </c>
      <c r="F996" s="152">
        <f>(COUNTIF(D$3:D996,D996))</f>
        <v>994</v>
      </c>
      <c r="G996" s="152">
        <f t="shared" si="182"/>
        <v>999</v>
      </c>
      <c r="H996" s="152" t="e">
        <f t="shared" si="183"/>
        <v>#REF!</v>
      </c>
      <c r="I996" s="153" t="str">
        <f t="shared" si="177"/>
        <v/>
      </c>
      <c r="J996" s="153" t="e">
        <f t="shared" si="176"/>
        <v>#REF!</v>
      </c>
      <c r="K996" s="153" t="e">
        <f t="shared" si="176"/>
        <v>#REF!</v>
      </c>
      <c r="L996" s="153" t="e">
        <f t="shared" si="176"/>
        <v>#REF!</v>
      </c>
      <c r="M996" s="153" t="e">
        <f t="shared" si="175"/>
        <v>#REF!</v>
      </c>
      <c r="N996" s="153" t="e">
        <f t="shared" si="175"/>
        <v>#REF!</v>
      </c>
      <c r="O996" s="153" t="e">
        <f t="shared" si="175"/>
        <v>#REF!</v>
      </c>
      <c r="P996" s="153" t="e">
        <f t="shared" si="175"/>
        <v>#REF!</v>
      </c>
      <c r="Q996" s="153" t="e">
        <f t="shared" si="175"/>
        <v>#REF!</v>
      </c>
      <c r="R996" s="153" t="e">
        <f t="shared" si="175"/>
        <v>#REF!</v>
      </c>
      <c r="S996" s="153" t="e">
        <f t="shared" si="180"/>
        <v>#REF!</v>
      </c>
      <c r="T996" s="152" t="str">
        <f t="shared" ca="1" si="181"/>
        <v/>
      </c>
      <c r="U996" s="149" t="str">
        <f t="shared" ca="1" si="178"/>
        <v/>
      </c>
    </row>
    <row r="997" spans="1:21">
      <c r="A997" s="149">
        <v>995</v>
      </c>
      <c r="B997" s="150">
        <f t="shared" si="179"/>
        <v>995</v>
      </c>
      <c r="C997" s="151" t="e">
        <f>IF('Data Collection2'!$V$6='Pareto Math2'!Z$3,'Pareto Math2'!B997,IF(HLOOKUP(X$15,'Data Collection2'!I$2:J997,A998,FALSE)="","",HLOOKUP(X$15,'Data Collection2'!I$2:J997,A998,FALSE)))</f>
        <v>#REF!</v>
      </c>
      <c r="D997" s="149" t="e">
        <f>HLOOKUP(V$15,'Data Collection2'!I$2:J997,A998,FALSE)</f>
        <v>#REF!</v>
      </c>
      <c r="E997" s="152" t="e">
        <f>IF(C997="","",HLOOKUP(W$15,'Data Collection2'!I$2:J997,A998,FALSE))</f>
        <v>#REF!</v>
      </c>
      <c r="F997" s="152">
        <f>(COUNTIF(D$3:D997,D997))</f>
        <v>995</v>
      </c>
      <c r="G997" s="152">
        <f t="shared" si="182"/>
        <v>999</v>
      </c>
      <c r="H997" s="152" t="e">
        <f t="shared" si="183"/>
        <v>#REF!</v>
      </c>
      <c r="I997" s="153" t="str">
        <f t="shared" si="177"/>
        <v/>
      </c>
      <c r="J997" s="153" t="e">
        <f t="shared" si="176"/>
        <v>#REF!</v>
      </c>
      <c r="K997" s="153" t="e">
        <f t="shared" si="176"/>
        <v>#REF!</v>
      </c>
      <c r="L997" s="153" t="e">
        <f t="shared" si="176"/>
        <v>#REF!</v>
      </c>
      <c r="M997" s="153" t="e">
        <f t="shared" si="175"/>
        <v>#REF!</v>
      </c>
      <c r="N997" s="153" t="e">
        <f t="shared" si="175"/>
        <v>#REF!</v>
      </c>
      <c r="O997" s="153" t="e">
        <f t="shared" si="175"/>
        <v>#REF!</v>
      </c>
      <c r="P997" s="153" t="e">
        <f t="shared" si="175"/>
        <v>#REF!</v>
      </c>
      <c r="Q997" s="153" t="e">
        <f t="shared" si="175"/>
        <v>#REF!</v>
      </c>
      <c r="R997" s="153" t="e">
        <f t="shared" si="175"/>
        <v>#REF!</v>
      </c>
      <c r="S997" s="153" t="e">
        <f t="shared" si="180"/>
        <v>#REF!</v>
      </c>
      <c r="T997" s="152" t="str">
        <f t="shared" ca="1" si="181"/>
        <v/>
      </c>
      <c r="U997" s="149" t="str">
        <f t="shared" ca="1" si="178"/>
        <v/>
      </c>
    </row>
    <row r="998" spans="1:21">
      <c r="A998" s="149">
        <v>996</v>
      </c>
      <c r="B998" s="150">
        <f t="shared" si="179"/>
        <v>996</v>
      </c>
      <c r="C998" s="151" t="e">
        <f>IF('Data Collection2'!$V$6='Pareto Math2'!Z$3,'Pareto Math2'!B998,IF(HLOOKUP(X$15,'Data Collection2'!I$2:J998,A999,FALSE)="","",HLOOKUP(X$15,'Data Collection2'!I$2:J998,A999,FALSE)))</f>
        <v>#REF!</v>
      </c>
      <c r="D998" s="149" t="e">
        <f>HLOOKUP(V$15,'Data Collection2'!I$2:J998,A999,FALSE)</f>
        <v>#REF!</v>
      </c>
      <c r="E998" s="152" t="e">
        <f>IF(C998="","",HLOOKUP(W$15,'Data Collection2'!I$2:J998,A999,FALSE))</f>
        <v>#REF!</v>
      </c>
      <c r="F998" s="152">
        <f>(COUNTIF(D$3:D998,D998))</f>
        <v>996</v>
      </c>
      <c r="G998" s="152">
        <f t="shared" si="182"/>
        <v>999</v>
      </c>
      <c r="H998" s="152" t="e">
        <f t="shared" si="183"/>
        <v>#REF!</v>
      </c>
      <c r="I998" s="153" t="str">
        <f t="shared" si="177"/>
        <v/>
      </c>
      <c r="J998" s="153" t="e">
        <f t="shared" si="176"/>
        <v>#REF!</v>
      </c>
      <c r="K998" s="153" t="e">
        <f t="shared" si="176"/>
        <v>#REF!</v>
      </c>
      <c r="L998" s="153" t="e">
        <f t="shared" si="176"/>
        <v>#REF!</v>
      </c>
      <c r="M998" s="153" t="e">
        <f t="shared" si="175"/>
        <v>#REF!</v>
      </c>
      <c r="N998" s="153" t="e">
        <f t="shared" si="175"/>
        <v>#REF!</v>
      </c>
      <c r="O998" s="153" t="e">
        <f t="shared" si="175"/>
        <v>#REF!</v>
      </c>
      <c r="P998" s="153" t="e">
        <f t="shared" si="175"/>
        <v>#REF!</v>
      </c>
      <c r="Q998" s="153" t="e">
        <f t="shared" si="175"/>
        <v>#REF!</v>
      </c>
      <c r="R998" s="153" t="e">
        <f t="shared" si="175"/>
        <v>#REF!</v>
      </c>
      <c r="S998" s="153" t="e">
        <f t="shared" si="180"/>
        <v>#REF!</v>
      </c>
      <c r="T998" s="152" t="str">
        <f t="shared" ca="1" si="181"/>
        <v/>
      </c>
      <c r="U998" s="149" t="str">
        <f t="shared" ca="1" si="178"/>
        <v/>
      </c>
    </row>
    <row r="999" spans="1:21">
      <c r="A999" s="149">
        <v>997</v>
      </c>
      <c r="B999" s="150">
        <f t="shared" si="179"/>
        <v>997</v>
      </c>
      <c r="C999" s="151" t="e">
        <f>IF('Data Collection2'!$V$6='Pareto Math2'!Z$3,'Pareto Math2'!B999,IF(HLOOKUP(X$15,'Data Collection2'!I$2:J999,A1000,FALSE)="","",HLOOKUP(X$15,'Data Collection2'!I$2:J999,A1000,FALSE)))</f>
        <v>#REF!</v>
      </c>
      <c r="D999" s="149" t="e">
        <f>HLOOKUP(V$15,'Data Collection2'!I$2:J999,A1000,FALSE)</f>
        <v>#REF!</v>
      </c>
      <c r="E999" s="152" t="e">
        <f>IF(C999="","",HLOOKUP(W$15,'Data Collection2'!I$2:J999,A1000,FALSE))</f>
        <v>#REF!</v>
      </c>
      <c r="F999" s="152">
        <f>(COUNTIF(D$3:D999,D999))</f>
        <v>997</v>
      </c>
      <c r="G999" s="152">
        <f t="shared" si="182"/>
        <v>999</v>
      </c>
      <c r="H999" s="152" t="e">
        <f t="shared" si="183"/>
        <v>#REF!</v>
      </c>
      <c r="I999" s="153" t="str">
        <f t="shared" si="177"/>
        <v/>
      </c>
      <c r="J999" s="153" t="e">
        <f t="shared" si="176"/>
        <v>#REF!</v>
      </c>
      <c r="K999" s="153" t="e">
        <f t="shared" si="176"/>
        <v>#REF!</v>
      </c>
      <c r="L999" s="153" t="e">
        <f t="shared" si="176"/>
        <v>#REF!</v>
      </c>
      <c r="M999" s="153" t="e">
        <f t="shared" si="175"/>
        <v>#REF!</v>
      </c>
      <c r="N999" s="153" t="e">
        <f t="shared" si="175"/>
        <v>#REF!</v>
      </c>
      <c r="O999" s="153" t="e">
        <f t="shared" si="175"/>
        <v>#REF!</v>
      </c>
      <c r="P999" s="153" t="e">
        <f t="shared" si="175"/>
        <v>#REF!</v>
      </c>
      <c r="Q999" s="153" t="e">
        <f t="shared" si="175"/>
        <v>#REF!</v>
      </c>
      <c r="R999" s="153" t="e">
        <f t="shared" si="175"/>
        <v>#REF!</v>
      </c>
      <c r="S999" s="153" t="e">
        <f t="shared" si="180"/>
        <v>#REF!</v>
      </c>
      <c r="T999" s="152" t="str">
        <f t="shared" ca="1" si="181"/>
        <v/>
      </c>
      <c r="U999" s="149" t="str">
        <f t="shared" ca="1" si="178"/>
        <v/>
      </c>
    </row>
    <row r="1000" spans="1:21">
      <c r="A1000" s="149">
        <v>998</v>
      </c>
      <c r="B1000" s="150">
        <f t="shared" si="179"/>
        <v>998</v>
      </c>
      <c r="C1000" s="151" t="e">
        <f>IF('Data Collection2'!$V$6='Pareto Math2'!Z$3,'Pareto Math2'!B1000,IF(HLOOKUP(X$15,'Data Collection2'!I$2:J1000,A1001,FALSE)="","",HLOOKUP(X$15,'Data Collection2'!I$2:J1000,A1001,FALSE)))</f>
        <v>#REF!</v>
      </c>
      <c r="D1000" s="149" t="e">
        <f>HLOOKUP(V$15,'Data Collection2'!I$2:J1000,A1001,FALSE)</f>
        <v>#REF!</v>
      </c>
      <c r="E1000" s="152" t="e">
        <f>IF(C1000="","",HLOOKUP(W$15,'Data Collection2'!I$2:J1000,A1001,FALSE))</f>
        <v>#REF!</v>
      </c>
      <c r="F1000" s="152">
        <f>(COUNTIF(D$3:D1000,D1000))</f>
        <v>998</v>
      </c>
      <c r="G1000" s="152">
        <f t="shared" si="182"/>
        <v>999</v>
      </c>
      <c r="H1000" s="152" t="e">
        <f t="shared" si="183"/>
        <v>#REF!</v>
      </c>
      <c r="I1000" s="153" t="str">
        <f t="shared" si="177"/>
        <v/>
      </c>
      <c r="J1000" s="153" t="e">
        <f t="shared" si="176"/>
        <v>#REF!</v>
      </c>
      <c r="K1000" s="153" t="e">
        <f t="shared" si="176"/>
        <v>#REF!</v>
      </c>
      <c r="L1000" s="153" t="e">
        <f t="shared" si="176"/>
        <v>#REF!</v>
      </c>
      <c r="M1000" s="153" t="e">
        <f t="shared" si="175"/>
        <v>#REF!</v>
      </c>
      <c r="N1000" s="153" t="e">
        <f t="shared" si="175"/>
        <v>#REF!</v>
      </c>
      <c r="O1000" s="153" t="e">
        <f t="shared" si="175"/>
        <v>#REF!</v>
      </c>
      <c r="P1000" s="153" t="e">
        <f t="shared" si="175"/>
        <v>#REF!</v>
      </c>
      <c r="Q1000" s="153" t="e">
        <f t="shared" si="175"/>
        <v>#REF!</v>
      </c>
      <c r="R1000" s="153" t="e">
        <f t="shared" si="175"/>
        <v>#REF!</v>
      </c>
      <c r="S1000" s="153" t="e">
        <f t="shared" si="180"/>
        <v>#REF!</v>
      </c>
      <c r="T1000" s="152" t="str">
        <f t="shared" ca="1" si="181"/>
        <v/>
      </c>
      <c r="U1000" s="149" t="str">
        <f t="shared" ca="1" si="178"/>
        <v/>
      </c>
    </row>
    <row r="1001" spans="1:21">
      <c r="A1001" s="149">
        <v>999</v>
      </c>
      <c r="B1001" s="150">
        <f t="shared" si="179"/>
        <v>999</v>
      </c>
      <c r="C1001" s="151" t="e">
        <f>IF('Data Collection2'!$V$6='Pareto Math2'!Z$3,'Pareto Math2'!B1001,IF(HLOOKUP(X$15,'Data Collection2'!I$2:J1001,A1002,FALSE)="","",HLOOKUP(X$15,'Data Collection2'!I$2:J1001,A1002,FALSE)))</f>
        <v>#REF!</v>
      </c>
      <c r="D1001" s="149" t="e">
        <f>HLOOKUP(V$15,'Data Collection2'!I$2:J1001,A1002,FALSE)</f>
        <v>#REF!</v>
      </c>
      <c r="E1001" s="152" t="e">
        <f>IF(C1001="","",HLOOKUP(W$15,'Data Collection2'!I$2:J1001,A1002,FALSE))</f>
        <v>#REF!</v>
      </c>
      <c r="F1001" s="152">
        <f>(COUNTIF(D$3:D1001,D1001))</f>
        <v>999</v>
      </c>
      <c r="G1001" s="152">
        <f t="shared" si="182"/>
        <v>999</v>
      </c>
      <c r="H1001" s="152" t="e">
        <f t="shared" si="183"/>
        <v>#REF!</v>
      </c>
      <c r="I1001" s="153" t="e">
        <f t="shared" si="177"/>
        <v>#REF!</v>
      </c>
      <c r="J1001" s="153" t="e">
        <f t="shared" si="176"/>
        <v>#REF!</v>
      </c>
      <c r="K1001" s="153" t="e">
        <f t="shared" si="176"/>
        <v>#REF!</v>
      </c>
      <c r="L1001" s="153" t="e">
        <f t="shared" si="176"/>
        <v>#REF!</v>
      </c>
      <c r="M1001" s="153" t="e">
        <f t="shared" si="175"/>
        <v>#REF!</v>
      </c>
      <c r="N1001" s="153" t="e">
        <f t="shared" si="175"/>
        <v>#REF!</v>
      </c>
      <c r="O1001" s="153" t="e">
        <f t="shared" si="175"/>
        <v>#REF!</v>
      </c>
      <c r="P1001" s="153" t="e">
        <f t="shared" si="175"/>
        <v>#REF!</v>
      </c>
      <c r="Q1001" s="153" t="e">
        <f t="shared" si="175"/>
        <v>#REF!</v>
      </c>
      <c r="R1001" s="153" t="e">
        <f t="shared" si="175"/>
        <v>#REF!</v>
      </c>
      <c r="S1001" s="153" t="e">
        <f t="shared" si="180"/>
        <v>#REF!</v>
      </c>
      <c r="T1001" s="152" t="e">
        <f t="shared" ca="1" si="181"/>
        <v>#REF!</v>
      </c>
      <c r="U1001" s="149" t="e">
        <f t="shared" ca="1" si="178"/>
        <v>#REF!</v>
      </c>
    </row>
    <row r="1002" spans="1:21">
      <c r="A1002" s="149">
        <v>1000</v>
      </c>
      <c r="T1002" s="152">
        <f t="shared" ca="1" si="181"/>
        <v>7.3589110382849591E-11</v>
      </c>
    </row>
  </sheetData>
  <mergeCells count="6">
    <mergeCell ref="AA20:AC20"/>
    <mergeCell ref="D1:E1"/>
    <mergeCell ref="T1:U1"/>
    <mergeCell ref="Y6:AE6"/>
    <mergeCell ref="Y12:AE12"/>
    <mergeCell ref="V14:W14"/>
  </mergeCells>
  <conditionalFormatting sqref="X38:AG40">
    <cfRule type="containsErrors" priority="4">
      <formula>ISERROR(X38)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47"/>
  <sheetViews>
    <sheetView showGridLines="0" showRowColHeader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15"/>
  <cols>
    <col min="1" max="1" width="9" style="188"/>
    <col min="2" max="2" width="9" style="187"/>
    <col min="3" max="3" width="2.42578125" style="189" customWidth="1"/>
    <col min="4" max="4" width="102" style="189" customWidth="1"/>
    <col min="5" max="12" width="9" style="188"/>
    <col min="13" max="14" width="13" style="179" customWidth="1"/>
    <col min="15" max="16384" width="9" style="188"/>
  </cols>
  <sheetData>
    <row r="1" spans="1:13" s="193" customFormat="1" ht="31.5" customHeight="1">
      <c r="A1" s="247" t="s">
        <v>211</v>
      </c>
      <c r="B1" s="247"/>
      <c r="C1" s="247"/>
      <c r="D1" s="247"/>
    </row>
    <row r="2" spans="1:13" ht="15.75">
      <c r="A2" s="257" t="s">
        <v>206</v>
      </c>
      <c r="B2" s="194"/>
      <c r="C2" s="248"/>
      <c r="D2" s="192" t="s">
        <v>164</v>
      </c>
      <c r="E2" s="195"/>
      <c r="F2" s="195"/>
      <c r="G2" s="195"/>
      <c r="H2" s="195"/>
      <c r="I2" s="195"/>
      <c r="J2" s="195"/>
      <c r="K2" s="195"/>
      <c r="L2" s="195"/>
      <c r="M2" s="196"/>
    </row>
    <row r="3" spans="1:13" ht="15.75">
      <c r="A3" s="257"/>
      <c r="B3" s="194"/>
      <c r="C3" s="248"/>
      <c r="D3" s="190" t="s">
        <v>165</v>
      </c>
      <c r="E3" s="195"/>
      <c r="F3" s="197"/>
      <c r="G3" s="198" t="s">
        <v>214</v>
      </c>
      <c r="H3" s="198" t="s">
        <v>212</v>
      </c>
      <c r="I3" s="198" t="s">
        <v>213</v>
      </c>
      <c r="J3" s="195"/>
      <c r="K3" s="195"/>
      <c r="L3" s="195"/>
      <c r="M3" s="196"/>
    </row>
    <row r="4" spans="1:13" ht="15.75">
      <c r="A4" s="257"/>
      <c r="B4" s="194"/>
      <c r="C4" s="248"/>
      <c r="D4" s="190" t="s">
        <v>166</v>
      </c>
      <c r="E4" s="195"/>
      <c r="F4" s="195" t="s">
        <v>215</v>
      </c>
      <c r="G4" s="199">
        <f t="shared" ref="G4:G9" si="0">IF(H4=0,0,H4/I4)</f>
        <v>0</v>
      </c>
      <c r="H4" s="196">
        <f>COUNTA(B2:B10)</f>
        <v>0</v>
      </c>
      <c r="I4" s="196">
        <v>9</v>
      </c>
      <c r="J4" s="195"/>
      <c r="K4" s="195"/>
      <c r="L4" s="195"/>
      <c r="M4" s="196"/>
    </row>
    <row r="5" spans="1:13" ht="15.75">
      <c r="A5" s="257"/>
      <c r="B5" s="194"/>
      <c r="C5" s="248"/>
      <c r="D5" s="190" t="s">
        <v>167</v>
      </c>
      <c r="E5" s="195"/>
      <c r="F5" s="195" t="s">
        <v>216</v>
      </c>
      <c r="G5" s="199">
        <f t="shared" si="0"/>
        <v>0</v>
      </c>
      <c r="H5" s="196">
        <f>COUNTA(B12:B17)</f>
        <v>0</v>
      </c>
      <c r="I5" s="196">
        <v>6</v>
      </c>
      <c r="J5" s="195"/>
      <c r="K5" s="195"/>
      <c r="L5" s="195"/>
      <c r="M5" s="196"/>
    </row>
    <row r="6" spans="1:13" ht="15.75">
      <c r="A6" s="257"/>
      <c r="B6" s="194"/>
      <c r="C6" s="248"/>
      <c r="D6" s="190" t="s">
        <v>168</v>
      </c>
      <c r="E6" s="195"/>
      <c r="F6" s="195" t="s">
        <v>217</v>
      </c>
      <c r="G6" s="199">
        <f t="shared" si="0"/>
        <v>0</v>
      </c>
      <c r="H6" s="196">
        <f>COUNTA(B19:B28)</f>
        <v>0</v>
      </c>
      <c r="I6" s="196">
        <v>10</v>
      </c>
      <c r="J6" s="195"/>
      <c r="K6" s="195"/>
      <c r="L6" s="195"/>
      <c r="M6" s="196"/>
    </row>
    <row r="7" spans="1:13" ht="15.75">
      <c r="A7" s="257"/>
      <c r="B7" s="194"/>
      <c r="C7" s="248"/>
      <c r="D7" s="190" t="s">
        <v>169</v>
      </c>
      <c r="E7" s="195"/>
      <c r="F7" s="195" t="s">
        <v>218</v>
      </c>
      <c r="G7" s="199">
        <f t="shared" si="0"/>
        <v>0</v>
      </c>
      <c r="H7" s="196">
        <f>COUNTA(B30:B39)</f>
        <v>0</v>
      </c>
      <c r="I7" s="196">
        <v>10</v>
      </c>
      <c r="J7" s="195"/>
      <c r="K7" s="195"/>
      <c r="L7" s="195"/>
      <c r="M7" s="196"/>
    </row>
    <row r="8" spans="1:13" ht="15.75">
      <c r="A8" s="257"/>
      <c r="B8" s="194"/>
      <c r="C8" s="248"/>
      <c r="D8" s="190" t="s">
        <v>170</v>
      </c>
      <c r="E8" s="195"/>
      <c r="F8" s="195" t="s">
        <v>219</v>
      </c>
      <c r="G8" s="199">
        <f t="shared" si="0"/>
        <v>0</v>
      </c>
      <c r="H8" s="196">
        <f>COUNTA(B41:B47)</f>
        <v>0</v>
      </c>
      <c r="I8" s="196">
        <v>7</v>
      </c>
      <c r="J8" s="195"/>
      <c r="K8" s="195"/>
      <c r="L8" s="195"/>
      <c r="M8" s="196"/>
    </row>
    <row r="9" spans="1:13" ht="15.75">
      <c r="A9" s="257"/>
      <c r="B9" s="194"/>
      <c r="C9" s="248"/>
      <c r="D9" s="190" t="s">
        <v>171</v>
      </c>
      <c r="E9" s="195"/>
      <c r="F9" s="195" t="s">
        <v>220</v>
      </c>
      <c r="G9" s="199">
        <f t="shared" si="0"/>
        <v>0</v>
      </c>
      <c r="H9" s="196">
        <f>SUM(H4:H8)</f>
        <v>0</v>
      </c>
      <c r="I9" s="196">
        <f>SUM(I4:I8)</f>
        <v>42</v>
      </c>
      <c r="J9" s="195"/>
      <c r="K9" s="195"/>
      <c r="L9" s="195"/>
      <c r="M9" s="196"/>
    </row>
    <row r="10" spans="1:13" ht="15.75">
      <c r="A10" s="257"/>
      <c r="B10" s="194"/>
      <c r="C10" s="248"/>
      <c r="D10" s="191" t="s">
        <v>172</v>
      </c>
      <c r="E10" s="195"/>
      <c r="F10" s="195"/>
      <c r="G10" s="195"/>
      <c r="H10" s="195"/>
      <c r="I10" s="195"/>
      <c r="J10" s="195"/>
      <c r="K10" s="195"/>
      <c r="L10" s="195"/>
      <c r="M10" s="196"/>
    </row>
    <row r="11" spans="1:13" ht="15" customHeight="1">
      <c r="A11" s="244"/>
      <c r="B11" s="244"/>
      <c r="C11" s="244"/>
      <c r="D11" s="244"/>
      <c r="E11" s="195"/>
      <c r="F11" s="195"/>
      <c r="G11" s="195"/>
      <c r="H11" s="195"/>
      <c r="I11" s="195"/>
      <c r="J11" s="195"/>
      <c r="K11" s="195"/>
      <c r="L11" s="195"/>
      <c r="M11" s="196"/>
    </row>
    <row r="12" spans="1:13" ht="15.4" customHeight="1">
      <c r="A12" s="258" t="s">
        <v>207</v>
      </c>
      <c r="B12" s="194"/>
      <c r="C12" s="249"/>
      <c r="D12" s="192" t="s">
        <v>173</v>
      </c>
      <c r="E12" s="195"/>
      <c r="F12" s="195"/>
      <c r="G12" s="195"/>
      <c r="H12" s="195"/>
      <c r="I12" s="195"/>
      <c r="J12" s="195"/>
      <c r="K12" s="195"/>
      <c r="L12" s="195"/>
      <c r="M12" s="196"/>
    </row>
    <row r="13" spans="1:13" ht="15.75">
      <c r="A13" s="258"/>
      <c r="B13" s="194"/>
      <c r="C13" s="249"/>
      <c r="D13" s="190" t="s">
        <v>174</v>
      </c>
      <c r="E13" s="195"/>
      <c r="F13" s="195"/>
      <c r="G13" s="195"/>
      <c r="H13" s="195"/>
      <c r="I13" s="195"/>
      <c r="J13" s="195"/>
      <c r="K13" s="195"/>
      <c r="L13" s="195"/>
      <c r="M13" s="196"/>
    </row>
    <row r="14" spans="1:13" ht="15.75">
      <c r="A14" s="258"/>
      <c r="B14" s="194"/>
      <c r="C14" s="249"/>
      <c r="D14" s="190" t="s">
        <v>175</v>
      </c>
      <c r="E14" s="195"/>
      <c r="F14" s="195"/>
      <c r="G14" s="195"/>
      <c r="H14" s="195"/>
      <c r="I14" s="195"/>
      <c r="J14" s="195"/>
      <c r="K14" s="195"/>
      <c r="L14" s="195"/>
      <c r="M14" s="196"/>
    </row>
    <row r="15" spans="1:13" ht="15.75">
      <c r="A15" s="258"/>
      <c r="B15" s="194"/>
      <c r="C15" s="249"/>
      <c r="D15" s="190" t="s">
        <v>176</v>
      </c>
      <c r="E15" s="195"/>
      <c r="F15" s="195"/>
      <c r="G15" s="195"/>
      <c r="H15" s="195"/>
      <c r="I15" s="195"/>
      <c r="J15" s="195"/>
      <c r="K15" s="195"/>
      <c r="L15" s="195"/>
      <c r="M15" s="196"/>
    </row>
    <row r="16" spans="1:13" ht="15.75">
      <c r="A16" s="258"/>
      <c r="B16" s="194"/>
      <c r="C16" s="249"/>
      <c r="D16" s="190" t="s">
        <v>177</v>
      </c>
      <c r="E16" s="195"/>
      <c r="F16" s="195"/>
      <c r="G16" s="195"/>
      <c r="H16" s="195"/>
      <c r="I16" s="195"/>
      <c r="J16" s="195"/>
      <c r="K16" s="195"/>
      <c r="L16" s="195"/>
      <c r="M16" s="196"/>
    </row>
    <row r="17" spans="1:13" ht="15.75">
      <c r="A17" s="258"/>
      <c r="B17" s="194"/>
      <c r="C17" s="250"/>
      <c r="D17" s="190" t="s">
        <v>178</v>
      </c>
      <c r="E17" s="195"/>
      <c r="F17" s="195"/>
      <c r="G17" s="195"/>
      <c r="H17" s="195"/>
      <c r="I17" s="195"/>
      <c r="J17" s="195"/>
      <c r="K17" s="195"/>
      <c r="L17" s="195"/>
      <c r="M17" s="196"/>
    </row>
    <row r="18" spans="1:13" ht="15" customHeight="1">
      <c r="A18" s="244"/>
      <c r="B18" s="244"/>
      <c r="C18" s="244"/>
      <c r="D18" s="244"/>
      <c r="E18" s="195"/>
      <c r="F18" s="195"/>
      <c r="G18" s="195"/>
      <c r="H18" s="195"/>
      <c r="I18" s="195"/>
      <c r="J18" s="195"/>
      <c r="K18" s="195"/>
      <c r="L18" s="195"/>
      <c r="M18" s="196"/>
    </row>
    <row r="19" spans="1:13" ht="15.4" customHeight="1">
      <c r="A19" s="245" t="s">
        <v>208</v>
      </c>
      <c r="B19" s="194"/>
      <c r="C19" s="251"/>
      <c r="D19" s="190" t="s">
        <v>179</v>
      </c>
      <c r="E19" s="195"/>
      <c r="F19" s="195"/>
      <c r="G19" s="195"/>
      <c r="H19" s="195"/>
      <c r="I19" s="195"/>
      <c r="J19" s="195"/>
      <c r="K19" s="195"/>
      <c r="L19" s="195"/>
      <c r="M19" s="196"/>
    </row>
    <row r="20" spans="1:13" ht="15.75">
      <c r="A20" s="245"/>
      <c r="B20" s="194"/>
      <c r="C20" s="252"/>
      <c r="D20" s="190" t="s">
        <v>180</v>
      </c>
      <c r="E20" s="195"/>
      <c r="F20" s="195"/>
      <c r="G20" s="195"/>
      <c r="H20" s="195"/>
      <c r="I20" s="195"/>
      <c r="J20" s="195"/>
      <c r="K20" s="195"/>
      <c r="L20" s="195"/>
      <c r="M20" s="196"/>
    </row>
    <row r="21" spans="1:13" ht="15.75">
      <c r="A21" s="245"/>
      <c r="B21" s="194"/>
      <c r="C21" s="252"/>
      <c r="D21" s="190" t="s">
        <v>181</v>
      </c>
      <c r="E21" s="195"/>
      <c r="F21" s="195"/>
      <c r="G21" s="195"/>
      <c r="H21" s="195"/>
      <c r="I21" s="195"/>
      <c r="J21" s="195"/>
      <c r="K21" s="195"/>
      <c r="L21" s="195"/>
      <c r="M21" s="196"/>
    </row>
    <row r="22" spans="1:13" ht="15.75">
      <c r="A22" s="245"/>
      <c r="B22" s="194"/>
      <c r="C22" s="252"/>
      <c r="D22" s="190" t="s">
        <v>182</v>
      </c>
      <c r="E22" s="195"/>
      <c r="F22" s="195"/>
      <c r="G22" s="195"/>
      <c r="H22" s="195"/>
      <c r="I22" s="195"/>
      <c r="J22" s="195"/>
      <c r="K22" s="195"/>
      <c r="L22" s="195"/>
      <c r="M22" s="196"/>
    </row>
    <row r="23" spans="1:13" ht="15.75">
      <c r="A23" s="245"/>
      <c r="B23" s="194"/>
      <c r="C23" s="252"/>
      <c r="D23" s="190" t="s">
        <v>183</v>
      </c>
      <c r="E23" s="195"/>
      <c r="F23" s="195"/>
      <c r="G23" s="195"/>
      <c r="H23" s="195"/>
      <c r="I23" s="195"/>
      <c r="J23" s="195"/>
      <c r="K23" s="195"/>
      <c r="L23" s="195"/>
      <c r="M23" s="196"/>
    </row>
    <row r="24" spans="1:13" ht="15.75">
      <c r="A24" s="245"/>
      <c r="B24" s="194"/>
      <c r="C24" s="252"/>
      <c r="D24" s="190" t="s">
        <v>184</v>
      </c>
      <c r="E24" s="195"/>
      <c r="F24" s="195"/>
      <c r="G24" s="195"/>
      <c r="H24" s="195"/>
      <c r="I24" s="195"/>
      <c r="J24" s="195"/>
      <c r="K24" s="195"/>
      <c r="L24" s="195"/>
      <c r="M24" s="196"/>
    </row>
    <row r="25" spans="1:13" ht="15.75">
      <c r="A25" s="245"/>
      <c r="B25" s="194"/>
      <c r="C25" s="252"/>
      <c r="D25" s="190" t="s">
        <v>185</v>
      </c>
      <c r="E25" s="195"/>
      <c r="F25" s="195"/>
      <c r="G25" s="195"/>
      <c r="H25" s="195"/>
      <c r="I25" s="195"/>
      <c r="J25" s="195"/>
      <c r="K25" s="195"/>
      <c r="L25" s="195"/>
      <c r="M25" s="196"/>
    </row>
    <row r="26" spans="1:13" ht="15.75">
      <c r="A26" s="245"/>
      <c r="B26" s="194"/>
      <c r="C26" s="252"/>
      <c r="D26" s="190" t="s">
        <v>186</v>
      </c>
    </row>
    <row r="27" spans="1:13" ht="15.75">
      <c r="A27" s="245"/>
      <c r="B27" s="194"/>
      <c r="C27" s="252"/>
      <c r="D27" s="190" t="s">
        <v>187</v>
      </c>
    </row>
    <row r="28" spans="1:13" ht="15.75">
      <c r="A28" s="245"/>
      <c r="B28" s="194"/>
      <c r="C28" s="253"/>
      <c r="D28" s="190" t="s">
        <v>188</v>
      </c>
    </row>
    <row r="29" spans="1:13" ht="15" customHeight="1">
      <c r="A29" s="244"/>
      <c r="B29" s="244"/>
      <c r="C29" s="244"/>
      <c r="D29" s="244"/>
    </row>
    <row r="30" spans="1:13" ht="15.75">
      <c r="A30" s="246" t="s">
        <v>209</v>
      </c>
      <c r="B30" s="194"/>
      <c r="C30" s="254"/>
      <c r="D30" s="190" t="s">
        <v>189</v>
      </c>
    </row>
    <row r="31" spans="1:13" ht="15.75">
      <c r="A31" s="246"/>
      <c r="B31" s="194"/>
      <c r="C31" s="255"/>
      <c r="D31" s="190" t="s">
        <v>190</v>
      </c>
    </row>
    <row r="32" spans="1:13" ht="15.75">
      <c r="A32" s="246"/>
      <c r="B32" s="194"/>
      <c r="C32" s="255"/>
      <c r="D32" s="190" t="s">
        <v>191</v>
      </c>
    </row>
    <row r="33" spans="1:4" ht="15.75">
      <c r="A33" s="246"/>
      <c r="B33" s="194"/>
      <c r="C33" s="255"/>
      <c r="D33" s="190" t="s">
        <v>192</v>
      </c>
    </row>
    <row r="34" spans="1:4" ht="15.75">
      <c r="A34" s="246"/>
      <c r="B34" s="194"/>
      <c r="C34" s="255"/>
      <c r="D34" s="190" t="s">
        <v>193</v>
      </c>
    </row>
    <row r="35" spans="1:4" ht="15.75">
      <c r="A35" s="246"/>
      <c r="B35" s="194"/>
      <c r="C35" s="255"/>
      <c r="D35" s="190" t="s">
        <v>194</v>
      </c>
    </row>
    <row r="36" spans="1:4" ht="15.75">
      <c r="A36" s="246"/>
      <c r="B36" s="194"/>
      <c r="C36" s="255"/>
      <c r="D36" s="190" t="s">
        <v>195</v>
      </c>
    </row>
    <row r="37" spans="1:4" ht="15.75">
      <c r="A37" s="246"/>
      <c r="B37" s="194"/>
      <c r="C37" s="255"/>
      <c r="D37" s="190" t="s">
        <v>196</v>
      </c>
    </row>
    <row r="38" spans="1:4" ht="15.75">
      <c r="A38" s="246"/>
      <c r="B38" s="194"/>
      <c r="C38" s="255"/>
      <c r="D38" s="190" t="s">
        <v>197</v>
      </c>
    </row>
    <row r="39" spans="1:4" ht="15.75">
      <c r="A39" s="246"/>
      <c r="B39" s="194"/>
      <c r="C39" s="256"/>
      <c r="D39" s="190" t="s">
        <v>198</v>
      </c>
    </row>
    <row r="40" spans="1:4" ht="15" customHeight="1">
      <c r="A40" s="244"/>
      <c r="B40" s="244"/>
      <c r="C40" s="244"/>
      <c r="D40" s="244"/>
    </row>
    <row r="41" spans="1:4" ht="15.4" customHeight="1">
      <c r="A41" s="243" t="s">
        <v>210</v>
      </c>
      <c r="B41" s="194"/>
      <c r="C41" s="240"/>
      <c r="D41" s="190" t="s">
        <v>199</v>
      </c>
    </row>
    <row r="42" spans="1:4" ht="15.75">
      <c r="A42" s="243"/>
      <c r="B42" s="194"/>
      <c r="C42" s="241"/>
      <c r="D42" s="190" t="s">
        <v>200</v>
      </c>
    </row>
    <row r="43" spans="1:4" ht="15.75">
      <c r="A43" s="243"/>
      <c r="B43" s="194"/>
      <c r="C43" s="241"/>
      <c r="D43" s="190" t="s">
        <v>201</v>
      </c>
    </row>
    <row r="44" spans="1:4" ht="15.75">
      <c r="A44" s="243"/>
      <c r="B44" s="194"/>
      <c r="C44" s="241"/>
      <c r="D44" s="190" t="s">
        <v>202</v>
      </c>
    </row>
    <row r="45" spans="1:4" ht="15.75">
      <c r="A45" s="243"/>
      <c r="B45" s="194"/>
      <c r="C45" s="241"/>
      <c r="D45" s="190" t="s">
        <v>203</v>
      </c>
    </row>
    <row r="46" spans="1:4" ht="15.75">
      <c r="A46" s="243"/>
      <c r="B46" s="194"/>
      <c r="C46" s="241"/>
      <c r="D46" s="190" t="s">
        <v>204</v>
      </c>
    </row>
    <row r="47" spans="1:4" ht="15.75">
      <c r="A47" s="243"/>
      <c r="B47" s="194"/>
      <c r="C47" s="242"/>
      <c r="D47" s="190" t="s">
        <v>205</v>
      </c>
    </row>
  </sheetData>
  <sheetProtection password="CEBE" sheet="1" objects="1" scenarios="1" selectLockedCells="1"/>
  <mergeCells count="15">
    <mergeCell ref="A1:D1"/>
    <mergeCell ref="C2:C10"/>
    <mergeCell ref="C12:C17"/>
    <mergeCell ref="C19:C28"/>
    <mergeCell ref="C30:C39"/>
    <mergeCell ref="A11:D11"/>
    <mergeCell ref="A2:A10"/>
    <mergeCell ref="A12:A17"/>
    <mergeCell ref="C41:C47"/>
    <mergeCell ref="A41:A47"/>
    <mergeCell ref="A40:D40"/>
    <mergeCell ref="A29:D29"/>
    <mergeCell ref="A18:D18"/>
    <mergeCell ref="A19:A28"/>
    <mergeCell ref="A30:A39"/>
  </mergeCells>
  <dataValidations count="1">
    <dataValidation type="list" allowBlank="1" showInputMessage="1" showErrorMessage="1" sqref="B19:B28 B12:B17 B2:B10 B30:B39 B41:B47">
      <formula1>"X, n/a,"</formula1>
    </dataValidation>
  </dataValidations>
  <printOptions horizontalCentered="1"/>
  <pageMargins left="0" right="0" top="0" bottom="0" header="0.05" footer="0"/>
  <pageSetup scale="72" orientation="landscape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E19"/>
  <sheetViews>
    <sheetView showGridLines="0" showRowColHeaders="0" workbookViewId="0">
      <pane ySplit="4" topLeftCell="A5" activePane="bottomLeft" state="frozen"/>
      <selection pane="bottomLeft" activeCell="C4" sqref="C4"/>
    </sheetView>
  </sheetViews>
  <sheetFormatPr defaultRowHeight="18"/>
  <cols>
    <col min="1" max="1" width="4.85546875" customWidth="1"/>
    <col min="2" max="2" width="36" style="184" customWidth="1"/>
    <col min="3" max="3" width="78.7109375" style="184" customWidth="1"/>
    <col min="4" max="4" width="37.42578125" customWidth="1"/>
  </cols>
  <sheetData>
    <row r="2" spans="2:5" s="179" customFormat="1" ht="40.5" customHeight="1">
      <c r="B2" s="259" t="s">
        <v>148</v>
      </c>
      <c r="C2" s="260"/>
    </row>
    <row r="3" spans="2:5" s="180" customFormat="1" ht="27" customHeight="1">
      <c r="B3" s="206" t="s">
        <v>226</v>
      </c>
      <c r="C3" s="208" t="str">
        <f>IF(C19="Yes",E6&amp;E7&amp;E8&amp;E9&amp;E10&amp;E11,"Red Tag ID will be provided once when form is complete")</f>
        <v>Red Tag ID will be provided once when form is complete</v>
      </c>
      <c r="D3" s="210" t="str">
        <f>IF(C19="Yes","  Format = YR MO DAY HR MIN SEC","")</f>
        <v/>
      </c>
    </row>
    <row r="4" spans="2:5" s="180" customFormat="1" ht="27" customHeight="1">
      <c r="B4" s="185" t="s">
        <v>161</v>
      </c>
      <c r="C4" s="181"/>
    </row>
    <row r="5" spans="2:5" s="180" customFormat="1" ht="90.6" customHeight="1">
      <c r="B5" s="186" t="s">
        <v>149</v>
      </c>
      <c r="C5" s="182"/>
    </row>
    <row r="6" spans="2:5" s="180" customFormat="1" ht="27" customHeight="1">
      <c r="B6" s="185" t="s">
        <v>150</v>
      </c>
      <c r="C6" s="181"/>
      <c r="E6" s="207" t="str">
        <f ca="1">YEAR(NOW())&amp;" "</f>
        <v xml:space="preserve">2026 </v>
      </c>
    </row>
    <row r="7" spans="2:5" s="180" customFormat="1" ht="27" customHeight="1">
      <c r="B7" s="185" t="s">
        <v>151</v>
      </c>
      <c r="C7" s="181"/>
      <c r="E7" s="207" t="str">
        <f ca="1">MONTH(NOW())&amp;" "</f>
        <v xml:space="preserve">4 </v>
      </c>
    </row>
    <row r="8" spans="2:5" s="180" customFormat="1" ht="27" customHeight="1">
      <c r="B8" s="185" t="s">
        <v>152</v>
      </c>
      <c r="C8" s="181"/>
      <c r="E8" s="207" t="str">
        <f ca="1">DAY(NOW())&amp;" "</f>
        <v xml:space="preserve">13 </v>
      </c>
    </row>
    <row r="9" spans="2:5" s="180" customFormat="1" ht="27" customHeight="1">
      <c r="B9" s="185" t="s">
        <v>153</v>
      </c>
      <c r="C9" s="181"/>
      <c r="E9" s="207" t="str">
        <f ca="1">HOUR(NOW())&amp;" "</f>
        <v xml:space="preserve">7 </v>
      </c>
    </row>
    <row r="10" spans="2:5" s="180" customFormat="1" ht="27" customHeight="1">
      <c r="B10" s="185" t="s">
        <v>154</v>
      </c>
      <c r="C10" s="181"/>
      <c r="E10" s="207" t="str">
        <f ca="1">MINUTE(NOW())&amp;" "</f>
        <v xml:space="preserve">25 </v>
      </c>
    </row>
    <row r="11" spans="2:5" s="180" customFormat="1" ht="27" customHeight="1">
      <c r="B11" s="185" t="s">
        <v>155</v>
      </c>
      <c r="C11" s="181"/>
      <c r="E11" s="207" t="str">
        <f ca="1">SECOND(NOW())&amp;" "</f>
        <v xml:space="preserve">1 </v>
      </c>
    </row>
    <row r="12" spans="2:5" s="180" customFormat="1" ht="27" customHeight="1">
      <c r="B12" s="185" t="s">
        <v>162</v>
      </c>
      <c r="C12" s="183"/>
    </row>
    <row r="13" spans="2:5" s="180" customFormat="1" ht="27" customHeight="1">
      <c r="B13" s="185" t="s">
        <v>163</v>
      </c>
      <c r="C13" s="183"/>
    </row>
    <row r="14" spans="2:5" s="180" customFormat="1" ht="27" customHeight="1">
      <c r="B14" s="185" t="s">
        <v>156</v>
      </c>
      <c r="C14" s="181"/>
    </row>
    <row r="15" spans="2:5" s="180" customFormat="1" ht="27" customHeight="1">
      <c r="B15" s="185" t="s">
        <v>157</v>
      </c>
      <c r="C15" s="181"/>
    </row>
    <row r="16" spans="2:5" s="180" customFormat="1" ht="27" customHeight="1">
      <c r="B16" s="185" t="s">
        <v>158</v>
      </c>
      <c r="C16" s="181"/>
    </row>
    <row r="17" spans="2:3" s="180" customFormat="1" ht="27" customHeight="1">
      <c r="B17" s="185" t="s">
        <v>159</v>
      </c>
      <c r="C17" s="181"/>
    </row>
    <row r="18" spans="2:3" s="180" customFormat="1" ht="91.9" customHeight="1">
      <c r="B18" s="186" t="s">
        <v>160</v>
      </c>
      <c r="C18" s="182"/>
    </row>
    <row r="19" spans="2:3" s="180" customFormat="1" ht="27" customHeight="1">
      <c r="B19" s="209" t="s">
        <v>227</v>
      </c>
      <c r="C19" s="181"/>
    </row>
  </sheetData>
  <sheetProtection password="CEBE" sheet="1" objects="1" scenarios="1" selectLockedCells="1"/>
  <mergeCells count="1">
    <mergeCell ref="B2:C2"/>
  </mergeCells>
  <dataValidations count="4">
    <dataValidation type="list" allowBlank="1" showInputMessage="1" showErrorMessage="1" sqref="C14">
      <formula1>"Office supplies, Office furniture and fixtures, Office equip/electronics, Production equip/electronics, Engineering equip/electronics, Other-(provide comments)"</formula1>
    </dataValidation>
    <dataValidation type="list" allowBlank="1" showInputMessage="1" showErrorMessage="1" sqref="C15">
      <formula1>"Item is rarely used, Item is never used, Item is obsolete, Item is defective, other-(provide comments)"</formula1>
    </dataValidation>
    <dataValidation type="list" allowBlank="1" showInputMessage="1" showErrorMessage="1" sqref="C16">
      <formula1>"Perfect working condition,Working condition, Minor repairs are needed, Major repairs are needed, Non-repairable, Other-(provide comments)"</formula1>
    </dataValidation>
    <dataValidation type="list" allowBlank="1" showInputMessage="1" showErrorMessage="1" sqref="C19">
      <formula1>"Not yet, Yes"</formula1>
    </dataValidation>
  </dataValidations>
  <printOptions horizontalCentered="1"/>
  <pageMargins left="0.25" right="0.25" top="0.25" bottom="0" header="0" footer="0"/>
  <pageSetup scale="86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1"/>
  <sheetViews>
    <sheetView showGridLines="0" showRowColHeaders="0" workbookViewId="0">
      <pane ySplit="1" topLeftCell="A2" activePane="bottomLeft" state="frozen"/>
      <selection pane="bottomLeft" activeCell="B2" sqref="B2"/>
    </sheetView>
  </sheetViews>
  <sheetFormatPr defaultColWidth="9" defaultRowHeight="12.75"/>
  <cols>
    <col min="1" max="1" width="4.42578125" style="179" customWidth="1"/>
    <col min="2" max="2" width="24" style="179" customWidth="1"/>
    <col min="3" max="3" width="59.28515625" style="179" customWidth="1"/>
    <col min="4" max="4" width="28.28515625" style="179" customWidth="1"/>
    <col min="7" max="9" width="8.7109375" style="200" customWidth="1"/>
    <col min="10" max="10" width="8.7109375" style="196" customWidth="1"/>
    <col min="11" max="12" width="8.7109375" style="200" customWidth="1"/>
    <col min="13" max="16384" width="9" style="179"/>
  </cols>
  <sheetData>
    <row r="1" spans="1:10" ht="20.25">
      <c r="B1" s="201" t="s">
        <v>228</v>
      </c>
      <c r="C1" s="201" t="s">
        <v>229</v>
      </c>
      <c r="D1" s="201" t="s">
        <v>225</v>
      </c>
    </row>
    <row r="2" spans="1:10" ht="15">
      <c r="A2" s="179">
        <v>1</v>
      </c>
      <c r="B2" s="230"/>
      <c r="C2" s="202"/>
      <c r="D2" s="203"/>
      <c r="J2" s="196" t="s">
        <v>221</v>
      </c>
    </row>
    <row r="3" spans="1:10" ht="15">
      <c r="A3" s="179">
        <v>2</v>
      </c>
      <c r="B3" s="231"/>
      <c r="C3" s="202"/>
      <c r="D3" s="202"/>
      <c r="J3" s="196" t="s">
        <v>222</v>
      </c>
    </row>
    <row r="4" spans="1:10" ht="15">
      <c r="A4" s="179">
        <v>3</v>
      </c>
      <c r="B4" s="231"/>
      <c r="C4" s="202"/>
      <c r="D4" s="202"/>
      <c r="J4" s="196" t="s">
        <v>223</v>
      </c>
    </row>
    <row r="5" spans="1:10" ht="15">
      <c r="A5" s="179">
        <v>4</v>
      </c>
      <c r="B5" s="231"/>
      <c r="C5" s="202"/>
      <c r="D5" s="202"/>
      <c r="J5" s="196" t="s">
        <v>224</v>
      </c>
    </row>
    <row r="6" spans="1:10" ht="15">
      <c r="A6" s="179">
        <v>5</v>
      </c>
      <c r="B6" s="202"/>
      <c r="C6" s="202"/>
      <c r="D6" s="202"/>
    </row>
    <row r="7" spans="1:10" ht="15">
      <c r="A7" s="179">
        <v>6</v>
      </c>
      <c r="B7" s="202"/>
      <c r="C7" s="202"/>
      <c r="D7" s="202"/>
    </row>
    <row r="8" spans="1:10" ht="15">
      <c r="A8" s="179">
        <v>7</v>
      </c>
      <c r="B8" s="202"/>
      <c r="C8" s="202"/>
      <c r="D8" s="202"/>
    </row>
    <row r="9" spans="1:10" ht="15">
      <c r="A9" s="179">
        <v>8</v>
      </c>
      <c r="B9" s="202"/>
      <c r="C9" s="202"/>
      <c r="D9" s="202"/>
    </row>
    <row r="10" spans="1:10" ht="15">
      <c r="A10" s="179">
        <v>9</v>
      </c>
      <c r="B10" s="202"/>
      <c r="C10" s="202"/>
      <c r="D10" s="202"/>
    </row>
    <row r="11" spans="1:10" ht="15">
      <c r="A11" s="179">
        <v>10</v>
      </c>
      <c r="B11" s="202"/>
      <c r="C11" s="202"/>
      <c r="D11" s="202"/>
    </row>
    <row r="12" spans="1:10" ht="15">
      <c r="A12" s="179">
        <v>11</v>
      </c>
      <c r="B12" s="202"/>
      <c r="C12" s="202"/>
      <c r="D12" s="202"/>
    </row>
    <row r="13" spans="1:10" ht="15">
      <c r="A13" s="179">
        <v>12</v>
      </c>
      <c r="B13" s="202"/>
      <c r="C13" s="202"/>
      <c r="D13" s="202"/>
    </row>
    <row r="14" spans="1:10" ht="15">
      <c r="A14" s="179">
        <v>13</v>
      </c>
      <c r="B14" s="202"/>
      <c r="C14" s="202"/>
      <c r="D14" s="202"/>
    </row>
    <row r="15" spans="1:10" ht="15">
      <c r="A15" s="179">
        <v>14</v>
      </c>
      <c r="B15" s="202"/>
      <c r="C15" s="202"/>
      <c r="D15" s="202"/>
    </row>
    <row r="16" spans="1:10" ht="15">
      <c r="A16" s="179">
        <v>15</v>
      </c>
      <c r="B16" s="202"/>
      <c r="C16" s="202"/>
      <c r="D16" s="202"/>
    </row>
    <row r="17" spans="1:4" ht="15">
      <c r="A17" s="179">
        <v>16</v>
      </c>
      <c r="B17" s="202"/>
      <c r="C17" s="202"/>
      <c r="D17" s="202"/>
    </row>
    <row r="18" spans="1:4" ht="15">
      <c r="A18" s="179">
        <v>17</v>
      </c>
      <c r="B18" s="202"/>
      <c r="C18" s="202"/>
      <c r="D18" s="202"/>
    </row>
    <row r="19" spans="1:4" ht="15">
      <c r="A19" s="179">
        <v>18</v>
      </c>
      <c r="B19" s="202"/>
      <c r="C19" s="202"/>
      <c r="D19" s="202"/>
    </row>
    <row r="20" spans="1:4" ht="15">
      <c r="A20" s="179">
        <v>19</v>
      </c>
      <c r="B20" s="202"/>
      <c r="C20" s="202"/>
      <c r="D20" s="202"/>
    </row>
    <row r="21" spans="1:4" ht="15">
      <c r="A21" s="179">
        <v>20</v>
      </c>
      <c r="B21" s="202"/>
      <c r="C21" s="202"/>
      <c r="D21" s="202"/>
    </row>
    <row r="22" spans="1:4" ht="15">
      <c r="A22" s="179">
        <v>21</v>
      </c>
      <c r="B22" s="202"/>
      <c r="C22" s="202"/>
      <c r="D22" s="202"/>
    </row>
    <row r="23" spans="1:4" ht="15">
      <c r="A23" s="179">
        <v>22</v>
      </c>
      <c r="B23" s="202"/>
      <c r="C23" s="202"/>
      <c r="D23" s="202"/>
    </row>
    <row r="24" spans="1:4" ht="15">
      <c r="A24" s="179">
        <v>23</v>
      </c>
      <c r="B24" s="202"/>
      <c r="C24" s="202"/>
      <c r="D24" s="202"/>
    </row>
    <row r="25" spans="1:4" ht="15">
      <c r="A25" s="179">
        <v>24</v>
      </c>
      <c r="B25" s="202"/>
      <c r="C25" s="202"/>
      <c r="D25" s="202"/>
    </row>
    <row r="26" spans="1:4" ht="15">
      <c r="A26" s="179">
        <v>25</v>
      </c>
      <c r="B26" s="202"/>
      <c r="C26" s="202"/>
      <c r="D26" s="202"/>
    </row>
    <row r="27" spans="1:4" ht="15">
      <c r="A27" s="179">
        <v>26</v>
      </c>
      <c r="B27" s="202"/>
      <c r="C27" s="202"/>
      <c r="D27" s="202"/>
    </row>
    <row r="28" spans="1:4" ht="15">
      <c r="A28" s="179">
        <v>27</v>
      </c>
      <c r="B28" s="202"/>
      <c r="C28" s="202"/>
      <c r="D28" s="202"/>
    </row>
    <row r="29" spans="1:4" ht="15">
      <c r="A29" s="179">
        <v>28</v>
      </c>
      <c r="B29" s="202"/>
      <c r="C29" s="202"/>
      <c r="D29" s="202"/>
    </row>
    <row r="30" spans="1:4" ht="15">
      <c r="A30" s="179">
        <v>29</v>
      </c>
      <c r="B30" s="202"/>
      <c r="C30" s="202"/>
      <c r="D30" s="202"/>
    </row>
    <row r="31" spans="1:4" ht="15">
      <c r="A31" s="179">
        <v>30</v>
      </c>
      <c r="B31" s="202"/>
      <c r="C31" s="202"/>
      <c r="D31" s="202"/>
    </row>
    <row r="32" spans="1:4" ht="15">
      <c r="A32" s="179">
        <v>31</v>
      </c>
      <c r="B32" s="202"/>
      <c r="C32" s="202"/>
      <c r="D32" s="202"/>
    </row>
    <row r="33" spans="1:4" ht="15">
      <c r="A33" s="179">
        <v>32</v>
      </c>
      <c r="B33" s="202"/>
      <c r="C33" s="202"/>
      <c r="D33" s="202"/>
    </row>
    <row r="34" spans="1:4" ht="15">
      <c r="A34" s="179">
        <v>33</v>
      </c>
      <c r="B34" s="202"/>
      <c r="C34" s="202"/>
      <c r="D34" s="202"/>
    </row>
    <row r="35" spans="1:4" ht="15">
      <c r="A35" s="179">
        <v>34</v>
      </c>
      <c r="B35" s="202"/>
      <c r="C35" s="202"/>
      <c r="D35" s="202"/>
    </row>
    <row r="36" spans="1:4" ht="15">
      <c r="A36" s="179">
        <v>35</v>
      </c>
      <c r="B36" s="202"/>
      <c r="C36" s="202"/>
      <c r="D36" s="202"/>
    </row>
    <row r="37" spans="1:4" ht="15">
      <c r="A37" s="179">
        <v>36</v>
      </c>
      <c r="B37" s="202"/>
      <c r="C37" s="202"/>
      <c r="D37" s="202"/>
    </row>
    <row r="38" spans="1:4" ht="15">
      <c r="A38" s="179">
        <v>37</v>
      </c>
      <c r="B38" s="202"/>
      <c r="C38" s="202"/>
      <c r="D38" s="202"/>
    </row>
    <row r="39" spans="1:4" ht="15">
      <c r="A39" s="179">
        <v>38</v>
      </c>
      <c r="B39" s="202"/>
      <c r="C39" s="202"/>
      <c r="D39" s="202"/>
    </row>
    <row r="40" spans="1:4" ht="15">
      <c r="A40" s="179">
        <v>39</v>
      </c>
      <c r="B40" s="202"/>
      <c r="C40" s="202"/>
      <c r="D40" s="202"/>
    </row>
    <row r="41" spans="1:4" ht="15">
      <c r="A41" s="179">
        <v>40</v>
      </c>
      <c r="B41" s="202"/>
      <c r="C41" s="202"/>
      <c r="D41" s="202"/>
    </row>
    <row r="42" spans="1:4" ht="15">
      <c r="A42" s="179">
        <v>41</v>
      </c>
      <c r="B42" s="202"/>
      <c r="C42" s="202"/>
      <c r="D42" s="202"/>
    </row>
    <row r="43" spans="1:4" ht="15">
      <c r="A43" s="179">
        <v>42</v>
      </c>
      <c r="B43" s="202"/>
      <c r="C43" s="202"/>
      <c r="D43" s="202"/>
    </row>
    <row r="44" spans="1:4" ht="15">
      <c r="A44" s="179">
        <v>43</v>
      </c>
      <c r="B44" s="202"/>
      <c r="C44" s="202"/>
      <c r="D44" s="202"/>
    </row>
    <row r="45" spans="1:4" ht="15">
      <c r="A45" s="179">
        <v>44</v>
      </c>
      <c r="B45" s="202"/>
      <c r="C45" s="202"/>
      <c r="D45" s="202"/>
    </row>
    <row r="46" spans="1:4" ht="15">
      <c r="A46" s="179">
        <v>45</v>
      </c>
      <c r="B46" s="202"/>
      <c r="C46" s="202"/>
      <c r="D46" s="202"/>
    </row>
    <row r="47" spans="1:4" ht="15">
      <c r="A47" s="179">
        <v>46</v>
      </c>
      <c r="B47" s="202"/>
      <c r="C47" s="202"/>
      <c r="D47" s="202"/>
    </row>
    <row r="48" spans="1:4" ht="15">
      <c r="A48" s="179">
        <v>47</v>
      </c>
      <c r="B48" s="202"/>
      <c r="C48" s="202"/>
      <c r="D48" s="202"/>
    </row>
    <row r="49" spans="1:4" ht="15">
      <c r="A49" s="179">
        <v>48</v>
      </c>
      <c r="B49" s="202"/>
      <c r="C49" s="202"/>
      <c r="D49" s="202"/>
    </row>
    <row r="50" spans="1:4" ht="15">
      <c r="A50" s="179">
        <v>49</v>
      </c>
      <c r="B50" s="202"/>
      <c r="C50" s="202"/>
      <c r="D50" s="202"/>
    </row>
    <row r="51" spans="1:4" ht="15">
      <c r="A51" s="179">
        <v>50</v>
      </c>
      <c r="B51" s="202"/>
      <c r="C51" s="202"/>
      <c r="D51" s="202"/>
    </row>
  </sheetData>
  <sheetProtection password="CEBE" sheet="1" objects="1" scenarios="1" selectLockedCells="1"/>
  <dataValidations count="1">
    <dataValidation type="list" allowBlank="1" showInputMessage="1" showErrorMessage="1" sqref="D2:D51">
      <formula1>$J$2:$J$5</formula1>
    </dataValidation>
  </dataValidations>
  <printOptions horizontalCentered="1"/>
  <pageMargins left="0" right="0" top="0.25" bottom="0" header="0" footer="0"/>
  <pageSetup scale="90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31"/>
  <sheetViews>
    <sheetView showGridLines="0" showRowColHeaders="0" workbookViewId="0">
      <selection activeCell="C2" sqref="C2"/>
    </sheetView>
  </sheetViews>
  <sheetFormatPr defaultColWidth="8.85546875" defaultRowHeight="15"/>
  <cols>
    <col min="1" max="1" width="6.42578125" style="105" customWidth="1"/>
    <col min="2" max="2" width="48.42578125" style="105" customWidth="1"/>
    <col min="3" max="3" width="88.7109375" style="105" customWidth="1"/>
    <col min="4" max="6" width="14.42578125" style="105" customWidth="1"/>
    <col min="7" max="10" width="7.7109375" style="105" customWidth="1"/>
    <col min="11" max="16384" width="8.85546875" style="106"/>
  </cols>
  <sheetData>
    <row r="1" spans="1:10" ht="26.25">
      <c r="A1" s="263" t="s">
        <v>101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0" ht="21">
      <c r="A2" s="264" t="s">
        <v>82</v>
      </c>
      <c r="B2" s="264"/>
      <c r="C2" s="107"/>
      <c r="D2" s="265" t="s">
        <v>83</v>
      </c>
      <c r="E2" s="265"/>
      <c r="F2" s="266">
        <v>0.625</v>
      </c>
      <c r="G2" s="266"/>
      <c r="H2" s="266"/>
      <c r="I2" s="266"/>
      <c r="J2" s="266"/>
    </row>
    <row r="3" spans="1:10">
      <c r="A3" s="267"/>
      <c r="B3" s="267"/>
      <c r="C3" s="267"/>
      <c r="D3" s="109" t="s">
        <v>84</v>
      </c>
      <c r="E3" s="109" t="s">
        <v>85</v>
      </c>
      <c r="F3" s="109" t="s">
        <v>86</v>
      </c>
      <c r="G3" s="268" t="s">
        <v>87</v>
      </c>
      <c r="H3" s="268"/>
      <c r="I3" s="268" t="s">
        <v>88</v>
      </c>
      <c r="J3" s="268"/>
    </row>
    <row r="4" spans="1:10">
      <c r="A4" s="109" t="s">
        <v>89</v>
      </c>
      <c r="B4" s="109" t="s">
        <v>90</v>
      </c>
      <c r="C4" s="109" t="s">
        <v>91</v>
      </c>
      <c r="D4" s="109"/>
      <c r="E4" s="109" t="s">
        <v>92</v>
      </c>
      <c r="F4" s="109" t="s">
        <v>93</v>
      </c>
      <c r="G4" s="109" t="s">
        <v>94</v>
      </c>
      <c r="H4" s="109" t="s">
        <v>95</v>
      </c>
      <c r="I4" s="109" t="s">
        <v>96</v>
      </c>
      <c r="J4" s="109" t="s">
        <v>95</v>
      </c>
    </row>
    <row r="5" spans="1:10" ht="33.75">
      <c r="A5" s="110">
        <v>1</v>
      </c>
      <c r="B5" s="234"/>
      <c r="C5" s="233"/>
      <c r="D5" s="111"/>
      <c r="E5" s="111"/>
      <c r="F5" s="111"/>
      <c r="G5" s="112"/>
      <c r="H5" s="111"/>
      <c r="I5" s="113"/>
      <c r="J5" s="111"/>
    </row>
    <row r="6" spans="1:10" ht="33.75">
      <c r="A6" s="110">
        <v>2</v>
      </c>
      <c r="B6" s="234"/>
      <c r="C6" s="233"/>
      <c r="D6" s="111"/>
      <c r="E6" s="111"/>
      <c r="F6" s="111"/>
      <c r="G6" s="112"/>
      <c r="H6" s="111"/>
      <c r="I6" s="113"/>
      <c r="J6" s="111"/>
    </row>
    <row r="7" spans="1:10" ht="33.75">
      <c r="A7" s="110">
        <v>3</v>
      </c>
      <c r="B7" s="234"/>
      <c r="C7" s="233"/>
      <c r="D7" s="111"/>
      <c r="E7" s="111"/>
      <c r="F7" s="111"/>
      <c r="G7" s="112"/>
      <c r="H7" s="111"/>
      <c r="I7" s="113"/>
      <c r="J7" s="111"/>
    </row>
    <row r="8" spans="1:10" ht="33.75">
      <c r="A8" s="110">
        <v>4</v>
      </c>
      <c r="B8" s="234"/>
      <c r="C8" s="233"/>
      <c r="D8" s="111"/>
      <c r="E8" s="111"/>
      <c r="F8" s="111"/>
      <c r="G8" s="112"/>
      <c r="H8" s="111"/>
      <c r="I8" s="113"/>
      <c r="J8" s="111"/>
    </row>
    <row r="9" spans="1:10" ht="33.75">
      <c r="A9" s="110">
        <v>5</v>
      </c>
      <c r="B9" s="234"/>
      <c r="C9" s="233"/>
      <c r="D9" s="111"/>
      <c r="E9" s="111"/>
      <c r="F9" s="111"/>
      <c r="G9" s="112"/>
      <c r="H9" s="111"/>
      <c r="I9" s="113"/>
      <c r="J9" s="111"/>
    </row>
    <row r="10" spans="1:10" ht="33.75">
      <c r="A10" s="110">
        <v>6</v>
      </c>
      <c r="B10" s="234"/>
      <c r="C10" s="233"/>
      <c r="D10" s="111"/>
      <c r="E10" s="111"/>
      <c r="F10" s="111"/>
      <c r="G10" s="112"/>
      <c r="H10" s="111"/>
      <c r="I10" s="113"/>
      <c r="J10" s="111"/>
    </row>
    <row r="11" spans="1:10" ht="33.75">
      <c r="A11" s="110">
        <v>7</v>
      </c>
      <c r="B11" s="234"/>
      <c r="C11" s="233"/>
      <c r="D11" s="111"/>
      <c r="E11" s="111"/>
      <c r="F11" s="111"/>
      <c r="G11" s="112"/>
      <c r="H11" s="111"/>
      <c r="I11" s="113"/>
      <c r="J11" s="111"/>
    </row>
    <row r="12" spans="1:10" ht="33.75">
      <c r="A12" s="110">
        <v>8</v>
      </c>
      <c r="B12" s="234"/>
      <c r="C12" s="233"/>
      <c r="D12" s="111"/>
      <c r="E12" s="111"/>
      <c r="F12" s="111"/>
      <c r="G12" s="112"/>
      <c r="H12" s="111"/>
      <c r="I12" s="113"/>
      <c r="J12" s="111"/>
    </row>
    <row r="13" spans="1:10" ht="33.75">
      <c r="A13" s="110">
        <v>9</v>
      </c>
      <c r="B13" s="234"/>
      <c r="C13" s="233"/>
      <c r="D13" s="111"/>
      <c r="E13" s="111"/>
      <c r="F13" s="111"/>
      <c r="G13" s="112"/>
      <c r="H13" s="111"/>
      <c r="I13" s="113"/>
      <c r="J13" s="111"/>
    </row>
    <row r="14" spans="1:10" ht="33.75">
      <c r="A14" s="110">
        <v>10</v>
      </c>
      <c r="B14" s="234"/>
      <c r="C14" s="233"/>
      <c r="D14" s="111"/>
      <c r="E14" s="111"/>
      <c r="F14" s="111"/>
      <c r="G14" s="112"/>
      <c r="H14" s="111"/>
      <c r="I14" s="113"/>
      <c r="J14" s="111"/>
    </row>
    <row r="15" spans="1:10" ht="33.75">
      <c r="A15" s="110">
        <v>11</v>
      </c>
      <c r="B15" s="234"/>
      <c r="C15" s="233"/>
      <c r="D15" s="111"/>
      <c r="E15" s="111"/>
      <c r="F15" s="111"/>
      <c r="G15" s="112"/>
      <c r="H15" s="111"/>
      <c r="I15" s="113"/>
      <c r="J15" s="111"/>
    </row>
    <row r="16" spans="1:10" ht="33.75">
      <c r="A16" s="110">
        <v>12</v>
      </c>
      <c r="B16" s="234"/>
      <c r="C16" s="233"/>
      <c r="D16" s="111"/>
      <c r="E16" s="111"/>
      <c r="F16" s="111"/>
      <c r="G16" s="112"/>
      <c r="H16" s="111"/>
      <c r="I16" s="113"/>
      <c r="J16" s="111"/>
    </row>
    <row r="17" spans="1:10" ht="33.75">
      <c r="A17" s="110">
        <v>13</v>
      </c>
      <c r="B17" s="234"/>
      <c r="C17" s="233"/>
      <c r="D17" s="111"/>
      <c r="E17" s="111"/>
      <c r="F17" s="111"/>
      <c r="G17" s="112"/>
      <c r="H17" s="111"/>
      <c r="I17" s="113"/>
      <c r="J17" s="111"/>
    </row>
    <row r="18" spans="1:10" ht="33.75">
      <c r="A18" s="110">
        <v>14</v>
      </c>
      <c r="B18" s="234"/>
      <c r="C18" s="233"/>
      <c r="D18" s="111"/>
      <c r="E18" s="111"/>
      <c r="F18" s="111"/>
      <c r="G18" s="112"/>
      <c r="H18" s="111"/>
      <c r="I18" s="113"/>
      <c r="J18" s="111"/>
    </row>
    <row r="19" spans="1:10" ht="33.75">
      <c r="A19" s="110">
        <v>15</v>
      </c>
      <c r="B19" s="234"/>
      <c r="C19" s="233"/>
      <c r="D19" s="111"/>
      <c r="E19" s="111"/>
      <c r="F19" s="111"/>
      <c r="G19" s="112"/>
      <c r="H19" s="111"/>
      <c r="I19" s="113"/>
      <c r="J19" s="111"/>
    </row>
    <row r="20" spans="1:10" ht="33.75">
      <c r="A20" s="110">
        <v>16</v>
      </c>
      <c r="B20" s="234"/>
      <c r="C20" s="233"/>
      <c r="D20" s="111"/>
      <c r="E20" s="111"/>
      <c r="F20" s="111"/>
      <c r="G20" s="112"/>
      <c r="H20" s="111"/>
      <c r="I20" s="113"/>
      <c r="J20" s="111"/>
    </row>
    <row r="21" spans="1:10" ht="33.75">
      <c r="A21" s="110">
        <v>17</v>
      </c>
      <c r="B21" s="234"/>
      <c r="C21" s="233"/>
      <c r="D21" s="111"/>
      <c r="E21" s="111"/>
      <c r="F21" s="111"/>
      <c r="G21" s="112"/>
      <c r="H21" s="111"/>
      <c r="I21" s="113"/>
      <c r="J21" s="111"/>
    </row>
    <row r="22" spans="1:10" ht="33.75">
      <c r="A22" s="110">
        <v>18</v>
      </c>
      <c r="B22" s="234"/>
      <c r="C22" s="233"/>
      <c r="D22" s="111"/>
      <c r="E22" s="111"/>
      <c r="F22" s="111"/>
      <c r="G22" s="112"/>
      <c r="H22" s="111"/>
      <c r="I22" s="113"/>
      <c r="J22" s="111"/>
    </row>
    <row r="23" spans="1:10" ht="33.75">
      <c r="A23" s="110">
        <v>19</v>
      </c>
      <c r="B23" s="234"/>
      <c r="C23" s="233"/>
      <c r="D23" s="111"/>
      <c r="E23" s="111"/>
      <c r="F23" s="111"/>
      <c r="G23" s="112"/>
      <c r="H23" s="111"/>
      <c r="I23" s="113"/>
      <c r="J23" s="111"/>
    </row>
    <row r="24" spans="1:10" ht="33.75">
      <c r="A24" s="110">
        <v>20</v>
      </c>
      <c r="B24" s="234"/>
      <c r="C24" s="233"/>
      <c r="D24" s="111"/>
      <c r="E24" s="111"/>
      <c r="F24" s="111"/>
      <c r="G24" s="112"/>
      <c r="H24" s="111"/>
      <c r="I24" s="113"/>
      <c r="J24" s="111"/>
    </row>
    <row r="25" spans="1:10" ht="33.75">
      <c r="A25" s="110">
        <v>21</v>
      </c>
      <c r="B25" s="234"/>
      <c r="C25" s="233"/>
      <c r="D25" s="111"/>
      <c r="E25" s="111"/>
      <c r="F25" s="111"/>
      <c r="G25" s="112"/>
      <c r="H25" s="111"/>
      <c r="I25" s="113"/>
      <c r="J25" s="111"/>
    </row>
    <row r="26" spans="1:10" ht="33.75">
      <c r="A26" s="110">
        <v>22</v>
      </c>
      <c r="B26" s="234"/>
      <c r="C26" s="233"/>
      <c r="D26" s="111"/>
      <c r="E26" s="111"/>
      <c r="F26" s="111"/>
      <c r="G26" s="112"/>
      <c r="H26" s="111"/>
      <c r="I26" s="113"/>
      <c r="J26" s="111"/>
    </row>
    <row r="27" spans="1:10" ht="33.75">
      <c r="A27" s="110">
        <v>23</v>
      </c>
      <c r="B27" s="234"/>
      <c r="C27" s="233"/>
      <c r="D27" s="111"/>
      <c r="E27" s="111"/>
      <c r="F27" s="111"/>
      <c r="G27" s="112"/>
      <c r="H27" s="111"/>
      <c r="I27" s="113"/>
      <c r="J27" s="111"/>
    </row>
    <row r="28" spans="1:10" ht="33.75">
      <c r="A28" s="110">
        <v>24</v>
      </c>
      <c r="B28" s="234"/>
      <c r="C28" s="233"/>
      <c r="D28" s="111"/>
      <c r="E28" s="111"/>
      <c r="F28" s="111"/>
      <c r="G28" s="112"/>
      <c r="H28" s="111"/>
      <c r="I28" s="113"/>
      <c r="J28" s="111"/>
    </row>
    <row r="29" spans="1:10" ht="33.75">
      <c r="A29" s="110">
        <v>25</v>
      </c>
      <c r="B29" s="234"/>
      <c r="C29" s="233"/>
      <c r="D29" s="111"/>
      <c r="E29" s="111"/>
      <c r="F29" s="111"/>
      <c r="G29" s="112"/>
      <c r="H29" s="111"/>
      <c r="I29" s="113"/>
      <c r="J29" s="111"/>
    </row>
    <row r="30" spans="1:10" ht="21">
      <c r="A30" s="114"/>
      <c r="B30" s="235" t="s">
        <v>97</v>
      </c>
      <c r="C30" s="236" t="s">
        <v>98</v>
      </c>
      <c r="D30" s="261" t="s">
        <v>99</v>
      </c>
      <c r="E30" s="261"/>
      <c r="F30" s="261"/>
      <c r="G30" s="261"/>
      <c r="H30" s="261"/>
      <c r="I30" s="261"/>
      <c r="J30" s="261"/>
    </row>
    <row r="31" spans="1:10" ht="21">
      <c r="A31" s="115"/>
      <c r="B31" s="237"/>
      <c r="C31" s="237"/>
      <c r="D31" s="262" t="s">
        <v>100</v>
      </c>
      <c r="E31" s="262"/>
      <c r="F31" s="262"/>
      <c r="G31" s="262"/>
      <c r="H31" s="262"/>
      <c r="I31" s="262"/>
      <c r="J31" s="262"/>
    </row>
  </sheetData>
  <sheetProtection password="CEBE" sheet="1" objects="1" scenarios="1" selectLockedCells="1"/>
  <mergeCells count="9">
    <mergeCell ref="D30:J30"/>
    <mergeCell ref="D31:J31"/>
    <mergeCell ref="A1:J1"/>
    <mergeCell ref="A2:B2"/>
    <mergeCell ref="D2:E2"/>
    <mergeCell ref="F2:J2"/>
    <mergeCell ref="A3:C3"/>
    <mergeCell ref="G3:H3"/>
    <mergeCell ref="I3:J3"/>
  </mergeCells>
  <dataValidations count="5">
    <dataValidation type="list" allowBlank="1" showInputMessage="1" showErrorMessage="1" sqref="D5:D29">
      <formula1>"X"</formula1>
    </dataValidation>
    <dataValidation type="list" allowBlank="1" showInputMessage="1" showErrorMessage="1" sqref="E5:E29">
      <formula1>"Mon, Tue, Wed, Thu, Fri, Sat, Sun"</formula1>
    </dataValidation>
    <dataValidation type="list" allowBlank="1" showInputMessage="1" showErrorMessage="1" sqref="F5:F29 H5:H29 J5:J29">
      <formula1>"1, 2, 3, 4, 5, 6, 7, 8, 9, 10, 11, 12, 13, 14, 15, 16, 17, 18, 19, 20 , 21, 22, 23, 24, 25, 26, 27, 28, 29, 30, 31"</formula1>
    </dataValidation>
    <dataValidation type="list" allowBlank="1" showInputMessage="1" showErrorMessage="1" sqref="I5:I29">
      <formula1>"Jan, Feb, Mar, Apr, May, Jun, Jul, Aug, Sep, Oct, Nov, Dec"</formula1>
    </dataValidation>
    <dataValidation type="list" allowBlank="1" showInputMessage="1" showErrorMessage="1" sqref="G5:G29">
      <formula1>"1    4    7    10, 2    5    8    11, 3    6    9    12"</formula1>
    </dataValidation>
  </dataValidations>
  <printOptions horizontalCentered="1"/>
  <pageMargins left="0" right="0" top="0.5" bottom="0" header="0" footer="0"/>
  <pageSetup scale="59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31"/>
  <sheetViews>
    <sheetView showGridLines="0" showRowColHeaders="0" workbookViewId="0">
      <selection activeCell="B5" sqref="B5"/>
    </sheetView>
  </sheetViews>
  <sheetFormatPr defaultColWidth="8.85546875" defaultRowHeight="15"/>
  <cols>
    <col min="1" max="1" width="6.42578125" style="105" customWidth="1"/>
    <col min="2" max="2" width="48.42578125" style="105" customWidth="1"/>
    <col min="3" max="3" width="88.7109375" style="105" customWidth="1"/>
    <col min="4" max="6" width="14.42578125" style="105" customWidth="1"/>
    <col min="7" max="10" width="7.7109375" style="105" customWidth="1"/>
    <col min="11" max="16384" width="8.85546875" style="106"/>
  </cols>
  <sheetData>
    <row r="1" spans="1:10" ht="26.25">
      <c r="A1" s="263" t="s">
        <v>81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0" ht="21">
      <c r="A2" s="264" t="s">
        <v>82</v>
      </c>
      <c r="B2" s="264"/>
      <c r="C2" s="107"/>
      <c r="D2" s="265" t="s">
        <v>83</v>
      </c>
      <c r="E2" s="265"/>
      <c r="F2" s="266">
        <v>0.33333333333333331</v>
      </c>
      <c r="G2" s="266"/>
      <c r="H2" s="266"/>
      <c r="I2" s="266"/>
      <c r="J2" s="266"/>
    </row>
    <row r="3" spans="1:10">
      <c r="A3" s="267"/>
      <c r="B3" s="267"/>
      <c r="C3" s="267"/>
      <c r="D3" s="109" t="s">
        <v>84</v>
      </c>
      <c r="E3" s="109" t="s">
        <v>85</v>
      </c>
      <c r="F3" s="109" t="s">
        <v>86</v>
      </c>
      <c r="G3" s="268" t="s">
        <v>87</v>
      </c>
      <c r="H3" s="268"/>
      <c r="I3" s="268" t="s">
        <v>88</v>
      </c>
      <c r="J3" s="268"/>
    </row>
    <row r="4" spans="1:10">
      <c r="A4" s="109" t="s">
        <v>89</v>
      </c>
      <c r="B4" s="109" t="s">
        <v>90</v>
      </c>
      <c r="C4" s="109" t="s">
        <v>91</v>
      </c>
      <c r="D4" s="109"/>
      <c r="E4" s="109" t="s">
        <v>92</v>
      </c>
      <c r="F4" s="109" t="s">
        <v>93</v>
      </c>
      <c r="G4" s="109" t="s">
        <v>94</v>
      </c>
      <c r="H4" s="109" t="s">
        <v>95</v>
      </c>
      <c r="I4" s="109" t="s">
        <v>96</v>
      </c>
      <c r="J4" s="109" t="s">
        <v>95</v>
      </c>
    </row>
    <row r="5" spans="1:10" ht="33.75">
      <c r="A5" s="110">
        <v>1</v>
      </c>
      <c r="B5" s="234"/>
      <c r="C5" s="233"/>
      <c r="D5" s="111"/>
      <c r="E5" s="111"/>
      <c r="F5" s="111"/>
      <c r="G5" s="112"/>
      <c r="H5" s="111"/>
      <c r="I5" s="113"/>
      <c r="J5" s="111"/>
    </row>
    <row r="6" spans="1:10" ht="33.75">
      <c r="A6" s="110">
        <v>2</v>
      </c>
      <c r="B6" s="234"/>
      <c r="C6" s="233"/>
      <c r="D6" s="111"/>
      <c r="E6" s="111"/>
      <c r="F6" s="111"/>
      <c r="G6" s="112"/>
      <c r="H6" s="111"/>
      <c r="I6" s="113"/>
      <c r="J6" s="111"/>
    </row>
    <row r="7" spans="1:10" ht="33.75">
      <c r="A7" s="110">
        <v>3</v>
      </c>
      <c r="B7" s="234"/>
      <c r="C7" s="233"/>
      <c r="D7" s="111"/>
      <c r="E7" s="111"/>
      <c r="F7" s="111"/>
      <c r="G7" s="112"/>
      <c r="H7" s="111"/>
      <c r="I7" s="113"/>
      <c r="J7" s="111"/>
    </row>
    <row r="8" spans="1:10" ht="33.75">
      <c r="A8" s="110">
        <v>4</v>
      </c>
      <c r="B8" s="234"/>
      <c r="C8" s="233"/>
      <c r="D8" s="111"/>
      <c r="E8" s="111"/>
      <c r="F8" s="111"/>
      <c r="G8" s="112"/>
      <c r="H8" s="111"/>
      <c r="I8" s="113"/>
      <c r="J8" s="111"/>
    </row>
    <row r="9" spans="1:10" ht="33.75">
      <c r="A9" s="110">
        <v>5</v>
      </c>
      <c r="B9" s="234"/>
      <c r="C9" s="233"/>
      <c r="D9" s="111"/>
      <c r="E9" s="111"/>
      <c r="F9" s="111"/>
      <c r="G9" s="112"/>
      <c r="H9" s="111"/>
      <c r="I9" s="113"/>
      <c r="J9" s="111"/>
    </row>
    <row r="10" spans="1:10" ht="33.75">
      <c r="A10" s="110">
        <v>6</v>
      </c>
      <c r="B10" s="234"/>
      <c r="C10" s="233"/>
      <c r="D10" s="111"/>
      <c r="E10" s="111"/>
      <c r="F10" s="111"/>
      <c r="G10" s="112"/>
      <c r="H10" s="111"/>
      <c r="I10" s="113"/>
      <c r="J10" s="111"/>
    </row>
    <row r="11" spans="1:10" ht="33.75">
      <c r="A11" s="110">
        <v>7</v>
      </c>
      <c r="B11" s="234"/>
      <c r="C11" s="233"/>
      <c r="D11" s="111"/>
      <c r="E11" s="111"/>
      <c r="F11" s="111"/>
      <c r="G11" s="112"/>
      <c r="H11" s="111"/>
      <c r="I11" s="113"/>
      <c r="J11" s="111"/>
    </row>
    <row r="12" spans="1:10" ht="33.75">
      <c r="A12" s="110">
        <v>8</v>
      </c>
      <c r="B12" s="234"/>
      <c r="C12" s="233"/>
      <c r="D12" s="111"/>
      <c r="E12" s="111"/>
      <c r="F12" s="111"/>
      <c r="G12" s="112"/>
      <c r="H12" s="111"/>
      <c r="I12" s="113"/>
      <c r="J12" s="111"/>
    </row>
    <row r="13" spans="1:10" ht="33.75">
      <c r="A13" s="110">
        <v>9</v>
      </c>
      <c r="B13" s="234"/>
      <c r="C13" s="233"/>
      <c r="D13" s="111"/>
      <c r="E13" s="111"/>
      <c r="F13" s="111"/>
      <c r="G13" s="112"/>
      <c r="H13" s="111"/>
      <c r="I13" s="113"/>
      <c r="J13" s="111"/>
    </row>
    <row r="14" spans="1:10" ht="33.75">
      <c r="A14" s="110">
        <v>10</v>
      </c>
      <c r="B14" s="234"/>
      <c r="C14" s="233"/>
      <c r="D14" s="111"/>
      <c r="E14" s="111"/>
      <c r="F14" s="111"/>
      <c r="G14" s="112"/>
      <c r="H14" s="111"/>
      <c r="I14" s="113"/>
      <c r="J14" s="111"/>
    </row>
    <row r="15" spans="1:10" ht="33.75">
      <c r="A15" s="110">
        <v>11</v>
      </c>
      <c r="B15" s="234"/>
      <c r="C15" s="233"/>
      <c r="D15" s="111"/>
      <c r="E15" s="111"/>
      <c r="F15" s="111"/>
      <c r="G15" s="112"/>
      <c r="H15" s="111"/>
      <c r="I15" s="113"/>
      <c r="J15" s="111"/>
    </row>
    <row r="16" spans="1:10" ht="33.75">
      <c r="A16" s="110">
        <v>12</v>
      </c>
      <c r="B16" s="234"/>
      <c r="C16" s="233"/>
      <c r="D16" s="111"/>
      <c r="E16" s="111"/>
      <c r="F16" s="111"/>
      <c r="G16" s="112"/>
      <c r="H16" s="111"/>
      <c r="I16" s="113"/>
      <c r="J16" s="111"/>
    </row>
    <row r="17" spans="1:10" ht="33.75">
      <c r="A17" s="110">
        <v>13</v>
      </c>
      <c r="B17" s="234"/>
      <c r="C17" s="233"/>
      <c r="D17" s="111"/>
      <c r="E17" s="111"/>
      <c r="F17" s="111"/>
      <c r="G17" s="112"/>
      <c r="H17" s="111"/>
      <c r="I17" s="113"/>
      <c r="J17" s="111"/>
    </row>
    <row r="18" spans="1:10" ht="33.75">
      <c r="A18" s="110">
        <v>14</v>
      </c>
      <c r="B18" s="234"/>
      <c r="C18" s="233"/>
      <c r="D18" s="111"/>
      <c r="E18" s="111"/>
      <c r="F18" s="111"/>
      <c r="G18" s="112"/>
      <c r="H18" s="111"/>
      <c r="I18" s="113"/>
      <c r="J18" s="111"/>
    </row>
    <row r="19" spans="1:10" ht="33.75">
      <c r="A19" s="110">
        <v>15</v>
      </c>
      <c r="B19" s="234"/>
      <c r="C19" s="233"/>
      <c r="D19" s="111"/>
      <c r="E19" s="111"/>
      <c r="F19" s="111"/>
      <c r="G19" s="112"/>
      <c r="H19" s="111"/>
      <c r="I19" s="113"/>
      <c r="J19" s="111"/>
    </row>
    <row r="20" spans="1:10" ht="33.75">
      <c r="A20" s="110">
        <v>16</v>
      </c>
      <c r="B20" s="234"/>
      <c r="C20" s="233"/>
      <c r="D20" s="111"/>
      <c r="E20" s="111"/>
      <c r="F20" s="111"/>
      <c r="G20" s="112"/>
      <c r="H20" s="111"/>
      <c r="I20" s="113"/>
      <c r="J20" s="111"/>
    </row>
    <row r="21" spans="1:10" ht="33.75">
      <c r="A21" s="110">
        <v>17</v>
      </c>
      <c r="B21" s="234"/>
      <c r="C21" s="233"/>
      <c r="D21" s="111"/>
      <c r="E21" s="111"/>
      <c r="F21" s="111"/>
      <c r="G21" s="112"/>
      <c r="H21" s="111"/>
      <c r="I21" s="113"/>
      <c r="J21" s="111"/>
    </row>
    <row r="22" spans="1:10" ht="33.75">
      <c r="A22" s="110">
        <v>18</v>
      </c>
      <c r="B22" s="234"/>
      <c r="C22" s="233"/>
      <c r="D22" s="111"/>
      <c r="E22" s="111"/>
      <c r="F22" s="111"/>
      <c r="G22" s="112"/>
      <c r="H22" s="111"/>
      <c r="I22" s="113"/>
      <c r="J22" s="111"/>
    </row>
    <row r="23" spans="1:10" ht="33.75">
      <c r="A23" s="110">
        <v>19</v>
      </c>
      <c r="B23" s="234"/>
      <c r="C23" s="233"/>
      <c r="D23" s="111"/>
      <c r="E23" s="111"/>
      <c r="F23" s="111"/>
      <c r="G23" s="112"/>
      <c r="H23" s="111"/>
      <c r="I23" s="113"/>
      <c r="J23" s="111"/>
    </row>
    <row r="24" spans="1:10" ht="33.75">
      <c r="A24" s="110">
        <v>20</v>
      </c>
      <c r="B24" s="234"/>
      <c r="C24" s="233"/>
      <c r="D24" s="111"/>
      <c r="E24" s="111"/>
      <c r="F24" s="111"/>
      <c r="G24" s="112"/>
      <c r="H24" s="111"/>
      <c r="I24" s="113"/>
      <c r="J24" s="111"/>
    </row>
    <row r="25" spans="1:10" ht="33.75">
      <c r="A25" s="110">
        <v>21</v>
      </c>
      <c r="B25" s="234"/>
      <c r="C25" s="233"/>
      <c r="D25" s="111"/>
      <c r="E25" s="111"/>
      <c r="F25" s="111"/>
      <c r="G25" s="112"/>
      <c r="H25" s="111"/>
      <c r="I25" s="113"/>
      <c r="J25" s="111"/>
    </row>
    <row r="26" spans="1:10" ht="33.75">
      <c r="A26" s="110">
        <v>22</v>
      </c>
      <c r="B26" s="234"/>
      <c r="C26" s="233"/>
      <c r="D26" s="111"/>
      <c r="E26" s="111"/>
      <c r="F26" s="111"/>
      <c r="G26" s="112"/>
      <c r="H26" s="111"/>
      <c r="I26" s="113"/>
      <c r="J26" s="111"/>
    </row>
    <row r="27" spans="1:10" ht="33.75">
      <c r="A27" s="110">
        <v>23</v>
      </c>
      <c r="B27" s="234"/>
      <c r="C27" s="233"/>
      <c r="D27" s="111"/>
      <c r="E27" s="111"/>
      <c r="F27" s="111"/>
      <c r="G27" s="112"/>
      <c r="H27" s="111"/>
      <c r="I27" s="113"/>
      <c r="J27" s="111"/>
    </row>
    <row r="28" spans="1:10" ht="33.75">
      <c r="A28" s="110">
        <v>24</v>
      </c>
      <c r="B28" s="234"/>
      <c r="C28" s="233"/>
      <c r="D28" s="111"/>
      <c r="E28" s="111"/>
      <c r="F28" s="111"/>
      <c r="G28" s="112"/>
      <c r="H28" s="111"/>
      <c r="I28" s="113"/>
      <c r="J28" s="111"/>
    </row>
    <row r="29" spans="1:10" ht="33.75">
      <c r="A29" s="110">
        <v>25</v>
      </c>
      <c r="B29" s="234"/>
      <c r="C29" s="233"/>
      <c r="D29" s="111"/>
      <c r="E29" s="111"/>
      <c r="F29" s="111"/>
      <c r="G29" s="112"/>
      <c r="H29" s="111"/>
      <c r="I29" s="113"/>
      <c r="J29" s="111"/>
    </row>
    <row r="30" spans="1:10" ht="18.75">
      <c r="A30" s="114"/>
      <c r="B30" s="235" t="s">
        <v>97</v>
      </c>
      <c r="C30" s="236" t="s">
        <v>98</v>
      </c>
      <c r="D30" s="269" t="s">
        <v>99</v>
      </c>
      <c r="E30" s="269"/>
      <c r="F30" s="269"/>
      <c r="G30" s="269"/>
      <c r="H30" s="269"/>
      <c r="I30" s="269"/>
      <c r="J30" s="269"/>
    </row>
    <row r="31" spans="1:10" ht="18.75">
      <c r="A31" s="115"/>
      <c r="B31" s="115"/>
      <c r="C31" s="115"/>
      <c r="D31" s="270" t="s">
        <v>100</v>
      </c>
      <c r="E31" s="270"/>
      <c r="F31" s="270"/>
      <c r="G31" s="270"/>
      <c r="H31" s="270"/>
      <c r="I31" s="270"/>
      <c r="J31" s="270"/>
    </row>
  </sheetData>
  <sheetProtection password="CEBE" sheet="1" objects="1" scenarios="1" selectLockedCells="1"/>
  <mergeCells count="9">
    <mergeCell ref="D30:J30"/>
    <mergeCell ref="D31:J31"/>
    <mergeCell ref="A1:J1"/>
    <mergeCell ref="A2:B2"/>
    <mergeCell ref="D2:E2"/>
    <mergeCell ref="F2:J2"/>
    <mergeCell ref="A3:C3"/>
    <mergeCell ref="G3:H3"/>
    <mergeCell ref="I3:J3"/>
  </mergeCells>
  <dataValidations count="5">
    <dataValidation type="list" allowBlank="1" showInputMessage="1" showErrorMessage="1" sqref="G5:G29">
      <formula1>"1    4    7    10, 2    5    8    11, 3    6    9    12"</formula1>
    </dataValidation>
    <dataValidation type="list" allowBlank="1" showInputMessage="1" showErrorMessage="1" sqref="I5:I29">
      <formula1>"Jan, Feb, Mar, Apr, May, Jun, Jul, Aug, Sep, Oct, Nov, Dec"</formula1>
    </dataValidation>
    <dataValidation type="list" allowBlank="1" showInputMessage="1" showErrorMessage="1" sqref="F5:F29 H5:H29 J5:J29">
      <formula1>"1, 2, 3, 4, 5, 6, 7, 8, 9, 10, 11, 12, 13, 14, 15, 16, 17, 18, 19, 20 , 21, 22, 23, 24, 25, 26, 27, 28, 29, 30, 31"</formula1>
    </dataValidation>
    <dataValidation type="list" allowBlank="1" showInputMessage="1" showErrorMessage="1" sqref="E5:E29">
      <formula1>"Mon, Tue, Wed, Thu, Fri, Sat, Sun"</formula1>
    </dataValidation>
    <dataValidation type="list" allowBlank="1" showInputMessage="1" showErrorMessage="1" sqref="D5:D29">
      <formula1>"X"</formula1>
    </dataValidation>
  </dataValidations>
  <printOptions horizontalCentered="1"/>
  <pageMargins left="0" right="0" top="0.5" bottom="0" header="0" footer="0"/>
  <pageSetup scale="59" orientation="landscape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F34"/>
  <sheetViews>
    <sheetView showGridLines="0" workbookViewId="0">
      <pane ySplit="3" topLeftCell="A4" activePane="bottomLeft" state="frozen"/>
      <selection activeCell="B5" sqref="B5"/>
      <selection pane="bottomLeft" activeCell="E2" sqref="E2"/>
    </sheetView>
  </sheetViews>
  <sheetFormatPr defaultColWidth="8.85546875" defaultRowHeight="15"/>
  <cols>
    <col min="1" max="1" width="12.7109375" style="105" customWidth="1"/>
    <col min="2" max="3" width="26.42578125" style="105" customWidth="1"/>
    <col min="4" max="4" width="13.42578125" style="105" customWidth="1"/>
    <col min="5" max="5" width="22.42578125" style="105" customWidth="1"/>
    <col min="6" max="6" width="37.7109375" style="105" customWidth="1"/>
    <col min="7" max="16384" width="8.85546875" style="105"/>
  </cols>
  <sheetData>
    <row r="1" spans="1:6" ht="26.25">
      <c r="A1" s="263" t="s">
        <v>102</v>
      </c>
      <c r="B1" s="263"/>
      <c r="C1" s="263"/>
      <c r="D1" s="263"/>
      <c r="E1" s="263"/>
      <c r="F1" s="263"/>
    </row>
    <row r="2" spans="1:6" ht="21.75" customHeight="1">
      <c r="A2" s="116" t="s">
        <v>103</v>
      </c>
      <c r="B2" s="272" t="str">
        <f>IF('3S-MAINT STD'!C2="","",'3S-MAINT STD'!C2)</f>
        <v/>
      </c>
      <c r="C2" s="272"/>
      <c r="D2" s="116" t="s">
        <v>104</v>
      </c>
      <c r="E2" s="107" t="s">
        <v>252</v>
      </c>
      <c r="F2" s="108"/>
    </row>
    <row r="3" spans="1:6" ht="18.75">
      <c r="A3" s="117" t="s">
        <v>105</v>
      </c>
      <c r="B3" s="117" t="s">
        <v>106</v>
      </c>
      <c r="C3" s="117" t="s">
        <v>107</v>
      </c>
      <c r="D3" s="273" t="s">
        <v>23</v>
      </c>
      <c r="E3" s="273"/>
      <c r="F3" s="273"/>
    </row>
    <row r="4" spans="1:6" ht="16.5" customHeight="1">
      <c r="A4" s="118">
        <v>1</v>
      </c>
      <c r="B4" s="119"/>
      <c r="C4" s="119"/>
      <c r="D4" s="271"/>
      <c r="E4" s="271"/>
      <c r="F4" s="271"/>
    </row>
    <row r="5" spans="1:6" ht="16.5" customHeight="1">
      <c r="A5" s="118">
        <v>2</v>
      </c>
      <c r="B5" s="228"/>
      <c r="C5" s="228"/>
      <c r="D5" s="271"/>
      <c r="E5" s="271"/>
      <c r="F5" s="271"/>
    </row>
    <row r="6" spans="1:6" ht="16.5" customHeight="1">
      <c r="A6" s="118">
        <v>3</v>
      </c>
      <c r="B6" s="228"/>
      <c r="C6" s="228"/>
      <c r="D6" s="271"/>
      <c r="E6" s="271"/>
      <c r="F6" s="271"/>
    </row>
    <row r="7" spans="1:6" ht="16.5" customHeight="1">
      <c r="A7" s="118">
        <v>4</v>
      </c>
      <c r="B7" s="228"/>
      <c r="C7" s="228"/>
      <c r="D7" s="271"/>
      <c r="E7" s="271"/>
      <c r="F7" s="271"/>
    </row>
    <row r="8" spans="1:6" ht="16.5" customHeight="1">
      <c r="A8" s="118">
        <v>5</v>
      </c>
      <c r="B8" s="228"/>
      <c r="C8" s="228"/>
      <c r="D8" s="271"/>
      <c r="E8" s="271"/>
      <c r="F8" s="271"/>
    </row>
    <row r="9" spans="1:6" ht="16.5" customHeight="1">
      <c r="A9" s="118">
        <v>6</v>
      </c>
      <c r="B9" s="228"/>
      <c r="C9" s="228"/>
      <c r="D9" s="271"/>
      <c r="E9" s="271"/>
      <c r="F9" s="271"/>
    </row>
    <row r="10" spans="1:6" ht="16.5" customHeight="1">
      <c r="A10" s="118">
        <v>7</v>
      </c>
      <c r="B10" s="228"/>
      <c r="C10" s="228"/>
      <c r="D10" s="271"/>
      <c r="E10" s="271"/>
      <c r="F10" s="271"/>
    </row>
    <row r="11" spans="1:6" ht="16.5" customHeight="1">
      <c r="A11" s="118">
        <v>8</v>
      </c>
      <c r="B11" s="119"/>
      <c r="C11" s="119"/>
      <c r="D11" s="271"/>
      <c r="E11" s="271"/>
      <c r="F11" s="271"/>
    </row>
    <row r="12" spans="1:6" ht="16.5" customHeight="1">
      <c r="A12" s="118">
        <v>9</v>
      </c>
      <c r="B12" s="228"/>
      <c r="C12" s="228"/>
      <c r="D12" s="271"/>
      <c r="E12" s="271"/>
      <c r="F12" s="271"/>
    </row>
    <row r="13" spans="1:6" ht="16.5" customHeight="1">
      <c r="A13" s="118">
        <v>10</v>
      </c>
      <c r="B13" s="228"/>
      <c r="C13" s="228"/>
      <c r="D13" s="271"/>
      <c r="E13" s="271"/>
      <c r="F13" s="271"/>
    </row>
    <row r="14" spans="1:6" ht="16.5" customHeight="1">
      <c r="A14" s="118">
        <v>11</v>
      </c>
      <c r="B14" s="228"/>
      <c r="C14" s="228"/>
      <c r="D14" s="271"/>
      <c r="E14" s="271"/>
      <c r="F14" s="271"/>
    </row>
    <row r="15" spans="1:6" ht="16.5" customHeight="1">
      <c r="A15" s="118">
        <v>12</v>
      </c>
      <c r="B15" s="228"/>
      <c r="C15" s="228"/>
      <c r="D15" s="271"/>
      <c r="E15" s="271"/>
      <c r="F15" s="271"/>
    </row>
    <row r="16" spans="1:6" ht="16.5" customHeight="1">
      <c r="A16" s="118">
        <v>13</v>
      </c>
      <c r="B16" s="228"/>
      <c r="C16" s="228"/>
      <c r="D16" s="271"/>
      <c r="E16" s="271"/>
      <c r="F16" s="271"/>
    </row>
    <row r="17" spans="1:6" ht="16.5" customHeight="1">
      <c r="A17" s="118">
        <v>14</v>
      </c>
      <c r="B17" s="228"/>
      <c r="C17" s="228"/>
      <c r="D17" s="271"/>
      <c r="E17" s="271"/>
      <c r="F17" s="271"/>
    </row>
    <row r="18" spans="1:6" ht="16.5" customHeight="1">
      <c r="A18" s="118">
        <v>15</v>
      </c>
      <c r="B18" s="228"/>
      <c r="C18" s="228"/>
      <c r="D18" s="271"/>
      <c r="E18" s="271"/>
      <c r="F18" s="271"/>
    </row>
    <row r="19" spans="1:6" ht="16.5" customHeight="1">
      <c r="A19" s="118">
        <v>16</v>
      </c>
      <c r="B19" s="228"/>
      <c r="C19" s="228"/>
      <c r="D19" s="271"/>
      <c r="E19" s="271"/>
      <c r="F19" s="271"/>
    </row>
    <row r="20" spans="1:6" ht="16.5" customHeight="1">
      <c r="A20" s="118">
        <v>17</v>
      </c>
      <c r="B20" s="228"/>
      <c r="C20" s="228"/>
      <c r="D20" s="271"/>
      <c r="E20" s="271"/>
      <c r="F20" s="271"/>
    </row>
    <row r="21" spans="1:6" ht="16.5" customHeight="1">
      <c r="A21" s="118">
        <v>18</v>
      </c>
      <c r="B21" s="228"/>
      <c r="C21" s="228"/>
      <c r="D21" s="271"/>
      <c r="E21" s="271"/>
      <c r="F21" s="271"/>
    </row>
    <row r="22" spans="1:6" ht="16.5" customHeight="1">
      <c r="A22" s="118">
        <v>19</v>
      </c>
      <c r="B22" s="228"/>
      <c r="C22" s="228"/>
      <c r="D22" s="271"/>
      <c r="E22" s="271"/>
      <c r="F22" s="271"/>
    </row>
    <row r="23" spans="1:6" ht="16.5" customHeight="1">
      <c r="A23" s="118">
        <v>20</v>
      </c>
      <c r="B23" s="228"/>
      <c r="C23" s="228"/>
      <c r="D23" s="271"/>
      <c r="E23" s="271"/>
      <c r="F23" s="271"/>
    </row>
    <row r="24" spans="1:6" ht="16.5" customHeight="1">
      <c r="A24" s="118">
        <v>21</v>
      </c>
      <c r="B24" s="228"/>
      <c r="C24" s="228"/>
      <c r="D24" s="271"/>
      <c r="E24" s="271"/>
      <c r="F24" s="271"/>
    </row>
    <row r="25" spans="1:6" ht="16.5" customHeight="1">
      <c r="A25" s="118">
        <v>22</v>
      </c>
      <c r="B25" s="228"/>
      <c r="C25" s="228"/>
      <c r="D25" s="271"/>
      <c r="E25" s="271"/>
      <c r="F25" s="271"/>
    </row>
    <row r="26" spans="1:6" ht="16.5" customHeight="1">
      <c r="A26" s="118">
        <v>23</v>
      </c>
      <c r="B26" s="228"/>
      <c r="C26" s="228"/>
      <c r="D26" s="271"/>
      <c r="E26" s="271"/>
      <c r="F26" s="271"/>
    </row>
    <row r="27" spans="1:6" ht="16.5" customHeight="1">
      <c r="A27" s="118">
        <v>24</v>
      </c>
      <c r="B27" s="228"/>
      <c r="C27" s="228"/>
      <c r="D27" s="271"/>
      <c r="E27" s="271"/>
      <c r="F27" s="271"/>
    </row>
    <row r="28" spans="1:6" ht="16.5" customHeight="1">
      <c r="A28" s="118">
        <v>25</v>
      </c>
      <c r="B28" s="228"/>
      <c r="C28" s="228"/>
      <c r="D28" s="271"/>
      <c r="E28" s="271"/>
      <c r="F28" s="271"/>
    </row>
    <row r="29" spans="1:6" ht="16.5" customHeight="1">
      <c r="A29" s="118">
        <v>26</v>
      </c>
      <c r="B29" s="228"/>
      <c r="C29" s="228"/>
      <c r="D29" s="271"/>
      <c r="E29" s="271"/>
      <c r="F29" s="271"/>
    </row>
    <row r="30" spans="1:6" ht="16.5" customHeight="1">
      <c r="A30" s="118">
        <v>27</v>
      </c>
      <c r="B30" s="228"/>
      <c r="C30" s="228"/>
      <c r="D30" s="271"/>
      <c r="E30" s="271"/>
      <c r="F30" s="271"/>
    </row>
    <row r="31" spans="1:6" ht="16.5" customHeight="1">
      <c r="A31" s="118">
        <v>28</v>
      </c>
      <c r="B31" s="228"/>
      <c r="C31" s="228"/>
      <c r="D31" s="271"/>
      <c r="E31" s="271"/>
      <c r="F31" s="271"/>
    </row>
    <row r="32" spans="1:6" ht="16.5" customHeight="1">
      <c r="A32" s="118">
        <v>29</v>
      </c>
      <c r="B32" s="119"/>
      <c r="C32" s="119"/>
      <c r="D32" s="271"/>
      <c r="E32" s="271"/>
      <c r="F32" s="271"/>
    </row>
    <row r="33" spans="1:6" ht="16.5" customHeight="1">
      <c r="A33" s="118">
        <v>30</v>
      </c>
      <c r="B33" s="119"/>
      <c r="C33" s="119"/>
      <c r="D33" s="271"/>
      <c r="E33" s="271"/>
      <c r="F33" s="271"/>
    </row>
    <row r="34" spans="1:6" ht="16.5" customHeight="1">
      <c r="A34" s="118">
        <v>31</v>
      </c>
      <c r="B34" s="119"/>
      <c r="C34" s="119"/>
      <c r="D34" s="271"/>
      <c r="E34" s="271"/>
      <c r="F34" s="271"/>
    </row>
  </sheetData>
  <sheetProtection password="CEBE" sheet="1" objects="1" scenarios="1" selectLockedCells="1"/>
  <mergeCells count="34">
    <mergeCell ref="D12:F12"/>
    <mergeCell ref="A1:F1"/>
    <mergeCell ref="B2:C2"/>
    <mergeCell ref="D3:F3"/>
    <mergeCell ref="D4:F4"/>
    <mergeCell ref="D5:F5"/>
    <mergeCell ref="D6:F6"/>
    <mergeCell ref="D7:F7"/>
    <mergeCell ref="D8:F8"/>
    <mergeCell ref="D9:F9"/>
    <mergeCell ref="D10:F10"/>
    <mergeCell ref="D11:F11"/>
    <mergeCell ref="D24:F24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31:F31"/>
    <mergeCell ref="D32:F32"/>
    <mergeCell ref="D33:F33"/>
    <mergeCell ref="D34:F34"/>
    <mergeCell ref="D25:F25"/>
    <mergeCell ref="D26:F26"/>
    <mergeCell ref="D27:F27"/>
    <mergeCell ref="D28:F28"/>
    <mergeCell ref="D29:F29"/>
    <mergeCell ref="D30:F30"/>
  </mergeCells>
  <dataValidations count="1">
    <dataValidation type="list" allowBlank="1" showInputMessage="1" showErrorMessage="1" sqref="E2">
      <formula1>"January, February, March, April, May, June, July, August, September, October, November, December"</formula1>
    </dataValidation>
  </dataValidations>
  <printOptions horizontalCentered="1"/>
  <pageMargins left="0" right="0" top="0.25" bottom="0" header="0" footer="0"/>
  <pageSetup scale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ED43"/>
  <sheetViews>
    <sheetView showGridLines="0" showRowColHeaders="0" zoomScaleNormal="100" workbookViewId="0">
      <selection activeCell="A3" sqref="A3:B3"/>
    </sheetView>
  </sheetViews>
  <sheetFormatPr defaultColWidth="8.85546875" defaultRowHeight="15"/>
  <cols>
    <col min="1" max="1" width="5.140625" style="25" customWidth="1"/>
    <col min="2" max="2" width="21.28515625" style="25" customWidth="1"/>
    <col min="3" max="7" width="8.85546875" style="25"/>
    <col min="8" max="133" width="1" style="25" customWidth="1"/>
    <col min="134" max="134" width="4.7109375" style="26" customWidth="1"/>
    <col min="135" max="154" width="4.7109375" style="25" customWidth="1"/>
    <col min="155" max="16384" width="8.85546875" style="25"/>
  </cols>
  <sheetData>
    <row r="1" spans="1:134" ht="26.25">
      <c r="A1" s="274" t="s">
        <v>251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  <c r="AM1" s="275"/>
      <c r="AN1" s="275"/>
      <c r="AO1" s="275"/>
      <c r="AP1" s="275"/>
      <c r="AQ1" s="275"/>
      <c r="AR1" s="275"/>
      <c r="AS1" s="275"/>
      <c r="AT1" s="275"/>
      <c r="AU1" s="275"/>
      <c r="AV1" s="275"/>
      <c r="AW1" s="275"/>
      <c r="AX1" s="275"/>
      <c r="AY1" s="275"/>
      <c r="AZ1" s="275"/>
      <c r="BA1" s="275"/>
      <c r="BB1" s="275"/>
      <c r="BC1" s="275"/>
      <c r="BD1" s="275"/>
      <c r="BE1" s="275"/>
      <c r="BF1" s="275"/>
      <c r="BG1" s="275"/>
      <c r="BH1" s="275"/>
      <c r="BI1" s="275"/>
      <c r="BJ1" s="275"/>
      <c r="BK1" s="275"/>
      <c r="BL1" s="275"/>
      <c r="BM1" s="275"/>
      <c r="BN1" s="275"/>
      <c r="BO1" s="275"/>
      <c r="BP1" s="275"/>
      <c r="BQ1" s="275"/>
      <c r="BR1" s="275"/>
      <c r="BS1" s="275"/>
      <c r="BT1" s="275"/>
      <c r="BU1" s="275"/>
      <c r="BV1" s="275"/>
      <c r="BW1" s="275"/>
      <c r="BX1" s="275"/>
      <c r="BY1" s="275"/>
      <c r="BZ1" s="275"/>
      <c r="CA1" s="275"/>
      <c r="CB1" s="275"/>
      <c r="CC1" s="275"/>
      <c r="CD1" s="275"/>
      <c r="CE1" s="275"/>
      <c r="CF1" s="275"/>
      <c r="CG1" s="275"/>
      <c r="CH1" s="275"/>
      <c r="CI1" s="275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</row>
    <row r="2" spans="1:134">
      <c r="A2" s="276" t="s">
        <v>22</v>
      </c>
      <c r="B2" s="276"/>
      <c r="C2" s="276" t="s">
        <v>23</v>
      </c>
      <c r="D2" s="276"/>
      <c r="E2" s="276"/>
      <c r="F2" s="276"/>
      <c r="G2" s="276"/>
      <c r="H2" s="276" t="s">
        <v>253</v>
      </c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 t="str">
        <f>"Goal Time in Seconds"</f>
        <v>Goal Time in Seconds</v>
      </c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8"/>
      <c r="BQ2" s="29"/>
      <c r="BR2" s="29"/>
      <c r="BS2" s="29"/>
      <c r="BT2" s="29"/>
      <c r="BU2" s="30"/>
      <c r="BV2" s="30" t="s">
        <v>25</v>
      </c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1"/>
      <c r="CH2" s="31"/>
      <c r="CI2" s="31"/>
      <c r="CJ2" s="31"/>
      <c r="CK2" s="32"/>
      <c r="CL2" s="33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</row>
    <row r="3" spans="1:134">
      <c r="A3" s="277"/>
      <c r="B3" s="278"/>
      <c r="C3" s="279"/>
      <c r="D3" s="280"/>
      <c r="E3" s="280"/>
      <c r="F3" s="280"/>
      <c r="G3" s="281"/>
      <c r="H3" s="291">
        <v>8</v>
      </c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92"/>
      <c r="AD3" s="292"/>
      <c r="AE3" s="292"/>
      <c r="AF3" s="292"/>
      <c r="AG3" s="292"/>
      <c r="AH3" s="292"/>
      <c r="AI3" s="292"/>
      <c r="AJ3" s="292"/>
      <c r="AK3" s="292"/>
      <c r="AL3" s="292"/>
      <c r="AM3" s="293"/>
      <c r="AN3" s="285">
        <f>H3*60</f>
        <v>480</v>
      </c>
      <c r="AO3" s="286"/>
      <c r="AP3" s="286"/>
      <c r="AQ3" s="286"/>
      <c r="AR3" s="286"/>
      <c r="AS3" s="286"/>
      <c r="AT3" s="286"/>
      <c r="AU3" s="286"/>
      <c r="AV3" s="286"/>
      <c r="AW3" s="286"/>
      <c r="AX3" s="286"/>
      <c r="AY3" s="286"/>
      <c r="AZ3" s="286"/>
      <c r="BA3" s="286"/>
      <c r="BB3" s="286"/>
      <c r="BC3" s="286"/>
      <c r="BD3" s="286"/>
      <c r="BE3" s="286"/>
      <c r="BF3" s="286"/>
      <c r="BG3" s="286"/>
      <c r="BH3" s="286"/>
      <c r="BI3" s="286"/>
      <c r="BJ3" s="286"/>
      <c r="BK3" s="286"/>
      <c r="BL3" s="286"/>
      <c r="BM3" s="286"/>
      <c r="BN3" s="286"/>
      <c r="BO3" s="287"/>
      <c r="BP3" s="36"/>
      <c r="BQ3" s="37"/>
      <c r="BR3" s="37"/>
      <c r="BS3" s="37"/>
      <c r="BT3" s="37"/>
      <c r="BU3" s="38"/>
      <c r="BV3" s="38" t="s">
        <v>26</v>
      </c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9"/>
      <c r="CH3" s="39"/>
      <c r="CI3" s="39"/>
      <c r="CJ3" s="39"/>
      <c r="CK3" s="40"/>
      <c r="CL3" s="33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</row>
    <row r="4" spans="1:134">
      <c r="A4" s="276" t="s">
        <v>27</v>
      </c>
      <c r="B4" s="276"/>
      <c r="C4" s="282"/>
      <c r="D4" s="283"/>
      <c r="E4" s="283"/>
      <c r="F4" s="283"/>
      <c r="G4" s="284"/>
      <c r="AN4" s="276" t="s">
        <v>29</v>
      </c>
      <c r="AO4" s="276"/>
      <c r="AP4" s="276"/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6"/>
      <c r="BK4" s="276"/>
      <c r="BL4" s="276"/>
      <c r="BM4" s="276"/>
      <c r="BN4" s="276"/>
      <c r="BO4" s="276"/>
      <c r="BP4" s="36"/>
      <c r="BQ4" s="37"/>
      <c r="BR4" s="37"/>
      <c r="BS4" s="37"/>
      <c r="BT4" s="37"/>
      <c r="BU4" s="41"/>
      <c r="BV4" s="41" t="s">
        <v>30</v>
      </c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2"/>
      <c r="CH4" s="42"/>
      <c r="CI4" s="42"/>
      <c r="CJ4" s="42"/>
      <c r="CK4" s="40"/>
      <c r="CL4" s="33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</row>
    <row r="5" spans="1:134">
      <c r="A5" s="277"/>
      <c r="B5" s="278"/>
      <c r="C5" s="288" t="str">
        <f>"Efficiency = "&amp;ROUND(W43*100,0)&amp;"%"</f>
        <v>Efficiency = 0%</v>
      </c>
      <c r="D5" s="289"/>
      <c r="E5" s="289"/>
      <c r="F5" s="289"/>
      <c r="G5" s="290"/>
      <c r="AN5" s="294">
        <v>44488</v>
      </c>
      <c r="AO5" s="294"/>
      <c r="AP5" s="294"/>
      <c r="AQ5" s="294"/>
      <c r="AR5" s="294"/>
      <c r="AS5" s="294"/>
      <c r="AT5" s="294"/>
      <c r="AU5" s="294"/>
      <c r="AV5" s="294"/>
      <c r="AW5" s="294"/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4"/>
      <c r="BM5" s="294"/>
      <c r="BN5" s="294"/>
      <c r="BO5" s="294"/>
      <c r="BP5" s="43"/>
      <c r="BQ5" s="44"/>
      <c r="BR5" s="44"/>
      <c r="BS5" s="44"/>
      <c r="BT5" s="44"/>
      <c r="BU5" s="45"/>
      <c r="BV5" s="45" t="s">
        <v>14</v>
      </c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6"/>
      <c r="CH5" s="46"/>
      <c r="CI5" s="46"/>
      <c r="CJ5" s="46"/>
      <c r="CK5" s="47"/>
      <c r="CL5" s="33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48">
        <v>1</v>
      </c>
      <c r="DQ5" s="34"/>
      <c r="DR5" s="34"/>
      <c r="DS5" s="34"/>
      <c r="DT5" s="34"/>
      <c r="DU5" s="34"/>
      <c r="DV5" s="34"/>
      <c r="DW5" s="34"/>
      <c r="DX5" s="34"/>
    </row>
    <row r="6" spans="1:134" s="2" customFormat="1" ht="11.25" hidden="1">
      <c r="A6" s="49"/>
      <c r="B6" s="50"/>
      <c r="C6" s="50"/>
      <c r="D6" s="50"/>
      <c r="E6" s="50"/>
      <c r="F6" s="50"/>
      <c r="G6" s="50"/>
      <c r="H6" s="50">
        <f t="shared" ref="H6:BS6" ca="1" si="0">IF(AND(H7&lt;$AN3,I7&gt;$AN3),1,0)</f>
        <v>0</v>
      </c>
      <c r="I6" s="50">
        <f t="shared" ca="1" si="0"/>
        <v>0</v>
      </c>
      <c r="J6" s="50">
        <f t="shared" ca="1" si="0"/>
        <v>0</v>
      </c>
      <c r="K6" s="50">
        <f t="shared" ca="1" si="0"/>
        <v>0</v>
      </c>
      <c r="L6" s="50">
        <f t="shared" ca="1" si="0"/>
        <v>0</v>
      </c>
      <c r="M6" s="50">
        <f t="shared" ca="1" si="0"/>
        <v>0</v>
      </c>
      <c r="N6" s="50">
        <f t="shared" ca="1" si="0"/>
        <v>0</v>
      </c>
      <c r="O6" s="50">
        <f t="shared" ca="1" si="0"/>
        <v>0</v>
      </c>
      <c r="P6" s="50">
        <f t="shared" ca="1" si="0"/>
        <v>0</v>
      </c>
      <c r="Q6" s="50">
        <f t="shared" ca="1" si="0"/>
        <v>0</v>
      </c>
      <c r="R6" s="50">
        <f t="shared" ca="1" si="0"/>
        <v>0</v>
      </c>
      <c r="S6" s="50">
        <f t="shared" ca="1" si="0"/>
        <v>0</v>
      </c>
      <c r="T6" s="50">
        <f t="shared" ca="1" si="0"/>
        <v>0</v>
      </c>
      <c r="U6" s="50">
        <f t="shared" ca="1" si="0"/>
        <v>0</v>
      </c>
      <c r="V6" s="50">
        <f t="shared" ca="1" si="0"/>
        <v>0</v>
      </c>
      <c r="W6" s="50">
        <f t="shared" ca="1" si="0"/>
        <v>0</v>
      </c>
      <c r="X6" s="50">
        <f t="shared" ca="1" si="0"/>
        <v>0</v>
      </c>
      <c r="Y6" s="50">
        <f t="shared" ca="1" si="0"/>
        <v>0</v>
      </c>
      <c r="Z6" s="50">
        <f t="shared" ca="1" si="0"/>
        <v>0</v>
      </c>
      <c r="AA6" s="50">
        <f t="shared" ca="1" si="0"/>
        <v>0</v>
      </c>
      <c r="AB6" s="50">
        <f t="shared" ca="1" si="0"/>
        <v>0</v>
      </c>
      <c r="AC6" s="50">
        <f t="shared" ca="1" si="0"/>
        <v>0</v>
      </c>
      <c r="AD6" s="50">
        <f t="shared" ca="1" si="0"/>
        <v>0</v>
      </c>
      <c r="AE6" s="50">
        <f t="shared" ca="1" si="0"/>
        <v>0</v>
      </c>
      <c r="AF6" s="50">
        <f t="shared" ca="1" si="0"/>
        <v>0</v>
      </c>
      <c r="AG6" s="50">
        <f t="shared" ca="1" si="0"/>
        <v>0</v>
      </c>
      <c r="AH6" s="50">
        <f t="shared" ca="1" si="0"/>
        <v>0</v>
      </c>
      <c r="AI6" s="50">
        <f t="shared" ca="1" si="0"/>
        <v>0</v>
      </c>
      <c r="AJ6" s="50">
        <f t="shared" ca="1" si="0"/>
        <v>0</v>
      </c>
      <c r="AK6" s="50">
        <f t="shared" ca="1" si="0"/>
        <v>0</v>
      </c>
      <c r="AL6" s="50">
        <f t="shared" ca="1" si="0"/>
        <v>0</v>
      </c>
      <c r="AM6" s="50">
        <f t="shared" ca="1" si="0"/>
        <v>0</v>
      </c>
      <c r="AN6" s="50">
        <f t="shared" ca="1" si="0"/>
        <v>0</v>
      </c>
      <c r="AO6" s="50">
        <f t="shared" ca="1" si="0"/>
        <v>0</v>
      </c>
      <c r="AP6" s="50">
        <f t="shared" ca="1" si="0"/>
        <v>0</v>
      </c>
      <c r="AQ6" s="50">
        <f t="shared" ca="1" si="0"/>
        <v>0</v>
      </c>
      <c r="AR6" s="50">
        <f t="shared" ca="1" si="0"/>
        <v>0</v>
      </c>
      <c r="AS6" s="50">
        <f t="shared" ca="1" si="0"/>
        <v>0</v>
      </c>
      <c r="AT6" s="50">
        <f t="shared" ca="1" si="0"/>
        <v>0</v>
      </c>
      <c r="AU6" s="50">
        <f t="shared" ca="1" si="0"/>
        <v>0</v>
      </c>
      <c r="AV6" s="50">
        <f t="shared" ca="1" si="0"/>
        <v>0</v>
      </c>
      <c r="AW6" s="50">
        <f t="shared" ca="1" si="0"/>
        <v>0</v>
      </c>
      <c r="AX6" s="50">
        <f t="shared" ca="1" si="0"/>
        <v>0</v>
      </c>
      <c r="AY6" s="50">
        <f t="shared" ca="1" si="0"/>
        <v>0</v>
      </c>
      <c r="AZ6" s="50">
        <f t="shared" ca="1" si="0"/>
        <v>0</v>
      </c>
      <c r="BA6" s="50">
        <f t="shared" ca="1" si="0"/>
        <v>0</v>
      </c>
      <c r="BB6" s="50">
        <f t="shared" ca="1" si="0"/>
        <v>0</v>
      </c>
      <c r="BC6" s="50">
        <f t="shared" ca="1" si="0"/>
        <v>0</v>
      </c>
      <c r="BD6" s="50">
        <f t="shared" ca="1" si="0"/>
        <v>0</v>
      </c>
      <c r="BE6" s="50">
        <f t="shared" ca="1" si="0"/>
        <v>0</v>
      </c>
      <c r="BF6" s="50">
        <f t="shared" ca="1" si="0"/>
        <v>0</v>
      </c>
      <c r="BG6" s="50">
        <f t="shared" ca="1" si="0"/>
        <v>0</v>
      </c>
      <c r="BH6" s="50">
        <f t="shared" ca="1" si="0"/>
        <v>0</v>
      </c>
      <c r="BI6" s="50">
        <f t="shared" ca="1" si="0"/>
        <v>0</v>
      </c>
      <c r="BJ6" s="50">
        <f t="shared" ca="1" si="0"/>
        <v>0</v>
      </c>
      <c r="BK6" s="50">
        <f t="shared" ca="1" si="0"/>
        <v>0</v>
      </c>
      <c r="BL6" s="50">
        <f t="shared" ca="1" si="0"/>
        <v>0</v>
      </c>
      <c r="BM6" s="50">
        <f t="shared" ca="1" si="0"/>
        <v>0</v>
      </c>
      <c r="BN6" s="50">
        <f t="shared" ca="1" si="0"/>
        <v>0</v>
      </c>
      <c r="BO6" s="50">
        <f t="shared" ca="1" si="0"/>
        <v>0</v>
      </c>
      <c r="BP6" s="50">
        <f t="shared" ca="1" si="0"/>
        <v>0</v>
      </c>
      <c r="BQ6" s="50">
        <f t="shared" ca="1" si="0"/>
        <v>0</v>
      </c>
      <c r="BR6" s="50">
        <f t="shared" ca="1" si="0"/>
        <v>0</v>
      </c>
      <c r="BS6" s="50">
        <f t="shared" ca="1" si="0"/>
        <v>0</v>
      </c>
      <c r="BT6" s="50">
        <f t="shared" ref="BT6:EC6" ca="1" si="1">IF(AND(BT7&lt;$AN3,BU7&gt;$AN3),1,0)</f>
        <v>0</v>
      </c>
      <c r="BU6" s="50">
        <f t="shared" ca="1" si="1"/>
        <v>0</v>
      </c>
      <c r="BV6" s="50">
        <f t="shared" ca="1" si="1"/>
        <v>0</v>
      </c>
      <c r="BW6" s="50">
        <f t="shared" ca="1" si="1"/>
        <v>0</v>
      </c>
      <c r="BX6" s="50">
        <f t="shared" ca="1" si="1"/>
        <v>0</v>
      </c>
      <c r="BY6" s="50">
        <f t="shared" ca="1" si="1"/>
        <v>0</v>
      </c>
      <c r="BZ6" s="50">
        <f t="shared" ca="1" si="1"/>
        <v>0</v>
      </c>
      <c r="CA6" s="50">
        <f t="shared" ca="1" si="1"/>
        <v>0</v>
      </c>
      <c r="CB6" s="50">
        <f t="shared" ca="1" si="1"/>
        <v>0</v>
      </c>
      <c r="CC6" s="50">
        <f t="shared" ca="1" si="1"/>
        <v>0</v>
      </c>
      <c r="CD6" s="50">
        <f t="shared" ca="1" si="1"/>
        <v>0</v>
      </c>
      <c r="CE6" s="50">
        <f t="shared" ca="1" si="1"/>
        <v>0</v>
      </c>
      <c r="CF6" s="50">
        <f t="shared" ca="1" si="1"/>
        <v>0</v>
      </c>
      <c r="CG6" s="50">
        <f t="shared" ca="1" si="1"/>
        <v>0</v>
      </c>
      <c r="CH6" s="50">
        <f t="shared" ca="1" si="1"/>
        <v>0</v>
      </c>
      <c r="CI6" s="50">
        <f t="shared" ca="1" si="1"/>
        <v>0</v>
      </c>
      <c r="CJ6" s="50">
        <f t="shared" ca="1" si="1"/>
        <v>0</v>
      </c>
      <c r="CK6" s="50">
        <f t="shared" ca="1" si="1"/>
        <v>0</v>
      </c>
      <c r="CL6" s="50">
        <f t="shared" ca="1" si="1"/>
        <v>0</v>
      </c>
      <c r="CM6" s="50">
        <f t="shared" ca="1" si="1"/>
        <v>0</v>
      </c>
      <c r="CN6" s="50">
        <f t="shared" ca="1" si="1"/>
        <v>0</v>
      </c>
      <c r="CO6" s="50">
        <f t="shared" ca="1" si="1"/>
        <v>0</v>
      </c>
      <c r="CP6" s="50">
        <f t="shared" ca="1" si="1"/>
        <v>0</v>
      </c>
      <c r="CQ6" s="50">
        <f t="shared" ca="1" si="1"/>
        <v>0</v>
      </c>
      <c r="CR6" s="50">
        <f t="shared" ca="1" si="1"/>
        <v>0</v>
      </c>
      <c r="CS6" s="50">
        <f t="shared" ca="1" si="1"/>
        <v>0</v>
      </c>
      <c r="CT6" s="50">
        <f t="shared" ca="1" si="1"/>
        <v>0</v>
      </c>
      <c r="CU6" s="50">
        <f t="shared" ca="1" si="1"/>
        <v>0</v>
      </c>
      <c r="CV6" s="50">
        <f t="shared" ca="1" si="1"/>
        <v>0</v>
      </c>
      <c r="CW6" s="50">
        <f t="shared" ca="1" si="1"/>
        <v>0</v>
      </c>
      <c r="CX6" s="50">
        <f t="shared" ca="1" si="1"/>
        <v>0</v>
      </c>
      <c r="CY6" s="50">
        <f t="shared" ca="1" si="1"/>
        <v>0</v>
      </c>
      <c r="CZ6" s="50">
        <f t="shared" ca="1" si="1"/>
        <v>0</v>
      </c>
      <c r="DA6" s="50">
        <f t="shared" ca="1" si="1"/>
        <v>0</v>
      </c>
      <c r="DB6" s="50">
        <f t="shared" ca="1" si="1"/>
        <v>0</v>
      </c>
      <c r="DC6" s="50">
        <f t="shared" ca="1" si="1"/>
        <v>0</v>
      </c>
      <c r="DD6" s="50">
        <f t="shared" ca="1" si="1"/>
        <v>0</v>
      </c>
      <c r="DE6" s="50">
        <f t="shared" ca="1" si="1"/>
        <v>0</v>
      </c>
      <c r="DF6" s="50">
        <f t="shared" ca="1" si="1"/>
        <v>0</v>
      </c>
      <c r="DG6" s="50">
        <f t="shared" ca="1" si="1"/>
        <v>0</v>
      </c>
      <c r="DH6" s="50">
        <f t="shared" ca="1" si="1"/>
        <v>0</v>
      </c>
      <c r="DI6" s="50">
        <f t="shared" ca="1" si="1"/>
        <v>0</v>
      </c>
      <c r="DJ6" s="50">
        <f t="shared" ca="1" si="1"/>
        <v>0</v>
      </c>
      <c r="DK6" s="50">
        <f t="shared" ca="1" si="1"/>
        <v>0</v>
      </c>
      <c r="DL6" s="50">
        <f t="shared" ca="1" si="1"/>
        <v>0</v>
      </c>
      <c r="DM6" s="50">
        <f t="shared" ca="1" si="1"/>
        <v>0</v>
      </c>
      <c r="DN6" s="50">
        <f t="shared" ca="1" si="1"/>
        <v>0</v>
      </c>
      <c r="DO6" s="50">
        <f t="shared" ca="1" si="1"/>
        <v>0</v>
      </c>
      <c r="DP6" s="50">
        <f t="shared" ca="1" si="1"/>
        <v>0</v>
      </c>
      <c r="DQ6" s="50">
        <f t="shared" ca="1" si="1"/>
        <v>0</v>
      </c>
      <c r="DR6" s="50">
        <f t="shared" ca="1" si="1"/>
        <v>0</v>
      </c>
      <c r="DS6" s="50">
        <f t="shared" ca="1" si="1"/>
        <v>0</v>
      </c>
      <c r="DT6" s="50">
        <f t="shared" ca="1" si="1"/>
        <v>0</v>
      </c>
      <c r="DU6" s="50">
        <f t="shared" ca="1" si="1"/>
        <v>0</v>
      </c>
      <c r="DV6" s="50">
        <f t="shared" ca="1" si="1"/>
        <v>1</v>
      </c>
      <c r="DW6" s="51">
        <f t="shared" ca="1" si="1"/>
        <v>0</v>
      </c>
      <c r="DX6" s="51">
        <f t="shared" ca="1" si="1"/>
        <v>0</v>
      </c>
      <c r="DY6" s="51">
        <f t="shared" ca="1" si="1"/>
        <v>0</v>
      </c>
      <c r="DZ6" s="51">
        <f t="shared" ca="1" si="1"/>
        <v>0</v>
      </c>
      <c r="EA6" s="51">
        <f t="shared" ca="1" si="1"/>
        <v>0</v>
      </c>
      <c r="EB6" s="51">
        <f t="shared" ca="1" si="1"/>
        <v>0</v>
      </c>
      <c r="EC6" s="51">
        <f t="shared" ca="1" si="1"/>
        <v>0</v>
      </c>
      <c r="ED6" s="52"/>
    </row>
    <row r="7" spans="1:134" s="2" customFormat="1" ht="11.25" hidden="1">
      <c r="A7" s="49"/>
      <c r="B7" s="50"/>
      <c r="C7" s="50"/>
      <c r="D7" s="50"/>
      <c r="E7" s="50"/>
      <c r="F7" s="50"/>
      <c r="G7" s="50"/>
      <c r="H7" s="50">
        <f ca="1">H8*$ED11+(RAND()*0.001)</f>
        <v>4.0001778479892769</v>
      </c>
      <c r="I7" s="50">
        <f t="shared" ref="I7:BT7" ca="1" si="2">I8*$ED11+(RAND()*0.001)</f>
        <v>8.0001749117451357</v>
      </c>
      <c r="J7" s="50">
        <f t="shared" ca="1" si="2"/>
        <v>12.000503488376355</v>
      </c>
      <c r="K7" s="50">
        <f t="shared" ca="1" si="2"/>
        <v>16.000725968075155</v>
      </c>
      <c r="L7" s="50">
        <f t="shared" ca="1" si="2"/>
        <v>20.000367976672621</v>
      </c>
      <c r="M7" s="50">
        <f t="shared" ca="1" si="2"/>
        <v>24.000711568928669</v>
      </c>
      <c r="N7" s="50">
        <f t="shared" ca="1" si="2"/>
        <v>28.0001743926905</v>
      </c>
      <c r="O7" s="50">
        <f t="shared" ca="1" si="2"/>
        <v>32.00021431737639</v>
      </c>
      <c r="P7" s="50">
        <f t="shared" ca="1" si="2"/>
        <v>36.00044068828953</v>
      </c>
      <c r="Q7" s="50">
        <f t="shared" ca="1" si="2"/>
        <v>40.000439705988214</v>
      </c>
      <c r="R7" s="50">
        <f t="shared" ca="1" si="2"/>
        <v>44.000013885033439</v>
      </c>
      <c r="S7" s="50">
        <f t="shared" ca="1" si="2"/>
        <v>48.000811382374117</v>
      </c>
      <c r="T7" s="50">
        <f t="shared" ca="1" si="2"/>
        <v>52.000332799042447</v>
      </c>
      <c r="U7" s="50">
        <f t="shared" ca="1" si="2"/>
        <v>56.000955811694944</v>
      </c>
      <c r="V7" s="50">
        <f t="shared" ca="1" si="2"/>
        <v>60.000146269836037</v>
      </c>
      <c r="W7" s="50">
        <f t="shared" ca="1" si="2"/>
        <v>64.000293134488544</v>
      </c>
      <c r="X7" s="50">
        <f t="shared" ca="1" si="2"/>
        <v>68.000426671982723</v>
      </c>
      <c r="Y7" s="50">
        <f t="shared" ca="1" si="2"/>
        <v>72.000218147038652</v>
      </c>
      <c r="Z7" s="50">
        <f t="shared" ca="1" si="2"/>
        <v>76.000284832435199</v>
      </c>
      <c r="AA7" s="50">
        <f t="shared" ca="1" si="2"/>
        <v>80.00041504962384</v>
      </c>
      <c r="AB7" s="50">
        <f t="shared" ca="1" si="2"/>
        <v>84.000569682835874</v>
      </c>
      <c r="AC7" s="50">
        <f t="shared" ca="1" si="2"/>
        <v>88.000938368387665</v>
      </c>
      <c r="AD7" s="50">
        <f t="shared" ca="1" si="2"/>
        <v>92.000787718794214</v>
      </c>
      <c r="AE7" s="50">
        <f t="shared" ca="1" si="2"/>
        <v>96.000537893993624</v>
      </c>
      <c r="AF7" s="50">
        <f t="shared" ca="1" si="2"/>
        <v>100.00089104194667</v>
      </c>
      <c r="AG7" s="50">
        <f t="shared" ca="1" si="2"/>
        <v>104.00032050302424</v>
      </c>
      <c r="AH7" s="50">
        <f t="shared" ca="1" si="2"/>
        <v>108.00058625287049</v>
      </c>
      <c r="AI7" s="50">
        <f t="shared" ca="1" si="2"/>
        <v>112.00044504585641</v>
      </c>
      <c r="AJ7" s="50">
        <f t="shared" ca="1" si="2"/>
        <v>116.00008455519546</v>
      </c>
      <c r="AK7" s="50">
        <f t="shared" ca="1" si="2"/>
        <v>120.00070881897787</v>
      </c>
      <c r="AL7" s="50">
        <f t="shared" ca="1" si="2"/>
        <v>124.00093560366936</v>
      </c>
      <c r="AM7" s="50">
        <f t="shared" ca="1" si="2"/>
        <v>128.00033693523784</v>
      </c>
      <c r="AN7" s="50">
        <f t="shared" ca="1" si="2"/>
        <v>132.00067339432766</v>
      </c>
      <c r="AO7" s="50">
        <f t="shared" ca="1" si="2"/>
        <v>136.00096152581793</v>
      </c>
      <c r="AP7" s="50">
        <f t="shared" ca="1" si="2"/>
        <v>140.00089935418896</v>
      </c>
      <c r="AQ7" s="50">
        <f t="shared" ca="1" si="2"/>
        <v>144.00000627979028</v>
      </c>
      <c r="AR7" s="50">
        <f t="shared" ca="1" si="2"/>
        <v>148.00039136812842</v>
      </c>
      <c r="AS7" s="50">
        <f t="shared" ca="1" si="2"/>
        <v>152.00022213020694</v>
      </c>
      <c r="AT7" s="50">
        <f t="shared" ca="1" si="2"/>
        <v>156.00027931661376</v>
      </c>
      <c r="AU7" s="50">
        <f t="shared" ca="1" si="2"/>
        <v>160.0001982140017</v>
      </c>
      <c r="AV7" s="50">
        <f t="shared" ca="1" si="2"/>
        <v>164.00055905287704</v>
      </c>
      <c r="AW7" s="50">
        <f t="shared" ca="1" si="2"/>
        <v>168.00079517954546</v>
      </c>
      <c r="AX7" s="50">
        <f t="shared" ca="1" si="2"/>
        <v>172.00024494085639</v>
      </c>
      <c r="AY7" s="50">
        <f t="shared" ca="1" si="2"/>
        <v>176.00064110725165</v>
      </c>
      <c r="AZ7" s="50">
        <f t="shared" ca="1" si="2"/>
        <v>180.00027640526673</v>
      </c>
      <c r="BA7" s="50">
        <f t="shared" ca="1" si="2"/>
        <v>184.00082244776334</v>
      </c>
      <c r="BB7" s="50">
        <f t="shared" ca="1" si="2"/>
        <v>188.00029842464482</v>
      </c>
      <c r="BC7" s="50">
        <f t="shared" ca="1" si="2"/>
        <v>192.00081124830015</v>
      </c>
      <c r="BD7" s="50">
        <f t="shared" ca="1" si="2"/>
        <v>196.00054654931438</v>
      </c>
      <c r="BE7" s="50">
        <f t="shared" ca="1" si="2"/>
        <v>200.00064059508344</v>
      </c>
      <c r="BF7" s="50">
        <f t="shared" ca="1" si="2"/>
        <v>204.00063791056911</v>
      </c>
      <c r="BG7" s="50">
        <f t="shared" ca="1" si="2"/>
        <v>208.00020786413828</v>
      </c>
      <c r="BH7" s="50">
        <f t="shared" ca="1" si="2"/>
        <v>212.00036421351405</v>
      </c>
      <c r="BI7" s="50">
        <f t="shared" ca="1" si="2"/>
        <v>216.00091094905042</v>
      </c>
      <c r="BJ7" s="50">
        <f t="shared" ca="1" si="2"/>
        <v>220.00027576709596</v>
      </c>
      <c r="BK7" s="50">
        <f t="shared" ca="1" si="2"/>
        <v>224.00021595044194</v>
      </c>
      <c r="BL7" s="50">
        <f t="shared" ca="1" si="2"/>
        <v>228.00010757366337</v>
      </c>
      <c r="BM7" s="50">
        <f t="shared" ca="1" si="2"/>
        <v>232.00071293973215</v>
      </c>
      <c r="BN7" s="50">
        <f t="shared" ca="1" si="2"/>
        <v>236.00076412770548</v>
      </c>
      <c r="BO7" s="50">
        <f t="shared" ca="1" si="2"/>
        <v>240.00046115382577</v>
      </c>
      <c r="BP7" s="50">
        <f t="shared" ca="1" si="2"/>
        <v>244.00063396961565</v>
      </c>
      <c r="BQ7" s="50">
        <f t="shared" ca="1" si="2"/>
        <v>248.00061511739773</v>
      </c>
      <c r="BR7" s="50">
        <f t="shared" ca="1" si="2"/>
        <v>252.00055796944801</v>
      </c>
      <c r="BS7" s="50">
        <f t="shared" ca="1" si="2"/>
        <v>256.00006874083772</v>
      </c>
      <c r="BT7" s="50">
        <f t="shared" ca="1" si="2"/>
        <v>260.00040682448616</v>
      </c>
      <c r="BU7" s="50">
        <f t="shared" ref="BU7:EC7" ca="1" si="3">BU8*$ED11+(RAND()*0.001)</f>
        <v>264.00046889484844</v>
      </c>
      <c r="BV7" s="50">
        <f t="shared" ca="1" si="3"/>
        <v>268.00067621190834</v>
      </c>
      <c r="BW7" s="50">
        <f t="shared" ca="1" si="3"/>
        <v>272.00008777702686</v>
      </c>
      <c r="BX7" s="50">
        <f t="shared" ca="1" si="3"/>
        <v>276.00081210619533</v>
      </c>
      <c r="BY7" s="50">
        <f t="shared" ca="1" si="3"/>
        <v>280.00012036085121</v>
      </c>
      <c r="BZ7" s="50">
        <f t="shared" ca="1" si="3"/>
        <v>284.00036611061597</v>
      </c>
      <c r="CA7" s="50">
        <f t="shared" ca="1" si="3"/>
        <v>288.0006712498851</v>
      </c>
      <c r="CB7" s="50">
        <f t="shared" ca="1" si="3"/>
        <v>292.00093729802751</v>
      </c>
      <c r="CC7" s="50">
        <f t="shared" ca="1" si="3"/>
        <v>296.00034865387278</v>
      </c>
      <c r="CD7" s="50">
        <f t="shared" ca="1" si="3"/>
        <v>300.00044932088826</v>
      </c>
      <c r="CE7" s="50">
        <f t="shared" ca="1" si="3"/>
        <v>304.00045097401159</v>
      </c>
      <c r="CF7" s="50">
        <f t="shared" ca="1" si="3"/>
        <v>308.00053387366665</v>
      </c>
      <c r="CG7" s="50">
        <f t="shared" ca="1" si="3"/>
        <v>312.00008480315233</v>
      </c>
      <c r="CH7" s="50">
        <f t="shared" ca="1" si="3"/>
        <v>316.00042682789052</v>
      </c>
      <c r="CI7" s="50">
        <f t="shared" ca="1" si="3"/>
        <v>320.00065579060919</v>
      </c>
      <c r="CJ7" s="50">
        <f t="shared" ca="1" si="3"/>
        <v>324.00081555427982</v>
      </c>
      <c r="CK7" s="50">
        <f t="shared" ca="1" si="3"/>
        <v>328.00077417782279</v>
      </c>
      <c r="CL7" s="50">
        <f t="shared" ca="1" si="3"/>
        <v>332.00036584339034</v>
      </c>
      <c r="CM7" s="50">
        <f t="shared" ca="1" si="3"/>
        <v>336.00079493923619</v>
      </c>
      <c r="CN7" s="50">
        <f t="shared" ca="1" si="3"/>
        <v>340.0006591825229</v>
      </c>
      <c r="CO7" s="50">
        <f t="shared" ca="1" si="3"/>
        <v>344.00027419975078</v>
      </c>
      <c r="CP7" s="50">
        <f t="shared" ca="1" si="3"/>
        <v>348.00074517781422</v>
      </c>
      <c r="CQ7" s="50">
        <f t="shared" ca="1" si="3"/>
        <v>352.00077085591261</v>
      </c>
      <c r="CR7" s="50">
        <f t="shared" ca="1" si="3"/>
        <v>356.00027467191148</v>
      </c>
      <c r="CS7" s="50">
        <f t="shared" ca="1" si="3"/>
        <v>360.00078957102147</v>
      </c>
      <c r="CT7" s="50">
        <f t="shared" ca="1" si="3"/>
        <v>364.00063061023508</v>
      </c>
      <c r="CU7" s="50">
        <f t="shared" ca="1" si="3"/>
        <v>368.00045639755274</v>
      </c>
      <c r="CV7" s="50">
        <f t="shared" ca="1" si="3"/>
        <v>372.00021013625019</v>
      </c>
      <c r="CW7" s="50">
        <f t="shared" ca="1" si="3"/>
        <v>376.00045651611435</v>
      </c>
      <c r="CX7" s="50">
        <f t="shared" ca="1" si="3"/>
        <v>380.00016230281858</v>
      </c>
      <c r="CY7" s="50">
        <f t="shared" ca="1" si="3"/>
        <v>384.00005424906414</v>
      </c>
      <c r="CZ7" s="50">
        <f t="shared" ca="1" si="3"/>
        <v>388.00019501786693</v>
      </c>
      <c r="DA7" s="50">
        <f t="shared" ca="1" si="3"/>
        <v>392.00079119738496</v>
      </c>
      <c r="DB7" s="50">
        <f t="shared" ca="1" si="3"/>
        <v>396.00016783323662</v>
      </c>
      <c r="DC7" s="50">
        <f t="shared" ca="1" si="3"/>
        <v>400.00076329745121</v>
      </c>
      <c r="DD7" s="50">
        <f t="shared" ca="1" si="3"/>
        <v>404.00027467435945</v>
      </c>
      <c r="DE7" s="50">
        <f t="shared" ca="1" si="3"/>
        <v>408.00092590333276</v>
      </c>
      <c r="DF7" s="50">
        <f t="shared" ca="1" si="3"/>
        <v>412.00007948146481</v>
      </c>
      <c r="DG7" s="50">
        <f t="shared" ca="1" si="3"/>
        <v>416.00009213009793</v>
      </c>
      <c r="DH7" s="50">
        <f t="shared" ca="1" si="3"/>
        <v>420.00074252147402</v>
      </c>
      <c r="DI7" s="50">
        <f t="shared" ca="1" si="3"/>
        <v>424.00058439933298</v>
      </c>
      <c r="DJ7" s="50">
        <f t="shared" ca="1" si="3"/>
        <v>428.00026304976552</v>
      </c>
      <c r="DK7" s="50">
        <f t="shared" ca="1" si="3"/>
        <v>432.00085865275571</v>
      </c>
      <c r="DL7" s="50">
        <f t="shared" ca="1" si="3"/>
        <v>436.00015790622666</v>
      </c>
      <c r="DM7" s="50">
        <f t="shared" ca="1" si="3"/>
        <v>440.00036824504321</v>
      </c>
      <c r="DN7" s="50">
        <f t="shared" ca="1" si="3"/>
        <v>444.0007464517148</v>
      </c>
      <c r="DO7" s="50">
        <f t="shared" ca="1" si="3"/>
        <v>448.00016183456364</v>
      </c>
      <c r="DP7" s="50">
        <f t="shared" ca="1" si="3"/>
        <v>452.00053031038635</v>
      </c>
      <c r="DQ7" s="50">
        <f t="shared" ca="1" si="3"/>
        <v>456.00034692577793</v>
      </c>
      <c r="DR7" s="50">
        <f t="shared" ca="1" si="3"/>
        <v>460.00014189478088</v>
      </c>
      <c r="DS7" s="50">
        <f t="shared" ca="1" si="3"/>
        <v>464.00077034525611</v>
      </c>
      <c r="DT7" s="50">
        <f t="shared" ca="1" si="3"/>
        <v>468.0000811174956</v>
      </c>
      <c r="DU7" s="50">
        <f t="shared" ca="1" si="3"/>
        <v>472.0003187854449</v>
      </c>
      <c r="DV7" s="50">
        <f t="shared" ca="1" si="3"/>
        <v>476.00041821719486</v>
      </c>
      <c r="DW7" s="51">
        <f t="shared" ca="1" si="3"/>
        <v>480.00002833320525</v>
      </c>
      <c r="DX7" s="51">
        <f t="shared" ca="1" si="3"/>
        <v>484.00092863396242</v>
      </c>
      <c r="DY7" s="51">
        <f t="shared" ca="1" si="3"/>
        <v>488.00073500246725</v>
      </c>
      <c r="DZ7" s="51">
        <f t="shared" ca="1" si="3"/>
        <v>492.00006517021308</v>
      </c>
      <c r="EA7" s="51">
        <f t="shared" ca="1" si="3"/>
        <v>496.00048875496429</v>
      </c>
      <c r="EB7" s="51">
        <f t="shared" ca="1" si="3"/>
        <v>500.00043021380134</v>
      </c>
      <c r="EC7" s="51">
        <f t="shared" ca="1" si="3"/>
        <v>504.00082466831589</v>
      </c>
      <c r="ED7" s="52"/>
    </row>
    <row r="8" spans="1:134" s="2" customFormat="1" ht="11.25" hidden="1">
      <c r="A8" s="49"/>
      <c r="B8" s="50"/>
      <c r="C8" s="50"/>
      <c r="D8" s="50"/>
      <c r="E8" s="50"/>
      <c r="F8" s="50"/>
      <c r="G8" s="50"/>
      <c r="H8" s="50">
        <v>1</v>
      </c>
      <c r="I8" s="50">
        <v>2</v>
      </c>
      <c r="J8" s="50">
        <v>3</v>
      </c>
      <c r="K8" s="50">
        <v>4</v>
      </c>
      <c r="L8" s="50">
        <v>5</v>
      </c>
      <c r="M8" s="50">
        <v>6</v>
      </c>
      <c r="N8" s="50">
        <v>7</v>
      </c>
      <c r="O8" s="50">
        <v>8</v>
      </c>
      <c r="P8" s="50">
        <v>9</v>
      </c>
      <c r="Q8" s="50">
        <v>10</v>
      </c>
      <c r="R8" s="50">
        <v>11</v>
      </c>
      <c r="S8" s="50">
        <v>12</v>
      </c>
      <c r="T8" s="50">
        <v>13</v>
      </c>
      <c r="U8" s="50">
        <v>14</v>
      </c>
      <c r="V8" s="50">
        <v>15</v>
      </c>
      <c r="W8" s="50">
        <v>16</v>
      </c>
      <c r="X8" s="50">
        <v>17</v>
      </c>
      <c r="Y8" s="50">
        <v>18</v>
      </c>
      <c r="Z8" s="50">
        <v>19</v>
      </c>
      <c r="AA8" s="50">
        <v>20</v>
      </c>
      <c r="AB8" s="50">
        <v>21</v>
      </c>
      <c r="AC8" s="50">
        <v>22</v>
      </c>
      <c r="AD8" s="50">
        <v>23</v>
      </c>
      <c r="AE8" s="50">
        <v>24</v>
      </c>
      <c r="AF8" s="50">
        <v>25</v>
      </c>
      <c r="AG8" s="50">
        <v>26</v>
      </c>
      <c r="AH8" s="50">
        <v>27</v>
      </c>
      <c r="AI8" s="50">
        <v>28</v>
      </c>
      <c r="AJ8" s="50">
        <v>29</v>
      </c>
      <c r="AK8" s="50">
        <v>30</v>
      </c>
      <c r="AL8" s="50">
        <v>31</v>
      </c>
      <c r="AM8" s="50">
        <v>32</v>
      </c>
      <c r="AN8" s="50">
        <v>33</v>
      </c>
      <c r="AO8" s="50">
        <v>34</v>
      </c>
      <c r="AP8" s="50">
        <v>35</v>
      </c>
      <c r="AQ8" s="50">
        <v>36</v>
      </c>
      <c r="AR8" s="50">
        <v>37</v>
      </c>
      <c r="AS8" s="50">
        <v>38</v>
      </c>
      <c r="AT8" s="50">
        <v>39</v>
      </c>
      <c r="AU8" s="50">
        <v>40</v>
      </c>
      <c r="AV8" s="50">
        <v>41</v>
      </c>
      <c r="AW8" s="50">
        <v>42</v>
      </c>
      <c r="AX8" s="50">
        <v>43</v>
      </c>
      <c r="AY8" s="50">
        <v>44</v>
      </c>
      <c r="AZ8" s="50">
        <v>45</v>
      </c>
      <c r="BA8" s="50">
        <v>46</v>
      </c>
      <c r="BB8" s="50">
        <v>47</v>
      </c>
      <c r="BC8" s="50">
        <v>48</v>
      </c>
      <c r="BD8" s="50">
        <v>49</v>
      </c>
      <c r="BE8" s="50">
        <v>50</v>
      </c>
      <c r="BF8" s="50">
        <v>51</v>
      </c>
      <c r="BG8" s="50">
        <v>52</v>
      </c>
      <c r="BH8" s="50">
        <v>53</v>
      </c>
      <c r="BI8" s="50">
        <v>54</v>
      </c>
      <c r="BJ8" s="50">
        <v>55</v>
      </c>
      <c r="BK8" s="50">
        <v>56</v>
      </c>
      <c r="BL8" s="50">
        <v>57</v>
      </c>
      <c r="BM8" s="50">
        <v>58</v>
      </c>
      <c r="BN8" s="50">
        <v>59</v>
      </c>
      <c r="BO8" s="50">
        <v>60</v>
      </c>
      <c r="BP8" s="50">
        <v>61</v>
      </c>
      <c r="BQ8" s="50">
        <v>62</v>
      </c>
      <c r="BR8" s="50">
        <v>63</v>
      </c>
      <c r="BS8" s="50">
        <v>64</v>
      </c>
      <c r="BT8" s="50">
        <v>65</v>
      </c>
      <c r="BU8" s="50">
        <v>66</v>
      </c>
      <c r="BV8" s="50">
        <v>67</v>
      </c>
      <c r="BW8" s="50">
        <v>68</v>
      </c>
      <c r="BX8" s="50">
        <v>69</v>
      </c>
      <c r="BY8" s="50">
        <v>70</v>
      </c>
      <c r="BZ8" s="50">
        <v>71</v>
      </c>
      <c r="CA8" s="50">
        <v>72</v>
      </c>
      <c r="CB8" s="50">
        <v>73</v>
      </c>
      <c r="CC8" s="50">
        <v>74</v>
      </c>
      <c r="CD8" s="50">
        <v>75</v>
      </c>
      <c r="CE8" s="50">
        <v>76</v>
      </c>
      <c r="CF8" s="50">
        <v>77</v>
      </c>
      <c r="CG8" s="50">
        <v>78</v>
      </c>
      <c r="CH8" s="50">
        <v>79</v>
      </c>
      <c r="CI8" s="50">
        <v>80</v>
      </c>
      <c r="CJ8" s="50">
        <v>81</v>
      </c>
      <c r="CK8" s="50">
        <v>82</v>
      </c>
      <c r="CL8" s="50">
        <v>83</v>
      </c>
      <c r="CM8" s="50">
        <v>84</v>
      </c>
      <c r="CN8" s="50">
        <v>85</v>
      </c>
      <c r="CO8" s="50">
        <v>86</v>
      </c>
      <c r="CP8" s="50">
        <v>87</v>
      </c>
      <c r="CQ8" s="50">
        <v>88</v>
      </c>
      <c r="CR8" s="50">
        <v>89</v>
      </c>
      <c r="CS8" s="50">
        <v>90</v>
      </c>
      <c r="CT8" s="50">
        <v>91</v>
      </c>
      <c r="CU8" s="50">
        <v>92</v>
      </c>
      <c r="CV8" s="50">
        <v>93</v>
      </c>
      <c r="CW8" s="50">
        <v>94</v>
      </c>
      <c r="CX8" s="50">
        <v>95</v>
      </c>
      <c r="CY8" s="50">
        <v>96</v>
      </c>
      <c r="CZ8" s="50">
        <v>97</v>
      </c>
      <c r="DA8" s="50">
        <v>98</v>
      </c>
      <c r="DB8" s="50">
        <v>99</v>
      </c>
      <c r="DC8" s="50">
        <v>100</v>
      </c>
      <c r="DD8" s="50">
        <v>101</v>
      </c>
      <c r="DE8" s="50">
        <v>102</v>
      </c>
      <c r="DF8" s="50">
        <v>103</v>
      </c>
      <c r="DG8" s="50">
        <v>104</v>
      </c>
      <c r="DH8" s="50">
        <v>105</v>
      </c>
      <c r="DI8" s="50">
        <v>106</v>
      </c>
      <c r="DJ8" s="50">
        <v>107</v>
      </c>
      <c r="DK8" s="50">
        <v>108</v>
      </c>
      <c r="DL8" s="50">
        <v>109</v>
      </c>
      <c r="DM8" s="50">
        <v>110</v>
      </c>
      <c r="DN8" s="50">
        <v>111</v>
      </c>
      <c r="DO8" s="50">
        <v>112</v>
      </c>
      <c r="DP8" s="50">
        <v>113</v>
      </c>
      <c r="DQ8" s="50">
        <v>114</v>
      </c>
      <c r="DR8" s="50">
        <v>115</v>
      </c>
      <c r="DS8" s="50">
        <v>116</v>
      </c>
      <c r="DT8" s="50">
        <v>117</v>
      </c>
      <c r="DU8" s="50">
        <v>118</v>
      </c>
      <c r="DV8" s="50">
        <v>119</v>
      </c>
      <c r="DW8" s="51">
        <v>120</v>
      </c>
      <c r="DX8" s="51">
        <v>121</v>
      </c>
      <c r="DY8" s="51">
        <v>122</v>
      </c>
      <c r="DZ8" s="51">
        <v>123</v>
      </c>
      <c r="EA8" s="51">
        <v>124</v>
      </c>
      <c r="EB8" s="51">
        <v>125</v>
      </c>
      <c r="EC8" s="51">
        <v>126</v>
      </c>
      <c r="ED8" s="52"/>
    </row>
    <row r="9" spans="1:134">
      <c r="A9" s="295"/>
      <c r="B9" s="296"/>
      <c r="C9" s="296"/>
      <c r="D9" s="296"/>
      <c r="E9" s="296"/>
      <c r="F9" s="296"/>
      <c r="G9" s="297"/>
      <c r="H9" s="295" t="str">
        <f>"Operation Time ("&amp;'4S TAKT TIME'!D18&amp;")"</f>
        <v>Operation Time (Seconds)</v>
      </c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96"/>
      <c r="AH9" s="296"/>
      <c r="AI9" s="296"/>
      <c r="AJ9" s="296"/>
      <c r="AK9" s="296"/>
      <c r="AL9" s="296"/>
      <c r="AM9" s="296"/>
      <c r="AN9" s="296"/>
      <c r="AO9" s="296"/>
      <c r="AP9" s="296"/>
      <c r="AQ9" s="296"/>
      <c r="AR9" s="296"/>
      <c r="AS9" s="296"/>
      <c r="AT9" s="296"/>
      <c r="AU9" s="296"/>
      <c r="AV9" s="296"/>
      <c r="AW9" s="296"/>
      <c r="AX9" s="296"/>
      <c r="AY9" s="296"/>
      <c r="AZ9" s="296"/>
      <c r="BA9" s="296"/>
      <c r="BB9" s="296"/>
      <c r="BC9" s="296"/>
      <c r="BD9" s="296"/>
      <c r="BE9" s="296"/>
      <c r="BF9" s="296"/>
      <c r="BG9" s="296"/>
      <c r="BH9" s="296"/>
      <c r="BI9" s="296"/>
      <c r="BJ9" s="296"/>
      <c r="BK9" s="296"/>
      <c r="BL9" s="296"/>
      <c r="BM9" s="296"/>
      <c r="BN9" s="296"/>
      <c r="BO9" s="296"/>
      <c r="BP9" s="53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5"/>
      <c r="DX9" s="55"/>
      <c r="DY9" s="55"/>
      <c r="DZ9" s="55"/>
      <c r="EA9" s="55"/>
      <c r="EB9" s="55"/>
      <c r="EC9" s="56"/>
    </row>
    <row r="10" spans="1:134">
      <c r="A10" s="298" t="s">
        <v>31</v>
      </c>
      <c r="B10" s="298"/>
      <c r="C10" s="298" t="s">
        <v>32</v>
      </c>
      <c r="D10" s="298"/>
      <c r="E10" s="298"/>
      <c r="F10" s="298"/>
      <c r="G10" s="298"/>
      <c r="H10" s="299">
        <f>J8*$ED11</f>
        <v>12</v>
      </c>
      <c r="I10" s="299"/>
      <c r="J10" s="299"/>
      <c r="K10" s="299"/>
      <c r="L10" s="299"/>
      <c r="M10" s="57"/>
      <c r="N10" s="299">
        <f>P8*$ED11</f>
        <v>36</v>
      </c>
      <c r="O10" s="299"/>
      <c r="P10" s="299"/>
      <c r="Q10" s="299"/>
      <c r="R10" s="299"/>
      <c r="S10" s="299">
        <f>U8*$ED11</f>
        <v>56</v>
      </c>
      <c r="T10" s="299"/>
      <c r="U10" s="299"/>
      <c r="V10" s="299"/>
      <c r="W10" s="299"/>
      <c r="X10" s="299">
        <f>Z8*$ED11</f>
        <v>76</v>
      </c>
      <c r="Y10" s="299"/>
      <c r="Z10" s="299"/>
      <c r="AA10" s="299"/>
      <c r="AB10" s="299"/>
      <c r="AC10" s="299">
        <f>AE8*$ED11</f>
        <v>96</v>
      </c>
      <c r="AD10" s="299"/>
      <c r="AE10" s="299"/>
      <c r="AF10" s="299"/>
      <c r="AG10" s="299"/>
      <c r="AH10" s="299">
        <f>AJ8*$ED11</f>
        <v>116</v>
      </c>
      <c r="AI10" s="299"/>
      <c r="AJ10" s="299"/>
      <c r="AK10" s="299"/>
      <c r="AL10" s="299"/>
      <c r="AM10" s="299">
        <f>AO8*$ED11</f>
        <v>136</v>
      </c>
      <c r="AN10" s="299"/>
      <c r="AO10" s="299"/>
      <c r="AP10" s="299"/>
      <c r="AQ10" s="299"/>
      <c r="AR10" s="299">
        <f>AT8*$ED11</f>
        <v>156</v>
      </c>
      <c r="AS10" s="299"/>
      <c r="AT10" s="299"/>
      <c r="AU10" s="299"/>
      <c r="AV10" s="299"/>
      <c r="AW10" s="299">
        <f>AY8*$ED11</f>
        <v>176</v>
      </c>
      <c r="AX10" s="299"/>
      <c r="AY10" s="299"/>
      <c r="AZ10" s="299"/>
      <c r="BA10" s="299"/>
      <c r="BB10" s="299">
        <f>BD8*$ED11</f>
        <v>196</v>
      </c>
      <c r="BC10" s="299"/>
      <c r="BD10" s="299"/>
      <c r="BE10" s="299"/>
      <c r="BF10" s="299"/>
      <c r="BG10" s="299">
        <f>BI8*$ED11</f>
        <v>216</v>
      </c>
      <c r="BH10" s="299"/>
      <c r="BI10" s="299"/>
      <c r="BJ10" s="299"/>
      <c r="BK10" s="299"/>
      <c r="BL10" s="299">
        <f>BN8*$ED11</f>
        <v>236</v>
      </c>
      <c r="BM10" s="299"/>
      <c r="BN10" s="299"/>
      <c r="BO10" s="299"/>
      <c r="BP10" s="299"/>
      <c r="BQ10" s="299">
        <f>BS8*$ED11</f>
        <v>256</v>
      </c>
      <c r="BR10" s="299"/>
      <c r="BS10" s="299"/>
      <c r="BT10" s="299"/>
      <c r="BU10" s="299"/>
      <c r="BV10" s="299">
        <f>BX8*$ED11</f>
        <v>276</v>
      </c>
      <c r="BW10" s="299"/>
      <c r="BX10" s="299"/>
      <c r="BY10" s="299"/>
      <c r="BZ10" s="299"/>
      <c r="CA10" s="299">
        <f>CC8*$ED11</f>
        <v>296</v>
      </c>
      <c r="CB10" s="299"/>
      <c r="CC10" s="299"/>
      <c r="CD10" s="299"/>
      <c r="CE10" s="299"/>
      <c r="CF10" s="299">
        <f>CH8*$ED11</f>
        <v>316</v>
      </c>
      <c r="CG10" s="299"/>
      <c r="CH10" s="299"/>
      <c r="CI10" s="299"/>
      <c r="CJ10" s="299"/>
      <c r="CK10" s="299">
        <f>CM8*$ED11</f>
        <v>336</v>
      </c>
      <c r="CL10" s="299"/>
      <c r="CM10" s="299"/>
      <c r="CN10" s="299"/>
      <c r="CO10" s="299"/>
      <c r="CP10" s="299">
        <f>CR8*$ED11</f>
        <v>356</v>
      </c>
      <c r="CQ10" s="299"/>
      <c r="CR10" s="299"/>
      <c r="CS10" s="299"/>
      <c r="CT10" s="299"/>
      <c r="CU10" s="299">
        <f>CW8*$ED11</f>
        <v>376</v>
      </c>
      <c r="CV10" s="299"/>
      <c r="CW10" s="299"/>
      <c r="CX10" s="299"/>
      <c r="CY10" s="299"/>
      <c r="CZ10" s="299">
        <f>DB8*$ED11</f>
        <v>396</v>
      </c>
      <c r="DA10" s="299"/>
      <c r="DB10" s="299"/>
      <c r="DC10" s="299"/>
      <c r="DD10" s="299"/>
      <c r="DE10" s="299">
        <f>DG8*$ED11</f>
        <v>416</v>
      </c>
      <c r="DF10" s="299"/>
      <c r="DG10" s="299"/>
      <c r="DH10" s="299"/>
      <c r="DI10" s="299"/>
      <c r="DJ10" s="299">
        <f>DL8*$ED11</f>
        <v>436</v>
      </c>
      <c r="DK10" s="299"/>
      <c r="DL10" s="299"/>
      <c r="DM10" s="299"/>
      <c r="DN10" s="299"/>
      <c r="DO10" s="299">
        <f>DQ8*$ED11</f>
        <v>456</v>
      </c>
      <c r="DP10" s="299"/>
      <c r="DQ10" s="299"/>
      <c r="DR10" s="299"/>
      <c r="DS10" s="299"/>
      <c r="DT10" s="299">
        <f>DV8*$ED11</f>
        <v>476</v>
      </c>
      <c r="DU10" s="299"/>
      <c r="DV10" s="299"/>
      <c r="DW10" s="299"/>
      <c r="DX10" s="299"/>
      <c r="DY10" s="299">
        <f>EA8*$ED11</f>
        <v>496</v>
      </c>
      <c r="DZ10" s="299"/>
      <c r="EA10" s="299"/>
      <c r="EB10" s="299"/>
      <c r="EC10" s="300"/>
    </row>
    <row r="11" spans="1:134" ht="14.1" customHeight="1">
      <c r="A11" s="58"/>
      <c r="B11" s="239" t="s">
        <v>33</v>
      </c>
      <c r="C11" s="239" t="s">
        <v>34</v>
      </c>
      <c r="D11" s="239" t="s">
        <v>35</v>
      </c>
      <c r="E11" s="239" t="s">
        <v>36</v>
      </c>
      <c r="F11" s="60" t="s">
        <v>37</v>
      </c>
      <c r="G11" s="61" t="s">
        <v>38</v>
      </c>
      <c r="H11" s="62"/>
      <c r="I11" s="63"/>
      <c r="J11" s="63"/>
      <c r="K11" s="63"/>
      <c r="L11" s="63"/>
      <c r="M11" s="63"/>
      <c r="N11" s="63"/>
      <c r="O11" s="63"/>
      <c r="P11" s="64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5"/>
      <c r="ED11" s="26">
        <f>(MAX(AN3,H42)*1.05*DP5)/MAX(H8:EC8)</f>
        <v>4</v>
      </c>
    </row>
    <row r="12" spans="1:134" ht="14.1" customHeight="1">
      <c r="A12" s="66">
        <v>1</v>
      </c>
      <c r="B12" s="238"/>
      <c r="C12" s="238"/>
      <c r="D12" s="238"/>
      <c r="E12" s="238"/>
      <c r="F12" s="238"/>
      <c r="G12" s="238"/>
      <c r="H12" s="67">
        <f t="shared" ref="H12:BS12" si="4">IF($C12&gt;$ED$11*H$8,1,IF($C12+$D12+$E12+$F12&gt;$ED$11*H$8,2,IF($C12+$D12+$E12+$F12+$G12&gt;$ED$11*H$8,3,0)))</f>
        <v>0</v>
      </c>
      <c r="I12" s="67">
        <f t="shared" si="4"/>
        <v>0</v>
      </c>
      <c r="J12" s="67">
        <f t="shared" si="4"/>
        <v>0</v>
      </c>
      <c r="K12" s="67">
        <f t="shared" si="4"/>
        <v>0</v>
      </c>
      <c r="L12" s="67">
        <f t="shared" si="4"/>
        <v>0</v>
      </c>
      <c r="M12" s="67">
        <f t="shared" si="4"/>
        <v>0</v>
      </c>
      <c r="N12" s="67">
        <f t="shared" si="4"/>
        <v>0</v>
      </c>
      <c r="O12" s="67">
        <f t="shared" si="4"/>
        <v>0</v>
      </c>
      <c r="P12" s="67">
        <f t="shared" si="4"/>
        <v>0</v>
      </c>
      <c r="Q12" s="67">
        <f t="shared" si="4"/>
        <v>0</v>
      </c>
      <c r="R12" s="67">
        <f t="shared" si="4"/>
        <v>0</v>
      </c>
      <c r="S12" s="67">
        <f t="shared" si="4"/>
        <v>0</v>
      </c>
      <c r="T12" s="67">
        <f t="shared" si="4"/>
        <v>0</v>
      </c>
      <c r="U12" s="67">
        <f t="shared" si="4"/>
        <v>0</v>
      </c>
      <c r="V12" s="67">
        <f t="shared" si="4"/>
        <v>0</v>
      </c>
      <c r="W12" s="67">
        <f t="shared" si="4"/>
        <v>0</v>
      </c>
      <c r="X12" s="67">
        <f t="shared" si="4"/>
        <v>0</v>
      </c>
      <c r="Y12" s="67">
        <f t="shared" si="4"/>
        <v>0</v>
      </c>
      <c r="Z12" s="67">
        <f t="shared" si="4"/>
        <v>0</v>
      </c>
      <c r="AA12" s="67">
        <f t="shared" si="4"/>
        <v>0</v>
      </c>
      <c r="AB12" s="67">
        <f t="shared" si="4"/>
        <v>0</v>
      </c>
      <c r="AC12" s="67">
        <f t="shared" si="4"/>
        <v>0</v>
      </c>
      <c r="AD12" s="67">
        <f t="shared" si="4"/>
        <v>0</v>
      </c>
      <c r="AE12" s="67">
        <f t="shared" si="4"/>
        <v>0</v>
      </c>
      <c r="AF12" s="67">
        <f t="shared" si="4"/>
        <v>0</v>
      </c>
      <c r="AG12" s="67">
        <f t="shared" si="4"/>
        <v>0</v>
      </c>
      <c r="AH12" s="67">
        <f t="shared" si="4"/>
        <v>0</v>
      </c>
      <c r="AI12" s="67">
        <f t="shared" si="4"/>
        <v>0</v>
      </c>
      <c r="AJ12" s="67">
        <f t="shared" si="4"/>
        <v>0</v>
      </c>
      <c r="AK12" s="67">
        <f t="shared" si="4"/>
        <v>0</v>
      </c>
      <c r="AL12" s="67">
        <f t="shared" si="4"/>
        <v>0</v>
      </c>
      <c r="AM12" s="67">
        <f t="shared" si="4"/>
        <v>0</v>
      </c>
      <c r="AN12" s="67">
        <f t="shared" si="4"/>
        <v>0</v>
      </c>
      <c r="AO12" s="67">
        <f t="shared" si="4"/>
        <v>0</v>
      </c>
      <c r="AP12" s="67">
        <f t="shared" si="4"/>
        <v>0</v>
      </c>
      <c r="AQ12" s="67">
        <f t="shared" si="4"/>
        <v>0</v>
      </c>
      <c r="AR12" s="67">
        <f t="shared" si="4"/>
        <v>0</v>
      </c>
      <c r="AS12" s="67">
        <f t="shared" si="4"/>
        <v>0</v>
      </c>
      <c r="AT12" s="67">
        <f t="shared" si="4"/>
        <v>0</v>
      </c>
      <c r="AU12" s="67">
        <f t="shared" si="4"/>
        <v>0</v>
      </c>
      <c r="AV12" s="67">
        <f t="shared" si="4"/>
        <v>0</v>
      </c>
      <c r="AW12" s="67">
        <f t="shared" si="4"/>
        <v>0</v>
      </c>
      <c r="AX12" s="67">
        <f t="shared" si="4"/>
        <v>0</v>
      </c>
      <c r="AY12" s="67">
        <f t="shared" si="4"/>
        <v>0</v>
      </c>
      <c r="AZ12" s="67">
        <f t="shared" si="4"/>
        <v>0</v>
      </c>
      <c r="BA12" s="67">
        <f t="shared" si="4"/>
        <v>0</v>
      </c>
      <c r="BB12" s="67">
        <f t="shared" si="4"/>
        <v>0</v>
      </c>
      <c r="BC12" s="67">
        <f t="shared" si="4"/>
        <v>0</v>
      </c>
      <c r="BD12" s="67">
        <f t="shared" si="4"/>
        <v>0</v>
      </c>
      <c r="BE12" s="67">
        <f t="shared" si="4"/>
        <v>0</v>
      </c>
      <c r="BF12" s="67">
        <f t="shared" si="4"/>
        <v>0</v>
      </c>
      <c r="BG12" s="67">
        <f t="shared" si="4"/>
        <v>0</v>
      </c>
      <c r="BH12" s="67">
        <f t="shared" si="4"/>
        <v>0</v>
      </c>
      <c r="BI12" s="67">
        <f t="shared" si="4"/>
        <v>0</v>
      </c>
      <c r="BJ12" s="67">
        <f t="shared" si="4"/>
        <v>0</v>
      </c>
      <c r="BK12" s="67">
        <f t="shared" si="4"/>
        <v>0</v>
      </c>
      <c r="BL12" s="67">
        <f t="shared" si="4"/>
        <v>0</v>
      </c>
      <c r="BM12" s="67">
        <f t="shared" si="4"/>
        <v>0</v>
      </c>
      <c r="BN12" s="67">
        <f t="shared" si="4"/>
        <v>0</v>
      </c>
      <c r="BO12" s="67">
        <f t="shared" si="4"/>
        <v>0</v>
      </c>
      <c r="BP12" s="67">
        <f t="shared" si="4"/>
        <v>0</v>
      </c>
      <c r="BQ12" s="67">
        <f t="shared" si="4"/>
        <v>0</v>
      </c>
      <c r="BR12" s="67">
        <f t="shared" si="4"/>
        <v>0</v>
      </c>
      <c r="BS12" s="67">
        <f t="shared" si="4"/>
        <v>0</v>
      </c>
      <c r="BT12" s="67">
        <f t="shared" ref="BT12:EC12" si="5">IF($C12&gt;$ED$11*BT$8,1,IF($C12+$D12+$E12+$F12&gt;$ED$11*BT$8,2,IF($C12+$D12+$E12+$F12+$G12&gt;$ED$11*BT$8,3,0)))</f>
        <v>0</v>
      </c>
      <c r="BU12" s="67">
        <f t="shared" si="5"/>
        <v>0</v>
      </c>
      <c r="BV12" s="67">
        <f t="shared" si="5"/>
        <v>0</v>
      </c>
      <c r="BW12" s="67">
        <f t="shared" si="5"/>
        <v>0</v>
      </c>
      <c r="BX12" s="67">
        <f t="shared" si="5"/>
        <v>0</v>
      </c>
      <c r="BY12" s="67">
        <f t="shared" si="5"/>
        <v>0</v>
      </c>
      <c r="BZ12" s="67">
        <f t="shared" si="5"/>
        <v>0</v>
      </c>
      <c r="CA12" s="67">
        <f t="shared" si="5"/>
        <v>0</v>
      </c>
      <c r="CB12" s="67">
        <f t="shared" si="5"/>
        <v>0</v>
      </c>
      <c r="CC12" s="67">
        <f t="shared" si="5"/>
        <v>0</v>
      </c>
      <c r="CD12" s="67">
        <f t="shared" si="5"/>
        <v>0</v>
      </c>
      <c r="CE12" s="67">
        <f t="shared" si="5"/>
        <v>0</v>
      </c>
      <c r="CF12" s="67">
        <f t="shared" si="5"/>
        <v>0</v>
      </c>
      <c r="CG12" s="67">
        <f t="shared" si="5"/>
        <v>0</v>
      </c>
      <c r="CH12" s="67">
        <f t="shared" si="5"/>
        <v>0</v>
      </c>
      <c r="CI12" s="67">
        <f t="shared" si="5"/>
        <v>0</v>
      </c>
      <c r="CJ12" s="67">
        <f t="shared" si="5"/>
        <v>0</v>
      </c>
      <c r="CK12" s="67">
        <f t="shared" si="5"/>
        <v>0</v>
      </c>
      <c r="CL12" s="67">
        <f t="shared" si="5"/>
        <v>0</v>
      </c>
      <c r="CM12" s="67">
        <f t="shared" si="5"/>
        <v>0</v>
      </c>
      <c r="CN12" s="67">
        <f t="shared" si="5"/>
        <v>0</v>
      </c>
      <c r="CO12" s="67">
        <f t="shared" si="5"/>
        <v>0</v>
      </c>
      <c r="CP12" s="67">
        <f t="shared" si="5"/>
        <v>0</v>
      </c>
      <c r="CQ12" s="67">
        <f t="shared" si="5"/>
        <v>0</v>
      </c>
      <c r="CR12" s="67">
        <f t="shared" si="5"/>
        <v>0</v>
      </c>
      <c r="CS12" s="67">
        <f t="shared" si="5"/>
        <v>0</v>
      </c>
      <c r="CT12" s="67">
        <f t="shared" si="5"/>
        <v>0</v>
      </c>
      <c r="CU12" s="67">
        <f t="shared" si="5"/>
        <v>0</v>
      </c>
      <c r="CV12" s="67">
        <f t="shared" si="5"/>
        <v>0</v>
      </c>
      <c r="CW12" s="67">
        <f t="shared" si="5"/>
        <v>0</v>
      </c>
      <c r="CX12" s="67">
        <f t="shared" si="5"/>
        <v>0</v>
      </c>
      <c r="CY12" s="67">
        <f t="shared" si="5"/>
        <v>0</v>
      </c>
      <c r="CZ12" s="67">
        <f t="shared" si="5"/>
        <v>0</v>
      </c>
      <c r="DA12" s="67">
        <f t="shared" si="5"/>
        <v>0</v>
      </c>
      <c r="DB12" s="67">
        <f t="shared" si="5"/>
        <v>0</v>
      </c>
      <c r="DC12" s="67">
        <f t="shared" si="5"/>
        <v>0</v>
      </c>
      <c r="DD12" s="67">
        <f t="shared" si="5"/>
        <v>0</v>
      </c>
      <c r="DE12" s="67">
        <f t="shared" si="5"/>
        <v>0</v>
      </c>
      <c r="DF12" s="67">
        <f t="shared" si="5"/>
        <v>0</v>
      </c>
      <c r="DG12" s="67">
        <f t="shared" si="5"/>
        <v>0</v>
      </c>
      <c r="DH12" s="67">
        <f t="shared" si="5"/>
        <v>0</v>
      </c>
      <c r="DI12" s="67">
        <f t="shared" si="5"/>
        <v>0</v>
      </c>
      <c r="DJ12" s="67">
        <f t="shared" si="5"/>
        <v>0</v>
      </c>
      <c r="DK12" s="67">
        <f t="shared" si="5"/>
        <v>0</v>
      </c>
      <c r="DL12" s="67">
        <f t="shared" si="5"/>
        <v>0</v>
      </c>
      <c r="DM12" s="67">
        <f t="shared" si="5"/>
        <v>0</v>
      </c>
      <c r="DN12" s="67">
        <f t="shared" si="5"/>
        <v>0</v>
      </c>
      <c r="DO12" s="67">
        <f t="shared" si="5"/>
        <v>0</v>
      </c>
      <c r="DP12" s="67">
        <f t="shared" si="5"/>
        <v>0</v>
      </c>
      <c r="DQ12" s="67">
        <f t="shared" si="5"/>
        <v>0</v>
      </c>
      <c r="DR12" s="67">
        <f t="shared" si="5"/>
        <v>0</v>
      </c>
      <c r="DS12" s="67">
        <f t="shared" si="5"/>
        <v>0</v>
      </c>
      <c r="DT12" s="67">
        <f t="shared" si="5"/>
        <v>0</v>
      </c>
      <c r="DU12" s="67">
        <f t="shared" si="5"/>
        <v>0</v>
      </c>
      <c r="DV12" s="67">
        <f t="shared" si="5"/>
        <v>0</v>
      </c>
      <c r="DW12" s="67">
        <f t="shared" si="5"/>
        <v>0</v>
      </c>
      <c r="DX12" s="67">
        <f t="shared" si="5"/>
        <v>0</v>
      </c>
      <c r="DY12" s="67">
        <f t="shared" si="5"/>
        <v>0</v>
      </c>
      <c r="DZ12" s="67">
        <f t="shared" si="5"/>
        <v>0</v>
      </c>
      <c r="EA12" s="67">
        <f t="shared" si="5"/>
        <v>0</v>
      </c>
      <c r="EB12" s="67">
        <f t="shared" si="5"/>
        <v>0</v>
      </c>
      <c r="EC12" s="67">
        <f t="shared" si="5"/>
        <v>0</v>
      </c>
      <c r="ED12" s="26">
        <f>SUM($C$12:$F12)</f>
        <v>0</v>
      </c>
    </row>
    <row r="13" spans="1:134" ht="14.1" customHeight="1">
      <c r="A13" s="66">
        <v>2</v>
      </c>
      <c r="B13" s="238"/>
      <c r="C13" s="238"/>
      <c r="D13" s="238"/>
      <c r="E13" s="238"/>
      <c r="F13" s="238"/>
      <c r="G13" s="238"/>
      <c r="H13" s="68">
        <f>IF(OR(SUMIF(H$12:H12,2,H$12:H12)=2,SUMIF(H$12:H12,1,H$12:H12)=1,SUM(H$12:H12)=1,SUM(H$12:H12)=2),0,IF($C13+$ED12&gt;($ED$11*H$8),1,IF($C13+$D13+$E13+$F13+$ED12&gt;($ED$11*H$8),2,IF($C13+$D13+$E13+$F13+$G13+$ED12&gt;($ED$11*H$8),3,0))))</f>
        <v>0</v>
      </c>
      <c r="I13" s="68">
        <f>IF(OR(SUMIF(I$12:I12,2,I$12:I12)=2,SUMIF(I$12:I12,1,I$12:I12)=1,SUM(I$12:I12)=1,SUM(I$12:I12)=2),0,IF($C13+$ED12&gt;($ED$11*I$8),1,IF($C13+$D13+$E13+$F13+$ED12&gt;($ED$11*I$8),2,IF($C13+$D13+$E13+$F13+$G13+$ED12&gt;($ED$11*I$8),3,0))))</f>
        <v>0</v>
      </c>
      <c r="J13" s="68">
        <f>IF(OR(SUMIF(J$12:J12,2,J$12:J12)=2,SUMIF(J$12:J12,1,J$12:J12)=1,SUM(J$12:J12)=1,SUM(J$12:J12)=2),0,IF($C13+$ED12&gt;($ED$11*J$8),1,IF($C13+$D13+$E13+$F13+$ED12&gt;($ED$11*J$8),2,IF($C13+$D13+$E13+$F13+$G13+$ED12&gt;($ED$11*J$8),3,0))))</f>
        <v>0</v>
      </c>
      <c r="K13" s="68">
        <f>IF(OR(SUMIF(K$12:K12,2,K$12:K12)=2,SUMIF(K$12:K12,1,K$12:K12)=1,SUM(K$12:K12)=1,SUM(K$12:K12)=2),0,IF($C13+$ED12&gt;($ED$11*K$8),1,IF($C13+$D13+$E13+$F13+$ED12&gt;($ED$11*K$8),2,IF($C13+$D13+$E13+$F13+$G13+$ED12&gt;($ED$11*K$8),3,0))))</f>
        <v>0</v>
      </c>
      <c r="L13" s="68">
        <f>IF(OR(SUMIF(L$12:L12,2,L$12:L12)=2,SUMIF(L$12:L12,1,L$12:L12)=1,SUM(L$12:L12)=1,SUM(L$12:L12)=2),0,IF($C13+$ED12&gt;($ED$11*L$8),1,IF($C13+$D13+$E13+$F13+$ED12&gt;($ED$11*L$8),2,IF($C13+$D13+$E13+$F13+$G13+$ED12&gt;($ED$11*L$8),3,0))))</f>
        <v>0</v>
      </c>
      <c r="M13" s="68">
        <f>IF(OR(SUMIF(M$12:M12,2,M$12:M12)=2,SUMIF(M$12:M12,1,M$12:M12)=1,SUM(M$12:M12)=1,SUM(M$12:M12)=2),0,IF($C13+$ED12&gt;($ED$11*M$8),1,IF($C13+$D13+$E13+$F13+$ED12&gt;($ED$11*M$8),2,IF($C13+$D13+$E13+$F13+$G13+$ED12&gt;($ED$11*M$8),3,0))))</f>
        <v>0</v>
      </c>
      <c r="N13" s="68">
        <f>IF(OR(SUMIF(N$12:N12,2,N$12:N12)=2,SUMIF(N$12:N12,1,N$12:N12)=1,SUM(N$12:N12)=1,SUM(N$12:N12)=2),0,IF($C13+$ED12&gt;($ED$11*N$8),1,IF($C13+$D13+$E13+$F13+$ED12&gt;($ED$11*N$8),2,IF($C13+$D13+$E13+$F13+$G13+$ED12&gt;($ED$11*N$8),3,0))))</f>
        <v>0</v>
      </c>
      <c r="O13" s="68">
        <f>IF(OR(SUMIF(O$12:O12,2,O$12:O12)=2,SUMIF(O$12:O12,1,O$12:O12)=1,SUM(O$12:O12)=1,SUM(O$12:O12)=2),0,IF($C13+$ED12&gt;($ED$11*O$8),1,IF($C13+$D13+$E13+$F13+$ED12&gt;($ED$11*O$8),2,IF($C13+$D13+$E13+$F13+$G13+$ED12&gt;($ED$11*O$8),3,0))))</f>
        <v>0</v>
      </c>
      <c r="P13" s="68">
        <f>IF(OR(SUMIF(P$12:P12,2,P$12:P12)=2,SUMIF(P$12:P12,1,P$12:P12)=1,SUM(P$12:P12)=1,SUM(P$12:P12)=2),0,IF($C13+$ED12&gt;($ED$11*P$8),1,IF($C13+$D13+$E13+$F13+$ED12&gt;($ED$11*P$8),2,IF($C13+$D13+$E13+$F13+$G13+$ED12&gt;($ED$11*P$8),3,0))))</f>
        <v>0</v>
      </c>
      <c r="Q13" s="68">
        <f>IF(OR(SUMIF(Q$12:Q12,2,Q$12:Q12)=2,SUMIF(Q$12:Q12,1,Q$12:Q12)=1,SUM(Q$12:Q12)=1,SUM(Q$12:Q12)=2),0,IF($C13+$ED12&gt;($ED$11*Q$8),1,IF($C13+$D13+$E13+$F13+$ED12&gt;($ED$11*Q$8),2,IF($C13+$D13+$E13+$F13+$G13+$ED12&gt;($ED$11*Q$8),3,0))))</f>
        <v>0</v>
      </c>
      <c r="R13" s="68">
        <f>IF(OR(SUMIF(R$12:R12,2,R$12:R12)=2,SUMIF(R$12:R12,1,R$12:R12)=1,SUM(R$12:R12)=1,SUM(R$12:R12)=2),0,IF($C13+$ED12&gt;($ED$11*R$8),1,IF($C13+$D13+$E13+$F13+$ED12&gt;($ED$11*R$8),2,IF($C13+$D13+$E13+$F13+$G13+$ED12&gt;($ED$11*R$8),3,0))))</f>
        <v>0</v>
      </c>
      <c r="S13" s="68">
        <f>IF(OR(SUMIF(S$12:S12,2,S$12:S12)=2,SUMIF(S$12:S12,1,S$12:S12)=1,SUM(S$12:S12)=1,SUM(S$12:S12)=2),0,IF($C13+$ED12&gt;($ED$11*S$8),1,IF($C13+$D13+$E13+$F13+$ED12&gt;($ED$11*S$8),2,IF($C13+$D13+$E13+$F13+$G13+$ED12&gt;($ED$11*S$8),3,0))))</f>
        <v>0</v>
      </c>
      <c r="T13" s="68">
        <f>IF(OR(SUMIF(T$12:T12,2,T$12:T12)=2,SUMIF(T$12:T12,1,T$12:T12)=1,SUM(T$12:T12)=1,SUM(T$12:T12)=2),0,IF($C13+$ED12&gt;($ED$11*T$8),1,IF($C13+$D13+$E13+$F13+$ED12&gt;($ED$11*T$8),2,IF($C13+$D13+$E13+$F13+$G13+$ED12&gt;($ED$11*T$8),3,0))))</f>
        <v>0</v>
      </c>
      <c r="U13" s="68">
        <f>IF(OR(SUMIF(U$12:U12,2,U$12:U12)=2,SUMIF(U$12:U12,1,U$12:U12)=1,SUM(U$12:U12)=1,SUM(U$12:U12)=2),0,IF($C13+$ED12&gt;($ED$11*U$8),1,IF($C13+$D13+$E13+$F13+$ED12&gt;($ED$11*U$8),2,IF($C13+$D13+$E13+$F13+$G13+$ED12&gt;($ED$11*U$8),3,0))))</f>
        <v>0</v>
      </c>
      <c r="V13" s="68">
        <f>IF(OR(SUMIF(V$12:V12,2,V$12:V12)=2,SUMIF(V$12:V12,1,V$12:V12)=1,SUM(V$12:V12)=1,SUM(V$12:V12)=2),0,IF($C13+$ED12&gt;($ED$11*V$8),1,IF($C13+$D13+$E13+$F13+$ED12&gt;($ED$11*V$8),2,IF($C13+$D13+$E13+$F13+$G13+$ED12&gt;($ED$11*V$8),3,0))))</f>
        <v>0</v>
      </c>
      <c r="W13" s="68">
        <f>IF(OR(SUMIF(W$12:W12,2,W$12:W12)=2,SUMIF(W$12:W12,1,W$12:W12)=1,SUM(W$12:W12)=1,SUM(W$12:W12)=2),0,IF($C13+$ED12&gt;($ED$11*W$8),1,IF($C13+$D13+$E13+$F13+$ED12&gt;($ED$11*W$8),2,IF($C13+$D13+$E13+$F13+$G13+$ED12&gt;($ED$11*W$8),3,0))))</f>
        <v>0</v>
      </c>
      <c r="X13" s="68">
        <f>IF(OR(SUMIF(X$12:X12,2,X$12:X12)=2,SUMIF(X$12:X12,1,X$12:X12)=1,SUM(X$12:X12)=1,SUM(X$12:X12)=2),0,IF($C13+$ED12&gt;($ED$11*X$8),1,IF($C13+$D13+$E13+$F13+$ED12&gt;($ED$11*X$8),2,IF($C13+$D13+$E13+$F13+$G13+$ED12&gt;($ED$11*X$8),3,0))))</f>
        <v>0</v>
      </c>
      <c r="Y13" s="68">
        <f>IF(OR(SUMIF(Y$12:Y12,2,Y$12:Y12)=2,SUMIF(Y$12:Y12,1,Y$12:Y12)=1,SUM(Y$12:Y12)=1,SUM(Y$12:Y12)=2),0,IF($C13+$ED12&gt;($ED$11*Y$8),1,IF($C13+$D13+$E13+$F13+$ED12&gt;($ED$11*Y$8),2,IF($C13+$D13+$E13+$F13+$G13+$ED12&gt;($ED$11*Y$8),3,0))))</f>
        <v>0</v>
      </c>
      <c r="Z13" s="68">
        <f>IF(OR(SUMIF(Z$12:Z12,2,Z$12:Z12)=2,SUMIF(Z$12:Z12,1,Z$12:Z12)=1,SUM(Z$12:Z12)=1,SUM(Z$12:Z12)=2),0,IF($C13+$ED12&gt;($ED$11*Z$8),1,IF($C13+$D13+$E13+$F13+$ED12&gt;($ED$11*Z$8),2,IF($C13+$D13+$E13+$F13+$G13+$ED12&gt;($ED$11*Z$8),3,0))))</f>
        <v>0</v>
      </c>
      <c r="AA13" s="68">
        <f>IF(OR(SUMIF(AA$12:AA12,2,AA$12:AA12)=2,SUMIF(AA$12:AA12,1,AA$12:AA12)=1,SUM(AA$12:AA12)=1,SUM(AA$12:AA12)=2),0,IF($C13+$ED12&gt;($ED$11*AA$8),1,IF($C13+$D13+$E13+$F13+$ED12&gt;($ED$11*AA$8),2,IF($C13+$D13+$E13+$F13+$G13+$ED12&gt;($ED$11*AA$8),3,0))))</f>
        <v>0</v>
      </c>
      <c r="AB13" s="68">
        <f>IF(OR(SUMIF(AB$12:AB12,2,AB$12:AB12)=2,SUMIF(AB$12:AB12,1,AB$12:AB12)=1,SUM(AB$12:AB12)=1,SUM(AB$12:AB12)=2),0,IF($C13+$ED12&gt;($ED$11*AB$8),1,IF($C13+$D13+$E13+$F13+$ED12&gt;($ED$11*AB$8),2,IF($C13+$D13+$E13+$F13+$G13+$ED12&gt;($ED$11*AB$8),3,0))))</f>
        <v>0</v>
      </c>
      <c r="AC13" s="68">
        <f>IF(OR(SUMIF(AC$12:AC12,2,AC$12:AC12)=2,SUMIF(AC$12:AC12,1,AC$12:AC12)=1,SUM(AC$12:AC12)=1,SUM(AC$12:AC12)=2),0,IF($C13+$ED12&gt;($ED$11*AC$8),1,IF($C13+$D13+$E13+$F13+$ED12&gt;($ED$11*AC$8),2,IF($C13+$D13+$E13+$F13+$G13+$ED12&gt;($ED$11*AC$8),3,0))))</f>
        <v>0</v>
      </c>
      <c r="AD13" s="68">
        <f>IF(OR(SUMIF(AD$12:AD12,2,AD$12:AD12)=2,SUMIF(AD$12:AD12,1,AD$12:AD12)=1,SUM(AD$12:AD12)=1,SUM(AD$12:AD12)=2),0,IF($C13+$ED12&gt;($ED$11*AD$8),1,IF($C13+$D13+$E13+$F13+$ED12&gt;($ED$11*AD$8),2,IF($C13+$D13+$E13+$F13+$G13+$ED12&gt;($ED$11*AD$8),3,0))))</f>
        <v>0</v>
      </c>
      <c r="AE13" s="68">
        <f>IF(OR(SUMIF(AE$12:AE12,2,AE$12:AE12)=2,SUMIF(AE$12:AE12,1,AE$12:AE12)=1,SUM(AE$12:AE12)=1,SUM(AE$12:AE12)=2),0,IF($C13+$ED12&gt;($ED$11*AE$8),1,IF($C13+$D13+$E13+$F13+$ED12&gt;($ED$11*AE$8),2,IF($C13+$D13+$E13+$F13+$G13+$ED12&gt;($ED$11*AE$8),3,0))))</f>
        <v>0</v>
      </c>
      <c r="AF13" s="68">
        <f>IF(OR(SUMIF(AF$12:AF12,2,AF$12:AF12)=2,SUMIF(AF$12:AF12,1,AF$12:AF12)=1,SUM(AF$12:AF12)=1,SUM(AF$12:AF12)=2),0,IF($C13+$ED12&gt;($ED$11*AF$8),1,IF($C13+$D13+$E13+$F13+$ED12&gt;($ED$11*AF$8),2,IF($C13+$D13+$E13+$F13+$G13+$ED12&gt;($ED$11*AF$8),3,0))))</f>
        <v>0</v>
      </c>
      <c r="AG13" s="68">
        <f>IF(OR(SUMIF(AG$12:AG12,2,AG$12:AG12)=2,SUMIF(AG$12:AG12,1,AG$12:AG12)=1,SUM(AG$12:AG12)=1,SUM(AG$12:AG12)=2),0,IF($C13+$ED12&gt;($ED$11*AG$8),1,IF($C13+$D13+$E13+$F13+$ED12&gt;($ED$11*AG$8),2,IF($C13+$D13+$E13+$F13+$G13+$ED12&gt;($ED$11*AG$8),3,0))))</f>
        <v>0</v>
      </c>
      <c r="AH13" s="68">
        <f>IF(OR(SUMIF(AH$12:AH12,2,AH$12:AH12)=2,SUMIF(AH$12:AH12,1,AH$12:AH12)=1,SUM(AH$12:AH12)=1,SUM(AH$12:AH12)=2),0,IF($C13+$ED12&gt;($ED$11*AH$8),1,IF($C13+$D13+$E13+$F13+$ED12&gt;($ED$11*AH$8),2,IF($C13+$D13+$E13+$F13+$G13+$ED12&gt;($ED$11*AH$8),3,0))))</f>
        <v>0</v>
      </c>
      <c r="AI13" s="68">
        <f>IF(OR(SUMIF(AI$12:AI12,2,AI$12:AI12)=2,SUMIF(AI$12:AI12,1,AI$12:AI12)=1,SUM(AI$12:AI12)=1,SUM(AI$12:AI12)=2),0,IF($C13+$ED12&gt;($ED$11*AI$8),1,IF($C13+$D13+$E13+$F13+$ED12&gt;($ED$11*AI$8),2,IF($C13+$D13+$E13+$F13+$G13+$ED12&gt;($ED$11*AI$8),3,0))))</f>
        <v>0</v>
      </c>
      <c r="AJ13" s="68">
        <f>IF(OR(SUMIF(AJ$12:AJ12,2,AJ$12:AJ12)=2,SUMIF(AJ$12:AJ12,1,AJ$12:AJ12)=1,SUM(AJ$12:AJ12)=1,SUM(AJ$12:AJ12)=2),0,IF($C13+$ED12&gt;($ED$11*AJ$8),1,IF($C13+$D13+$E13+$F13+$ED12&gt;($ED$11*AJ$8),2,IF($C13+$D13+$E13+$F13+$G13+$ED12&gt;($ED$11*AJ$8),3,0))))</f>
        <v>0</v>
      </c>
      <c r="AK13" s="68">
        <f>IF(OR(SUMIF(AK$12:AK12,2,AK$12:AK12)=2,SUMIF(AK$12:AK12,1,AK$12:AK12)=1,SUM(AK$12:AK12)=1,SUM(AK$12:AK12)=2),0,IF($C13+$ED12&gt;($ED$11*AK$8),1,IF($C13+$D13+$E13+$F13+$ED12&gt;($ED$11*AK$8),2,IF($C13+$D13+$E13+$F13+$G13+$ED12&gt;($ED$11*AK$8),3,0))))</f>
        <v>0</v>
      </c>
      <c r="AL13" s="68">
        <f>IF(OR(SUMIF(AL$12:AL12,2,AL$12:AL12)=2,SUMIF(AL$12:AL12,1,AL$12:AL12)=1,SUM(AL$12:AL12)=1,SUM(AL$12:AL12)=2),0,IF($C13+$ED12&gt;($ED$11*AL$8),1,IF($C13+$D13+$E13+$F13+$ED12&gt;($ED$11*AL$8),2,IF($C13+$D13+$E13+$F13+$G13+$ED12&gt;($ED$11*AL$8),3,0))))</f>
        <v>0</v>
      </c>
      <c r="AM13" s="68">
        <f>IF(OR(SUMIF(AM$12:AM12,2,AM$12:AM12)=2,SUMIF(AM$12:AM12,1,AM$12:AM12)=1,SUM(AM$12:AM12)=1,SUM(AM$12:AM12)=2),0,IF($C13+$ED12&gt;($ED$11*AM$8),1,IF($C13+$D13+$E13+$F13+$ED12&gt;($ED$11*AM$8),2,IF($C13+$D13+$E13+$F13+$G13+$ED12&gt;($ED$11*AM$8),3,0))))</f>
        <v>0</v>
      </c>
      <c r="AN13" s="68">
        <f>IF(OR(SUMIF(AN$12:AN12,2,AN$12:AN12)=2,SUMIF(AN$12:AN12,1,AN$12:AN12)=1,SUM(AN$12:AN12)=1,SUM(AN$12:AN12)=2),0,IF($C13+$ED12&gt;($ED$11*AN$8),1,IF($C13+$D13+$E13+$F13+$ED12&gt;($ED$11*AN$8),2,IF($C13+$D13+$E13+$F13+$G13+$ED12&gt;($ED$11*AN$8),3,0))))</f>
        <v>0</v>
      </c>
      <c r="AO13" s="68">
        <f>IF(OR(SUMIF(AO$12:AO12,2,AO$12:AO12)=2,SUMIF(AO$12:AO12,1,AO$12:AO12)=1,SUM(AO$12:AO12)=1,SUM(AO$12:AO12)=2),0,IF($C13+$ED12&gt;($ED$11*AO$8),1,IF($C13+$D13+$E13+$F13+$ED12&gt;($ED$11*AO$8),2,IF($C13+$D13+$E13+$F13+$G13+$ED12&gt;($ED$11*AO$8),3,0))))</f>
        <v>0</v>
      </c>
      <c r="AP13" s="68">
        <f>IF(OR(SUMIF(AP$12:AP12,2,AP$12:AP12)=2,SUMIF(AP$12:AP12,1,AP$12:AP12)=1,SUM(AP$12:AP12)=1,SUM(AP$12:AP12)=2),0,IF($C13+$ED12&gt;($ED$11*AP$8),1,IF($C13+$D13+$E13+$F13+$ED12&gt;($ED$11*AP$8),2,IF($C13+$D13+$E13+$F13+$G13+$ED12&gt;($ED$11*AP$8),3,0))))</f>
        <v>0</v>
      </c>
      <c r="AQ13" s="68">
        <f>IF(OR(SUMIF(AQ$12:AQ12,2,AQ$12:AQ12)=2,SUMIF(AQ$12:AQ12,1,AQ$12:AQ12)=1,SUM(AQ$12:AQ12)=1,SUM(AQ$12:AQ12)=2),0,IF($C13+$ED12&gt;($ED$11*AQ$8),1,IF($C13+$D13+$E13+$F13+$ED12&gt;($ED$11*AQ$8),2,IF($C13+$D13+$E13+$F13+$G13+$ED12&gt;($ED$11*AQ$8),3,0))))</f>
        <v>0</v>
      </c>
      <c r="AR13" s="68">
        <f>IF(OR(SUMIF(AR$12:AR12,2,AR$12:AR12)=2,SUMIF(AR$12:AR12,1,AR$12:AR12)=1,SUM(AR$12:AR12)=1,SUM(AR$12:AR12)=2),0,IF($C13+$ED12&gt;($ED$11*AR$8),1,IF($C13+$D13+$E13+$F13+$ED12&gt;($ED$11*AR$8),2,IF($C13+$D13+$E13+$F13+$G13+$ED12&gt;($ED$11*AR$8),3,0))))</f>
        <v>0</v>
      </c>
      <c r="AS13" s="68">
        <f>IF(OR(SUMIF(AS$12:AS12,2,AS$12:AS12)=2,SUMIF(AS$12:AS12,1,AS$12:AS12)=1,SUM(AS$12:AS12)=1,SUM(AS$12:AS12)=2),0,IF($C13+$ED12&gt;($ED$11*AS$8),1,IF($C13+$D13+$E13+$F13+$ED12&gt;($ED$11*AS$8),2,IF($C13+$D13+$E13+$F13+$G13+$ED12&gt;($ED$11*AS$8),3,0))))</f>
        <v>0</v>
      </c>
      <c r="AT13" s="68">
        <f>IF(OR(SUMIF(AT$12:AT12,2,AT$12:AT12)=2,SUMIF(AT$12:AT12,1,AT$12:AT12)=1,SUM(AT$12:AT12)=1,SUM(AT$12:AT12)=2),0,IF($C13+$ED12&gt;($ED$11*AT$8),1,IF($C13+$D13+$E13+$F13+$ED12&gt;($ED$11*AT$8),2,IF($C13+$D13+$E13+$F13+$G13+$ED12&gt;($ED$11*AT$8),3,0))))</f>
        <v>0</v>
      </c>
      <c r="AU13" s="68">
        <f>IF(OR(SUMIF(AU$12:AU12,2,AU$12:AU12)=2,SUMIF(AU$12:AU12,1,AU$12:AU12)=1,SUM(AU$12:AU12)=1,SUM(AU$12:AU12)=2),0,IF($C13+$ED12&gt;($ED$11*AU$8),1,IF($C13+$D13+$E13+$F13+$ED12&gt;($ED$11*AU$8),2,IF($C13+$D13+$E13+$F13+$G13+$ED12&gt;($ED$11*AU$8),3,0))))</f>
        <v>0</v>
      </c>
      <c r="AV13" s="68">
        <f>IF(OR(SUMIF(AV$12:AV12,2,AV$12:AV12)=2,SUMIF(AV$12:AV12,1,AV$12:AV12)=1,SUM(AV$12:AV12)=1,SUM(AV$12:AV12)=2),0,IF($C13+$ED12&gt;($ED$11*AV$8),1,IF($C13+$D13+$E13+$F13+$ED12&gt;($ED$11*AV$8),2,IF($C13+$D13+$E13+$F13+$G13+$ED12&gt;($ED$11*AV$8),3,0))))</f>
        <v>0</v>
      </c>
      <c r="AW13" s="68">
        <f>IF(OR(SUMIF(AW$12:AW12,2,AW$12:AW12)=2,SUMIF(AW$12:AW12,1,AW$12:AW12)=1,SUM(AW$12:AW12)=1,SUM(AW$12:AW12)=2),0,IF($C13+$ED12&gt;($ED$11*AW$8),1,IF($C13+$D13+$E13+$F13+$ED12&gt;($ED$11*AW$8),2,IF($C13+$D13+$E13+$F13+$G13+$ED12&gt;($ED$11*AW$8),3,0))))</f>
        <v>0</v>
      </c>
      <c r="AX13" s="68">
        <f>IF(OR(SUMIF(AX$12:AX12,2,AX$12:AX12)=2,SUMIF(AX$12:AX12,1,AX$12:AX12)=1,SUM(AX$12:AX12)=1,SUM(AX$12:AX12)=2),0,IF($C13+$ED12&gt;($ED$11*AX$8),1,IF($C13+$D13+$E13+$F13+$ED12&gt;($ED$11*AX$8),2,IF($C13+$D13+$E13+$F13+$G13+$ED12&gt;($ED$11*AX$8),3,0))))</f>
        <v>0</v>
      </c>
      <c r="AY13" s="68">
        <f>IF(OR(SUMIF(AY$12:AY12,2,AY$12:AY12)=2,SUMIF(AY$12:AY12,1,AY$12:AY12)=1,SUM(AY$12:AY12)=1,SUM(AY$12:AY12)=2),0,IF($C13+$ED12&gt;($ED$11*AY$8),1,IF($C13+$D13+$E13+$F13+$ED12&gt;($ED$11*AY$8),2,IF($C13+$D13+$E13+$F13+$G13+$ED12&gt;($ED$11*AY$8),3,0))))</f>
        <v>0</v>
      </c>
      <c r="AZ13" s="68">
        <f>IF(OR(SUMIF(AZ$12:AZ12,2,AZ$12:AZ12)=2,SUMIF(AZ$12:AZ12,1,AZ$12:AZ12)=1,SUM(AZ$12:AZ12)=1,SUM(AZ$12:AZ12)=2),0,IF($C13+$ED12&gt;($ED$11*AZ$8),1,IF($C13+$D13+$E13+$F13+$ED12&gt;($ED$11*AZ$8),2,IF($C13+$D13+$E13+$F13+$G13+$ED12&gt;($ED$11*AZ$8),3,0))))</f>
        <v>0</v>
      </c>
      <c r="BA13" s="68">
        <f>IF(OR(SUMIF(BA$12:BA12,2,BA$12:BA12)=2,SUMIF(BA$12:BA12,1,BA$12:BA12)=1,SUM(BA$12:BA12)=1,SUM(BA$12:BA12)=2),0,IF($C13+$ED12&gt;($ED$11*BA$8),1,IF($C13+$D13+$E13+$F13+$ED12&gt;($ED$11*BA$8),2,IF($C13+$D13+$E13+$F13+$G13+$ED12&gt;($ED$11*BA$8),3,0))))</f>
        <v>0</v>
      </c>
      <c r="BB13" s="68">
        <f>IF(OR(SUMIF(BB$12:BB12,2,BB$12:BB12)=2,SUMIF(BB$12:BB12,1,BB$12:BB12)=1,SUM(BB$12:BB12)=1,SUM(BB$12:BB12)=2),0,IF($C13+$ED12&gt;($ED$11*BB$8),1,IF($C13+$D13+$E13+$F13+$ED12&gt;($ED$11*BB$8),2,IF($C13+$D13+$E13+$F13+$G13+$ED12&gt;($ED$11*BB$8),3,0))))</f>
        <v>0</v>
      </c>
      <c r="BC13" s="68">
        <f>IF(OR(SUMIF(BC$12:BC12,2,BC$12:BC12)=2,SUMIF(BC$12:BC12,1,BC$12:BC12)=1,SUM(BC$12:BC12)=1,SUM(BC$12:BC12)=2),0,IF($C13+$ED12&gt;($ED$11*BC$8),1,IF($C13+$D13+$E13+$F13+$ED12&gt;($ED$11*BC$8),2,IF($C13+$D13+$E13+$F13+$G13+$ED12&gt;($ED$11*BC$8),3,0))))</f>
        <v>0</v>
      </c>
      <c r="BD13" s="68">
        <f>IF(OR(SUMIF(BD$12:BD12,2,BD$12:BD12)=2,SUMIF(BD$12:BD12,1,BD$12:BD12)=1,SUM(BD$12:BD12)=1,SUM(BD$12:BD12)=2),0,IF($C13+$ED12&gt;($ED$11*BD$8),1,IF($C13+$D13+$E13+$F13+$ED12&gt;($ED$11*BD$8),2,IF($C13+$D13+$E13+$F13+$G13+$ED12&gt;($ED$11*BD$8),3,0))))</f>
        <v>0</v>
      </c>
      <c r="BE13" s="68">
        <f>IF(OR(SUMIF(BE$12:BE12,2,BE$12:BE12)=2,SUMIF(BE$12:BE12,1,BE$12:BE12)=1,SUM(BE$12:BE12)=1,SUM(BE$12:BE12)=2),0,IF($C13+$ED12&gt;($ED$11*BE$8),1,IF($C13+$D13+$E13+$F13+$ED12&gt;($ED$11*BE$8),2,IF($C13+$D13+$E13+$F13+$G13+$ED12&gt;($ED$11*BE$8),3,0))))</f>
        <v>0</v>
      </c>
      <c r="BF13" s="68">
        <f>IF(OR(SUMIF(BF$12:BF12,2,BF$12:BF12)=2,SUMIF(BF$12:BF12,1,BF$12:BF12)=1,SUM(BF$12:BF12)=1,SUM(BF$12:BF12)=2),0,IF($C13+$ED12&gt;($ED$11*BF$8),1,IF($C13+$D13+$E13+$F13+$ED12&gt;($ED$11*BF$8),2,IF($C13+$D13+$E13+$F13+$G13+$ED12&gt;($ED$11*BF$8),3,0))))</f>
        <v>0</v>
      </c>
      <c r="BG13" s="68">
        <f>IF(OR(SUMIF(BG$12:BG12,2,BG$12:BG12)=2,SUMIF(BG$12:BG12,1,BG$12:BG12)=1,SUM(BG$12:BG12)=1,SUM(BG$12:BG12)=2),0,IF($C13+$ED12&gt;($ED$11*BG$8),1,IF($C13+$D13+$E13+$F13+$ED12&gt;($ED$11*BG$8),2,IF($C13+$D13+$E13+$F13+$G13+$ED12&gt;($ED$11*BG$8),3,0))))</f>
        <v>0</v>
      </c>
      <c r="BH13" s="68">
        <f>IF(OR(SUMIF(BH$12:BH12,2,BH$12:BH12)=2,SUMIF(BH$12:BH12,1,BH$12:BH12)=1,SUM(BH$12:BH12)=1,SUM(BH$12:BH12)=2),0,IF($C13+$ED12&gt;($ED$11*BH$8),1,IF($C13+$D13+$E13+$F13+$ED12&gt;($ED$11*BH$8),2,IF($C13+$D13+$E13+$F13+$G13+$ED12&gt;($ED$11*BH$8),3,0))))</f>
        <v>0</v>
      </c>
      <c r="BI13" s="68">
        <f>IF(OR(SUMIF(BI$12:BI12,2,BI$12:BI12)=2,SUMIF(BI$12:BI12,1,BI$12:BI12)=1,SUM(BI$12:BI12)=1,SUM(BI$12:BI12)=2),0,IF($C13+$ED12&gt;($ED$11*BI$8),1,IF($C13+$D13+$E13+$F13+$ED12&gt;($ED$11*BI$8),2,IF($C13+$D13+$E13+$F13+$G13+$ED12&gt;($ED$11*BI$8),3,0))))</f>
        <v>0</v>
      </c>
      <c r="BJ13" s="68">
        <f>IF(OR(SUMIF(BJ$12:BJ12,2,BJ$12:BJ12)=2,SUMIF(BJ$12:BJ12,1,BJ$12:BJ12)=1,SUM(BJ$12:BJ12)=1,SUM(BJ$12:BJ12)=2),0,IF($C13+$ED12&gt;($ED$11*BJ$8),1,IF($C13+$D13+$E13+$F13+$ED12&gt;($ED$11*BJ$8),2,IF($C13+$D13+$E13+$F13+$G13+$ED12&gt;($ED$11*BJ$8),3,0))))</f>
        <v>0</v>
      </c>
      <c r="BK13" s="68">
        <f>IF(OR(SUMIF(BK$12:BK12,2,BK$12:BK12)=2,SUMIF(BK$12:BK12,1,BK$12:BK12)=1,SUM(BK$12:BK12)=1,SUM(BK$12:BK12)=2),0,IF($C13+$ED12&gt;($ED$11*BK$8),1,IF($C13+$D13+$E13+$F13+$ED12&gt;($ED$11*BK$8),2,IF($C13+$D13+$E13+$F13+$G13+$ED12&gt;($ED$11*BK$8),3,0))))</f>
        <v>0</v>
      </c>
      <c r="BL13" s="68">
        <f>IF(OR(SUMIF(BL$12:BL12,2,BL$12:BL12)=2,SUMIF(BL$12:BL12,1,BL$12:BL12)=1,SUM(BL$12:BL12)=1,SUM(BL$12:BL12)=2),0,IF($C13+$ED12&gt;($ED$11*BL$8),1,IF($C13+$D13+$E13+$F13+$ED12&gt;($ED$11*BL$8),2,IF($C13+$D13+$E13+$F13+$G13+$ED12&gt;($ED$11*BL$8),3,0))))</f>
        <v>0</v>
      </c>
      <c r="BM13" s="68">
        <f>IF(OR(SUMIF(BM$12:BM12,2,BM$12:BM12)=2,SUMIF(BM$12:BM12,1,BM$12:BM12)=1,SUM(BM$12:BM12)=1,SUM(BM$12:BM12)=2),0,IF($C13+$ED12&gt;($ED$11*BM$8),1,IF($C13+$D13+$E13+$F13+$ED12&gt;($ED$11*BM$8),2,IF($C13+$D13+$E13+$F13+$G13+$ED12&gt;($ED$11*BM$8),3,0))))</f>
        <v>0</v>
      </c>
      <c r="BN13" s="68">
        <f>IF(OR(SUMIF(BN$12:BN12,2,BN$12:BN12)=2,SUMIF(BN$12:BN12,1,BN$12:BN12)=1,SUM(BN$12:BN12)=1,SUM(BN$12:BN12)=2),0,IF($C13+$ED12&gt;($ED$11*BN$8),1,IF($C13+$D13+$E13+$F13+$ED12&gt;($ED$11*BN$8),2,IF($C13+$D13+$E13+$F13+$G13+$ED12&gt;($ED$11*BN$8),3,0))))</f>
        <v>0</v>
      </c>
      <c r="BO13" s="68">
        <f>IF(OR(SUMIF(BO$12:BO12,2,BO$12:BO12)=2,SUMIF(BO$12:BO12,1,BO$12:BO12)=1,SUM(BO$12:BO12)=1,SUM(BO$12:BO12)=2),0,IF($C13+$ED12&gt;($ED$11*BO$8),1,IF($C13+$D13+$E13+$F13+$ED12&gt;($ED$11*BO$8),2,IF($C13+$D13+$E13+$F13+$G13+$ED12&gt;($ED$11*BO$8),3,0))))</f>
        <v>0</v>
      </c>
      <c r="BP13" s="68">
        <f>IF(OR(SUMIF(BP$12:BP12,2,BP$12:BP12)=2,SUMIF(BP$12:BP12,1,BP$12:BP12)=1,SUM(BP$12:BP12)=1,SUM(BP$12:BP12)=2),0,IF($C13+$ED12&gt;($ED$11*BP$8),1,IF($C13+$D13+$E13+$F13+$ED12&gt;($ED$11*BP$8),2,IF($C13+$D13+$E13+$F13+$G13+$ED12&gt;($ED$11*BP$8),3,0))))</f>
        <v>0</v>
      </c>
      <c r="BQ13" s="68">
        <f>IF(OR(SUMIF(BQ$12:BQ12,2,BQ$12:BQ12)=2,SUMIF(BQ$12:BQ12,1,BQ$12:BQ12)=1,SUM(BQ$12:BQ12)=1,SUM(BQ$12:BQ12)=2),0,IF($C13+$ED12&gt;($ED$11*BQ$8),1,IF($C13+$D13+$E13+$F13+$ED12&gt;($ED$11*BQ$8),2,IF($C13+$D13+$E13+$F13+$G13+$ED12&gt;($ED$11*BQ$8),3,0))))</f>
        <v>0</v>
      </c>
      <c r="BR13" s="68">
        <f>IF(OR(SUMIF(BR$12:BR12,2,BR$12:BR12)=2,SUMIF(BR$12:BR12,1,BR$12:BR12)=1,SUM(BR$12:BR12)=1,SUM(BR$12:BR12)=2),0,IF($C13+$ED12&gt;($ED$11*BR$8),1,IF($C13+$D13+$E13+$F13+$ED12&gt;($ED$11*BR$8),2,IF($C13+$D13+$E13+$F13+$G13+$ED12&gt;($ED$11*BR$8),3,0))))</f>
        <v>0</v>
      </c>
      <c r="BS13" s="68">
        <f>IF(OR(SUMIF(BS$12:BS12,2,BS$12:BS12)=2,SUMIF(BS$12:BS12,1,BS$12:BS12)=1,SUM(BS$12:BS12)=1,SUM(BS$12:BS12)=2),0,IF($C13+$ED12&gt;($ED$11*BS$8),1,IF($C13+$D13+$E13+$F13+$ED12&gt;($ED$11*BS$8),2,IF($C13+$D13+$E13+$F13+$G13+$ED12&gt;($ED$11*BS$8),3,0))))</f>
        <v>0</v>
      </c>
      <c r="BT13" s="68">
        <f>IF(OR(SUMIF(BT$12:BT12,2,BT$12:BT12)=2,SUMIF(BT$12:BT12,1,BT$12:BT12)=1,SUM(BT$12:BT12)=1,SUM(BT$12:BT12)=2),0,IF($C13+$ED12&gt;($ED$11*BT$8),1,IF($C13+$D13+$E13+$F13+$ED12&gt;($ED$11*BT$8),2,IF($C13+$D13+$E13+$F13+$G13+$ED12&gt;($ED$11*BT$8),3,0))))</f>
        <v>0</v>
      </c>
      <c r="BU13" s="68">
        <f>IF(OR(SUMIF(BU$12:BU12,2,BU$12:BU12)=2,SUMIF(BU$12:BU12,1,BU$12:BU12)=1,SUM(BU$12:BU12)=1,SUM(BU$12:BU12)=2),0,IF($C13+$ED12&gt;($ED$11*BU$8),1,IF($C13+$D13+$E13+$F13+$ED12&gt;($ED$11*BU$8),2,IF($C13+$D13+$E13+$F13+$G13+$ED12&gt;($ED$11*BU$8),3,0))))</f>
        <v>0</v>
      </c>
      <c r="BV13" s="68">
        <f>IF(OR(SUMIF(BV$12:BV12,2,BV$12:BV12)=2,SUMIF(BV$12:BV12,1,BV$12:BV12)=1,SUM(BV$12:BV12)=1,SUM(BV$12:BV12)=2),0,IF($C13+$ED12&gt;($ED$11*BV$8),1,IF($C13+$D13+$E13+$F13+$ED12&gt;($ED$11*BV$8),2,IF($C13+$D13+$E13+$F13+$G13+$ED12&gt;($ED$11*BV$8),3,0))))</f>
        <v>0</v>
      </c>
      <c r="BW13" s="68">
        <f>IF(OR(SUMIF(BW$12:BW12,2,BW$12:BW12)=2,SUMIF(BW$12:BW12,1,BW$12:BW12)=1,SUM(BW$12:BW12)=1,SUM(BW$12:BW12)=2),0,IF($C13+$ED12&gt;($ED$11*BW$8),1,IF($C13+$D13+$E13+$F13+$ED12&gt;($ED$11*BW$8),2,IF($C13+$D13+$E13+$F13+$G13+$ED12&gt;($ED$11*BW$8),3,0))))</f>
        <v>0</v>
      </c>
      <c r="BX13" s="68">
        <f>IF(OR(SUMIF(BX$12:BX12,2,BX$12:BX12)=2,SUMIF(BX$12:BX12,1,BX$12:BX12)=1,SUM(BX$12:BX12)=1,SUM(BX$12:BX12)=2),0,IF($C13+$ED12&gt;($ED$11*BX$8),1,IF($C13+$D13+$E13+$F13+$ED12&gt;($ED$11*BX$8),2,IF($C13+$D13+$E13+$F13+$G13+$ED12&gt;($ED$11*BX$8),3,0))))</f>
        <v>0</v>
      </c>
      <c r="BY13" s="68">
        <f>IF(OR(SUMIF(BY$12:BY12,2,BY$12:BY12)=2,SUMIF(BY$12:BY12,1,BY$12:BY12)=1,SUM(BY$12:BY12)=1,SUM(BY$12:BY12)=2),0,IF($C13+$ED12&gt;($ED$11*BY$8),1,IF($C13+$D13+$E13+$F13+$ED12&gt;($ED$11*BY$8),2,IF($C13+$D13+$E13+$F13+$G13+$ED12&gt;($ED$11*BY$8),3,0))))</f>
        <v>0</v>
      </c>
      <c r="BZ13" s="68">
        <f>IF(OR(SUMIF(BZ$12:BZ12,2,BZ$12:BZ12)=2,SUMIF(BZ$12:BZ12,1,BZ$12:BZ12)=1,SUM(BZ$12:BZ12)=1,SUM(BZ$12:BZ12)=2),0,IF($C13+$ED12&gt;($ED$11*BZ$8),1,IF($C13+$D13+$E13+$F13+$ED12&gt;($ED$11*BZ$8),2,IF($C13+$D13+$E13+$F13+$G13+$ED12&gt;($ED$11*BZ$8),3,0))))</f>
        <v>0</v>
      </c>
      <c r="CA13" s="68">
        <f>IF(OR(SUMIF(CA$12:CA12,2,CA$12:CA12)=2,SUMIF(CA$12:CA12,1,CA$12:CA12)=1,SUM(CA$12:CA12)=1,SUM(CA$12:CA12)=2),0,IF($C13+$ED12&gt;($ED$11*CA$8),1,IF($C13+$D13+$E13+$F13+$ED12&gt;($ED$11*CA$8),2,IF($C13+$D13+$E13+$F13+$G13+$ED12&gt;($ED$11*CA$8),3,0))))</f>
        <v>0</v>
      </c>
      <c r="CB13" s="68">
        <f>IF(OR(SUMIF(CB$12:CB12,2,CB$12:CB12)=2,SUMIF(CB$12:CB12,1,CB$12:CB12)=1,SUM(CB$12:CB12)=1,SUM(CB$12:CB12)=2),0,IF($C13+$ED12&gt;($ED$11*CB$8),1,IF($C13+$D13+$E13+$F13+$ED12&gt;($ED$11*CB$8),2,IF($C13+$D13+$E13+$F13+$G13+$ED12&gt;($ED$11*CB$8),3,0))))</f>
        <v>0</v>
      </c>
      <c r="CC13" s="68">
        <f>IF(OR(SUMIF(CC$12:CC12,2,CC$12:CC12)=2,SUMIF(CC$12:CC12,1,CC$12:CC12)=1,SUM(CC$12:CC12)=1,SUM(CC$12:CC12)=2),0,IF($C13+$ED12&gt;($ED$11*CC$8),1,IF($C13+$D13+$E13+$F13+$ED12&gt;($ED$11*CC$8),2,IF($C13+$D13+$E13+$F13+$G13+$ED12&gt;($ED$11*CC$8),3,0))))</f>
        <v>0</v>
      </c>
      <c r="CD13" s="68">
        <f>IF(OR(SUMIF(CD$12:CD12,2,CD$12:CD12)=2,SUMIF(CD$12:CD12,1,CD$12:CD12)=1,SUM(CD$12:CD12)=1,SUM(CD$12:CD12)=2),0,IF($C13+$ED12&gt;($ED$11*CD$8),1,IF($C13+$D13+$E13+$F13+$ED12&gt;($ED$11*CD$8),2,IF($C13+$D13+$E13+$F13+$G13+$ED12&gt;($ED$11*CD$8),3,0))))</f>
        <v>0</v>
      </c>
      <c r="CE13" s="68">
        <f>IF(OR(SUMIF(CE$12:CE12,2,CE$12:CE12)=2,SUMIF(CE$12:CE12,1,CE$12:CE12)=1,SUM(CE$12:CE12)=1,SUM(CE$12:CE12)=2),0,IF($C13+$ED12&gt;($ED$11*CE$8),1,IF($C13+$D13+$E13+$F13+$ED12&gt;($ED$11*CE$8),2,IF($C13+$D13+$E13+$F13+$G13+$ED12&gt;($ED$11*CE$8),3,0))))</f>
        <v>0</v>
      </c>
      <c r="CF13" s="68">
        <f>IF(OR(SUMIF(CF$12:CF12,2,CF$12:CF12)=2,SUMIF(CF$12:CF12,1,CF$12:CF12)=1,SUM(CF$12:CF12)=1,SUM(CF$12:CF12)=2),0,IF($C13+$ED12&gt;($ED$11*CF$8),1,IF($C13+$D13+$E13+$F13+$ED12&gt;($ED$11*CF$8),2,IF($C13+$D13+$E13+$F13+$G13+$ED12&gt;($ED$11*CF$8),3,0))))</f>
        <v>0</v>
      </c>
      <c r="CG13" s="68">
        <f>IF(OR(SUMIF(CG$12:CG12,2,CG$12:CG12)=2,SUMIF(CG$12:CG12,1,CG$12:CG12)=1,SUM(CG$12:CG12)=1,SUM(CG$12:CG12)=2),0,IF($C13+$ED12&gt;($ED$11*CG$8),1,IF($C13+$D13+$E13+$F13+$ED12&gt;($ED$11*CG$8),2,IF($C13+$D13+$E13+$F13+$G13+$ED12&gt;($ED$11*CG$8),3,0))))</f>
        <v>0</v>
      </c>
      <c r="CH13" s="68">
        <f>IF(OR(SUMIF(CH$12:CH12,2,CH$12:CH12)=2,SUMIF(CH$12:CH12,1,CH$12:CH12)=1,SUM(CH$12:CH12)=1,SUM(CH$12:CH12)=2),0,IF($C13+$ED12&gt;($ED$11*CH$8),1,IF($C13+$D13+$E13+$F13+$ED12&gt;($ED$11*CH$8),2,IF($C13+$D13+$E13+$F13+$G13+$ED12&gt;($ED$11*CH$8),3,0))))</f>
        <v>0</v>
      </c>
      <c r="CI13" s="68">
        <f>IF(OR(SUMIF(CI$12:CI12,2,CI$12:CI12)=2,SUMIF(CI$12:CI12,1,CI$12:CI12)=1,SUM(CI$12:CI12)=1,SUM(CI$12:CI12)=2),0,IF($C13+$ED12&gt;($ED$11*CI$8),1,IF($C13+$D13+$E13+$F13+$ED12&gt;($ED$11*CI$8),2,IF($C13+$D13+$E13+$F13+$G13+$ED12&gt;($ED$11*CI$8),3,0))))</f>
        <v>0</v>
      </c>
      <c r="CJ13" s="68">
        <f>IF(OR(SUMIF(CJ$12:CJ12,2,CJ$12:CJ12)=2,SUMIF(CJ$12:CJ12,1,CJ$12:CJ12)=1,SUM(CJ$12:CJ12)=1,SUM(CJ$12:CJ12)=2),0,IF($C13+$ED12&gt;($ED$11*CJ$8),1,IF($C13+$D13+$E13+$F13+$ED12&gt;($ED$11*CJ$8),2,IF($C13+$D13+$E13+$F13+$G13+$ED12&gt;($ED$11*CJ$8),3,0))))</f>
        <v>0</v>
      </c>
      <c r="CK13" s="68">
        <f>IF(OR(SUMIF(CK$12:CK12,2,CK$12:CK12)=2,SUMIF(CK$12:CK12,1,CK$12:CK12)=1,SUM(CK$12:CK12)=1,SUM(CK$12:CK12)=2),0,IF($C13+$ED12&gt;($ED$11*CK$8),1,IF($C13+$D13+$E13+$F13+$ED12&gt;($ED$11*CK$8),2,IF($C13+$D13+$E13+$F13+$G13+$ED12&gt;($ED$11*CK$8),3,0))))</f>
        <v>0</v>
      </c>
      <c r="CL13" s="68">
        <f>IF(OR(SUMIF(CL$12:CL12,2,CL$12:CL12)=2,SUMIF(CL$12:CL12,1,CL$12:CL12)=1,SUM(CL$12:CL12)=1,SUM(CL$12:CL12)=2),0,IF($C13+$ED12&gt;($ED$11*CL$8),1,IF($C13+$D13+$E13+$F13+$ED12&gt;($ED$11*CL$8),2,IF($C13+$D13+$E13+$F13+$G13+$ED12&gt;($ED$11*CL$8),3,0))))</f>
        <v>0</v>
      </c>
      <c r="CM13" s="68">
        <f>IF(OR(SUMIF(CM$12:CM12,2,CM$12:CM12)=2,SUMIF(CM$12:CM12,1,CM$12:CM12)=1,SUM(CM$12:CM12)=1,SUM(CM$12:CM12)=2),0,IF($C13+$ED12&gt;($ED$11*CM$8),1,IF($C13+$D13+$E13+$F13+$ED12&gt;($ED$11*CM$8),2,IF($C13+$D13+$E13+$F13+$G13+$ED12&gt;($ED$11*CM$8),3,0))))</f>
        <v>0</v>
      </c>
      <c r="CN13" s="68">
        <f>IF(OR(SUMIF(CN$12:CN12,2,CN$12:CN12)=2,SUMIF(CN$12:CN12,1,CN$12:CN12)=1,SUM(CN$12:CN12)=1,SUM(CN$12:CN12)=2),0,IF($C13+$ED12&gt;($ED$11*CN$8),1,IF($C13+$D13+$E13+$F13+$ED12&gt;($ED$11*CN$8),2,IF($C13+$D13+$E13+$F13+$G13+$ED12&gt;($ED$11*CN$8),3,0))))</f>
        <v>0</v>
      </c>
      <c r="CO13" s="68">
        <f>IF(OR(SUMIF(CO$12:CO12,2,CO$12:CO12)=2,SUMIF(CO$12:CO12,1,CO$12:CO12)=1,SUM(CO$12:CO12)=1,SUM(CO$12:CO12)=2),0,IF($C13+$ED12&gt;($ED$11*CO$8),1,IF($C13+$D13+$E13+$F13+$ED12&gt;($ED$11*CO$8),2,IF($C13+$D13+$E13+$F13+$G13+$ED12&gt;($ED$11*CO$8),3,0))))</f>
        <v>0</v>
      </c>
      <c r="CP13" s="68">
        <f>IF(OR(SUMIF(CP$12:CP12,2,CP$12:CP12)=2,SUMIF(CP$12:CP12,1,CP$12:CP12)=1,SUM(CP$12:CP12)=1,SUM(CP$12:CP12)=2),0,IF($C13+$ED12&gt;($ED$11*CP$8),1,IF($C13+$D13+$E13+$F13+$ED12&gt;($ED$11*CP$8),2,IF($C13+$D13+$E13+$F13+$G13+$ED12&gt;($ED$11*CP$8),3,0))))</f>
        <v>0</v>
      </c>
      <c r="CQ13" s="68">
        <f>IF(OR(SUMIF(CQ$12:CQ12,2,CQ$12:CQ12)=2,SUMIF(CQ$12:CQ12,1,CQ$12:CQ12)=1,SUM(CQ$12:CQ12)=1,SUM(CQ$12:CQ12)=2),0,IF($C13+$ED12&gt;($ED$11*CQ$8),1,IF($C13+$D13+$E13+$F13+$ED12&gt;($ED$11*CQ$8),2,IF($C13+$D13+$E13+$F13+$G13+$ED12&gt;($ED$11*CQ$8),3,0))))</f>
        <v>0</v>
      </c>
      <c r="CR13" s="68">
        <f>IF(OR(SUMIF(CR$12:CR12,2,CR$12:CR12)=2,SUMIF(CR$12:CR12,1,CR$12:CR12)=1,SUM(CR$12:CR12)=1,SUM(CR$12:CR12)=2),0,IF($C13+$ED12&gt;($ED$11*CR$8),1,IF($C13+$D13+$E13+$F13+$ED12&gt;($ED$11*CR$8),2,IF($C13+$D13+$E13+$F13+$G13+$ED12&gt;($ED$11*CR$8),3,0))))</f>
        <v>0</v>
      </c>
      <c r="CS13" s="68">
        <f>IF(OR(SUMIF(CS$12:CS12,2,CS$12:CS12)=2,SUMIF(CS$12:CS12,1,CS$12:CS12)=1,SUM(CS$12:CS12)=1,SUM(CS$12:CS12)=2),0,IF($C13+$ED12&gt;($ED$11*CS$8),1,IF($C13+$D13+$E13+$F13+$ED12&gt;($ED$11*CS$8),2,IF($C13+$D13+$E13+$F13+$G13+$ED12&gt;($ED$11*CS$8),3,0))))</f>
        <v>0</v>
      </c>
      <c r="CT13" s="68">
        <f>IF(OR(SUMIF(CT$12:CT12,2,CT$12:CT12)=2,SUMIF(CT$12:CT12,1,CT$12:CT12)=1,SUM(CT$12:CT12)=1,SUM(CT$12:CT12)=2),0,IF($C13+$ED12&gt;($ED$11*CT$8),1,IF($C13+$D13+$E13+$F13+$ED12&gt;($ED$11*CT$8),2,IF($C13+$D13+$E13+$F13+$G13+$ED12&gt;($ED$11*CT$8),3,0))))</f>
        <v>0</v>
      </c>
      <c r="CU13" s="68">
        <f>IF(OR(SUMIF(CU$12:CU12,2,CU$12:CU12)=2,SUMIF(CU$12:CU12,1,CU$12:CU12)=1,SUM(CU$12:CU12)=1,SUM(CU$12:CU12)=2),0,IF($C13+$ED12&gt;($ED$11*CU$8),1,IF($C13+$D13+$E13+$F13+$ED12&gt;($ED$11*CU$8),2,IF($C13+$D13+$E13+$F13+$G13+$ED12&gt;($ED$11*CU$8),3,0))))</f>
        <v>0</v>
      </c>
      <c r="CV13" s="68">
        <f>IF(OR(SUMIF(CV$12:CV12,2,CV$12:CV12)=2,SUMIF(CV$12:CV12,1,CV$12:CV12)=1,SUM(CV$12:CV12)=1,SUM(CV$12:CV12)=2),0,IF($C13+$ED12&gt;($ED$11*CV$8),1,IF($C13+$D13+$E13+$F13+$ED12&gt;($ED$11*CV$8),2,IF($C13+$D13+$E13+$F13+$G13+$ED12&gt;($ED$11*CV$8),3,0))))</f>
        <v>0</v>
      </c>
      <c r="CW13" s="68">
        <f>IF(OR(SUMIF(CW$12:CW12,2,CW$12:CW12)=2,SUMIF(CW$12:CW12,1,CW$12:CW12)=1,SUM(CW$12:CW12)=1,SUM(CW$12:CW12)=2),0,IF($C13+$ED12&gt;($ED$11*CW$8),1,IF($C13+$D13+$E13+$F13+$ED12&gt;($ED$11*CW$8),2,IF($C13+$D13+$E13+$F13+$G13+$ED12&gt;($ED$11*CW$8),3,0))))</f>
        <v>0</v>
      </c>
      <c r="CX13" s="68">
        <f>IF(OR(SUMIF(CX$12:CX12,2,CX$12:CX12)=2,SUMIF(CX$12:CX12,1,CX$12:CX12)=1,SUM(CX$12:CX12)=1,SUM(CX$12:CX12)=2),0,IF($C13+$ED12&gt;($ED$11*CX$8),1,IF($C13+$D13+$E13+$F13+$ED12&gt;($ED$11*CX$8),2,IF($C13+$D13+$E13+$F13+$G13+$ED12&gt;($ED$11*CX$8),3,0))))</f>
        <v>0</v>
      </c>
      <c r="CY13" s="68">
        <f>IF(OR(SUMIF(CY$12:CY12,2,CY$12:CY12)=2,SUMIF(CY$12:CY12,1,CY$12:CY12)=1,SUM(CY$12:CY12)=1,SUM(CY$12:CY12)=2),0,IF($C13+$ED12&gt;($ED$11*CY$8),1,IF($C13+$D13+$E13+$F13+$ED12&gt;($ED$11*CY$8),2,IF($C13+$D13+$E13+$F13+$G13+$ED12&gt;($ED$11*CY$8),3,0))))</f>
        <v>0</v>
      </c>
      <c r="CZ13" s="68">
        <f>IF(OR(SUMIF(CZ$12:CZ12,2,CZ$12:CZ12)=2,SUMIF(CZ$12:CZ12,1,CZ$12:CZ12)=1,SUM(CZ$12:CZ12)=1,SUM(CZ$12:CZ12)=2),0,IF($C13+$ED12&gt;($ED$11*CZ$8),1,IF($C13+$D13+$E13+$F13+$ED12&gt;($ED$11*CZ$8),2,IF($C13+$D13+$E13+$F13+$G13+$ED12&gt;($ED$11*CZ$8),3,0))))</f>
        <v>0</v>
      </c>
      <c r="DA13" s="68">
        <f>IF(OR(SUMIF(DA$12:DA12,2,DA$12:DA12)=2,SUMIF(DA$12:DA12,1,DA$12:DA12)=1,SUM(DA$12:DA12)=1,SUM(DA$12:DA12)=2),0,IF($C13+$ED12&gt;($ED$11*DA$8),1,IF($C13+$D13+$E13+$F13+$ED12&gt;($ED$11*DA$8),2,IF($C13+$D13+$E13+$F13+$G13+$ED12&gt;($ED$11*DA$8),3,0))))</f>
        <v>0</v>
      </c>
      <c r="DB13" s="68">
        <f>IF(OR(SUMIF(DB$12:DB12,2,DB$12:DB12)=2,SUMIF(DB$12:DB12,1,DB$12:DB12)=1,SUM(DB$12:DB12)=1,SUM(DB$12:DB12)=2),0,IF($C13+$ED12&gt;($ED$11*DB$8),1,IF($C13+$D13+$E13+$F13+$ED12&gt;($ED$11*DB$8),2,IF($C13+$D13+$E13+$F13+$G13+$ED12&gt;($ED$11*DB$8),3,0))))</f>
        <v>0</v>
      </c>
      <c r="DC13" s="68">
        <f>IF(OR(SUMIF(DC$12:DC12,2,DC$12:DC12)=2,SUMIF(DC$12:DC12,1,DC$12:DC12)=1,SUM(DC$12:DC12)=1,SUM(DC$12:DC12)=2),0,IF($C13+$ED12&gt;($ED$11*DC$8),1,IF($C13+$D13+$E13+$F13+$ED12&gt;($ED$11*DC$8),2,IF($C13+$D13+$E13+$F13+$G13+$ED12&gt;($ED$11*DC$8),3,0))))</f>
        <v>0</v>
      </c>
      <c r="DD13" s="68">
        <f>IF(OR(SUMIF(DD$12:DD12,2,DD$12:DD12)=2,SUMIF(DD$12:DD12,1,DD$12:DD12)=1,SUM(DD$12:DD12)=1,SUM(DD$12:DD12)=2),0,IF($C13+$ED12&gt;($ED$11*DD$8),1,IF($C13+$D13+$E13+$F13+$ED12&gt;($ED$11*DD$8),2,IF($C13+$D13+$E13+$F13+$G13+$ED12&gt;($ED$11*DD$8),3,0))))</f>
        <v>0</v>
      </c>
      <c r="DE13" s="68">
        <f>IF(OR(SUMIF(DE$12:DE12,2,DE$12:DE12)=2,SUMIF(DE$12:DE12,1,DE$12:DE12)=1,SUM(DE$12:DE12)=1,SUM(DE$12:DE12)=2),0,IF($C13+$ED12&gt;($ED$11*DE$8),1,IF($C13+$D13+$E13+$F13+$ED12&gt;($ED$11*DE$8),2,IF($C13+$D13+$E13+$F13+$G13+$ED12&gt;($ED$11*DE$8),3,0))))</f>
        <v>0</v>
      </c>
      <c r="DF13" s="68">
        <f>IF(OR(SUMIF(DF$12:DF12,2,DF$12:DF12)=2,SUMIF(DF$12:DF12,1,DF$12:DF12)=1,SUM(DF$12:DF12)=1,SUM(DF$12:DF12)=2),0,IF($C13+$ED12&gt;($ED$11*DF$8),1,IF($C13+$D13+$E13+$F13+$ED12&gt;($ED$11*DF$8),2,IF($C13+$D13+$E13+$F13+$G13+$ED12&gt;($ED$11*DF$8),3,0))))</f>
        <v>0</v>
      </c>
      <c r="DG13" s="68">
        <f>IF(OR(SUMIF(DG$12:DG12,2,DG$12:DG12)=2,SUMIF(DG$12:DG12,1,DG$12:DG12)=1,SUM(DG$12:DG12)=1,SUM(DG$12:DG12)=2),0,IF($C13+$ED12&gt;($ED$11*DG$8),1,IF($C13+$D13+$E13+$F13+$ED12&gt;($ED$11*DG$8),2,IF($C13+$D13+$E13+$F13+$G13+$ED12&gt;($ED$11*DG$8),3,0))))</f>
        <v>0</v>
      </c>
      <c r="DH13" s="68">
        <f>IF(OR(SUMIF(DH$12:DH12,2,DH$12:DH12)=2,SUMIF(DH$12:DH12,1,DH$12:DH12)=1,SUM(DH$12:DH12)=1,SUM(DH$12:DH12)=2),0,IF($C13+$ED12&gt;($ED$11*DH$8),1,IF($C13+$D13+$E13+$F13+$ED12&gt;($ED$11*DH$8),2,IF($C13+$D13+$E13+$F13+$G13+$ED12&gt;($ED$11*DH$8),3,0))))</f>
        <v>0</v>
      </c>
      <c r="DI13" s="68">
        <f>IF(OR(SUMIF(DI$12:DI12,2,DI$12:DI12)=2,SUMIF(DI$12:DI12,1,DI$12:DI12)=1,SUM(DI$12:DI12)=1,SUM(DI$12:DI12)=2),0,IF($C13+$ED12&gt;($ED$11*DI$8),1,IF($C13+$D13+$E13+$F13+$ED12&gt;($ED$11*DI$8),2,IF($C13+$D13+$E13+$F13+$G13+$ED12&gt;($ED$11*DI$8),3,0))))</f>
        <v>0</v>
      </c>
      <c r="DJ13" s="68">
        <f>IF(OR(SUMIF(DJ$12:DJ12,2,DJ$12:DJ12)=2,SUMIF(DJ$12:DJ12,1,DJ$12:DJ12)=1,SUM(DJ$12:DJ12)=1,SUM(DJ$12:DJ12)=2),0,IF($C13+$ED12&gt;($ED$11*DJ$8),1,IF($C13+$D13+$E13+$F13+$ED12&gt;($ED$11*DJ$8),2,IF($C13+$D13+$E13+$F13+$G13+$ED12&gt;($ED$11*DJ$8),3,0))))</f>
        <v>0</v>
      </c>
      <c r="DK13" s="68">
        <f>IF(OR(SUMIF(DK$12:DK12,2,DK$12:DK12)=2,SUMIF(DK$12:DK12,1,DK$12:DK12)=1,SUM(DK$12:DK12)=1,SUM(DK$12:DK12)=2),0,IF($C13+$ED12&gt;($ED$11*DK$8),1,IF($C13+$D13+$E13+$F13+$ED12&gt;($ED$11*DK$8),2,IF($C13+$D13+$E13+$F13+$G13+$ED12&gt;($ED$11*DK$8),3,0))))</f>
        <v>0</v>
      </c>
      <c r="DL13" s="68">
        <f>IF(OR(SUMIF(DL$12:DL12,2,DL$12:DL12)=2,SUMIF(DL$12:DL12,1,DL$12:DL12)=1,SUM(DL$12:DL12)=1,SUM(DL$12:DL12)=2),0,IF($C13+$ED12&gt;($ED$11*DL$8),1,IF($C13+$D13+$E13+$F13+$ED12&gt;($ED$11*DL$8),2,IF($C13+$D13+$E13+$F13+$G13+$ED12&gt;($ED$11*DL$8),3,0))))</f>
        <v>0</v>
      </c>
      <c r="DM13" s="68">
        <f>IF(OR(SUMIF(DM$12:DM12,2,DM$12:DM12)=2,SUMIF(DM$12:DM12,1,DM$12:DM12)=1,SUM(DM$12:DM12)=1,SUM(DM$12:DM12)=2),0,IF($C13+$ED12&gt;($ED$11*DM$8),1,IF($C13+$D13+$E13+$F13+$ED12&gt;($ED$11*DM$8),2,IF($C13+$D13+$E13+$F13+$G13+$ED12&gt;($ED$11*DM$8),3,0))))</f>
        <v>0</v>
      </c>
      <c r="DN13" s="68">
        <f>IF(OR(SUMIF(DN$12:DN12,2,DN$12:DN12)=2,SUMIF(DN$12:DN12,1,DN$12:DN12)=1,SUM(DN$12:DN12)=1,SUM(DN$12:DN12)=2),0,IF($C13+$ED12&gt;($ED$11*DN$8),1,IF($C13+$D13+$E13+$F13+$ED12&gt;($ED$11*DN$8),2,IF($C13+$D13+$E13+$F13+$G13+$ED12&gt;($ED$11*DN$8),3,0))))</f>
        <v>0</v>
      </c>
      <c r="DO13" s="68">
        <f>IF(OR(SUMIF(DO$12:DO12,2,DO$12:DO12)=2,SUMIF(DO$12:DO12,1,DO$12:DO12)=1,SUM(DO$12:DO12)=1,SUM(DO$12:DO12)=2),0,IF($C13+$ED12&gt;($ED$11*DO$8),1,IF($C13+$D13+$E13+$F13+$ED12&gt;($ED$11*DO$8),2,IF($C13+$D13+$E13+$F13+$G13+$ED12&gt;($ED$11*DO$8),3,0))))</f>
        <v>0</v>
      </c>
      <c r="DP13" s="68">
        <f>IF(OR(SUMIF(DP$12:DP12,2,DP$12:DP12)=2,SUMIF(DP$12:DP12,1,DP$12:DP12)=1,SUM(DP$12:DP12)=1,SUM(DP$12:DP12)=2),0,IF($C13+$ED12&gt;($ED$11*DP$8),1,IF($C13+$D13+$E13+$F13+$ED12&gt;($ED$11*DP$8),2,IF($C13+$D13+$E13+$F13+$G13+$ED12&gt;($ED$11*DP$8),3,0))))</f>
        <v>0</v>
      </c>
      <c r="DQ13" s="68">
        <f>IF(OR(SUMIF(DQ$12:DQ12,2,DQ$12:DQ12)=2,SUMIF(DQ$12:DQ12,1,DQ$12:DQ12)=1,SUM(DQ$12:DQ12)=1,SUM(DQ$12:DQ12)=2),0,IF($C13+$ED12&gt;($ED$11*DQ$8),1,IF($C13+$D13+$E13+$F13+$ED12&gt;($ED$11*DQ$8),2,IF($C13+$D13+$E13+$F13+$G13+$ED12&gt;($ED$11*DQ$8),3,0))))</f>
        <v>0</v>
      </c>
      <c r="DR13" s="68">
        <f>IF(OR(SUMIF(DR$12:DR12,2,DR$12:DR12)=2,SUMIF(DR$12:DR12,1,DR$12:DR12)=1,SUM(DR$12:DR12)=1,SUM(DR$12:DR12)=2),0,IF($C13+$ED12&gt;($ED$11*DR$8),1,IF($C13+$D13+$E13+$F13+$ED12&gt;($ED$11*DR$8),2,IF($C13+$D13+$E13+$F13+$G13+$ED12&gt;($ED$11*DR$8),3,0))))</f>
        <v>0</v>
      </c>
      <c r="DS13" s="68">
        <f>IF(OR(SUMIF(DS$12:DS12,2,DS$12:DS12)=2,SUMIF(DS$12:DS12,1,DS$12:DS12)=1,SUM(DS$12:DS12)=1,SUM(DS$12:DS12)=2),0,IF($C13+$ED12&gt;($ED$11*DS$8),1,IF($C13+$D13+$E13+$F13+$ED12&gt;($ED$11*DS$8),2,IF($C13+$D13+$E13+$F13+$G13+$ED12&gt;($ED$11*DS$8),3,0))))</f>
        <v>0</v>
      </c>
      <c r="DT13" s="68">
        <f>IF(OR(SUMIF(DT$12:DT12,2,DT$12:DT12)=2,SUMIF(DT$12:DT12,1,DT$12:DT12)=1,SUM(DT$12:DT12)=1,SUM(DT$12:DT12)=2),0,IF($C13+$ED12&gt;($ED$11*DT$8),1,IF($C13+$D13+$E13+$F13+$ED12&gt;($ED$11*DT$8),2,IF($C13+$D13+$E13+$F13+$G13+$ED12&gt;($ED$11*DT$8),3,0))))</f>
        <v>0</v>
      </c>
      <c r="DU13" s="68">
        <f>IF(OR(SUMIF(DU$12:DU12,2,DU$12:DU12)=2,SUMIF(DU$12:DU12,1,DU$12:DU12)=1,SUM(DU$12:DU12)=1,SUM(DU$12:DU12)=2),0,IF($C13+$ED12&gt;($ED$11*DU$8),1,IF($C13+$D13+$E13+$F13+$ED12&gt;($ED$11*DU$8),2,IF($C13+$D13+$E13+$F13+$G13+$ED12&gt;($ED$11*DU$8),3,0))))</f>
        <v>0</v>
      </c>
      <c r="DV13" s="68">
        <f>IF(OR(SUMIF(DV$12:DV12,2,DV$12:DV12)=2,SUMIF(DV$12:DV12,1,DV$12:DV12)=1,SUM(DV$12:DV12)=1,SUM(DV$12:DV12)=2),0,IF($C13+$ED12&gt;($ED$11*DV$8),1,IF($C13+$D13+$E13+$F13+$ED12&gt;($ED$11*DV$8),2,IF($C13+$D13+$E13+$F13+$G13+$ED12&gt;($ED$11*DV$8),3,0))))</f>
        <v>0</v>
      </c>
      <c r="DW13" s="68">
        <f>IF(OR(SUMIF(DW$12:DW12,2,DW$12:DW12)=2,SUMIF(DW$12:DW12,1,DW$12:DW12)=1,SUM(DW$12:DW12)=1,SUM(DW$12:DW12)=2),0,IF($C13+$ED12&gt;($ED$11*DW$8),1,IF($C13+$D13+$E13+$F13+$ED12&gt;($ED$11*DW$8),2,IF($C13+$D13+$E13+$F13+$G13+$ED12&gt;($ED$11*DW$8),3,0))))</f>
        <v>0</v>
      </c>
      <c r="DX13" s="68">
        <f>IF(OR(SUMIF(DX$12:DX12,2,DX$12:DX12)=2,SUMIF(DX$12:DX12,1,DX$12:DX12)=1,SUM(DX$12:DX12)=1,SUM(DX$12:DX12)=2),0,IF($C13+$ED12&gt;($ED$11*DX$8),1,IF($C13+$D13+$E13+$F13+$ED12&gt;($ED$11*DX$8),2,IF($C13+$D13+$E13+$F13+$G13+$ED12&gt;($ED$11*DX$8),3,0))))</f>
        <v>0</v>
      </c>
      <c r="DY13" s="68">
        <f>IF(OR(SUMIF(DY$12:DY12,2,DY$12:DY12)=2,SUMIF(DY$12:DY12,1,DY$12:DY12)=1,SUM(DY$12:DY12)=1,SUM(DY$12:DY12)=2),0,IF($C13+$ED12&gt;($ED$11*DY$8),1,IF($C13+$D13+$E13+$F13+$ED12&gt;($ED$11*DY$8),2,IF($C13+$D13+$E13+$F13+$G13+$ED12&gt;($ED$11*DY$8),3,0))))</f>
        <v>0</v>
      </c>
      <c r="DZ13" s="68">
        <f>IF(OR(SUMIF(DZ$12:DZ12,2,DZ$12:DZ12)=2,SUMIF(DZ$12:DZ12,1,DZ$12:DZ12)=1,SUM(DZ$12:DZ12)=1,SUM(DZ$12:DZ12)=2),0,IF($C13+$ED12&gt;($ED$11*DZ$8),1,IF($C13+$D13+$E13+$F13+$ED12&gt;($ED$11*DZ$8),2,IF($C13+$D13+$E13+$F13+$G13+$ED12&gt;($ED$11*DZ$8),3,0))))</f>
        <v>0</v>
      </c>
      <c r="EA13" s="68">
        <f>IF(OR(SUMIF(EA$12:EA12,2,EA$12:EA12)=2,SUMIF(EA$12:EA12,1,EA$12:EA12)=1,SUM(EA$12:EA12)=1,SUM(EA$12:EA12)=2),0,IF($C13+$ED12&gt;($ED$11*EA$8),1,IF($C13+$D13+$E13+$F13+$ED12&gt;($ED$11*EA$8),2,IF($C13+$D13+$E13+$F13+$G13+$ED12&gt;($ED$11*EA$8),3,0))))</f>
        <v>0</v>
      </c>
      <c r="EB13" s="68">
        <f>IF(OR(SUMIF(EB$12:EB12,2,EB$12:EB12)=2,SUMIF(EB$12:EB12,1,EB$12:EB12)=1,SUM(EB$12:EB12)=1,SUM(EB$12:EB12)=2),0,IF($C13+$ED12&gt;($ED$11*EB$8),1,IF($C13+$D13+$E13+$F13+$ED12&gt;($ED$11*EB$8),2,IF($C13+$D13+$E13+$F13+$G13+$ED12&gt;($ED$11*EB$8),3,0))))</f>
        <v>0</v>
      </c>
      <c r="EC13" s="68">
        <f>IF(OR(SUMIF(EC$12:EC12,2,EC$12:EC12)=2,SUMIF(EC$12:EC12,1,EC$12:EC12)=1,SUM(EC$12:EC12)=1,SUM(EC$12:EC12)=2),0,IF($C13+$ED12&gt;($ED$11*EC$8),1,IF($C13+$D13+$E13+$F13+$ED12&gt;($ED$11*EC$8),2,IF($C13+$D13+$E13+$F13+$G13+$ED12&gt;($ED$11*EC$8),3,0))))</f>
        <v>0</v>
      </c>
      <c r="ED13" s="26">
        <f>SUM($C$12:$F13)</f>
        <v>0</v>
      </c>
    </row>
    <row r="14" spans="1:134" ht="14.1" customHeight="1">
      <c r="A14" s="66">
        <v>3</v>
      </c>
      <c r="B14" s="238"/>
      <c r="C14" s="238"/>
      <c r="D14" s="238"/>
      <c r="E14" s="238"/>
      <c r="F14" s="238"/>
      <c r="G14" s="238"/>
      <c r="H14" s="68">
        <f>IF(OR(SUMIF(H$12:H13,2,H$12:H13)=2,SUMIF(H$12:H13,1,H$12:H13)=1,SUM(H$12:H13)=1,SUM(H$12:H13)=2),0,IF($C14+$ED13&gt;($ED$11*H$8),1,IF($C14+$D14+$E14+$F14+$ED13&gt;($ED$11*H$8),2,IF($C14+$D14+$E14+$F14+$G14+$ED13&gt;($ED$11*H$8),3,0))))</f>
        <v>0</v>
      </c>
      <c r="I14" s="68">
        <f>IF(OR(SUMIF(I$12:I13,2,I$12:I13)=2,SUMIF(I$12:I13,1,I$12:I13)=1,SUM(I$12:I13)=1,SUM(I$12:I13)=2),0,IF($C14+$ED13&gt;($ED$11*I$8),1,IF($C14+$D14+$E14+$F14+$ED13&gt;($ED$11*I$8),2,IF($C14+$D14+$E14+$F14+$G14+$ED13&gt;($ED$11*I$8),3,0))))</f>
        <v>0</v>
      </c>
      <c r="J14" s="68">
        <f>IF(OR(SUMIF(J$12:J13,2,J$12:J13)=2,SUMIF(J$12:J13,1,J$12:J13)=1,SUM(J$12:J13)=1,SUM(J$12:J13)=2),0,IF($C14+$ED13&gt;($ED$11*J$8),1,IF($C14+$D14+$E14+$F14+$ED13&gt;($ED$11*J$8),2,IF($C14+$D14+$E14+$F14+$G14+$ED13&gt;($ED$11*J$8),3,0))))</f>
        <v>0</v>
      </c>
      <c r="K14" s="68">
        <f>IF(OR(SUMIF(K$12:K13,2,K$12:K13)=2,SUMIF(K$12:K13,1,K$12:K13)=1,SUM(K$12:K13)=1,SUM(K$12:K13)=2),0,IF($C14+$ED13&gt;($ED$11*K$8),1,IF($C14+$D14+$E14+$F14+$ED13&gt;($ED$11*K$8),2,IF($C14+$D14+$E14+$F14+$G14+$ED13&gt;($ED$11*K$8),3,0))))</f>
        <v>0</v>
      </c>
      <c r="L14" s="68">
        <f>IF(OR(SUMIF(L$12:L13,2,L$12:L13)=2,SUMIF(L$12:L13,1,L$12:L13)=1,SUM(L$12:L13)=1,SUM(L$12:L13)=2),0,IF($C14+$ED13&gt;($ED$11*L$8),1,IF($C14+$D14+$E14+$F14+$ED13&gt;($ED$11*L$8),2,IF($C14+$D14+$E14+$F14+$G14+$ED13&gt;($ED$11*L$8),3,0))))</f>
        <v>0</v>
      </c>
      <c r="M14" s="68">
        <f>IF(OR(SUMIF(M$12:M13,2,M$12:M13)=2,SUMIF(M$12:M13,1,M$12:M13)=1,SUM(M$12:M13)=1,SUM(M$12:M13)=2),0,IF($C14+$ED13&gt;($ED$11*M$8),1,IF($C14+$D14+$E14+$F14+$ED13&gt;($ED$11*M$8),2,IF($C14+$D14+$E14+$F14+$G14+$ED13&gt;($ED$11*M$8),3,0))))</f>
        <v>0</v>
      </c>
      <c r="N14" s="68">
        <f>IF(OR(SUMIF(N$12:N13,2,N$12:N13)=2,SUMIF(N$12:N13,1,N$12:N13)=1,SUM(N$12:N13)=1,SUM(N$12:N13)=2),0,IF($C14+$ED13&gt;($ED$11*N$8),1,IF($C14+$D14+$E14+$F14+$ED13&gt;($ED$11*N$8),2,IF($C14+$D14+$E14+$F14+$G14+$ED13&gt;($ED$11*N$8),3,0))))</f>
        <v>0</v>
      </c>
      <c r="O14" s="68">
        <f>IF(OR(SUMIF(O$12:O13,2,O$12:O13)=2,SUMIF(O$12:O13,1,O$12:O13)=1,SUM(O$12:O13)=1,SUM(O$12:O13)=2),0,IF($C14+$ED13&gt;($ED$11*O$8),1,IF($C14+$D14+$E14+$F14+$ED13&gt;($ED$11*O$8),2,IF($C14+$D14+$E14+$F14+$G14+$ED13&gt;($ED$11*O$8),3,0))))</f>
        <v>0</v>
      </c>
      <c r="P14" s="68">
        <f>IF(OR(SUMIF(P$12:P13,2,P$12:P13)=2,SUMIF(P$12:P13,1,P$12:P13)=1,SUM(P$12:P13)=1,SUM(P$12:P13)=2),0,IF($C14+$ED13&gt;($ED$11*P$8),1,IF($C14+$D14+$E14+$F14+$ED13&gt;($ED$11*P$8),2,IF($C14+$D14+$E14+$F14+$G14+$ED13&gt;($ED$11*P$8),3,0))))</f>
        <v>0</v>
      </c>
      <c r="Q14" s="68">
        <f>IF(OR(SUMIF(Q$12:Q13,2,Q$12:Q13)=2,SUMIF(Q$12:Q13,1,Q$12:Q13)=1,SUM(Q$12:Q13)=1,SUM(Q$12:Q13)=2),0,IF($C14+$ED13&gt;($ED$11*Q$8),1,IF($C14+$D14+$E14+$F14+$ED13&gt;($ED$11*Q$8),2,IF($C14+$D14+$E14+$F14+$G14+$ED13&gt;($ED$11*Q$8),3,0))))</f>
        <v>0</v>
      </c>
      <c r="R14" s="68">
        <f>IF(OR(SUMIF(R$12:R13,2,R$12:R13)=2,SUMIF(R$12:R13,1,R$12:R13)=1,SUM(R$12:R13)=1,SUM(R$12:R13)=2),0,IF($C14+$ED13&gt;($ED$11*R$8),1,IF($C14+$D14+$E14+$F14+$ED13&gt;($ED$11*R$8),2,IF($C14+$D14+$E14+$F14+$G14+$ED13&gt;($ED$11*R$8),3,0))))</f>
        <v>0</v>
      </c>
      <c r="S14" s="68">
        <f>IF(OR(SUMIF(S$12:S13,2,S$12:S13)=2,SUMIF(S$12:S13,1,S$12:S13)=1,SUM(S$12:S13)=1,SUM(S$12:S13)=2),0,IF($C14+$ED13&gt;($ED$11*S$8),1,IF($C14+$D14+$E14+$F14+$ED13&gt;($ED$11*S$8),2,IF($C14+$D14+$E14+$F14+$G14+$ED13&gt;($ED$11*S$8),3,0))))</f>
        <v>0</v>
      </c>
      <c r="T14" s="68">
        <f>IF(OR(SUMIF(T$12:T13,2,T$12:T13)=2,SUMIF(T$12:T13,1,T$12:T13)=1,SUM(T$12:T13)=1,SUM(T$12:T13)=2),0,IF($C14+$ED13&gt;($ED$11*T$8),1,IF($C14+$D14+$E14+$F14+$ED13&gt;($ED$11*T$8),2,IF($C14+$D14+$E14+$F14+$G14+$ED13&gt;($ED$11*T$8),3,0))))</f>
        <v>0</v>
      </c>
      <c r="U14" s="68">
        <f>IF(OR(SUMIF(U$12:U13,2,U$12:U13)=2,SUMIF(U$12:U13,1,U$12:U13)=1,SUM(U$12:U13)=1,SUM(U$12:U13)=2),0,IF($C14+$ED13&gt;($ED$11*U$8),1,IF($C14+$D14+$E14+$F14+$ED13&gt;($ED$11*U$8),2,IF($C14+$D14+$E14+$F14+$G14+$ED13&gt;($ED$11*U$8),3,0))))</f>
        <v>0</v>
      </c>
      <c r="V14" s="68">
        <f>IF(OR(SUMIF(V$12:V13,2,V$12:V13)=2,SUMIF(V$12:V13,1,V$12:V13)=1,SUM(V$12:V13)=1,SUM(V$12:V13)=2),0,IF($C14+$ED13&gt;($ED$11*V$8),1,IF($C14+$D14+$E14+$F14+$ED13&gt;($ED$11*V$8),2,IF($C14+$D14+$E14+$F14+$G14+$ED13&gt;($ED$11*V$8),3,0))))</f>
        <v>0</v>
      </c>
      <c r="W14" s="68">
        <f>IF(OR(SUMIF(W$12:W13,2,W$12:W13)=2,SUMIF(W$12:W13,1,W$12:W13)=1,SUM(W$12:W13)=1,SUM(W$12:W13)=2),0,IF($C14+$ED13&gt;($ED$11*W$8),1,IF($C14+$D14+$E14+$F14+$ED13&gt;($ED$11*W$8),2,IF($C14+$D14+$E14+$F14+$G14+$ED13&gt;($ED$11*W$8),3,0))))</f>
        <v>0</v>
      </c>
      <c r="X14" s="68">
        <f>IF(OR(SUMIF(X$12:X13,2,X$12:X13)=2,SUMIF(X$12:X13,1,X$12:X13)=1,SUM(X$12:X13)=1,SUM(X$12:X13)=2),0,IF($C14+$ED13&gt;($ED$11*X$8),1,IF($C14+$D14+$E14+$F14+$ED13&gt;($ED$11*X$8),2,IF($C14+$D14+$E14+$F14+$G14+$ED13&gt;($ED$11*X$8),3,0))))</f>
        <v>0</v>
      </c>
      <c r="Y14" s="68">
        <f>IF(OR(SUMIF(Y$12:Y13,2,Y$12:Y13)=2,SUMIF(Y$12:Y13,1,Y$12:Y13)=1,SUM(Y$12:Y13)=1,SUM(Y$12:Y13)=2),0,IF($C14+$ED13&gt;($ED$11*Y$8),1,IF($C14+$D14+$E14+$F14+$ED13&gt;($ED$11*Y$8),2,IF($C14+$D14+$E14+$F14+$G14+$ED13&gt;($ED$11*Y$8),3,0))))</f>
        <v>0</v>
      </c>
      <c r="Z14" s="68">
        <f>IF(OR(SUMIF(Z$12:Z13,2,Z$12:Z13)=2,SUMIF(Z$12:Z13,1,Z$12:Z13)=1,SUM(Z$12:Z13)=1,SUM(Z$12:Z13)=2),0,IF($C14+$ED13&gt;($ED$11*Z$8),1,IF($C14+$D14+$E14+$F14+$ED13&gt;($ED$11*Z$8),2,IF($C14+$D14+$E14+$F14+$G14+$ED13&gt;($ED$11*Z$8),3,0))))</f>
        <v>0</v>
      </c>
      <c r="AA14" s="68">
        <f>IF(OR(SUMIF(AA$12:AA13,2,AA$12:AA13)=2,SUMIF(AA$12:AA13,1,AA$12:AA13)=1,SUM(AA$12:AA13)=1,SUM(AA$12:AA13)=2),0,IF($C14+$ED13&gt;($ED$11*AA$8),1,IF($C14+$D14+$E14+$F14+$ED13&gt;($ED$11*AA$8),2,IF($C14+$D14+$E14+$F14+$G14+$ED13&gt;($ED$11*AA$8),3,0))))</f>
        <v>0</v>
      </c>
      <c r="AB14" s="68">
        <f>IF(OR(SUMIF(AB$12:AB13,2,AB$12:AB13)=2,SUMIF(AB$12:AB13,1,AB$12:AB13)=1,SUM(AB$12:AB13)=1,SUM(AB$12:AB13)=2),0,IF($C14+$ED13&gt;($ED$11*AB$8),1,IF($C14+$D14+$E14+$F14+$ED13&gt;($ED$11*AB$8),2,IF($C14+$D14+$E14+$F14+$G14+$ED13&gt;($ED$11*AB$8),3,0))))</f>
        <v>0</v>
      </c>
      <c r="AC14" s="68">
        <f>IF(OR(SUMIF(AC$12:AC13,2,AC$12:AC13)=2,SUMIF(AC$12:AC13,1,AC$12:AC13)=1,SUM(AC$12:AC13)=1,SUM(AC$12:AC13)=2),0,IF($C14+$ED13&gt;($ED$11*AC$8),1,IF($C14+$D14+$E14+$F14+$ED13&gt;($ED$11*AC$8),2,IF($C14+$D14+$E14+$F14+$G14+$ED13&gt;($ED$11*AC$8),3,0))))</f>
        <v>0</v>
      </c>
      <c r="AD14" s="68">
        <f>IF(OR(SUMIF(AD$12:AD13,2,AD$12:AD13)=2,SUMIF(AD$12:AD13,1,AD$12:AD13)=1,SUM(AD$12:AD13)=1,SUM(AD$12:AD13)=2),0,IF($C14+$ED13&gt;($ED$11*AD$8),1,IF($C14+$D14+$E14+$F14+$ED13&gt;($ED$11*AD$8),2,IF($C14+$D14+$E14+$F14+$G14+$ED13&gt;($ED$11*AD$8),3,0))))</f>
        <v>0</v>
      </c>
      <c r="AE14" s="68">
        <f>IF(OR(SUMIF(AE$12:AE13,2,AE$12:AE13)=2,SUMIF(AE$12:AE13,1,AE$12:AE13)=1,SUM(AE$12:AE13)=1,SUM(AE$12:AE13)=2),0,IF($C14+$ED13&gt;($ED$11*AE$8),1,IF($C14+$D14+$E14+$F14+$ED13&gt;($ED$11*AE$8),2,IF($C14+$D14+$E14+$F14+$G14+$ED13&gt;($ED$11*AE$8),3,0))))</f>
        <v>0</v>
      </c>
      <c r="AF14" s="68">
        <f>IF(OR(SUMIF(AF$12:AF13,2,AF$12:AF13)=2,SUMIF(AF$12:AF13,1,AF$12:AF13)=1,SUM(AF$12:AF13)=1,SUM(AF$12:AF13)=2),0,IF($C14+$ED13&gt;($ED$11*AF$8),1,IF($C14+$D14+$E14+$F14+$ED13&gt;($ED$11*AF$8),2,IF($C14+$D14+$E14+$F14+$G14+$ED13&gt;($ED$11*AF$8),3,0))))</f>
        <v>0</v>
      </c>
      <c r="AG14" s="68">
        <f>IF(OR(SUMIF(AG$12:AG13,2,AG$12:AG13)=2,SUMIF(AG$12:AG13,1,AG$12:AG13)=1,SUM(AG$12:AG13)=1,SUM(AG$12:AG13)=2),0,IF($C14+$ED13&gt;($ED$11*AG$8),1,IF($C14+$D14+$E14+$F14+$ED13&gt;($ED$11*AG$8),2,IF($C14+$D14+$E14+$F14+$G14+$ED13&gt;($ED$11*AG$8),3,0))))</f>
        <v>0</v>
      </c>
      <c r="AH14" s="68">
        <f>IF(OR(SUMIF(AH$12:AH13,2,AH$12:AH13)=2,SUMIF(AH$12:AH13,1,AH$12:AH13)=1,SUM(AH$12:AH13)=1,SUM(AH$12:AH13)=2),0,IF($C14+$ED13&gt;($ED$11*AH$8),1,IF($C14+$D14+$E14+$F14+$ED13&gt;($ED$11*AH$8),2,IF($C14+$D14+$E14+$F14+$G14+$ED13&gt;($ED$11*AH$8),3,0))))</f>
        <v>0</v>
      </c>
      <c r="AI14" s="68">
        <f>IF(OR(SUMIF(AI$12:AI13,2,AI$12:AI13)=2,SUMIF(AI$12:AI13,1,AI$12:AI13)=1,SUM(AI$12:AI13)=1,SUM(AI$12:AI13)=2),0,IF($C14+$ED13&gt;($ED$11*AI$8),1,IF($C14+$D14+$E14+$F14+$ED13&gt;($ED$11*AI$8),2,IF($C14+$D14+$E14+$F14+$G14+$ED13&gt;($ED$11*AI$8),3,0))))</f>
        <v>0</v>
      </c>
      <c r="AJ14" s="68">
        <f>IF(OR(SUMIF(AJ$12:AJ13,2,AJ$12:AJ13)=2,SUMIF(AJ$12:AJ13,1,AJ$12:AJ13)=1,SUM(AJ$12:AJ13)=1,SUM(AJ$12:AJ13)=2),0,IF($C14+$ED13&gt;($ED$11*AJ$8),1,IF($C14+$D14+$E14+$F14+$ED13&gt;($ED$11*AJ$8),2,IF($C14+$D14+$E14+$F14+$G14+$ED13&gt;($ED$11*AJ$8),3,0))))</f>
        <v>0</v>
      </c>
      <c r="AK14" s="68">
        <f>IF(OR(SUMIF(AK$12:AK13,2,AK$12:AK13)=2,SUMIF(AK$12:AK13,1,AK$12:AK13)=1,SUM(AK$12:AK13)=1,SUM(AK$12:AK13)=2),0,IF($C14+$ED13&gt;($ED$11*AK$8),1,IF($C14+$D14+$E14+$F14+$ED13&gt;($ED$11*AK$8),2,IF($C14+$D14+$E14+$F14+$G14+$ED13&gt;($ED$11*AK$8),3,0))))</f>
        <v>0</v>
      </c>
      <c r="AL14" s="68">
        <f>IF(OR(SUMIF(AL$12:AL13,2,AL$12:AL13)=2,SUMIF(AL$12:AL13,1,AL$12:AL13)=1,SUM(AL$12:AL13)=1,SUM(AL$12:AL13)=2),0,IF($C14+$ED13&gt;($ED$11*AL$8),1,IF($C14+$D14+$E14+$F14+$ED13&gt;($ED$11*AL$8),2,IF($C14+$D14+$E14+$F14+$G14+$ED13&gt;($ED$11*AL$8),3,0))))</f>
        <v>0</v>
      </c>
      <c r="AM14" s="68">
        <f>IF(OR(SUMIF(AM$12:AM13,2,AM$12:AM13)=2,SUMIF(AM$12:AM13,1,AM$12:AM13)=1,SUM(AM$12:AM13)=1,SUM(AM$12:AM13)=2),0,IF($C14+$ED13&gt;($ED$11*AM$8),1,IF($C14+$D14+$E14+$F14+$ED13&gt;($ED$11*AM$8),2,IF($C14+$D14+$E14+$F14+$G14+$ED13&gt;($ED$11*AM$8),3,0))))</f>
        <v>0</v>
      </c>
      <c r="AN14" s="68">
        <f>IF(OR(SUMIF(AN$12:AN13,2,AN$12:AN13)=2,SUMIF(AN$12:AN13,1,AN$12:AN13)=1,SUM(AN$12:AN13)=1,SUM(AN$12:AN13)=2),0,IF($C14+$ED13&gt;($ED$11*AN$8),1,IF($C14+$D14+$E14+$F14+$ED13&gt;($ED$11*AN$8),2,IF($C14+$D14+$E14+$F14+$G14+$ED13&gt;($ED$11*AN$8),3,0))))</f>
        <v>0</v>
      </c>
      <c r="AO14" s="68">
        <f>IF(OR(SUMIF(AO$12:AO13,2,AO$12:AO13)=2,SUMIF(AO$12:AO13,1,AO$12:AO13)=1,SUM(AO$12:AO13)=1,SUM(AO$12:AO13)=2),0,IF($C14+$ED13&gt;($ED$11*AO$8),1,IF($C14+$D14+$E14+$F14+$ED13&gt;($ED$11*AO$8),2,IF($C14+$D14+$E14+$F14+$G14+$ED13&gt;($ED$11*AO$8),3,0))))</f>
        <v>0</v>
      </c>
      <c r="AP14" s="68">
        <f>IF(OR(SUMIF(AP$12:AP13,2,AP$12:AP13)=2,SUMIF(AP$12:AP13,1,AP$12:AP13)=1,SUM(AP$12:AP13)=1,SUM(AP$12:AP13)=2),0,IF($C14+$ED13&gt;($ED$11*AP$8),1,IF($C14+$D14+$E14+$F14+$ED13&gt;($ED$11*AP$8),2,IF($C14+$D14+$E14+$F14+$G14+$ED13&gt;($ED$11*AP$8),3,0))))</f>
        <v>0</v>
      </c>
      <c r="AQ14" s="68">
        <f>IF(OR(SUMIF(AQ$12:AQ13,2,AQ$12:AQ13)=2,SUMIF(AQ$12:AQ13,1,AQ$12:AQ13)=1,SUM(AQ$12:AQ13)=1,SUM(AQ$12:AQ13)=2),0,IF($C14+$ED13&gt;($ED$11*AQ$8),1,IF($C14+$D14+$E14+$F14+$ED13&gt;($ED$11*AQ$8),2,IF($C14+$D14+$E14+$F14+$G14+$ED13&gt;($ED$11*AQ$8),3,0))))</f>
        <v>0</v>
      </c>
      <c r="AR14" s="68">
        <f>IF(OR(SUMIF(AR$12:AR13,2,AR$12:AR13)=2,SUMIF(AR$12:AR13,1,AR$12:AR13)=1,SUM(AR$12:AR13)=1,SUM(AR$12:AR13)=2),0,IF($C14+$ED13&gt;($ED$11*AR$8),1,IF($C14+$D14+$E14+$F14+$ED13&gt;($ED$11*AR$8),2,IF($C14+$D14+$E14+$F14+$G14+$ED13&gt;($ED$11*AR$8),3,0))))</f>
        <v>0</v>
      </c>
      <c r="AS14" s="68">
        <f>IF(OR(SUMIF(AS$12:AS13,2,AS$12:AS13)=2,SUMIF(AS$12:AS13,1,AS$12:AS13)=1,SUM(AS$12:AS13)=1,SUM(AS$12:AS13)=2),0,IF($C14+$ED13&gt;($ED$11*AS$8),1,IF($C14+$D14+$E14+$F14+$ED13&gt;($ED$11*AS$8),2,IF($C14+$D14+$E14+$F14+$G14+$ED13&gt;($ED$11*AS$8),3,0))))</f>
        <v>0</v>
      </c>
      <c r="AT14" s="68">
        <f>IF(OR(SUMIF(AT$12:AT13,2,AT$12:AT13)=2,SUMIF(AT$12:AT13,1,AT$12:AT13)=1,SUM(AT$12:AT13)=1,SUM(AT$12:AT13)=2),0,IF($C14+$ED13&gt;($ED$11*AT$8),1,IF($C14+$D14+$E14+$F14+$ED13&gt;($ED$11*AT$8),2,IF($C14+$D14+$E14+$F14+$G14+$ED13&gt;($ED$11*AT$8),3,0))))</f>
        <v>0</v>
      </c>
      <c r="AU14" s="68">
        <f>IF(OR(SUMIF(AU$12:AU13,2,AU$12:AU13)=2,SUMIF(AU$12:AU13,1,AU$12:AU13)=1,SUM(AU$12:AU13)=1,SUM(AU$12:AU13)=2),0,IF($C14+$ED13&gt;($ED$11*AU$8),1,IF($C14+$D14+$E14+$F14+$ED13&gt;($ED$11*AU$8),2,IF($C14+$D14+$E14+$F14+$G14+$ED13&gt;($ED$11*AU$8),3,0))))</f>
        <v>0</v>
      </c>
      <c r="AV14" s="68">
        <f>IF(OR(SUMIF(AV$12:AV13,2,AV$12:AV13)=2,SUMIF(AV$12:AV13,1,AV$12:AV13)=1,SUM(AV$12:AV13)=1,SUM(AV$12:AV13)=2),0,IF($C14+$ED13&gt;($ED$11*AV$8),1,IF($C14+$D14+$E14+$F14+$ED13&gt;($ED$11*AV$8),2,IF($C14+$D14+$E14+$F14+$G14+$ED13&gt;($ED$11*AV$8),3,0))))</f>
        <v>0</v>
      </c>
      <c r="AW14" s="68">
        <f>IF(OR(SUMIF(AW$12:AW13,2,AW$12:AW13)=2,SUMIF(AW$12:AW13,1,AW$12:AW13)=1,SUM(AW$12:AW13)=1,SUM(AW$12:AW13)=2),0,IF($C14+$ED13&gt;($ED$11*AW$8),1,IF($C14+$D14+$E14+$F14+$ED13&gt;($ED$11*AW$8),2,IF($C14+$D14+$E14+$F14+$G14+$ED13&gt;($ED$11*AW$8),3,0))))</f>
        <v>0</v>
      </c>
      <c r="AX14" s="68">
        <f>IF(OR(SUMIF(AX$12:AX13,2,AX$12:AX13)=2,SUMIF(AX$12:AX13,1,AX$12:AX13)=1,SUM(AX$12:AX13)=1,SUM(AX$12:AX13)=2),0,IF($C14+$ED13&gt;($ED$11*AX$8),1,IF($C14+$D14+$E14+$F14+$ED13&gt;($ED$11*AX$8),2,IF($C14+$D14+$E14+$F14+$G14+$ED13&gt;($ED$11*AX$8),3,0))))</f>
        <v>0</v>
      </c>
      <c r="AY14" s="68">
        <f>IF(OR(SUMIF(AY$12:AY13,2,AY$12:AY13)=2,SUMIF(AY$12:AY13,1,AY$12:AY13)=1,SUM(AY$12:AY13)=1,SUM(AY$12:AY13)=2),0,IF($C14+$ED13&gt;($ED$11*AY$8),1,IF($C14+$D14+$E14+$F14+$ED13&gt;($ED$11*AY$8),2,IF($C14+$D14+$E14+$F14+$G14+$ED13&gt;($ED$11*AY$8),3,0))))</f>
        <v>0</v>
      </c>
      <c r="AZ14" s="68">
        <f>IF(OR(SUMIF(AZ$12:AZ13,2,AZ$12:AZ13)=2,SUMIF(AZ$12:AZ13,1,AZ$12:AZ13)=1,SUM(AZ$12:AZ13)=1,SUM(AZ$12:AZ13)=2),0,IF($C14+$ED13&gt;($ED$11*AZ$8),1,IF($C14+$D14+$E14+$F14+$ED13&gt;($ED$11*AZ$8),2,IF($C14+$D14+$E14+$F14+$G14+$ED13&gt;($ED$11*AZ$8),3,0))))</f>
        <v>0</v>
      </c>
      <c r="BA14" s="68">
        <f>IF(OR(SUMIF(BA$12:BA13,2,BA$12:BA13)=2,SUMIF(BA$12:BA13,1,BA$12:BA13)=1,SUM(BA$12:BA13)=1,SUM(BA$12:BA13)=2),0,IF($C14+$ED13&gt;($ED$11*BA$8),1,IF($C14+$D14+$E14+$F14+$ED13&gt;($ED$11*BA$8),2,IF($C14+$D14+$E14+$F14+$G14+$ED13&gt;($ED$11*BA$8),3,0))))</f>
        <v>0</v>
      </c>
      <c r="BB14" s="68">
        <f>IF(OR(SUMIF(BB$12:BB13,2,BB$12:BB13)=2,SUMIF(BB$12:BB13,1,BB$12:BB13)=1,SUM(BB$12:BB13)=1,SUM(BB$12:BB13)=2),0,IF($C14+$ED13&gt;($ED$11*BB$8),1,IF($C14+$D14+$E14+$F14+$ED13&gt;($ED$11*BB$8),2,IF($C14+$D14+$E14+$F14+$G14+$ED13&gt;($ED$11*BB$8),3,0))))</f>
        <v>0</v>
      </c>
      <c r="BC14" s="68">
        <f>IF(OR(SUMIF(BC$12:BC13,2,BC$12:BC13)=2,SUMIF(BC$12:BC13,1,BC$12:BC13)=1,SUM(BC$12:BC13)=1,SUM(BC$12:BC13)=2),0,IF($C14+$ED13&gt;($ED$11*BC$8),1,IF($C14+$D14+$E14+$F14+$ED13&gt;($ED$11*BC$8),2,IF($C14+$D14+$E14+$F14+$G14+$ED13&gt;($ED$11*BC$8),3,0))))</f>
        <v>0</v>
      </c>
      <c r="BD14" s="68">
        <f>IF(OR(SUMIF(BD$12:BD13,2,BD$12:BD13)=2,SUMIF(BD$12:BD13,1,BD$12:BD13)=1,SUM(BD$12:BD13)=1,SUM(BD$12:BD13)=2),0,IF($C14+$ED13&gt;($ED$11*BD$8),1,IF($C14+$D14+$E14+$F14+$ED13&gt;($ED$11*BD$8),2,IF($C14+$D14+$E14+$F14+$G14+$ED13&gt;($ED$11*BD$8),3,0))))</f>
        <v>0</v>
      </c>
      <c r="BE14" s="68">
        <f>IF(OR(SUMIF(BE$12:BE13,2,BE$12:BE13)=2,SUMIF(BE$12:BE13,1,BE$12:BE13)=1,SUM(BE$12:BE13)=1,SUM(BE$12:BE13)=2),0,IF($C14+$ED13&gt;($ED$11*BE$8),1,IF($C14+$D14+$E14+$F14+$ED13&gt;($ED$11*BE$8),2,IF($C14+$D14+$E14+$F14+$G14+$ED13&gt;($ED$11*BE$8),3,0))))</f>
        <v>0</v>
      </c>
      <c r="BF14" s="68">
        <f>IF(OR(SUMIF(BF$12:BF13,2,BF$12:BF13)=2,SUMIF(BF$12:BF13,1,BF$12:BF13)=1,SUM(BF$12:BF13)=1,SUM(BF$12:BF13)=2),0,IF($C14+$ED13&gt;($ED$11*BF$8),1,IF($C14+$D14+$E14+$F14+$ED13&gt;($ED$11*BF$8),2,IF($C14+$D14+$E14+$F14+$G14+$ED13&gt;($ED$11*BF$8),3,0))))</f>
        <v>0</v>
      </c>
      <c r="BG14" s="68">
        <f>IF(OR(SUMIF(BG$12:BG13,2,BG$12:BG13)=2,SUMIF(BG$12:BG13,1,BG$12:BG13)=1,SUM(BG$12:BG13)=1,SUM(BG$12:BG13)=2),0,IF($C14+$ED13&gt;($ED$11*BG$8),1,IF($C14+$D14+$E14+$F14+$ED13&gt;($ED$11*BG$8),2,IF($C14+$D14+$E14+$F14+$G14+$ED13&gt;($ED$11*BG$8),3,0))))</f>
        <v>0</v>
      </c>
      <c r="BH14" s="68">
        <f>IF(OR(SUMIF(BH$12:BH13,2,BH$12:BH13)=2,SUMIF(BH$12:BH13,1,BH$12:BH13)=1,SUM(BH$12:BH13)=1,SUM(BH$12:BH13)=2),0,IF($C14+$ED13&gt;($ED$11*BH$8),1,IF($C14+$D14+$E14+$F14+$ED13&gt;($ED$11*BH$8),2,IF($C14+$D14+$E14+$F14+$G14+$ED13&gt;($ED$11*BH$8),3,0))))</f>
        <v>0</v>
      </c>
      <c r="BI14" s="68">
        <f>IF(OR(SUMIF(BI$12:BI13,2,BI$12:BI13)=2,SUMIF(BI$12:BI13,1,BI$12:BI13)=1,SUM(BI$12:BI13)=1,SUM(BI$12:BI13)=2),0,IF($C14+$ED13&gt;($ED$11*BI$8),1,IF($C14+$D14+$E14+$F14+$ED13&gt;($ED$11*BI$8),2,IF($C14+$D14+$E14+$F14+$G14+$ED13&gt;($ED$11*BI$8),3,0))))</f>
        <v>0</v>
      </c>
      <c r="BJ14" s="68">
        <f>IF(OR(SUMIF(BJ$12:BJ13,2,BJ$12:BJ13)=2,SUMIF(BJ$12:BJ13,1,BJ$12:BJ13)=1,SUM(BJ$12:BJ13)=1,SUM(BJ$12:BJ13)=2),0,IF($C14+$ED13&gt;($ED$11*BJ$8),1,IF($C14+$D14+$E14+$F14+$ED13&gt;($ED$11*BJ$8),2,IF($C14+$D14+$E14+$F14+$G14+$ED13&gt;($ED$11*BJ$8),3,0))))</f>
        <v>0</v>
      </c>
      <c r="BK14" s="68">
        <f>IF(OR(SUMIF(BK$12:BK13,2,BK$12:BK13)=2,SUMIF(BK$12:BK13,1,BK$12:BK13)=1,SUM(BK$12:BK13)=1,SUM(BK$12:BK13)=2),0,IF($C14+$ED13&gt;($ED$11*BK$8),1,IF($C14+$D14+$E14+$F14+$ED13&gt;($ED$11*BK$8),2,IF($C14+$D14+$E14+$F14+$G14+$ED13&gt;($ED$11*BK$8),3,0))))</f>
        <v>0</v>
      </c>
      <c r="BL14" s="68">
        <f>IF(OR(SUMIF(BL$12:BL13,2,BL$12:BL13)=2,SUMIF(BL$12:BL13,1,BL$12:BL13)=1,SUM(BL$12:BL13)=1,SUM(BL$12:BL13)=2),0,IF($C14+$ED13&gt;($ED$11*BL$8),1,IF($C14+$D14+$E14+$F14+$ED13&gt;($ED$11*BL$8),2,IF($C14+$D14+$E14+$F14+$G14+$ED13&gt;($ED$11*BL$8),3,0))))</f>
        <v>0</v>
      </c>
      <c r="BM14" s="68">
        <f>IF(OR(SUMIF(BM$12:BM13,2,BM$12:BM13)=2,SUMIF(BM$12:BM13,1,BM$12:BM13)=1,SUM(BM$12:BM13)=1,SUM(BM$12:BM13)=2),0,IF($C14+$ED13&gt;($ED$11*BM$8),1,IF($C14+$D14+$E14+$F14+$ED13&gt;($ED$11*BM$8),2,IF($C14+$D14+$E14+$F14+$G14+$ED13&gt;($ED$11*BM$8),3,0))))</f>
        <v>0</v>
      </c>
      <c r="BN14" s="68">
        <f>IF(OR(SUMIF(BN$12:BN13,2,BN$12:BN13)=2,SUMIF(BN$12:BN13,1,BN$12:BN13)=1,SUM(BN$12:BN13)=1,SUM(BN$12:BN13)=2),0,IF($C14+$ED13&gt;($ED$11*BN$8),1,IF($C14+$D14+$E14+$F14+$ED13&gt;($ED$11*BN$8),2,IF($C14+$D14+$E14+$F14+$G14+$ED13&gt;($ED$11*BN$8),3,0))))</f>
        <v>0</v>
      </c>
      <c r="BO14" s="68">
        <f>IF(OR(SUMIF(BO$12:BO13,2,BO$12:BO13)=2,SUMIF(BO$12:BO13,1,BO$12:BO13)=1,SUM(BO$12:BO13)=1,SUM(BO$12:BO13)=2),0,IF($C14+$ED13&gt;($ED$11*BO$8),1,IF($C14+$D14+$E14+$F14+$ED13&gt;($ED$11*BO$8),2,IF($C14+$D14+$E14+$F14+$G14+$ED13&gt;($ED$11*BO$8),3,0))))</f>
        <v>0</v>
      </c>
      <c r="BP14" s="68">
        <f>IF(OR(SUMIF(BP$12:BP13,2,BP$12:BP13)=2,SUMIF(BP$12:BP13,1,BP$12:BP13)=1,SUM(BP$12:BP13)=1,SUM(BP$12:BP13)=2),0,IF($C14+$ED13&gt;($ED$11*BP$8),1,IF($C14+$D14+$E14+$F14+$ED13&gt;($ED$11*BP$8),2,IF($C14+$D14+$E14+$F14+$G14+$ED13&gt;($ED$11*BP$8),3,0))))</f>
        <v>0</v>
      </c>
      <c r="BQ14" s="68">
        <f>IF(OR(SUMIF(BQ$12:BQ13,2,BQ$12:BQ13)=2,SUMIF(BQ$12:BQ13,1,BQ$12:BQ13)=1,SUM(BQ$12:BQ13)=1,SUM(BQ$12:BQ13)=2),0,IF($C14+$ED13&gt;($ED$11*BQ$8),1,IF($C14+$D14+$E14+$F14+$ED13&gt;($ED$11*BQ$8),2,IF($C14+$D14+$E14+$F14+$G14+$ED13&gt;($ED$11*BQ$8),3,0))))</f>
        <v>0</v>
      </c>
      <c r="BR14" s="68">
        <f>IF(OR(SUMIF(BR$12:BR13,2,BR$12:BR13)=2,SUMIF(BR$12:BR13,1,BR$12:BR13)=1,SUM(BR$12:BR13)=1,SUM(BR$12:BR13)=2),0,IF($C14+$ED13&gt;($ED$11*BR$8),1,IF($C14+$D14+$E14+$F14+$ED13&gt;($ED$11*BR$8),2,IF($C14+$D14+$E14+$F14+$G14+$ED13&gt;($ED$11*BR$8),3,0))))</f>
        <v>0</v>
      </c>
      <c r="BS14" s="68">
        <f>IF(OR(SUMIF(BS$12:BS13,2,BS$12:BS13)=2,SUMIF(BS$12:BS13,1,BS$12:BS13)=1,SUM(BS$12:BS13)=1,SUM(BS$12:BS13)=2),0,IF($C14+$ED13&gt;($ED$11*BS$8),1,IF($C14+$D14+$E14+$F14+$ED13&gt;($ED$11*BS$8),2,IF($C14+$D14+$E14+$F14+$G14+$ED13&gt;($ED$11*BS$8),3,0))))</f>
        <v>0</v>
      </c>
      <c r="BT14" s="68">
        <f>IF(OR(SUMIF(BT$12:BT13,2,BT$12:BT13)=2,SUMIF(BT$12:BT13,1,BT$12:BT13)=1,SUM(BT$12:BT13)=1,SUM(BT$12:BT13)=2),0,IF($C14+$ED13&gt;($ED$11*BT$8),1,IF($C14+$D14+$E14+$F14+$ED13&gt;($ED$11*BT$8),2,IF($C14+$D14+$E14+$F14+$G14+$ED13&gt;($ED$11*BT$8),3,0))))</f>
        <v>0</v>
      </c>
      <c r="BU14" s="68">
        <f>IF(OR(SUMIF(BU$12:BU13,2,BU$12:BU13)=2,SUMIF(BU$12:BU13,1,BU$12:BU13)=1,SUM(BU$12:BU13)=1,SUM(BU$12:BU13)=2),0,IF($C14+$ED13&gt;($ED$11*BU$8),1,IF($C14+$D14+$E14+$F14+$ED13&gt;($ED$11*BU$8),2,IF($C14+$D14+$E14+$F14+$G14+$ED13&gt;($ED$11*BU$8),3,0))))</f>
        <v>0</v>
      </c>
      <c r="BV14" s="68">
        <f>IF(OR(SUMIF(BV$12:BV13,2,BV$12:BV13)=2,SUMIF(BV$12:BV13,1,BV$12:BV13)=1,SUM(BV$12:BV13)=1,SUM(BV$12:BV13)=2),0,IF($C14+$ED13&gt;($ED$11*BV$8),1,IF($C14+$D14+$E14+$F14+$ED13&gt;($ED$11*BV$8),2,IF($C14+$D14+$E14+$F14+$G14+$ED13&gt;($ED$11*BV$8),3,0))))</f>
        <v>0</v>
      </c>
      <c r="BW14" s="68">
        <f>IF(OR(SUMIF(BW$12:BW13,2,BW$12:BW13)=2,SUMIF(BW$12:BW13,1,BW$12:BW13)=1,SUM(BW$12:BW13)=1,SUM(BW$12:BW13)=2),0,IF($C14+$ED13&gt;($ED$11*BW$8),1,IF($C14+$D14+$E14+$F14+$ED13&gt;($ED$11*BW$8),2,IF($C14+$D14+$E14+$F14+$G14+$ED13&gt;($ED$11*BW$8),3,0))))</f>
        <v>0</v>
      </c>
      <c r="BX14" s="68">
        <f>IF(OR(SUMIF(BX$12:BX13,2,BX$12:BX13)=2,SUMIF(BX$12:BX13,1,BX$12:BX13)=1,SUM(BX$12:BX13)=1,SUM(BX$12:BX13)=2),0,IF($C14+$ED13&gt;($ED$11*BX$8),1,IF($C14+$D14+$E14+$F14+$ED13&gt;($ED$11*BX$8),2,IF($C14+$D14+$E14+$F14+$G14+$ED13&gt;($ED$11*BX$8),3,0))))</f>
        <v>0</v>
      </c>
      <c r="BY14" s="68">
        <f>IF(OR(SUMIF(BY$12:BY13,2,BY$12:BY13)=2,SUMIF(BY$12:BY13,1,BY$12:BY13)=1,SUM(BY$12:BY13)=1,SUM(BY$12:BY13)=2),0,IF($C14+$ED13&gt;($ED$11*BY$8),1,IF($C14+$D14+$E14+$F14+$ED13&gt;($ED$11*BY$8),2,IF($C14+$D14+$E14+$F14+$G14+$ED13&gt;($ED$11*BY$8),3,0))))</f>
        <v>0</v>
      </c>
      <c r="BZ14" s="68">
        <f>IF(OR(SUMIF(BZ$12:BZ13,2,BZ$12:BZ13)=2,SUMIF(BZ$12:BZ13,1,BZ$12:BZ13)=1,SUM(BZ$12:BZ13)=1,SUM(BZ$12:BZ13)=2),0,IF($C14+$ED13&gt;($ED$11*BZ$8),1,IF($C14+$D14+$E14+$F14+$ED13&gt;($ED$11*BZ$8),2,IF($C14+$D14+$E14+$F14+$G14+$ED13&gt;($ED$11*BZ$8),3,0))))</f>
        <v>0</v>
      </c>
      <c r="CA14" s="68">
        <f>IF(OR(SUMIF(CA$12:CA13,2,CA$12:CA13)=2,SUMIF(CA$12:CA13,1,CA$12:CA13)=1,SUM(CA$12:CA13)=1,SUM(CA$12:CA13)=2),0,IF($C14+$ED13&gt;($ED$11*CA$8),1,IF($C14+$D14+$E14+$F14+$ED13&gt;($ED$11*CA$8),2,IF($C14+$D14+$E14+$F14+$G14+$ED13&gt;($ED$11*CA$8),3,0))))</f>
        <v>0</v>
      </c>
      <c r="CB14" s="68">
        <f>IF(OR(SUMIF(CB$12:CB13,2,CB$12:CB13)=2,SUMIF(CB$12:CB13,1,CB$12:CB13)=1,SUM(CB$12:CB13)=1,SUM(CB$12:CB13)=2),0,IF($C14+$ED13&gt;($ED$11*CB$8),1,IF($C14+$D14+$E14+$F14+$ED13&gt;($ED$11*CB$8),2,IF($C14+$D14+$E14+$F14+$G14+$ED13&gt;($ED$11*CB$8),3,0))))</f>
        <v>0</v>
      </c>
      <c r="CC14" s="68">
        <f>IF(OR(SUMIF(CC$12:CC13,2,CC$12:CC13)=2,SUMIF(CC$12:CC13,1,CC$12:CC13)=1,SUM(CC$12:CC13)=1,SUM(CC$12:CC13)=2),0,IF($C14+$ED13&gt;($ED$11*CC$8),1,IF($C14+$D14+$E14+$F14+$ED13&gt;($ED$11*CC$8),2,IF($C14+$D14+$E14+$F14+$G14+$ED13&gt;($ED$11*CC$8),3,0))))</f>
        <v>0</v>
      </c>
      <c r="CD14" s="68">
        <f>IF(OR(SUMIF(CD$12:CD13,2,CD$12:CD13)=2,SUMIF(CD$12:CD13,1,CD$12:CD13)=1,SUM(CD$12:CD13)=1,SUM(CD$12:CD13)=2),0,IF($C14+$ED13&gt;($ED$11*CD$8),1,IF($C14+$D14+$E14+$F14+$ED13&gt;($ED$11*CD$8),2,IF($C14+$D14+$E14+$F14+$G14+$ED13&gt;($ED$11*CD$8),3,0))))</f>
        <v>0</v>
      </c>
      <c r="CE14" s="68">
        <f>IF(OR(SUMIF(CE$12:CE13,2,CE$12:CE13)=2,SUMIF(CE$12:CE13,1,CE$12:CE13)=1,SUM(CE$12:CE13)=1,SUM(CE$12:CE13)=2),0,IF($C14+$ED13&gt;($ED$11*CE$8),1,IF($C14+$D14+$E14+$F14+$ED13&gt;($ED$11*CE$8),2,IF($C14+$D14+$E14+$F14+$G14+$ED13&gt;($ED$11*CE$8),3,0))))</f>
        <v>0</v>
      </c>
      <c r="CF14" s="68">
        <f>IF(OR(SUMIF(CF$12:CF13,2,CF$12:CF13)=2,SUMIF(CF$12:CF13,1,CF$12:CF13)=1,SUM(CF$12:CF13)=1,SUM(CF$12:CF13)=2),0,IF($C14+$ED13&gt;($ED$11*CF$8),1,IF($C14+$D14+$E14+$F14+$ED13&gt;($ED$11*CF$8),2,IF($C14+$D14+$E14+$F14+$G14+$ED13&gt;($ED$11*CF$8),3,0))))</f>
        <v>0</v>
      </c>
      <c r="CG14" s="68">
        <f>IF(OR(SUMIF(CG$12:CG13,2,CG$12:CG13)=2,SUMIF(CG$12:CG13,1,CG$12:CG13)=1,SUM(CG$12:CG13)=1,SUM(CG$12:CG13)=2),0,IF($C14+$ED13&gt;($ED$11*CG$8),1,IF($C14+$D14+$E14+$F14+$ED13&gt;($ED$11*CG$8),2,IF($C14+$D14+$E14+$F14+$G14+$ED13&gt;($ED$11*CG$8),3,0))))</f>
        <v>0</v>
      </c>
      <c r="CH14" s="68">
        <f>IF(OR(SUMIF(CH$12:CH13,2,CH$12:CH13)=2,SUMIF(CH$12:CH13,1,CH$12:CH13)=1,SUM(CH$12:CH13)=1,SUM(CH$12:CH13)=2),0,IF($C14+$ED13&gt;($ED$11*CH$8),1,IF($C14+$D14+$E14+$F14+$ED13&gt;($ED$11*CH$8),2,IF($C14+$D14+$E14+$F14+$G14+$ED13&gt;($ED$11*CH$8),3,0))))</f>
        <v>0</v>
      </c>
      <c r="CI14" s="68">
        <f>IF(OR(SUMIF(CI$12:CI13,2,CI$12:CI13)=2,SUMIF(CI$12:CI13,1,CI$12:CI13)=1,SUM(CI$12:CI13)=1,SUM(CI$12:CI13)=2),0,IF($C14+$ED13&gt;($ED$11*CI$8),1,IF($C14+$D14+$E14+$F14+$ED13&gt;($ED$11*CI$8),2,IF($C14+$D14+$E14+$F14+$G14+$ED13&gt;($ED$11*CI$8),3,0))))</f>
        <v>0</v>
      </c>
      <c r="CJ14" s="68">
        <f>IF(OR(SUMIF(CJ$12:CJ13,2,CJ$12:CJ13)=2,SUMIF(CJ$12:CJ13,1,CJ$12:CJ13)=1,SUM(CJ$12:CJ13)=1,SUM(CJ$12:CJ13)=2),0,IF($C14+$ED13&gt;($ED$11*CJ$8),1,IF($C14+$D14+$E14+$F14+$ED13&gt;($ED$11*CJ$8),2,IF($C14+$D14+$E14+$F14+$G14+$ED13&gt;($ED$11*CJ$8),3,0))))</f>
        <v>0</v>
      </c>
      <c r="CK14" s="68">
        <f>IF(OR(SUMIF(CK$12:CK13,2,CK$12:CK13)=2,SUMIF(CK$12:CK13,1,CK$12:CK13)=1,SUM(CK$12:CK13)=1,SUM(CK$12:CK13)=2),0,IF($C14+$ED13&gt;($ED$11*CK$8),1,IF($C14+$D14+$E14+$F14+$ED13&gt;($ED$11*CK$8),2,IF($C14+$D14+$E14+$F14+$G14+$ED13&gt;($ED$11*CK$8),3,0))))</f>
        <v>0</v>
      </c>
      <c r="CL14" s="68">
        <f>IF(OR(SUMIF(CL$12:CL13,2,CL$12:CL13)=2,SUMIF(CL$12:CL13,1,CL$12:CL13)=1,SUM(CL$12:CL13)=1,SUM(CL$12:CL13)=2),0,IF($C14+$ED13&gt;($ED$11*CL$8),1,IF($C14+$D14+$E14+$F14+$ED13&gt;($ED$11*CL$8),2,IF($C14+$D14+$E14+$F14+$G14+$ED13&gt;($ED$11*CL$8),3,0))))</f>
        <v>0</v>
      </c>
      <c r="CM14" s="68">
        <f>IF(OR(SUMIF(CM$12:CM13,2,CM$12:CM13)=2,SUMIF(CM$12:CM13,1,CM$12:CM13)=1,SUM(CM$12:CM13)=1,SUM(CM$12:CM13)=2),0,IF($C14+$ED13&gt;($ED$11*CM$8),1,IF($C14+$D14+$E14+$F14+$ED13&gt;($ED$11*CM$8),2,IF($C14+$D14+$E14+$F14+$G14+$ED13&gt;($ED$11*CM$8),3,0))))</f>
        <v>0</v>
      </c>
      <c r="CN14" s="68">
        <f>IF(OR(SUMIF(CN$12:CN13,2,CN$12:CN13)=2,SUMIF(CN$12:CN13,1,CN$12:CN13)=1,SUM(CN$12:CN13)=1,SUM(CN$12:CN13)=2),0,IF($C14+$ED13&gt;($ED$11*CN$8),1,IF($C14+$D14+$E14+$F14+$ED13&gt;($ED$11*CN$8),2,IF($C14+$D14+$E14+$F14+$G14+$ED13&gt;($ED$11*CN$8),3,0))))</f>
        <v>0</v>
      </c>
      <c r="CO14" s="68">
        <f>IF(OR(SUMIF(CO$12:CO13,2,CO$12:CO13)=2,SUMIF(CO$12:CO13,1,CO$12:CO13)=1,SUM(CO$12:CO13)=1,SUM(CO$12:CO13)=2),0,IF($C14+$ED13&gt;($ED$11*CO$8),1,IF($C14+$D14+$E14+$F14+$ED13&gt;($ED$11*CO$8),2,IF($C14+$D14+$E14+$F14+$G14+$ED13&gt;($ED$11*CO$8),3,0))))</f>
        <v>0</v>
      </c>
      <c r="CP14" s="68">
        <f>IF(OR(SUMIF(CP$12:CP13,2,CP$12:CP13)=2,SUMIF(CP$12:CP13,1,CP$12:CP13)=1,SUM(CP$12:CP13)=1,SUM(CP$12:CP13)=2),0,IF($C14+$ED13&gt;($ED$11*CP$8),1,IF($C14+$D14+$E14+$F14+$ED13&gt;($ED$11*CP$8),2,IF($C14+$D14+$E14+$F14+$G14+$ED13&gt;($ED$11*CP$8),3,0))))</f>
        <v>0</v>
      </c>
      <c r="CQ14" s="68">
        <f>IF(OR(SUMIF(CQ$12:CQ13,2,CQ$12:CQ13)=2,SUMIF(CQ$12:CQ13,1,CQ$12:CQ13)=1,SUM(CQ$12:CQ13)=1,SUM(CQ$12:CQ13)=2),0,IF($C14+$ED13&gt;($ED$11*CQ$8),1,IF($C14+$D14+$E14+$F14+$ED13&gt;($ED$11*CQ$8),2,IF($C14+$D14+$E14+$F14+$G14+$ED13&gt;($ED$11*CQ$8),3,0))))</f>
        <v>0</v>
      </c>
      <c r="CR14" s="68">
        <f>IF(OR(SUMIF(CR$12:CR13,2,CR$12:CR13)=2,SUMIF(CR$12:CR13,1,CR$12:CR13)=1,SUM(CR$12:CR13)=1,SUM(CR$12:CR13)=2),0,IF($C14+$ED13&gt;($ED$11*CR$8),1,IF($C14+$D14+$E14+$F14+$ED13&gt;($ED$11*CR$8),2,IF($C14+$D14+$E14+$F14+$G14+$ED13&gt;($ED$11*CR$8),3,0))))</f>
        <v>0</v>
      </c>
      <c r="CS14" s="68">
        <f>IF(OR(SUMIF(CS$12:CS13,2,CS$12:CS13)=2,SUMIF(CS$12:CS13,1,CS$12:CS13)=1,SUM(CS$12:CS13)=1,SUM(CS$12:CS13)=2),0,IF($C14+$ED13&gt;($ED$11*CS$8),1,IF($C14+$D14+$E14+$F14+$ED13&gt;($ED$11*CS$8),2,IF($C14+$D14+$E14+$F14+$G14+$ED13&gt;($ED$11*CS$8),3,0))))</f>
        <v>0</v>
      </c>
      <c r="CT14" s="68">
        <f>IF(OR(SUMIF(CT$12:CT13,2,CT$12:CT13)=2,SUMIF(CT$12:CT13,1,CT$12:CT13)=1,SUM(CT$12:CT13)=1,SUM(CT$12:CT13)=2),0,IF($C14+$ED13&gt;($ED$11*CT$8),1,IF($C14+$D14+$E14+$F14+$ED13&gt;($ED$11*CT$8),2,IF($C14+$D14+$E14+$F14+$G14+$ED13&gt;($ED$11*CT$8),3,0))))</f>
        <v>0</v>
      </c>
      <c r="CU14" s="68">
        <f>IF(OR(SUMIF(CU$12:CU13,2,CU$12:CU13)=2,SUMIF(CU$12:CU13,1,CU$12:CU13)=1,SUM(CU$12:CU13)=1,SUM(CU$12:CU13)=2),0,IF($C14+$ED13&gt;($ED$11*CU$8),1,IF($C14+$D14+$E14+$F14+$ED13&gt;($ED$11*CU$8),2,IF($C14+$D14+$E14+$F14+$G14+$ED13&gt;($ED$11*CU$8),3,0))))</f>
        <v>0</v>
      </c>
      <c r="CV14" s="68">
        <f>IF(OR(SUMIF(CV$12:CV13,2,CV$12:CV13)=2,SUMIF(CV$12:CV13,1,CV$12:CV13)=1,SUM(CV$12:CV13)=1,SUM(CV$12:CV13)=2),0,IF($C14+$ED13&gt;($ED$11*CV$8),1,IF($C14+$D14+$E14+$F14+$ED13&gt;($ED$11*CV$8),2,IF($C14+$D14+$E14+$F14+$G14+$ED13&gt;($ED$11*CV$8),3,0))))</f>
        <v>0</v>
      </c>
      <c r="CW14" s="68">
        <f>IF(OR(SUMIF(CW$12:CW13,2,CW$12:CW13)=2,SUMIF(CW$12:CW13,1,CW$12:CW13)=1,SUM(CW$12:CW13)=1,SUM(CW$12:CW13)=2),0,IF($C14+$ED13&gt;($ED$11*CW$8),1,IF($C14+$D14+$E14+$F14+$ED13&gt;($ED$11*CW$8),2,IF($C14+$D14+$E14+$F14+$G14+$ED13&gt;($ED$11*CW$8),3,0))))</f>
        <v>0</v>
      </c>
      <c r="CX14" s="68">
        <f>IF(OR(SUMIF(CX$12:CX13,2,CX$12:CX13)=2,SUMIF(CX$12:CX13,1,CX$12:CX13)=1,SUM(CX$12:CX13)=1,SUM(CX$12:CX13)=2),0,IF($C14+$ED13&gt;($ED$11*CX$8),1,IF($C14+$D14+$E14+$F14+$ED13&gt;($ED$11*CX$8),2,IF($C14+$D14+$E14+$F14+$G14+$ED13&gt;($ED$11*CX$8),3,0))))</f>
        <v>0</v>
      </c>
      <c r="CY14" s="68">
        <f>IF(OR(SUMIF(CY$12:CY13,2,CY$12:CY13)=2,SUMIF(CY$12:CY13,1,CY$12:CY13)=1,SUM(CY$12:CY13)=1,SUM(CY$12:CY13)=2),0,IF($C14+$ED13&gt;($ED$11*CY$8),1,IF($C14+$D14+$E14+$F14+$ED13&gt;($ED$11*CY$8),2,IF($C14+$D14+$E14+$F14+$G14+$ED13&gt;($ED$11*CY$8),3,0))))</f>
        <v>0</v>
      </c>
      <c r="CZ14" s="68">
        <f>IF(OR(SUMIF(CZ$12:CZ13,2,CZ$12:CZ13)=2,SUMIF(CZ$12:CZ13,1,CZ$12:CZ13)=1,SUM(CZ$12:CZ13)=1,SUM(CZ$12:CZ13)=2),0,IF($C14+$ED13&gt;($ED$11*CZ$8),1,IF($C14+$D14+$E14+$F14+$ED13&gt;($ED$11*CZ$8),2,IF($C14+$D14+$E14+$F14+$G14+$ED13&gt;($ED$11*CZ$8),3,0))))</f>
        <v>0</v>
      </c>
      <c r="DA14" s="68">
        <f>IF(OR(SUMIF(DA$12:DA13,2,DA$12:DA13)=2,SUMIF(DA$12:DA13,1,DA$12:DA13)=1,SUM(DA$12:DA13)=1,SUM(DA$12:DA13)=2),0,IF($C14+$ED13&gt;($ED$11*DA$8),1,IF($C14+$D14+$E14+$F14+$ED13&gt;($ED$11*DA$8),2,IF($C14+$D14+$E14+$F14+$G14+$ED13&gt;($ED$11*DA$8),3,0))))</f>
        <v>0</v>
      </c>
      <c r="DB14" s="68">
        <f>IF(OR(SUMIF(DB$12:DB13,2,DB$12:DB13)=2,SUMIF(DB$12:DB13,1,DB$12:DB13)=1,SUM(DB$12:DB13)=1,SUM(DB$12:DB13)=2),0,IF($C14+$ED13&gt;($ED$11*DB$8),1,IF($C14+$D14+$E14+$F14+$ED13&gt;($ED$11*DB$8),2,IF($C14+$D14+$E14+$F14+$G14+$ED13&gt;($ED$11*DB$8),3,0))))</f>
        <v>0</v>
      </c>
      <c r="DC14" s="68">
        <f>IF(OR(SUMIF(DC$12:DC13,2,DC$12:DC13)=2,SUMIF(DC$12:DC13,1,DC$12:DC13)=1,SUM(DC$12:DC13)=1,SUM(DC$12:DC13)=2),0,IF($C14+$ED13&gt;($ED$11*DC$8),1,IF($C14+$D14+$E14+$F14+$ED13&gt;($ED$11*DC$8),2,IF($C14+$D14+$E14+$F14+$G14+$ED13&gt;($ED$11*DC$8),3,0))))</f>
        <v>0</v>
      </c>
      <c r="DD14" s="68">
        <f>IF(OR(SUMIF(DD$12:DD13,2,DD$12:DD13)=2,SUMIF(DD$12:DD13,1,DD$12:DD13)=1,SUM(DD$12:DD13)=1,SUM(DD$12:DD13)=2),0,IF($C14+$ED13&gt;($ED$11*DD$8),1,IF($C14+$D14+$E14+$F14+$ED13&gt;($ED$11*DD$8),2,IF($C14+$D14+$E14+$F14+$G14+$ED13&gt;($ED$11*DD$8),3,0))))</f>
        <v>0</v>
      </c>
      <c r="DE14" s="68">
        <f>IF(OR(SUMIF(DE$12:DE13,2,DE$12:DE13)=2,SUMIF(DE$12:DE13,1,DE$12:DE13)=1,SUM(DE$12:DE13)=1,SUM(DE$12:DE13)=2),0,IF($C14+$ED13&gt;($ED$11*DE$8),1,IF($C14+$D14+$E14+$F14+$ED13&gt;($ED$11*DE$8),2,IF($C14+$D14+$E14+$F14+$G14+$ED13&gt;($ED$11*DE$8),3,0))))</f>
        <v>0</v>
      </c>
      <c r="DF14" s="68">
        <f>IF(OR(SUMIF(DF$12:DF13,2,DF$12:DF13)=2,SUMIF(DF$12:DF13,1,DF$12:DF13)=1,SUM(DF$12:DF13)=1,SUM(DF$12:DF13)=2),0,IF($C14+$ED13&gt;($ED$11*DF$8),1,IF($C14+$D14+$E14+$F14+$ED13&gt;($ED$11*DF$8),2,IF($C14+$D14+$E14+$F14+$G14+$ED13&gt;($ED$11*DF$8),3,0))))</f>
        <v>0</v>
      </c>
      <c r="DG14" s="68">
        <f>IF(OR(SUMIF(DG$12:DG13,2,DG$12:DG13)=2,SUMIF(DG$12:DG13,1,DG$12:DG13)=1,SUM(DG$12:DG13)=1,SUM(DG$12:DG13)=2),0,IF($C14+$ED13&gt;($ED$11*DG$8),1,IF($C14+$D14+$E14+$F14+$ED13&gt;($ED$11*DG$8),2,IF($C14+$D14+$E14+$F14+$G14+$ED13&gt;($ED$11*DG$8),3,0))))</f>
        <v>0</v>
      </c>
      <c r="DH14" s="68">
        <f>IF(OR(SUMIF(DH$12:DH13,2,DH$12:DH13)=2,SUMIF(DH$12:DH13,1,DH$12:DH13)=1,SUM(DH$12:DH13)=1,SUM(DH$12:DH13)=2),0,IF($C14+$ED13&gt;($ED$11*DH$8),1,IF($C14+$D14+$E14+$F14+$ED13&gt;($ED$11*DH$8),2,IF($C14+$D14+$E14+$F14+$G14+$ED13&gt;($ED$11*DH$8),3,0))))</f>
        <v>0</v>
      </c>
      <c r="DI14" s="68">
        <f>IF(OR(SUMIF(DI$12:DI13,2,DI$12:DI13)=2,SUMIF(DI$12:DI13,1,DI$12:DI13)=1,SUM(DI$12:DI13)=1,SUM(DI$12:DI13)=2),0,IF($C14+$ED13&gt;($ED$11*DI$8),1,IF($C14+$D14+$E14+$F14+$ED13&gt;($ED$11*DI$8),2,IF($C14+$D14+$E14+$F14+$G14+$ED13&gt;($ED$11*DI$8),3,0))))</f>
        <v>0</v>
      </c>
      <c r="DJ14" s="68">
        <f>IF(OR(SUMIF(DJ$12:DJ13,2,DJ$12:DJ13)=2,SUMIF(DJ$12:DJ13,1,DJ$12:DJ13)=1,SUM(DJ$12:DJ13)=1,SUM(DJ$12:DJ13)=2),0,IF($C14+$ED13&gt;($ED$11*DJ$8),1,IF($C14+$D14+$E14+$F14+$ED13&gt;($ED$11*DJ$8),2,IF($C14+$D14+$E14+$F14+$G14+$ED13&gt;($ED$11*DJ$8),3,0))))</f>
        <v>0</v>
      </c>
      <c r="DK14" s="68">
        <f>IF(OR(SUMIF(DK$12:DK13,2,DK$12:DK13)=2,SUMIF(DK$12:DK13,1,DK$12:DK13)=1,SUM(DK$12:DK13)=1,SUM(DK$12:DK13)=2),0,IF($C14+$ED13&gt;($ED$11*DK$8),1,IF($C14+$D14+$E14+$F14+$ED13&gt;($ED$11*DK$8),2,IF($C14+$D14+$E14+$F14+$G14+$ED13&gt;($ED$11*DK$8),3,0))))</f>
        <v>0</v>
      </c>
      <c r="DL14" s="68">
        <f>IF(OR(SUMIF(DL$12:DL13,2,DL$12:DL13)=2,SUMIF(DL$12:DL13,1,DL$12:DL13)=1,SUM(DL$12:DL13)=1,SUM(DL$12:DL13)=2),0,IF($C14+$ED13&gt;($ED$11*DL$8),1,IF($C14+$D14+$E14+$F14+$ED13&gt;($ED$11*DL$8),2,IF($C14+$D14+$E14+$F14+$G14+$ED13&gt;($ED$11*DL$8),3,0))))</f>
        <v>0</v>
      </c>
      <c r="DM14" s="68">
        <f>IF(OR(SUMIF(DM$12:DM13,2,DM$12:DM13)=2,SUMIF(DM$12:DM13,1,DM$12:DM13)=1,SUM(DM$12:DM13)=1,SUM(DM$12:DM13)=2),0,IF($C14+$ED13&gt;($ED$11*DM$8),1,IF($C14+$D14+$E14+$F14+$ED13&gt;($ED$11*DM$8),2,IF($C14+$D14+$E14+$F14+$G14+$ED13&gt;($ED$11*DM$8),3,0))))</f>
        <v>0</v>
      </c>
      <c r="DN14" s="68">
        <f>IF(OR(SUMIF(DN$12:DN13,2,DN$12:DN13)=2,SUMIF(DN$12:DN13,1,DN$12:DN13)=1,SUM(DN$12:DN13)=1,SUM(DN$12:DN13)=2),0,IF($C14+$ED13&gt;($ED$11*DN$8),1,IF($C14+$D14+$E14+$F14+$ED13&gt;($ED$11*DN$8),2,IF($C14+$D14+$E14+$F14+$G14+$ED13&gt;($ED$11*DN$8),3,0))))</f>
        <v>0</v>
      </c>
      <c r="DO14" s="68">
        <f>IF(OR(SUMIF(DO$12:DO13,2,DO$12:DO13)=2,SUMIF(DO$12:DO13,1,DO$12:DO13)=1,SUM(DO$12:DO13)=1,SUM(DO$12:DO13)=2),0,IF($C14+$ED13&gt;($ED$11*DO$8),1,IF($C14+$D14+$E14+$F14+$ED13&gt;($ED$11*DO$8),2,IF($C14+$D14+$E14+$F14+$G14+$ED13&gt;($ED$11*DO$8),3,0))))</f>
        <v>0</v>
      </c>
      <c r="DP14" s="68">
        <f>IF(OR(SUMIF(DP$12:DP13,2,DP$12:DP13)=2,SUMIF(DP$12:DP13,1,DP$12:DP13)=1,SUM(DP$12:DP13)=1,SUM(DP$12:DP13)=2),0,IF($C14+$ED13&gt;($ED$11*DP$8),1,IF($C14+$D14+$E14+$F14+$ED13&gt;($ED$11*DP$8),2,IF($C14+$D14+$E14+$F14+$G14+$ED13&gt;($ED$11*DP$8),3,0))))</f>
        <v>0</v>
      </c>
      <c r="DQ14" s="68">
        <f>IF(OR(SUMIF(DQ$12:DQ13,2,DQ$12:DQ13)=2,SUMIF(DQ$12:DQ13,1,DQ$12:DQ13)=1,SUM(DQ$12:DQ13)=1,SUM(DQ$12:DQ13)=2),0,IF($C14+$ED13&gt;($ED$11*DQ$8),1,IF($C14+$D14+$E14+$F14+$ED13&gt;($ED$11*DQ$8),2,IF($C14+$D14+$E14+$F14+$G14+$ED13&gt;($ED$11*DQ$8),3,0))))</f>
        <v>0</v>
      </c>
      <c r="DR14" s="68">
        <f>IF(OR(SUMIF(DR$12:DR13,2,DR$12:DR13)=2,SUMIF(DR$12:DR13,1,DR$12:DR13)=1,SUM(DR$12:DR13)=1,SUM(DR$12:DR13)=2),0,IF($C14+$ED13&gt;($ED$11*DR$8),1,IF($C14+$D14+$E14+$F14+$ED13&gt;($ED$11*DR$8),2,IF($C14+$D14+$E14+$F14+$G14+$ED13&gt;($ED$11*DR$8),3,0))))</f>
        <v>0</v>
      </c>
      <c r="DS14" s="68">
        <f>IF(OR(SUMIF(DS$12:DS13,2,DS$12:DS13)=2,SUMIF(DS$12:DS13,1,DS$12:DS13)=1,SUM(DS$12:DS13)=1,SUM(DS$12:DS13)=2),0,IF($C14+$ED13&gt;($ED$11*DS$8),1,IF($C14+$D14+$E14+$F14+$ED13&gt;($ED$11*DS$8),2,IF($C14+$D14+$E14+$F14+$G14+$ED13&gt;($ED$11*DS$8),3,0))))</f>
        <v>0</v>
      </c>
      <c r="DT14" s="68">
        <f>IF(OR(SUMIF(DT$12:DT13,2,DT$12:DT13)=2,SUMIF(DT$12:DT13,1,DT$12:DT13)=1,SUM(DT$12:DT13)=1,SUM(DT$12:DT13)=2),0,IF($C14+$ED13&gt;($ED$11*DT$8),1,IF($C14+$D14+$E14+$F14+$ED13&gt;($ED$11*DT$8),2,IF($C14+$D14+$E14+$F14+$G14+$ED13&gt;($ED$11*DT$8),3,0))))</f>
        <v>0</v>
      </c>
      <c r="DU14" s="68">
        <f>IF(OR(SUMIF(DU$12:DU13,2,DU$12:DU13)=2,SUMIF(DU$12:DU13,1,DU$12:DU13)=1,SUM(DU$12:DU13)=1,SUM(DU$12:DU13)=2),0,IF($C14+$ED13&gt;($ED$11*DU$8),1,IF($C14+$D14+$E14+$F14+$ED13&gt;($ED$11*DU$8),2,IF($C14+$D14+$E14+$F14+$G14+$ED13&gt;($ED$11*DU$8),3,0))))</f>
        <v>0</v>
      </c>
      <c r="DV14" s="68">
        <f>IF(OR(SUMIF(DV$12:DV13,2,DV$12:DV13)=2,SUMIF(DV$12:DV13,1,DV$12:DV13)=1,SUM(DV$12:DV13)=1,SUM(DV$12:DV13)=2),0,IF($C14+$ED13&gt;($ED$11*DV$8),1,IF($C14+$D14+$E14+$F14+$ED13&gt;($ED$11*DV$8),2,IF($C14+$D14+$E14+$F14+$G14+$ED13&gt;($ED$11*DV$8),3,0))))</f>
        <v>0</v>
      </c>
      <c r="DW14" s="68">
        <f>IF(OR(SUMIF(DW$12:DW13,2,DW$12:DW13)=2,SUMIF(DW$12:DW13,1,DW$12:DW13)=1,SUM(DW$12:DW13)=1,SUM(DW$12:DW13)=2),0,IF($C14+$ED13&gt;($ED$11*DW$8),1,IF($C14+$D14+$E14+$F14+$ED13&gt;($ED$11*DW$8),2,IF($C14+$D14+$E14+$F14+$G14+$ED13&gt;($ED$11*DW$8),3,0))))</f>
        <v>0</v>
      </c>
      <c r="DX14" s="68">
        <f>IF(OR(SUMIF(DX$12:DX13,2,DX$12:DX13)=2,SUMIF(DX$12:DX13,1,DX$12:DX13)=1,SUM(DX$12:DX13)=1,SUM(DX$12:DX13)=2),0,IF($C14+$ED13&gt;($ED$11*DX$8),1,IF($C14+$D14+$E14+$F14+$ED13&gt;($ED$11*DX$8),2,IF($C14+$D14+$E14+$F14+$G14+$ED13&gt;($ED$11*DX$8),3,0))))</f>
        <v>0</v>
      </c>
      <c r="DY14" s="68">
        <f>IF(OR(SUMIF(DY$12:DY13,2,DY$12:DY13)=2,SUMIF(DY$12:DY13,1,DY$12:DY13)=1,SUM(DY$12:DY13)=1,SUM(DY$12:DY13)=2),0,IF($C14+$ED13&gt;($ED$11*DY$8),1,IF($C14+$D14+$E14+$F14+$ED13&gt;($ED$11*DY$8),2,IF($C14+$D14+$E14+$F14+$G14+$ED13&gt;($ED$11*DY$8),3,0))))</f>
        <v>0</v>
      </c>
      <c r="DZ14" s="68">
        <f>IF(OR(SUMIF(DZ$12:DZ13,2,DZ$12:DZ13)=2,SUMIF(DZ$12:DZ13,1,DZ$12:DZ13)=1,SUM(DZ$12:DZ13)=1,SUM(DZ$12:DZ13)=2),0,IF($C14+$ED13&gt;($ED$11*DZ$8),1,IF($C14+$D14+$E14+$F14+$ED13&gt;($ED$11*DZ$8),2,IF($C14+$D14+$E14+$F14+$G14+$ED13&gt;($ED$11*DZ$8),3,0))))</f>
        <v>0</v>
      </c>
      <c r="EA14" s="68">
        <f>IF(OR(SUMIF(EA$12:EA13,2,EA$12:EA13)=2,SUMIF(EA$12:EA13,1,EA$12:EA13)=1,SUM(EA$12:EA13)=1,SUM(EA$12:EA13)=2),0,IF($C14+$ED13&gt;($ED$11*EA$8),1,IF($C14+$D14+$E14+$F14+$ED13&gt;($ED$11*EA$8),2,IF($C14+$D14+$E14+$F14+$G14+$ED13&gt;($ED$11*EA$8),3,0))))</f>
        <v>0</v>
      </c>
      <c r="EB14" s="68">
        <f>IF(OR(SUMIF(EB$12:EB13,2,EB$12:EB13)=2,SUMIF(EB$12:EB13,1,EB$12:EB13)=1,SUM(EB$12:EB13)=1,SUM(EB$12:EB13)=2),0,IF($C14+$ED13&gt;($ED$11*EB$8),1,IF($C14+$D14+$E14+$F14+$ED13&gt;($ED$11*EB$8),2,IF($C14+$D14+$E14+$F14+$G14+$ED13&gt;($ED$11*EB$8),3,0))))</f>
        <v>0</v>
      </c>
      <c r="EC14" s="68">
        <f>IF(OR(SUMIF(EC$12:EC13,2,EC$12:EC13)=2,SUMIF(EC$12:EC13,1,EC$12:EC13)=1,SUM(EC$12:EC13)=1,SUM(EC$12:EC13)=2),0,IF($C14+$ED13&gt;($ED$11*EC$8),1,IF($C14+$D14+$E14+$F14+$ED13&gt;($ED$11*EC$8),2,IF($C14+$D14+$E14+$F14+$G14+$ED13&gt;($ED$11*EC$8),3,0))))</f>
        <v>0</v>
      </c>
      <c r="ED14" s="26">
        <f>SUM($C$12:$F14)</f>
        <v>0</v>
      </c>
    </row>
    <row r="15" spans="1:134" ht="14.1" customHeight="1">
      <c r="A15" s="66">
        <v>4</v>
      </c>
      <c r="B15" s="238"/>
      <c r="C15" s="238"/>
      <c r="D15" s="238"/>
      <c r="E15" s="238"/>
      <c r="F15" s="238"/>
      <c r="G15" s="238"/>
      <c r="H15" s="68">
        <f>IF(OR(SUMIF(H$12:H14,2,H$12:H14)=2,SUMIF(H$12:H14,1,H$12:H14)=1,SUM(H$12:H14)=1,SUM(H$12:H14)=2),0,IF($C15+$ED14&gt;($ED$11*H$8),1,IF($C15+$D15+$E15+$F15+$ED14&gt;($ED$11*H$8),2,IF($C15+$D15+$E15+$F15+$G15+$ED14&gt;($ED$11*H$8),3,0))))</f>
        <v>0</v>
      </c>
      <c r="I15" s="68">
        <f>IF(OR(SUMIF(I$12:I14,2,I$12:I14)=2,SUMIF(I$12:I14,1,I$12:I14)=1,SUM(I$12:I14)=1,SUM(I$12:I14)=2),0,IF($C15+$ED14&gt;($ED$11*I$8),1,IF($C15+$D15+$E15+$F15+$ED14&gt;($ED$11*I$8),2,IF($C15+$D15+$E15+$F15+$G15+$ED14&gt;($ED$11*I$8),3,0))))</f>
        <v>0</v>
      </c>
      <c r="J15" s="68">
        <f>IF(OR(SUMIF(J$12:J14,2,J$12:J14)=2,SUMIF(J$12:J14,1,J$12:J14)=1,SUM(J$12:J14)=1,SUM(J$12:J14)=2),0,IF($C15+$ED14&gt;($ED$11*J$8),1,IF($C15+$D15+$E15+$F15+$ED14&gt;($ED$11*J$8),2,IF($C15+$D15+$E15+$F15+$G15+$ED14&gt;($ED$11*J$8),3,0))))</f>
        <v>0</v>
      </c>
      <c r="K15" s="68">
        <f>IF(OR(SUMIF(K$12:K14,2,K$12:K14)=2,SUMIF(K$12:K14,1,K$12:K14)=1,SUM(K$12:K14)=1,SUM(K$12:K14)=2),0,IF($C15+$ED14&gt;($ED$11*K$8),1,IF($C15+$D15+$E15+$F15+$ED14&gt;($ED$11*K$8),2,IF($C15+$D15+$E15+$F15+$G15+$ED14&gt;($ED$11*K$8),3,0))))</f>
        <v>0</v>
      </c>
      <c r="L15" s="68">
        <f>IF(OR(SUMIF(L$12:L14,2,L$12:L14)=2,SUMIF(L$12:L14,1,L$12:L14)=1,SUM(L$12:L14)=1,SUM(L$12:L14)=2),0,IF($C15+$ED14&gt;($ED$11*L$8),1,IF($C15+$D15+$E15+$F15+$ED14&gt;($ED$11*L$8),2,IF($C15+$D15+$E15+$F15+$G15+$ED14&gt;($ED$11*L$8),3,0))))</f>
        <v>0</v>
      </c>
      <c r="M15" s="68">
        <f>IF(OR(SUMIF(M$12:M14,2,M$12:M14)=2,SUMIF(M$12:M14,1,M$12:M14)=1,SUM(M$12:M14)=1,SUM(M$12:M14)=2),0,IF($C15+$ED14&gt;($ED$11*M$8),1,IF($C15+$D15+$E15+$F15+$ED14&gt;($ED$11*M$8),2,IF($C15+$D15+$E15+$F15+$G15+$ED14&gt;($ED$11*M$8),3,0))))</f>
        <v>0</v>
      </c>
      <c r="N15" s="68">
        <f>IF(OR(SUMIF(N$12:N14,2,N$12:N14)=2,SUMIF(N$12:N14,1,N$12:N14)=1,SUM(N$12:N14)=1,SUM(N$12:N14)=2),0,IF($C15+$ED14&gt;($ED$11*N$8),1,IF($C15+$D15+$E15+$F15+$ED14&gt;($ED$11*N$8),2,IF($C15+$D15+$E15+$F15+$G15+$ED14&gt;($ED$11*N$8),3,0))))</f>
        <v>0</v>
      </c>
      <c r="O15" s="68">
        <f>IF(OR(SUMIF(O$12:O14,2,O$12:O14)=2,SUMIF(O$12:O14,1,O$12:O14)=1,SUM(O$12:O14)=1,SUM(O$12:O14)=2),0,IF($C15+$ED14&gt;($ED$11*O$8),1,IF($C15+$D15+$E15+$F15+$ED14&gt;($ED$11*O$8),2,IF($C15+$D15+$E15+$F15+$G15+$ED14&gt;($ED$11*O$8),3,0))))</f>
        <v>0</v>
      </c>
      <c r="P15" s="68">
        <f>IF(OR(SUMIF(P$12:P14,2,P$12:P14)=2,SUMIF(P$12:P14,1,P$12:P14)=1,SUM(P$12:P14)=1,SUM(P$12:P14)=2),0,IF($C15+$ED14&gt;($ED$11*P$8),1,IF($C15+$D15+$E15+$F15+$ED14&gt;($ED$11*P$8),2,IF($C15+$D15+$E15+$F15+$G15+$ED14&gt;($ED$11*P$8),3,0))))</f>
        <v>0</v>
      </c>
      <c r="Q15" s="68">
        <f>IF(OR(SUMIF(Q$12:Q14,2,Q$12:Q14)=2,SUMIF(Q$12:Q14,1,Q$12:Q14)=1,SUM(Q$12:Q14)=1,SUM(Q$12:Q14)=2),0,IF($C15+$ED14&gt;($ED$11*Q$8),1,IF($C15+$D15+$E15+$F15+$ED14&gt;($ED$11*Q$8),2,IF($C15+$D15+$E15+$F15+$G15+$ED14&gt;($ED$11*Q$8),3,0))))</f>
        <v>0</v>
      </c>
      <c r="R15" s="68">
        <f>IF(OR(SUMIF(R$12:R14,2,R$12:R14)=2,SUMIF(R$12:R14,1,R$12:R14)=1,SUM(R$12:R14)=1,SUM(R$12:R14)=2),0,IF($C15+$ED14&gt;($ED$11*R$8),1,IF($C15+$D15+$E15+$F15+$ED14&gt;($ED$11*R$8),2,IF($C15+$D15+$E15+$F15+$G15+$ED14&gt;($ED$11*R$8),3,0))))</f>
        <v>0</v>
      </c>
      <c r="S15" s="68">
        <f>IF(OR(SUMIF(S$12:S14,2,S$12:S14)=2,SUMIF(S$12:S14,1,S$12:S14)=1,SUM(S$12:S14)=1,SUM(S$12:S14)=2),0,IF($C15+$ED14&gt;($ED$11*S$8),1,IF($C15+$D15+$E15+$F15+$ED14&gt;($ED$11*S$8),2,IF($C15+$D15+$E15+$F15+$G15+$ED14&gt;($ED$11*S$8),3,0))))</f>
        <v>0</v>
      </c>
      <c r="T15" s="68">
        <f>IF(OR(SUMIF(T$12:T14,2,T$12:T14)=2,SUMIF(T$12:T14,1,T$12:T14)=1,SUM(T$12:T14)=1,SUM(T$12:T14)=2),0,IF($C15+$ED14&gt;($ED$11*T$8),1,IF($C15+$D15+$E15+$F15+$ED14&gt;($ED$11*T$8),2,IF($C15+$D15+$E15+$F15+$G15+$ED14&gt;($ED$11*T$8),3,0))))</f>
        <v>0</v>
      </c>
      <c r="U15" s="68">
        <f>IF(OR(SUMIF(U$12:U14,2,U$12:U14)=2,SUMIF(U$12:U14,1,U$12:U14)=1,SUM(U$12:U14)=1,SUM(U$12:U14)=2),0,IF($C15+$ED14&gt;($ED$11*U$8),1,IF($C15+$D15+$E15+$F15+$ED14&gt;($ED$11*U$8),2,IF($C15+$D15+$E15+$F15+$G15+$ED14&gt;($ED$11*U$8),3,0))))</f>
        <v>0</v>
      </c>
      <c r="V15" s="68">
        <f>IF(OR(SUMIF(V$12:V14,2,V$12:V14)=2,SUMIF(V$12:V14,1,V$12:V14)=1,SUM(V$12:V14)=1,SUM(V$12:V14)=2),0,IF($C15+$ED14&gt;($ED$11*V$8),1,IF($C15+$D15+$E15+$F15+$ED14&gt;($ED$11*V$8),2,IF($C15+$D15+$E15+$F15+$G15+$ED14&gt;($ED$11*V$8),3,0))))</f>
        <v>0</v>
      </c>
      <c r="W15" s="68">
        <f>IF(OR(SUMIF(W$12:W14,2,W$12:W14)=2,SUMIF(W$12:W14,1,W$12:W14)=1,SUM(W$12:W14)=1,SUM(W$12:W14)=2),0,IF($C15+$ED14&gt;($ED$11*W$8),1,IF($C15+$D15+$E15+$F15+$ED14&gt;($ED$11*W$8),2,IF($C15+$D15+$E15+$F15+$G15+$ED14&gt;($ED$11*W$8),3,0))))</f>
        <v>0</v>
      </c>
      <c r="X15" s="68">
        <f>IF(OR(SUMIF(X$12:X14,2,X$12:X14)=2,SUMIF(X$12:X14,1,X$12:X14)=1,SUM(X$12:X14)=1,SUM(X$12:X14)=2),0,IF($C15+$ED14&gt;($ED$11*X$8),1,IF($C15+$D15+$E15+$F15+$ED14&gt;($ED$11*X$8),2,IF($C15+$D15+$E15+$F15+$G15+$ED14&gt;($ED$11*X$8),3,0))))</f>
        <v>0</v>
      </c>
      <c r="Y15" s="68">
        <f>IF(OR(SUMIF(Y$12:Y14,2,Y$12:Y14)=2,SUMIF(Y$12:Y14,1,Y$12:Y14)=1,SUM(Y$12:Y14)=1,SUM(Y$12:Y14)=2),0,IF($C15+$ED14&gt;($ED$11*Y$8),1,IF($C15+$D15+$E15+$F15+$ED14&gt;($ED$11*Y$8),2,IF($C15+$D15+$E15+$F15+$G15+$ED14&gt;($ED$11*Y$8),3,0))))</f>
        <v>0</v>
      </c>
      <c r="Z15" s="68">
        <f>IF(OR(SUMIF(Z$12:Z14,2,Z$12:Z14)=2,SUMIF(Z$12:Z14,1,Z$12:Z14)=1,SUM(Z$12:Z14)=1,SUM(Z$12:Z14)=2),0,IF($C15+$ED14&gt;($ED$11*Z$8),1,IF($C15+$D15+$E15+$F15+$ED14&gt;($ED$11*Z$8),2,IF($C15+$D15+$E15+$F15+$G15+$ED14&gt;($ED$11*Z$8),3,0))))</f>
        <v>0</v>
      </c>
      <c r="AA15" s="68">
        <f>IF(OR(SUMIF(AA$12:AA14,2,AA$12:AA14)=2,SUMIF(AA$12:AA14,1,AA$12:AA14)=1,SUM(AA$12:AA14)=1,SUM(AA$12:AA14)=2),0,IF($C15+$ED14&gt;($ED$11*AA$8),1,IF($C15+$D15+$E15+$F15+$ED14&gt;($ED$11*AA$8),2,IF($C15+$D15+$E15+$F15+$G15+$ED14&gt;($ED$11*AA$8),3,0))))</f>
        <v>0</v>
      </c>
      <c r="AB15" s="68">
        <f>IF(OR(SUMIF(AB$12:AB14,2,AB$12:AB14)=2,SUMIF(AB$12:AB14,1,AB$12:AB14)=1,SUM(AB$12:AB14)=1,SUM(AB$12:AB14)=2),0,IF($C15+$ED14&gt;($ED$11*AB$8),1,IF($C15+$D15+$E15+$F15+$ED14&gt;($ED$11*AB$8),2,IF($C15+$D15+$E15+$F15+$G15+$ED14&gt;($ED$11*AB$8),3,0))))</f>
        <v>0</v>
      </c>
      <c r="AC15" s="68">
        <f>IF(OR(SUMIF(AC$12:AC14,2,AC$12:AC14)=2,SUMIF(AC$12:AC14,1,AC$12:AC14)=1,SUM(AC$12:AC14)=1,SUM(AC$12:AC14)=2),0,IF($C15+$ED14&gt;($ED$11*AC$8),1,IF($C15+$D15+$E15+$F15+$ED14&gt;($ED$11*AC$8),2,IF($C15+$D15+$E15+$F15+$G15+$ED14&gt;($ED$11*AC$8),3,0))))</f>
        <v>0</v>
      </c>
      <c r="AD15" s="68">
        <f>IF(OR(SUMIF(AD$12:AD14,2,AD$12:AD14)=2,SUMIF(AD$12:AD14,1,AD$12:AD14)=1,SUM(AD$12:AD14)=1,SUM(AD$12:AD14)=2),0,IF($C15+$ED14&gt;($ED$11*AD$8),1,IF($C15+$D15+$E15+$F15+$ED14&gt;($ED$11*AD$8),2,IF($C15+$D15+$E15+$F15+$G15+$ED14&gt;($ED$11*AD$8),3,0))))</f>
        <v>0</v>
      </c>
      <c r="AE15" s="68">
        <f>IF(OR(SUMIF(AE$12:AE14,2,AE$12:AE14)=2,SUMIF(AE$12:AE14,1,AE$12:AE14)=1,SUM(AE$12:AE14)=1,SUM(AE$12:AE14)=2),0,IF($C15+$ED14&gt;($ED$11*AE$8),1,IF($C15+$D15+$E15+$F15+$ED14&gt;($ED$11*AE$8),2,IF($C15+$D15+$E15+$F15+$G15+$ED14&gt;($ED$11*AE$8),3,0))))</f>
        <v>0</v>
      </c>
      <c r="AF15" s="68">
        <f>IF(OR(SUMIF(AF$12:AF14,2,AF$12:AF14)=2,SUMIF(AF$12:AF14,1,AF$12:AF14)=1,SUM(AF$12:AF14)=1,SUM(AF$12:AF14)=2),0,IF($C15+$ED14&gt;($ED$11*AF$8),1,IF($C15+$D15+$E15+$F15+$ED14&gt;($ED$11*AF$8),2,IF($C15+$D15+$E15+$F15+$G15+$ED14&gt;($ED$11*AF$8),3,0))))</f>
        <v>0</v>
      </c>
      <c r="AG15" s="68">
        <f>IF(OR(SUMIF(AG$12:AG14,2,AG$12:AG14)=2,SUMIF(AG$12:AG14,1,AG$12:AG14)=1,SUM(AG$12:AG14)=1,SUM(AG$12:AG14)=2),0,IF($C15+$ED14&gt;($ED$11*AG$8),1,IF($C15+$D15+$E15+$F15+$ED14&gt;($ED$11*AG$8),2,IF($C15+$D15+$E15+$F15+$G15+$ED14&gt;($ED$11*AG$8),3,0))))</f>
        <v>0</v>
      </c>
      <c r="AH15" s="68">
        <f>IF(OR(SUMIF(AH$12:AH14,2,AH$12:AH14)=2,SUMIF(AH$12:AH14,1,AH$12:AH14)=1,SUM(AH$12:AH14)=1,SUM(AH$12:AH14)=2),0,IF($C15+$ED14&gt;($ED$11*AH$8),1,IF($C15+$D15+$E15+$F15+$ED14&gt;($ED$11*AH$8),2,IF($C15+$D15+$E15+$F15+$G15+$ED14&gt;($ED$11*AH$8),3,0))))</f>
        <v>0</v>
      </c>
      <c r="AI15" s="68">
        <f>IF(OR(SUMIF(AI$12:AI14,2,AI$12:AI14)=2,SUMIF(AI$12:AI14,1,AI$12:AI14)=1,SUM(AI$12:AI14)=1,SUM(AI$12:AI14)=2),0,IF($C15+$ED14&gt;($ED$11*AI$8),1,IF($C15+$D15+$E15+$F15+$ED14&gt;($ED$11*AI$8),2,IF($C15+$D15+$E15+$F15+$G15+$ED14&gt;($ED$11*AI$8),3,0))))</f>
        <v>0</v>
      </c>
      <c r="AJ15" s="68">
        <f>IF(OR(SUMIF(AJ$12:AJ14,2,AJ$12:AJ14)=2,SUMIF(AJ$12:AJ14,1,AJ$12:AJ14)=1,SUM(AJ$12:AJ14)=1,SUM(AJ$12:AJ14)=2),0,IF($C15+$ED14&gt;($ED$11*AJ$8),1,IF($C15+$D15+$E15+$F15+$ED14&gt;($ED$11*AJ$8),2,IF($C15+$D15+$E15+$F15+$G15+$ED14&gt;($ED$11*AJ$8),3,0))))</f>
        <v>0</v>
      </c>
      <c r="AK15" s="68">
        <f>IF(OR(SUMIF(AK$12:AK14,2,AK$12:AK14)=2,SUMIF(AK$12:AK14,1,AK$12:AK14)=1,SUM(AK$12:AK14)=1,SUM(AK$12:AK14)=2),0,IF($C15+$ED14&gt;($ED$11*AK$8),1,IF($C15+$D15+$E15+$F15+$ED14&gt;($ED$11*AK$8),2,IF($C15+$D15+$E15+$F15+$G15+$ED14&gt;($ED$11*AK$8),3,0))))</f>
        <v>0</v>
      </c>
      <c r="AL15" s="68">
        <f>IF(OR(SUMIF(AL$12:AL14,2,AL$12:AL14)=2,SUMIF(AL$12:AL14,1,AL$12:AL14)=1,SUM(AL$12:AL14)=1,SUM(AL$12:AL14)=2),0,IF($C15+$ED14&gt;($ED$11*AL$8),1,IF($C15+$D15+$E15+$F15+$ED14&gt;($ED$11*AL$8),2,IF($C15+$D15+$E15+$F15+$G15+$ED14&gt;($ED$11*AL$8),3,0))))</f>
        <v>0</v>
      </c>
      <c r="AM15" s="68">
        <f>IF(OR(SUMIF(AM$12:AM14,2,AM$12:AM14)=2,SUMIF(AM$12:AM14,1,AM$12:AM14)=1,SUM(AM$12:AM14)=1,SUM(AM$12:AM14)=2),0,IF($C15+$ED14&gt;($ED$11*AM$8),1,IF($C15+$D15+$E15+$F15+$ED14&gt;($ED$11*AM$8),2,IF($C15+$D15+$E15+$F15+$G15+$ED14&gt;($ED$11*AM$8),3,0))))</f>
        <v>0</v>
      </c>
      <c r="AN15" s="68">
        <f>IF(OR(SUMIF(AN$12:AN14,2,AN$12:AN14)=2,SUMIF(AN$12:AN14,1,AN$12:AN14)=1,SUM(AN$12:AN14)=1,SUM(AN$12:AN14)=2),0,IF($C15+$ED14&gt;($ED$11*AN$8),1,IF($C15+$D15+$E15+$F15+$ED14&gt;($ED$11*AN$8),2,IF($C15+$D15+$E15+$F15+$G15+$ED14&gt;($ED$11*AN$8),3,0))))</f>
        <v>0</v>
      </c>
      <c r="AO15" s="68">
        <f>IF(OR(SUMIF(AO$12:AO14,2,AO$12:AO14)=2,SUMIF(AO$12:AO14,1,AO$12:AO14)=1,SUM(AO$12:AO14)=1,SUM(AO$12:AO14)=2),0,IF($C15+$ED14&gt;($ED$11*AO$8),1,IF($C15+$D15+$E15+$F15+$ED14&gt;($ED$11*AO$8),2,IF($C15+$D15+$E15+$F15+$G15+$ED14&gt;($ED$11*AO$8),3,0))))</f>
        <v>0</v>
      </c>
      <c r="AP15" s="68">
        <f>IF(OR(SUMIF(AP$12:AP14,2,AP$12:AP14)=2,SUMIF(AP$12:AP14,1,AP$12:AP14)=1,SUM(AP$12:AP14)=1,SUM(AP$12:AP14)=2),0,IF($C15+$ED14&gt;($ED$11*AP$8),1,IF($C15+$D15+$E15+$F15+$ED14&gt;($ED$11*AP$8),2,IF($C15+$D15+$E15+$F15+$G15+$ED14&gt;($ED$11*AP$8),3,0))))</f>
        <v>0</v>
      </c>
      <c r="AQ15" s="68">
        <f>IF(OR(SUMIF(AQ$12:AQ14,2,AQ$12:AQ14)=2,SUMIF(AQ$12:AQ14,1,AQ$12:AQ14)=1,SUM(AQ$12:AQ14)=1,SUM(AQ$12:AQ14)=2),0,IF($C15+$ED14&gt;($ED$11*AQ$8),1,IF($C15+$D15+$E15+$F15+$ED14&gt;($ED$11*AQ$8),2,IF($C15+$D15+$E15+$F15+$G15+$ED14&gt;($ED$11*AQ$8),3,0))))</f>
        <v>0</v>
      </c>
      <c r="AR15" s="68">
        <f>IF(OR(SUMIF(AR$12:AR14,2,AR$12:AR14)=2,SUMIF(AR$12:AR14,1,AR$12:AR14)=1,SUM(AR$12:AR14)=1,SUM(AR$12:AR14)=2),0,IF($C15+$ED14&gt;($ED$11*AR$8),1,IF($C15+$D15+$E15+$F15+$ED14&gt;($ED$11*AR$8),2,IF($C15+$D15+$E15+$F15+$G15+$ED14&gt;($ED$11*AR$8),3,0))))</f>
        <v>0</v>
      </c>
      <c r="AS15" s="68">
        <f>IF(OR(SUMIF(AS$12:AS14,2,AS$12:AS14)=2,SUMIF(AS$12:AS14,1,AS$12:AS14)=1,SUM(AS$12:AS14)=1,SUM(AS$12:AS14)=2),0,IF($C15+$ED14&gt;($ED$11*AS$8),1,IF($C15+$D15+$E15+$F15+$ED14&gt;($ED$11*AS$8),2,IF($C15+$D15+$E15+$F15+$G15+$ED14&gt;($ED$11*AS$8),3,0))))</f>
        <v>0</v>
      </c>
      <c r="AT15" s="68">
        <f>IF(OR(SUMIF(AT$12:AT14,2,AT$12:AT14)=2,SUMIF(AT$12:AT14,1,AT$12:AT14)=1,SUM(AT$12:AT14)=1,SUM(AT$12:AT14)=2),0,IF($C15+$ED14&gt;($ED$11*AT$8),1,IF($C15+$D15+$E15+$F15+$ED14&gt;($ED$11*AT$8),2,IF($C15+$D15+$E15+$F15+$G15+$ED14&gt;($ED$11*AT$8),3,0))))</f>
        <v>0</v>
      </c>
      <c r="AU15" s="68">
        <f>IF(OR(SUMIF(AU$12:AU14,2,AU$12:AU14)=2,SUMIF(AU$12:AU14,1,AU$12:AU14)=1,SUM(AU$12:AU14)=1,SUM(AU$12:AU14)=2),0,IF($C15+$ED14&gt;($ED$11*AU$8),1,IF($C15+$D15+$E15+$F15+$ED14&gt;($ED$11*AU$8),2,IF($C15+$D15+$E15+$F15+$G15+$ED14&gt;($ED$11*AU$8),3,0))))</f>
        <v>0</v>
      </c>
      <c r="AV15" s="68">
        <f>IF(OR(SUMIF(AV$12:AV14,2,AV$12:AV14)=2,SUMIF(AV$12:AV14,1,AV$12:AV14)=1,SUM(AV$12:AV14)=1,SUM(AV$12:AV14)=2),0,IF($C15+$ED14&gt;($ED$11*AV$8),1,IF($C15+$D15+$E15+$F15+$ED14&gt;($ED$11*AV$8),2,IF($C15+$D15+$E15+$F15+$G15+$ED14&gt;($ED$11*AV$8),3,0))))</f>
        <v>0</v>
      </c>
      <c r="AW15" s="68">
        <f>IF(OR(SUMIF(AW$12:AW14,2,AW$12:AW14)=2,SUMIF(AW$12:AW14,1,AW$12:AW14)=1,SUM(AW$12:AW14)=1,SUM(AW$12:AW14)=2),0,IF($C15+$ED14&gt;($ED$11*AW$8),1,IF($C15+$D15+$E15+$F15+$ED14&gt;($ED$11*AW$8),2,IF($C15+$D15+$E15+$F15+$G15+$ED14&gt;($ED$11*AW$8),3,0))))</f>
        <v>0</v>
      </c>
      <c r="AX15" s="68">
        <f>IF(OR(SUMIF(AX$12:AX14,2,AX$12:AX14)=2,SUMIF(AX$12:AX14,1,AX$12:AX14)=1,SUM(AX$12:AX14)=1,SUM(AX$12:AX14)=2),0,IF($C15+$ED14&gt;($ED$11*AX$8),1,IF($C15+$D15+$E15+$F15+$ED14&gt;($ED$11*AX$8),2,IF($C15+$D15+$E15+$F15+$G15+$ED14&gt;($ED$11*AX$8),3,0))))</f>
        <v>0</v>
      </c>
      <c r="AY15" s="68">
        <f>IF(OR(SUMIF(AY$12:AY14,2,AY$12:AY14)=2,SUMIF(AY$12:AY14,1,AY$12:AY14)=1,SUM(AY$12:AY14)=1,SUM(AY$12:AY14)=2),0,IF($C15+$ED14&gt;($ED$11*AY$8),1,IF($C15+$D15+$E15+$F15+$ED14&gt;($ED$11*AY$8),2,IF($C15+$D15+$E15+$F15+$G15+$ED14&gt;($ED$11*AY$8),3,0))))</f>
        <v>0</v>
      </c>
      <c r="AZ15" s="68">
        <f>IF(OR(SUMIF(AZ$12:AZ14,2,AZ$12:AZ14)=2,SUMIF(AZ$12:AZ14,1,AZ$12:AZ14)=1,SUM(AZ$12:AZ14)=1,SUM(AZ$12:AZ14)=2),0,IF($C15+$ED14&gt;($ED$11*AZ$8),1,IF($C15+$D15+$E15+$F15+$ED14&gt;($ED$11*AZ$8),2,IF($C15+$D15+$E15+$F15+$G15+$ED14&gt;($ED$11*AZ$8),3,0))))</f>
        <v>0</v>
      </c>
      <c r="BA15" s="68">
        <f>IF(OR(SUMIF(BA$12:BA14,2,BA$12:BA14)=2,SUMIF(BA$12:BA14,1,BA$12:BA14)=1,SUM(BA$12:BA14)=1,SUM(BA$12:BA14)=2),0,IF($C15+$ED14&gt;($ED$11*BA$8),1,IF($C15+$D15+$E15+$F15+$ED14&gt;($ED$11*BA$8),2,IF($C15+$D15+$E15+$F15+$G15+$ED14&gt;($ED$11*BA$8),3,0))))</f>
        <v>0</v>
      </c>
      <c r="BB15" s="68">
        <f>IF(OR(SUMIF(BB$12:BB14,2,BB$12:BB14)=2,SUMIF(BB$12:BB14,1,BB$12:BB14)=1,SUM(BB$12:BB14)=1,SUM(BB$12:BB14)=2),0,IF($C15+$ED14&gt;($ED$11*BB$8),1,IF($C15+$D15+$E15+$F15+$ED14&gt;($ED$11*BB$8),2,IF($C15+$D15+$E15+$F15+$G15+$ED14&gt;($ED$11*BB$8),3,0))))</f>
        <v>0</v>
      </c>
      <c r="BC15" s="68">
        <f>IF(OR(SUMIF(BC$12:BC14,2,BC$12:BC14)=2,SUMIF(BC$12:BC14,1,BC$12:BC14)=1,SUM(BC$12:BC14)=1,SUM(BC$12:BC14)=2),0,IF($C15+$ED14&gt;($ED$11*BC$8),1,IF($C15+$D15+$E15+$F15+$ED14&gt;($ED$11*BC$8),2,IF($C15+$D15+$E15+$F15+$G15+$ED14&gt;($ED$11*BC$8),3,0))))</f>
        <v>0</v>
      </c>
      <c r="BD15" s="68">
        <f>IF(OR(SUMIF(BD$12:BD14,2,BD$12:BD14)=2,SUMIF(BD$12:BD14,1,BD$12:BD14)=1,SUM(BD$12:BD14)=1,SUM(BD$12:BD14)=2),0,IF($C15+$ED14&gt;($ED$11*BD$8),1,IF($C15+$D15+$E15+$F15+$ED14&gt;($ED$11*BD$8),2,IF($C15+$D15+$E15+$F15+$G15+$ED14&gt;($ED$11*BD$8),3,0))))</f>
        <v>0</v>
      </c>
      <c r="BE15" s="68">
        <f>IF(OR(SUMIF(BE$12:BE14,2,BE$12:BE14)=2,SUMIF(BE$12:BE14,1,BE$12:BE14)=1,SUM(BE$12:BE14)=1,SUM(BE$12:BE14)=2),0,IF($C15+$ED14&gt;($ED$11*BE$8),1,IF($C15+$D15+$E15+$F15+$ED14&gt;($ED$11*BE$8),2,IF($C15+$D15+$E15+$F15+$G15+$ED14&gt;($ED$11*BE$8),3,0))))</f>
        <v>0</v>
      </c>
      <c r="BF15" s="68">
        <f>IF(OR(SUMIF(BF$12:BF14,2,BF$12:BF14)=2,SUMIF(BF$12:BF14,1,BF$12:BF14)=1,SUM(BF$12:BF14)=1,SUM(BF$12:BF14)=2),0,IF($C15+$ED14&gt;($ED$11*BF$8),1,IF($C15+$D15+$E15+$F15+$ED14&gt;($ED$11*BF$8),2,IF($C15+$D15+$E15+$F15+$G15+$ED14&gt;($ED$11*BF$8),3,0))))</f>
        <v>0</v>
      </c>
      <c r="BG15" s="68">
        <f>IF(OR(SUMIF(BG$12:BG14,2,BG$12:BG14)=2,SUMIF(BG$12:BG14,1,BG$12:BG14)=1,SUM(BG$12:BG14)=1,SUM(BG$12:BG14)=2),0,IF($C15+$ED14&gt;($ED$11*BG$8),1,IF($C15+$D15+$E15+$F15+$ED14&gt;($ED$11*BG$8),2,IF($C15+$D15+$E15+$F15+$G15+$ED14&gt;($ED$11*BG$8),3,0))))</f>
        <v>0</v>
      </c>
      <c r="BH15" s="68">
        <f>IF(OR(SUMIF(BH$12:BH14,2,BH$12:BH14)=2,SUMIF(BH$12:BH14,1,BH$12:BH14)=1,SUM(BH$12:BH14)=1,SUM(BH$12:BH14)=2),0,IF($C15+$ED14&gt;($ED$11*BH$8),1,IF($C15+$D15+$E15+$F15+$ED14&gt;($ED$11*BH$8),2,IF($C15+$D15+$E15+$F15+$G15+$ED14&gt;($ED$11*BH$8),3,0))))</f>
        <v>0</v>
      </c>
      <c r="BI15" s="68">
        <f>IF(OR(SUMIF(BI$12:BI14,2,BI$12:BI14)=2,SUMIF(BI$12:BI14,1,BI$12:BI14)=1,SUM(BI$12:BI14)=1,SUM(BI$12:BI14)=2),0,IF($C15+$ED14&gt;($ED$11*BI$8),1,IF($C15+$D15+$E15+$F15+$ED14&gt;($ED$11*BI$8),2,IF($C15+$D15+$E15+$F15+$G15+$ED14&gt;($ED$11*BI$8),3,0))))</f>
        <v>0</v>
      </c>
      <c r="BJ15" s="68">
        <f>IF(OR(SUMIF(BJ$12:BJ14,2,BJ$12:BJ14)=2,SUMIF(BJ$12:BJ14,1,BJ$12:BJ14)=1,SUM(BJ$12:BJ14)=1,SUM(BJ$12:BJ14)=2),0,IF($C15+$ED14&gt;($ED$11*BJ$8),1,IF($C15+$D15+$E15+$F15+$ED14&gt;($ED$11*BJ$8),2,IF($C15+$D15+$E15+$F15+$G15+$ED14&gt;($ED$11*BJ$8),3,0))))</f>
        <v>0</v>
      </c>
      <c r="BK15" s="68">
        <f>IF(OR(SUMIF(BK$12:BK14,2,BK$12:BK14)=2,SUMIF(BK$12:BK14,1,BK$12:BK14)=1,SUM(BK$12:BK14)=1,SUM(BK$12:BK14)=2),0,IF($C15+$ED14&gt;($ED$11*BK$8),1,IF($C15+$D15+$E15+$F15+$ED14&gt;($ED$11*BK$8),2,IF($C15+$D15+$E15+$F15+$G15+$ED14&gt;($ED$11*BK$8),3,0))))</f>
        <v>0</v>
      </c>
      <c r="BL15" s="68">
        <f>IF(OR(SUMIF(BL$12:BL14,2,BL$12:BL14)=2,SUMIF(BL$12:BL14,1,BL$12:BL14)=1,SUM(BL$12:BL14)=1,SUM(BL$12:BL14)=2),0,IF($C15+$ED14&gt;($ED$11*BL$8),1,IF($C15+$D15+$E15+$F15+$ED14&gt;($ED$11*BL$8),2,IF($C15+$D15+$E15+$F15+$G15+$ED14&gt;($ED$11*BL$8),3,0))))</f>
        <v>0</v>
      </c>
      <c r="BM15" s="68">
        <f>IF(OR(SUMIF(BM$12:BM14,2,BM$12:BM14)=2,SUMIF(BM$12:BM14,1,BM$12:BM14)=1,SUM(BM$12:BM14)=1,SUM(BM$12:BM14)=2),0,IF($C15+$ED14&gt;($ED$11*BM$8),1,IF($C15+$D15+$E15+$F15+$ED14&gt;($ED$11*BM$8),2,IF($C15+$D15+$E15+$F15+$G15+$ED14&gt;($ED$11*BM$8),3,0))))</f>
        <v>0</v>
      </c>
      <c r="BN15" s="68">
        <f>IF(OR(SUMIF(BN$12:BN14,2,BN$12:BN14)=2,SUMIF(BN$12:BN14,1,BN$12:BN14)=1,SUM(BN$12:BN14)=1,SUM(BN$12:BN14)=2),0,IF($C15+$ED14&gt;($ED$11*BN$8),1,IF($C15+$D15+$E15+$F15+$ED14&gt;($ED$11*BN$8),2,IF($C15+$D15+$E15+$F15+$G15+$ED14&gt;($ED$11*BN$8),3,0))))</f>
        <v>0</v>
      </c>
      <c r="BO15" s="68">
        <f>IF(OR(SUMIF(BO$12:BO14,2,BO$12:BO14)=2,SUMIF(BO$12:BO14,1,BO$12:BO14)=1,SUM(BO$12:BO14)=1,SUM(BO$12:BO14)=2),0,IF($C15+$ED14&gt;($ED$11*BO$8),1,IF($C15+$D15+$E15+$F15+$ED14&gt;($ED$11*BO$8),2,IF($C15+$D15+$E15+$F15+$G15+$ED14&gt;($ED$11*BO$8),3,0))))</f>
        <v>0</v>
      </c>
      <c r="BP15" s="68">
        <f>IF(OR(SUMIF(BP$12:BP14,2,BP$12:BP14)=2,SUMIF(BP$12:BP14,1,BP$12:BP14)=1,SUM(BP$12:BP14)=1,SUM(BP$12:BP14)=2),0,IF($C15+$ED14&gt;($ED$11*BP$8),1,IF($C15+$D15+$E15+$F15+$ED14&gt;($ED$11*BP$8),2,IF($C15+$D15+$E15+$F15+$G15+$ED14&gt;($ED$11*BP$8),3,0))))</f>
        <v>0</v>
      </c>
      <c r="BQ15" s="68">
        <f>IF(OR(SUMIF(BQ$12:BQ14,2,BQ$12:BQ14)=2,SUMIF(BQ$12:BQ14,1,BQ$12:BQ14)=1,SUM(BQ$12:BQ14)=1,SUM(BQ$12:BQ14)=2),0,IF($C15+$ED14&gt;($ED$11*BQ$8),1,IF($C15+$D15+$E15+$F15+$ED14&gt;($ED$11*BQ$8),2,IF($C15+$D15+$E15+$F15+$G15+$ED14&gt;($ED$11*BQ$8),3,0))))</f>
        <v>0</v>
      </c>
      <c r="BR15" s="68">
        <f>IF(OR(SUMIF(BR$12:BR14,2,BR$12:BR14)=2,SUMIF(BR$12:BR14,1,BR$12:BR14)=1,SUM(BR$12:BR14)=1,SUM(BR$12:BR14)=2),0,IF($C15+$ED14&gt;($ED$11*BR$8),1,IF($C15+$D15+$E15+$F15+$ED14&gt;($ED$11*BR$8),2,IF($C15+$D15+$E15+$F15+$G15+$ED14&gt;($ED$11*BR$8),3,0))))</f>
        <v>0</v>
      </c>
      <c r="BS15" s="68">
        <f>IF(OR(SUMIF(BS$12:BS14,2,BS$12:BS14)=2,SUMIF(BS$12:BS14,1,BS$12:BS14)=1,SUM(BS$12:BS14)=1,SUM(BS$12:BS14)=2),0,IF($C15+$ED14&gt;($ED$11*BS$8),1,IF($C15+$D15+$E15+$F15+$ED14&gt;($ED$11*BS$8),2,IF($C15+$D15+$E15+$F15+$G15+$ED14&gt;($ED$11*BS$8),3,0))))</f>
        <v>0</v>
      </c>
      <c r="BT15" s="68">
        <f>IF(OR(SUMIF(BT$12:BT14,2,BT$12:BT14)=2,SUMIF(BT$12:BT14,1,BT$12:BT14)=1,SUM(BT$12:BT14)=1,SUM(BT$12:BT14)=2),0,IF($C15+$ED14&gt;($ED$11*BT$8),1,IF($C15+$D15+$E15+$F15+$ED14&gt;($ED$11*BT$8),2,IF($C15+$D15+$E15+$F15+$G15+$ED14&gt;($ED$11*BT$8),3,0))))</f>
        <v>0</v>
      </c>
      <c r="BU15" s="68">
        <f>IF(OR(SUMIF(BU$12:BU14,2,BU$12:BU14)=2,SUMIF(BU$12:BU14,1,BU$12:BU14)=1,SUM(BU$12:BU14)=1,SUM(BU$12:BU14)=2),0,IF($C15+$ED14&gt;($ED$11*BU$8),1,IF($C15+$D15+$E15+$F15+$ED14&gt;($ED$11*BU$8),2,IF($C15+$D15+$E15+$F15+$G15+$ED14&gt;($ED$11*BU$8),3,0))))</f>
        <v>0</v>
      </c>
      <c r="BV15" s="68">
        <f>IF(OR(SUMIF(BV$12:BV14,2,BV$12:BV14)=2,SUMIF(BV$12:BV14,1,BV$12:BV14)=1,SUM(BV$12:BV14)=1,SUM(BV$12:BV14)=2),0,IF($C15+$ED14&gt;($ED$11*BV$8),1,IF($C15+$D15+$E15+$F15+$ED14&gt;($ED$11*BV$8),2,IF($C15+$D15+$E15+$F15+$G15+$ED14&gt;($ED$11*BV$8),3,0))))</f>
        <v>0</v>
      </c>
      <c r="BW15" s="68">
        <f>IF(OR(SUMIF(BW$12:BW14,2,BW$12:BW14)=2,SUMIF(BW$12:BW14,1,BW$12:BW14)=1,SUM(BW$12:BW14)=1,SUM(BW$12:BW14)=2),0,IF($C15+$ED14&gt;($ED$11*BW$8),1,IF($C15+$D15+$E15+$F15+$ED14&gt;($ED$11*BW$8),2,IF($C15+$D15+$E15+$F15+$G15+$ED14&gt;($ED$11*BW$8),3,0))))</f>
        <v>0</v>
      </c>
      <c r="BX15" s="68">
        <f>IF(OR(SUMIF(BX$12:BX14,2,BX$12:BX14)=2,SUMIF(BX$12:BX14,1,BX$12:BX14)=1,SUM(BX$12:BX14)=1,SUM(BX$12:BX14)=2),0,IF($C15+$ED14&gt;($ED$11*BX$8),1,IF($C15+$D15+$E15+$F15+$ED14&gt;($ED$11*BX$8),2,IF($C15+$D15+$E15+$F15+$G15+$ED14&gt;($ED$11*BX$8),3,0))))</f>
        <v>0</v>
      </c>
      <c r="BY15" s="68">
        <f>IF(OR(SUMIF(BY$12:BY14,2,BY$12:BY14)=2,SUMIF(BY$12:BY14,1,BY$12:BY14)=1,SUM(BY$12:BY14)=1,SUM(BY$12:BY14)=2),0,IF($C15+$ED14&gt;($ED$11*BY$8),1,IF($C15+$D15+$E15+$F15+$ED14&gt;($ED$11*BY$8),2,IF($C15+$D15+$E15+$F15+$G15+$ED14&gt;($ED$11*BY$8),3,0))))</f>
        <v>0</v>
      </c>
      <c r="BZ15" s="68">
        <f>IF(OR(SUMIF(BZ$12:BZ14,2,BZ$12:BZ14)=2,SUMIF(BZ$12:BZ14,1,BZ$12:BZ14)=1,SUM(BZ$12:BZ14)=1,SUM(BZ$12:BZ14)=2),0,IF($C15+$ED14&gt;($ED$11*BZ$8),1,IF($C15+$D15+$E15+$F15+$ED14&gt;($ED$11*BZ$8),2,IF($C15+$D15+$E15+$F15+$G15+$ED14&gt;($ED$11*BZ$8),3,0))))</f>
        <v>0</v>
      </c>
      <c r="CA15" s="68">
        <f>IF(OR(SUMIF(CA$12:CA14,2,CA$12:CA14)=2,SUMIF(CA$12:CA14,1,CA$12:CA14)=1,SUM(CA$12:CA14)=1,SUM(CA$12:CA14)=2),0,IF($C15+$ED14&gt;($ED$11*CA$8),1,IF($C15+$D15+$E15+$F15+$ED14&gt;($ED$11*CA$8),2,IF($C15+$D15+$E15+$F15+$G15+$ED14&gt;($ED$11*CA$8),3,0))))</f>
        <v>0</v>
      </c>
      <c r="CB15" s="68">
        <f>IF(OR(SUMIF(CB$12:CB14,2,CB$12:CB14)=2,SUMIF(CB$12:CB14,1,CB$12:CB14)=1,SUM(CB$12:CB14)=1,SUM(CB$12:CB14)=2),0,IF($C15+$ED14&gt;($ED$11*CB$8),1,IF($C15+$D15+$E15+$F15+$ED14&gt;($ED$11*CB$8),2,IF($C15+$D15+$E15+$F15+$G15+$ED14&gt;($ED$11*CB$8),3,0))))</f>
        <v>0</v>
      </c>
      <c r="CC15" s="68">
        <f>IF(OR(SUMIF(CC$12:CC14,2,CC$12:CC14)=2,SUMIF(CC$12:CC14,1,CC$12:CC14)=1,SUM(CC$12:CC14)=1,SUM(CC$12:CC14)=2),0,IF($C15+$ED14&gt;($ED$11*CC$8),1,IF($C15+$D15+$E15+$F15+$ED14&gt;($ED$11*CC$8),2,IF($C15+$D15+$E15+$F15+$G15+$ED14&gt;($ED$11*CC$8),3,0))))</f>
        <v>0</v>
      </c>
      <c r="CD15" s="68">
        <f>IF(OR(SUMIF(CD$12:CD14,2,CD$12:CD14)=2,SUMIF(CD$12:CD14,1,CD$12:CD14)=1,SUM(CD$12:CD14)=1,SUM(CD$12:CD14)=2),0,IF($C15+$ED14&gt;($ED$11*CD$8),1,IF($C15+$D15+$E15+$F15+$ED14&gt;($ED$11*CD$8),2,IF($C15+$D15+$E15+$F15+$G15+$ED14&gt;($ED$11*CD$8),3,0))))</f>
        <v>0</v>
      </c>
      <c r="CE15" s="68">
        <f>IF(OR(SUMIF(CE$12:CE14,2,CE$12:CE14)=2,SUMIF(CE$12:CE14,1,CE$12:CE14)=1,SUM(CE$12:CE14)=1,SUM(CE$12:CE14)=2),0,IF($C15+$ED14&gt;($ED$11*CE$8),1,IF($C15+$D15+$E15+$F15+$ED14&gt;($ED$11*CE$8),2,IF($C15+$D15+$E15+$F15+$G15+$ED14&gt;($ED$11*CE$8),3,0))))</f>
        <v>0</v>
      </c>
      <c r="CF15" s="68">
        <f>IF(OR(SUMIF(CF$12:CF14,2,CF$12:CF14)=2,SUMIF(CF$12:CF14,1,CF$12:CF14)=1,SUM(CF$12:CF14)=1,SUM(CF$12:CF14)=2),0,IF($C15+$ED14&gt;($ED$11*CF$8),1,IF($C15+$D15+$E15+$F15+$ED14&gt;($ED$11*CF$8),2,IF($C15+$D15+$E15+$F15+$G15+$ED14&gt;($ED$11*CF$8),3,0))))</f>
        <v>0</v>
      </c>
      <c r="CG15" s="68">
        <f>IF(OR(SUMIF(CG$12:CG14,2,CG$12:CG14)=2,SUMIF(CG$12:CG14,1,CG$12:CG14)=1,SUM(CG$12:CG14)=1,SUM(CG$12:CG14)=2),0,IF($C15+$ED14&gt;($ED$11*CG$8),1,IF($C15+$D15+$E15+$F15+$ED14&gt;($ED$11*CG$8),2,IF($C15+$D15+$E15+$F15+$G15+$ED14&gt;($ED$11*CG$8),3,0))))</f>
        <v>0</v>
      </c>
      <c r="CH15" s="68">
        <f>IF(OR(SUMIF(CH$12:CH14,2,CH$12:CH14)=2,SUMIF(CH$12:CH14,1,CH$12:CH14)=1,SUM(CH$12:CH14)=1,SUM(CH$12:CH14)=2),0,IF($C15+$ED14&gt;($ED$11*CH$8),1,IF($C15+$D15+$E15+$F15+$ED14&gt;($ED$11*CH$8),2,IF($C15+$D15+$E15+$F15+$G15+$ED14&gt;($ED$11*CH$8),3,0))))</f>
        <v>0</v>
      </c>
      <c r="CI15" s="68">
        <f>IF(OR(SUMIF(CI$12:CI14,2,CI$12:CI14)=2,SUMIF(CI$12:CI14,1,CI$12:CI14)=1,SUM(CI$12:CI14)=1,SUM(CI$12:CI14)=2),0,IF($C15+$ED14&gt;($ED$11*CI$8),1,IF($C15+$D15+$E15+$F15+$ED14&gt;($ED$11*CI$8),2,IF($C15+$D15+$E15+$F15+$G15+$ED14&gt;($ED$11*CI$8),3,0))))</f>
        <v>0</v>
      </c>
      <c r="CJ15" s="68">
        <f>IF(OR(SUMIF(CJ$12:CJ14,2,CJ$12:CJ14)=2,SUMIF(CJ$12:CJ14,1,CJ$12:CJ14)=1,SUM(CJ$12:CJ14)=1,SUM(CJ$12:CJ14)=2),0,IF($C15+$ED14&gt;($ED$11*CJ$8),1,IF($C15+$D15+$E15+$F15+$ED14&gt;($ED$11*CJ$8),2,IF($C15+$D15+$E15+$F15+$G15+$ED14&gt;($ED$11*CJ$8),3,0))))</f>
        <v>0</v>
      </c>
      <c r="CK15" s="68">
        <f>IF(OR(SUMIF(CK$12:CK14,2,CK$12:CK14)=2,SUMIF(CK$12:CK14,1,CK$12:CK14)=1,SUM(CK$12:CK14)=1,SUM(CK$12:CK14)=2),0,IF($C15+$ED14&gt;($ED$11*CK$8),1,IF($C15+$D15+$E15+$F15+$ED14&gt;($ED$11*CK$8),2,IF($C15+$D15+$E15+$F15+$G15+$ED14&gt;($ED$11*CK$8),3,0))))</f>
        <v>0</v>
      </c>
      <c r="CL15" s="68">
        <f>IF(OR(SUMIF(CL$12:CL14,2,CL$12:CL14)=2,SUMIF(CL$12:CL14,1,CL$12:CL14)=1,SUM(CL$12:CL14)=1,SUM(CL$12:CL14)=2),0,IF($C15+$ED14&gt;($ED$11*CL$8),1,IF($C15+$D15+$E15+$F15+$ED14&gt;($ED$11*CL$8),2,IF($C15+$D15+$E15+$F15+$G15+$ED14&gt;($ED$11*CL$8),3,0))))</f>
        <v>0</v>
      </c>
      <c r="CM15" s="68">
        <f>IF(OR(SUMIF(CM$12:CM14,2,CM$12:CM14)=2,SUMIF(CM$12:CM14,1,CM$12:CM14)=1,SUM(CM$12:CM14)=1,SUM(CM$12:CM14)=2),0,IF($C15+$ED14&gt;($ED$11*CM$8),1,IF($C15+$D15+$E15+$F15+$ED14&gt;($ED$11*CM$8),2,IF($C15+$D15+$E15+$F15+$G15+$ED14&gt;($ED$11*CM$8),3,0))))</f>
        <v>0</v>
      </c>
      <c r="CN15" s="68">
        <f>IF(OR(SUMIF(CN$12:CN14,2,CN$12:CN14)=2,SUMIF(CN$12:CN14,1,CN$12:CN14)=1,SUM(CN$12:CN14)=1,SUM(CN$12:CN14)=2),0,IF($C15+$ED14&gt;($ED$11*CN$8),1,IF($C15+$D15+$E15+$F15+$ED14&gt;($ED$11*CN$8),2,IF($C15+$D15+$E15+$F15+$G15+$ED14&gt;($ED$11*CN$8),3,0))))</f>
        <v>0</v>
      </c>
      <c r="CO15" s="68">
        <f>IF(OR(SUMIF(CO$12:CO14,2,CO$12:CO14)=2,SUMIF(CO$12:CO14,1,CO$12:CO14)=1,SUM(CO$12:CO14)=1,SUM(CO$12:CO14)=2),0,IF($C15+$ED14&gt;($ED$11*CO$8),1,IF($C15+$D15+$E15+$F15+$ED14&gt;($ED$11*CO$8),2,IF($C15+$D15+$E15+$F15+$G15+$ED14&gt;($ED$11*CO$8),3,0))))</f>
        <v>0</v>
      </c>
      <c r="CP15" s="68">
        <f>IF(OR(SUMIF(CP$12:CP14,2,CP$12:CP14)=2,SUMIF(CP$12:CP14,1,CP$12:CP14)=1,SUM(CP$12:CP14)=1,SUM(CP$12:CP14)=2),0,IF($C15+$ED14&gt;($ED$11*CP$8),1,IF($C15+$D15+$E15+$F15+$ED14&gt;($ED$11*CP$8),2,IF($C15+$D15+$E15+$F15+$G15+$ED14&gt;($ED$11*CP$8),3,0))))</f>
        <v>0</v>
      </c>
      <c r="CQ15" s="68">
        <f>IF(OR(SUMIF(CQ$12:CQ14,2,CQ$12:CQ14)=2,SUMIF(CQ$12:CQ14,1,CQ$12:CQ14)=1,SUM(CQ$12:CQ14)=1,SUM(CQ$12:CQ14)=2),0,IF($C15+$ED14&gt;($ED$11*CQ$8),1,IF($C15+$D15+$E15+$F15+$ED14&gt;($ED$11*CQ$8),2,IF($C15+$D15+$E15+$F15+$G15+$ED14&gt;($ED$11*CQ$8),3,0))))</f>
        <v>0</v>
      </c>
      <c r="CR15" s="68">
        <f>IF(OR(SUMIF(CR$12:CR14,2,CR$12:CR14)=2,SUMIF(CR$12:CR14,1,CR$12:CR14)=1,SUM(CR$12:CR14)=1,SUM(CR$12:CR14)=2),0,IF($C15+$ED14&gt;($ED$11*CR$8),1,IF($C15+$D15+$E15+$F15+$ED14&gt;($ED$11*CR$8),2,IF($C15+$D15+$E15+$F15+$G15+$ED14&gt;($ED$11*CR$8),3,0))))</f>
        <v>0</v>
      </c>
      <c r="CS15" s="68">
        <f>IF(OR(SUMIF(CS$12:CS14,2,CS$12:CS14)=2,SUMIF(CS$12:CS14,1,CS$12:CS14)=1,SUM(CS$12:CS14)=1,SUM(CS$12:CS14)=2),0,IF($C15+$ED14&gt;($ED$11*CS$8),1,IF($C15+$D15+$E15+$F15+$ED14&gt;($ED$11*CS$8),2,IF($C15+$D15+$E15+$F15+$G15+$ED14&gt;($ED$11*CS$8),3,0))))</f>
        <v>0</v>
      </c>
      <c r="CT15" s="68">
        <f>IF(OR(SUMIF(CT$12:CT14,2,CT$12:CT14)=2,SUMIF(CT$12:CT14,1,CT$12:CT14)=1,SUM(CT$12:CT14)=1,SUM(CT$12:CT14)=2),0,IF($C15+$ED14&gt;($ED$11*CT$8),1,IF($C15+$D15+$E15+$F15+$ED14&gt;($ED$11*CT$8),2,IF($C15+$D15+$E15+$F15+$G15+$ED14&gt;($ED$11*CT$8),3,0))))</f>
        <v>0</v>
      </c>
      <c r="CU15" s="68">
        <f>IF(OR(SUMIF(CU$12:CU14,2,CU$12:CU14)=2,SUMIF(CU$12:CU14,1,CU$12:CU14)=1,SUM(CU$12:CU14)=1,SUM(CU$12:CU14)=2),0,IF($C15+$ED14&gt;($ED$11*CU$8),1,IF($C15+$D15+$E15+$F15+$ED14&gt;($ED$11*CU$8),2,IF($C15+$D15+$E15+$F15+$G15+$ED14&gt;($ED$11*CU$8),3,0))))</f>
        <v>0</v>
      </c>
      <c r="CV15" s="68">
        <f>IF(OR(SUMIF(CV$12:CV14,2,CV$12:CV14)=2,SUMIF(CV$12:CV14,1,CV$12:CV14)=1,SUM(CV$12:CV14)=1,SUM(CV$12:CV14)=2),0,IF($C15+$ED14&gt;($ED$11*CV$8),1,IF($C15+$D15+$E15+$F15+$ED14&gt;($ED$11*CV$8),2,IF($C15+$D15+$E15+$F15+$G15+$ED14&gt;($ED$11*CV$8),3,0))))</f>
        <v>0</v>
      </c>
      <c r="CW15" s="68">
        <f>IF(OR(SUMIF(CW$12:CW14,2,CW$12:CW14)=2,SUMIF(CW$12:CW14,1,CW$12:CW14)=1,SUM(CW$12:CW14)=1,SUM(CW$12:CW14)=2),0,IF($C15+$ED14&gt;($ED$11*CW$8),1,IF($C15+$D15+$E15+$F15+$ED14&gt;($ED$11*CW$8),2,IF($C15+$D15+$E15+$F15+$G15+$ED14&gt;($ED$11*CW$8),3,0))))</f>
        <v>0</v>
      </c>
      <c r="CX15" s="68">
        <f>IF(OR(SUMIF(CX$12:CX14,2,CX$12:CX14)=2,SUMIF(CX$12:CX14,1,CX$12:CX14)=1,SUM(CX$12:CX14)=1,SUM(CX$12:CX14)=2),0,IF($C15+$ED14&gt;($ED$11*CX$8),1,IF($C15+$D15+$E15+$F15+$ED14&gt;($ED$11*CX$8),2,IF($C15+$D15+$E15+$F15+$G15+$ED14&gt;($ED$11*CX$8),3,0))))</f>
        <v>0</v>
      </c>
      <c r="CY15" s="68">
        <f>IF(OR(SUMIF(CY$12:CY14,2,CY$12:CY14)=2,SUMIF(CY$12:CY14,1,CY$12:CY14)=1,SUM(CY$12:CY14)=1,SUM(CY$12:CY14)=2),0,IF($C15+$ED14&gt;($ED$11*CY$8),1,IF($C15+$D15+$E15+$F15+$ED14&gt;($ED$11*CY$8),2,IF($C15+$D15+$E15+$F15+$G15+$ED14&gt;($ED$11*CY$8),3,0))))</f>
        <v>0</v>
      </c>
      <c r="CZ15" s="68">
        <f>IF(OR(SUMIF(CZ$12:CZ14,2,CZ$12:CZ14)=2,SUMIF(CZ$12:CZ14,1,CZ$12:CZ14)=1,SUM(CZ$12:CZ14)=1,SUM(CZ$12:CZ14)=2),0,IF($C15+$ED14&gt;($ED$11*CZ$8),1,IF($C15+$D15+$E15+$F15+$ED14&gt;($ED$11*CZ$8),2,IF($C15+$D15+$E15+$F15+$G15+$ED14&gt;($ED$11*CZ$8),3,0))))</f>
        <v>0</v>
      </c>
      <c r="DA15" s="68">
        <f>IF(OR(SUMIF(DA$12:DA14,2,DA$12:DA14)=2,SUMIF(DA$12:DA14,1,DA$12:DA14)=1,SUM(DA$12:DA14)=1,SUM(DA$12:DA14)=2),0,IF($C15+$ED14&gt;($ED$11*DA$8),1,IF($C15+$D15+$E15+$F15+$ED14&gt;($ED$11*DA$8),2,IF($C15+$D15+$E15+$F15+$G15+$ED14&gt;($ED$11*DA$8),3,0))))</f>
        <v>0</v>
      </c>
      <c r="DB15" s="68">
        <f>IF(OR(SUMIF(DB$12:DB14,2,DB$12:DB14)=2,SUMIF(DB$12:DB14,1,DB$12:DB14)=1,SUM(DB$12:DB14)=1,SUM(DB$12:DB14)=2),0,IF($C15+$ED14&gt;($ED$11*DB$8),1,IF($C15+$D15+$E15+$F15+$ED14&gt;($ED$11*DB$8),2,IF($C15+$D15+$E15+$F15+$G15+$ED14&gt;($ED$11*DB$8),3,0))))</f>
        <v>0</v>
      </c>
      <c r="DC15" s="68">
        <f>IF(OR(SUMIF(DC$12:DC14,2,DC$12:DC14)=2,SUMIF(DC$12:DC14,1,DC$12:DC14)=1,SUM(DC$12:DC14)=1,SUM(DC$12:DC14)=2),0,IF($C15+$ED14&gt;($ED$11*DC$8),1,IF($C15+$D15+$E15+$F15+$ED14&gt;($ED$11*DC$8),2,IF($C15+$D15+$E15+$F15+$G15+$ED14&gt;($ED$11*DC$8),3,0))))</f>
        <v>0</v>
      </c>
      <c r="DD15" s="68">
        <f>IF(OR(SUMIF(DD$12:DD14,2,DD$12:DD14)=2,SUMIF(DD$12:DD14,1,DD$12:DD14)=1,SUM(DD$12:DD14)=1,SUM(DD$12:DD14)=2),0,IF($C15+$ED14&gt;($ED$11*DD$8),1,IF($C15+$D15+$E15+$F15+$ED14&gt;($ED$11*DD$8),2,IF($C15+$D15+$E15+$F15+$G15+$ED14&gt;($ED$11*DD$8),3,0))))</f>
        <v>0</v>
      </c>
      <c r="DE15" s="68">
        <f>IF(OR(SUMIF(DE$12:DE14,2,DE$12:DE14)=2,SUMIF(DE$12:DE14,1,DE$12:DE14)=1,SUM(DE$12:DE14)=1,SUM(DE$12:DE14)=2),0,IF($C15+$ED14&gt;($ED$11*DE$8),1,IF($C15+$D15+$E15+$F15+$ED14&gt;($ED$11*DE$8),2,IF($C15+$D15+$E15+$F15+$G15+$ED14&gt;($ED$11*DE$8),3,0))))</f>
        <v>0</v>
      </c>
      <c r="DF15" s="68">
        <f>IF(OR(SUMIF(DF$12:DF14,2,DF$12:DF14)=2,SUMIF(DF$12:DF14,1,DF$12:DF14)=1,SUM(DF$12:DF14)=1,SUM(DF$12:DF14)=2),0,IF($C15+$ED14&gt;($ED$11*DF$8),1,IF($C15+$D15+$E15+$F15+$ED14&gt;($ED$11*DF$8),2,IF($C15+$D15+$E15+$F15+$G15+$ED14&gt;($ED$11*DF$8),3,0))))</f>
        <v>0</v>
      </c>
      <c r="DG15" s="68">
        <f>IF(OR(SUMIF(DG$12:DG14,2,DG$12:DG14)=2,SUMIF(DG$12:DG14,1,DG$12:DG14)=1,SUM(DG$12:DG14)=1,SUM(DG$12:DG14)=2),0,IF($C15+$ED14&gt;($ED$11*DG$8),1,IF($C15+$D15+$E15+$F15+$ED14&gt;($ED$11*DG$8),2,IF($C15+$D15+$E15+$F15+$G15+$ED14&gt;($ED$11*DG$8),3,0))))</f>
        <v>0</v>
      </c>
      <c r="DH15" s="68">
        <f>IF(OR(SUMIF(DH$12:DH14,2,DH$12:DH14)=2,SUMIF(DH$12:DH14,1,DH$12:DH14)=1,SUM(DH$12:DH14)=1,SUM(DH$12:DH14)=2),0,IF($C15+$ED14&gt;($ED$11*DH$8),1,IF($C15+$D15+$E15+$F15+$ED14&gt;($ED$11*DH$8),2,IF($C15+$D15+$E15+$F15+$G15+$ED14&gt;($ED$11*DH$8),3,0))))</f>
        <v>0</v>
      </c>
      <c r="DI15" s="68">
        <f>IF(OR(SUMIF(DI$12:DI14,2,DI$12:DI14)=2,SUMIF(DI$12:DI14,1,DI$12:DI14)=1,SUM(DI$12:DI14)=1,SUM(DI$12:DI14)=2),0,IF($C15+$ED14&gt;($ED$11*DI$8),1,IF($C15+$D15+$E15+$F15+$ED14&gt;($ED$11*DI$8),2,IF($C15+$D15+$E15+$F15+$G15+$ED14&gt;($ED$11*DI$8),3,0))))</f>
        <v>0</v>
      </c>
      <c r="DJ15" s="68">
        <f>IF(OR(SUMIF(DJ$12:DJ14,2,DJ$12:DJ14)=2,SUMIF(DJ$12:DJ14,1,DJ$12:DJ14)=1,SUM(DJ$12:DJ14)=1,SUM(DJ$12:DJ14)=2),0,IF($C15+$ED14&gt;($ED$11*DJ$8),1,IF($C15+$D15+$E15+$F15+$ED14&gt;($ED$11*DJ$8),2,IF($C15+$D15+$E15+$F15+$G15+$ED14&gt;($ED$11*DJ$8),3,0))))</f>
        <v>0</v>
      </c>
      <c r="DK15" s="68">
        <f>IF(OR(SUMIF(DK$12:DK14,2,DK$12:DK14)=2,SUMIF(DK$12:DK14,1,DK$12:DK14)=1,SUM(DK$12:DK14)=1,SUM(DK$12:DK14)=2),0,IF($C15+$ED14&gt;($ED$11*DK$8),1,IF($C15+$D15+$E15+$F15+$ED14&gt;($ED$11*DK$8),2,IF($C15+$D15+$E15+$F15+$G15+$ED14&gt;($ED$11*DK$8),3,0))))</f>
        <v>0</v>
      </c>
      <c r="DL15" s="68">
        <f>IF(OR(SUMIF(DL$12:DL14,2,DL$12:DL14)=2,SUMIF(DL$12:DL14,1,DL$12:DL14)=1,SUM(DL$12:DL14)=1,SUM(DL$12:DL14)=2),0,IF($C15+$ED14&gt;($ED$11*DL$8),1,IF($C15+$D15+$E15+$F15+$ED14&gt;($ED$11*DL$8),2,IF($C15+$D15+$E15+$F15+$G15+$ED14&gt;($ED$11*DL$8),3,0))))</f>
        <v>0</v>
      </c>
      <c r="DM15" s="68">
        <f>IF(OR(SUMIF(DM$12:DM14,2,DM$12:DM14)=2,SUMIF(DM$12:DM14,1,DM$12:DM14)=1,SUM(DM$12:DM14)=1,SUM(DM$12:DM14)=2),0,IF($C15+$ED14&gt;($ED$11*DM$8),1,IF($C15+$D15+$E15+$F15+$ED14&gt;($ED$11*DM$8),2,IF($C15+$D15+$E15+$F15+$G15+$ED14&gt;($ED$11*DM$8),3,0))))</f>
        <v>0</v>
      </c>
      <c r="DN15" s="68">
        <f>IF(OR(SUMIF(DN$12:DN14,2,DN$12:DN14)=2,SUMIF(DN$12:DN14,1,DN$12:DN14)=1,SUM(DN$12:DN14)=1,SUM(DN$12:DN14)=2),0,IF($C15+$ED14&gt;($ED$11*DN$8),1,IF($C15+$D15+$E15+$F15+$ED14&gt;($ED$11*DN$8),2,IF($C15+$D15+$E15+$F15+$G15+$ED14&gt;($ED$11*DN$8),3,0))))</f>
        <v>0</v>
      </c>
      <c r="DO15" s="68">
        <f>IF(OR(SUMIF(DO$12:DO14,2,DO$12:DO14)=2,SUMIF(DO$12:DO14,1,DO$12:DO14)=1,SUM(DO$12:DO14)=1,SUM(DO$12:DO14)=2),0,IF($C15+$ED14&gt;($ED$11*DO$8),1,IF($C15+$D15+$E15+$F15+$ED14&gt;($ED$11*DO$8),2,IF($C15+$D15+$E15+$F15+$G15+$ED14&gt;($ED$11*DO$8),3,0))))</f>
        <v>0</v>
      </c>
      <c r="DP15" s="68">
        <f>IF(OR(SUMIF(DP$12:DP14,2,DP$12:DP14)=2,SUMIF(DP$12:DP14,1,DP$12:DP14)=1,SUM(DP$12:DP14)=1,SUM(DP$12:DP14)=2),0,IF($C15+$ED14&gt;($ED$11*DP$8),1,IF($C15+$D15+$E15+$F15+$ED14&gt;($ED$11*DP$8),2,IF($C15+$D15+$E15+$F15+$G15+$ED14&gt;($ED$11*DP$8),3,0))))</f>
        <v>0</v>
      </c>
      <c r="DQ15" s="68">
        <f>IF(OR(SUMIF(DQ$12:DQ14,2,DQ$12:DQ14)=2,SUMIF(DQ$12:DQ14,1,DQ$12:DQ14)=1,SUM(DQ$12:DQ14)=1,SUM(DQ$12:DQ14)=2),0,IF($C15+$ED14&gt;($ED$11*DQ$8),1,IF($C15+$D15+$E15+$F15+$ED14&gt;($ED$11*DQ$8),2,IF($C15+$D15+$E15+$F15+$G15+$ED14&gt;($ED$11*DQ$8),3,0))))</f>
        <v>0</v>
      </c>
      <c r="DR15" s="68">
        <f>IF(OR(SUMIF(DR$12:DR14,2,DR$12:DR14)=2,SUMIF(DR$12:DR14,1,DR$12:DR14)=1,SUM(DR$12:DR14)=1,SUM(DR$12:DR14)=2),0,IF($C15+$ED14&gt;($ED$11*DR$8),1,IF($C15+$D15+$E15+$F15+$ED14&gt;($ED$11*DR$8),2,IF($C15+$D15+$E15+$F15+$G15+$ED14&gt;($ED$11*DR$8),3,0))))</f>
        <v>0</v>
      </c>
      <c r="DS15" s="68">
        <f>IF(OR(SUMIF(DS$12:DS14,2,DS$12:DS14)=2,SUMIF(DS$12:DS14,1,DS$12:DS14)=1,SUM(DS$12:DS14)=1,SUM(DS$12:DS14)=2),0,IF($C15+$ED14&gt;($ED$11*DS$8),1,IF($C15+$D15+$E15+$F15+$ED14&gt;($ED$11*DS$8),2,IF($C15+$D15+$E15+$F15+$G15+$ED14&gt;($ED$11*DS$8),3,0))))</f>
        <v>0</v>
      </c>
      <c r="DT15" s="68">
        <f>IF(OR(SUMIF(DT$12:DT14,2,DT$12:DT14)=2,SUMIF(DT$12:DT14,1,DT$12:DT14)=1,SUM(DT$12:DT14)=1,SUM(DT$12:DT14)=2),0,IF($C15+$ED14&gt;($ED$11*DT$8),1,IF($C15+$D15+$E15+$F15+$ED14&gt;($ED$11*DT$8),2,IF($C15+$D15+$E15+$F15+$G15+$ED14&gt;($ED$11*DT$8),3,0))))</f>
        <v>0</v>
      </c>
      <c r="DU15" s="68">
        <f>IF(OR(SUMIF(DU$12:DU14,2,DU$12:DU14)=2,SUMIF(DU$12:DU14,1,DU$12:DU14)=1,SUM(DU$12:DU14)=1,SUM(DU$12:DU14)=2),0,IF($C15+$ED14&gt;($ED$11*DU$8),1,IF($C15+$D15+$E15+$F15+$ED14&gt;($ED$11*DU$8),2,IF($C15+$D15+$E15+$F15+$G15+$ED14&gt;($ED$11*DU$8),3,0))))</f>
        <v>0</v>
      </c>
      <c r="DV15" s="68">
        <f>IF(OR(SUMIF(DV$12:DV14,2,DV$12:DV14)=2,SUMIF(DV$12:DV14,1,DV$12:DV14)=1,SUM(DV$12:DV14)=1,SUM(DV$12:DV14)=2),0,IF($C15+$ED14&gt;($ED$11*DV$8),1,IF($C15+$D15+$E15+$F15+$ED14&gt;($ED$11*DV$8),2,IF($C15+$D15+$E15+$F15+$G15+$ED14&gt;($ED$11*DV$8),3,0))))</f>
        <v>0</v>
      </c>
      <c r="DW15" s="68">
        <f>IF(OR(SUMIF(DW$12:DW14,2,DW$12:DW14)=2,SUMIF(DW$12:DW14,1,DW$12:DW14)=1,SUM(DW$12:DW14)=1,SUM(DW$12:DW14)=2),0,IF($C15+$ED14&gt;($ED$11*DW$8),1,IF($C15+$D15+$E15+$F15+$ED14&gt;($ED$11*DW$8),2,IF($C15+$D15+$E15+$F15+$G15+$ED14&gt;($ED$11*DW$8),3,0))))</f>
        <v>0</v>
      </c>
      <c r="DX15" s="68">
        <f>IF(OR(SUMIF(DX$12:DX14,2,DX$12:DX14)=2,SUMIF(DX$12:DX14,1,DX$12:DX14)=1,SUM(DX$12:DX14)=1,SUM(DX$12:DX14)=2),0,IF($C15+$ED14&gt;($ED$11*DX$8),1,IF($C15+$D15+$E15+$F15+$ED14&gt;($ED$11*DX$8),2,IF($C15+$D15+$E15+$F15+$G15+$ED14&gt;($ED$11*DX$8),3,0))))</f>
        <v>0</v>
      </c>
      <c r="DY15" s="68">
        <f>IF(OR(SUMIF(DY$12:DY14,2,DY$12:DY14)=2,SUMIF(DY$12:DY14,1,DY$12:DY14)=1,SUM(DY$12:DY14)=1,SUM(DY$12:DY14)=2),0,IF($C15+$ED14&gt;($ED$11*DY$8),1,IF($C15+$D15+$E15+$F15+$ED14&gt;($ED$11*DY$8),2,IF($C15+$D15+$E15+$F15+$G15+$ED14&gt;($ED$11*DY$8),3,0))))</f>
        <v>0</v>
      </c>
      <c r="DZ15" s="68">
        <f>IF(OR(SUMIF(DZ$12:DZ14,2,DZ$12:DZ14)=2,SUMIF(DZ$12:DZ14,1,DZ$12:DZ14)=1,SUM(DZ$12:DZ14)=1,SUM(DZ$12:DZ14)=2),0,IF($C15+$ED14&gt;($ED$11*DZ$8),1,IF($C15+$D15+$E15+$F15+$ED14&gt;($ED$11*DZ$8),2,IF($C15+$D15+$E15+$F15+$G15+$ED14&gt;($ED$11*DZ$8),3,0))))</f>
        <v>0</v>
      </c>
      <c r="EA15" s="68">
        <f>IF(OR(SUMIF(EA$12:EA14,2,EA$12:EA14)=2,SUMIF(EA$12:EA14,1,EA$12:EA14)=1,SUM(EA$12:EA14)=1,SUM(EA$12:EA14)=2),0,IF($C15+$ED14&gt;($ED$11*EA$8),1,IF($C15+$D15+$E15+$F15+$ED14&gt;($ED$11*EA$8),2,IF($C15+$D15+$E15+$F15+$G15+$ED14&gt;($ED$11*EA$8),3,0))))</f>
        <v>0</v>
      </c>
      <c r="EB15" s="68">
        <f>IF(OR(SUMIF(EB$12:EB14,2,EB$12:EB14)=2,SUMIF(EB$12:EB14,1,EB$12:EB14)=1,SUM(EB$12:EB14)=1,SUM(EB$12:EB14)=2),0,IF($C15+$ED14&gt;($ED$11*EB$8),1,IF($C15+$D15+$E15+$F15+$ED14&gt;($ED$11*EB$8),2,IF($C15+$D15+$E15+$F15+$G15+$ED14&gt;($ED$11*EB$8),3,0))))</f>
        <v>0</v>
      </c>
      <c r="EC15" s="68">
        <f>IF(OR(SUMIF(EC$12:EC14,2,EC$12:EC14)=2,SUMIF(EC$12:EC14,1,EC$12:EC14)=1,SUM(EC$12:EC14)=1,SUM(EC$12:EC14)=2),0,IF($C15+$ED14&gt;($ED$11*EC$8),1,IF($C15+$D15+$E15+$F15+$ED14&gt;($ED$11*EC$8),2,IF($C15+$D15+$E15+$F15+$G15+$ED14&gt;($ED$11*EC$8),3,0))))</f>
        <v>0</v>
      </c>
      <c r="ED15" s="26">
        <f>SUM($C$12:$F15)</f>
        <v>0</v>
      </c>
    </row>
    <row r="16" spans="1:134" ht="14.1" customHeight="1">
      <c r="A16" s="66">
        <v>5</v>
      </c>
      <c r="B16" s="238"/>
      <c r="C16" s="238"/>
      <c r="D16" s="238"/>
      <c r="E16" s="238"/>
      <c r="F16" s="238"/>
      <c r="G16" s="238"/>
      <c r="H16" s="68">
        <f>IF(OR(SUMIF(H$12:H15,2,H$12:H15)=2,SUMIF(H$12:H15,1,H$12:H15)=1,SUM(H$12:H15)=1,SUM(H$12:H15)=2),0,IF($C16+$ED15&gt;($ED$11*H$8),1,IF($C16+$D16+$E16+$F16+$ED15&gt;($ED$11*H$8),2,IF($C16+$D16+$E16+$F16+$G16+$ED15&gt;($ED$11*H$8),3,0))))</f>
        <v>0</v>
      </c>
      <c r="I16" s="68">
        <f>IF(OR(SUMIF(I$12:I15,2,I$12:I15)=2,SUMIF(I$12:I15,1,I$12:I15)=1,SUM(I$12:I15)=1,SUM(I$12:I15)=2),0,IF($C16+$ED15&gt;($ED$11*I$8),1,IF($C16+$D16+$E16+$F16+$ED15&gt;($ED$11*I$8),2,IF($C16+$D16+$E16+$F16+$G16+$ED15&gt;($ED$11*I$8),3,0))))</f>
        <v>0</v>
      </c>
      <c r="J16" s="68">
        <f>IF(OR(SUMIF(J$12:J15,2,J$12:J15)=2,SUMIF(J$12:J15,1,J$12:J15)=1,SUM(J$12:J15)=1,SUM(J$12:J15)=2),0,IF($C16+$ED15&gt;($ED$11*J$8),1,IF($C16+$D16+$E16+$F16+$ED15&gt;($ED$11*J$8),2,IF($C16+$D16+$E16+$F16+$G16+$ED15&gt;($ED$11*J$8),3,0))))</f>
        <v>0</v>
      </c>
      <c r="K16" s="68">
        <f>IF(OR(SUMIF(K$12:K15,2,K$12:K15)=2,SUMIF(K$12:K15,1,K$12:K15)=1,SUM(K$12:K15)=1,SUM(K$12:K15)=2),0,IF($C16+$ED15&gt;($ED$11*K$8),1,IF($C16+$D16+$E16+$F16+$ED15&gt;($ED$11*K$8),2,IF($C16+$D16+$E16+$F16+$G16+$ED15&gt;($ED$11*K$8),3,0))))</f>
        <v>0</v>
      </c>
      <c r="L16" s="68">
        <f>IF(OR(SUMIF(L$12:L15,2,L$12:L15)=2,SUMIF(L$12:L15,1,L$12:L15)=1,SUM(L$12:L15)=1,SUM(L$12:L15)=2),0,IF($C16+$ED15&gt;($ED$11*L$8),1,IF($C16+$D16+$E16+$F16+$ED15&gt;($ED$11*L$8),2,IF($C16+$D16+$E16+$F16+$G16+$ED15&gt;($ED$11*L$8),3,0))))</f>
        <v>0</v>
      </c>
      <c r="M16" s="68">
        <f>IF(OR(SUMIF(M$12:M15,2,M$12:M15)=2,SUMIF(M$12:M15,1,M$12:M15)=1,SUM(M$12:M15)=1,SUM(M$12:M15)=2),0,IF($C16+$ED15&gt;($ED$11*M$8),1,IF($C16+$D16+$E16+$F16+$ED15&gt;($ED$11*M$8),2,IF($C16+$D16+$E16+$F16+$G16+$ED15&gt;($ED$11*M$8),3,0))))</f>
        <v>0</v>
      </c>
      <c r="N16" s="68">
        <f>IF(OR(SUMIF(N$12:N15,2,N$12:N15)=2,SUMIF(N$12:N15,1,N$12:N15)=1,SUM(N$12:N15)=1,SUM(N$12:N15)=2),0,IF($C16+$ED15&gt;($ED$11*N$8),1,IF($C16+$D16+$E16+$F16+$ED15&gt;($ED$11*N$8),2,IF($C16+$D16+$E16+$F16+$G16+$ED15&gt;($ED$11*N$8),3,0))))</f>
        <v>0</v>
      </c>
      <c r="O16" s="68">
        <f>IF(OR(SUMIF(O$12:O15,2,O$12:O15)=2,SUMIF(O$12:O15,1,O$12:O15)=1,SUM(O$12:O15)=1,SUM(O$12:O15)=2),0,IF($C16+$ED15&gt;($ED$11*O$8),1,IF($C16+$D16+$E16+$F16+$ED15&gt;($ED$11*O$8),2,IF($C16+$D16+$E16+$F16+$G16+$ED15&gt;($ED$11*O$8),3,0))))</f>
        <v>0</v>
      </c>
      <c r="P16" s="68">
        <f>IF(OR(SUMIF(P$12:P15,2,P$12:P15)=2,SUMIF(P$12:P15,1,P$12:P15)=1,SUM(P$12:P15)=1,SUM(P$12:P15)=2),0,IF($C16+$ED15&gt;($ED$11*P$8),1,IF($C16+$D16+$E16+$F16+$ED15&gt;($ED$11*P$8),2,IF($C16+$D16+$E16+$F16+$G16+$ED15&gt;($ED$11*P$8),3,0))))</f>
        <v>0</v>
      </c>
      <c r="Q16" s="68">
        <f>IF(OR(SUMIF(Q$12:Q15,2,Q$12:Q15)=2,SUMIF(Q$12:Q15,1,Q$12:Q15)=1,SUM(Q$12:Q15)=1,SUM(Q$12:Q15)=2),0,IF($C16+$ED15&gt;($ED$11*Q$8),1,IF($C16+$D16+$E16+$F16+$ED15&gt;($ED$11*Q$8),2,IF($C16+$D16+$E16+$F16+$G16+$ED15&gt;($ED$11*Q$8),3,0))))</f>
        <v>0</v>
      </c>
      <c r="R16" s="68">
        <f>IF(OR(SUMIF(R$12:R15,2,R$12:R15)=2,SUMIF(R$12:R15,1,R$12:R15)=1,SUM(R$12:R15)=1,SUM(R$12:R15)=2),0,IF($C16+$ED15&gt;($ED$11*R$8),1,IF($C16+$D16+$E16+$F16+$ED15&gt;($ED$11*R$8),2,IF($C16+$D16+$E16+$F16+$G16+$ED15&gt;($ED$11*R$8),3,0))))</f>
        <v>0</v>
      </c>
      <c r="S16" s="68">
        <f>IF(OR(SUMIF(S$12:S15,2,S$12:S15)=2,SUMIF(S$12:S15,1,S$12:S15)=1,SUM(S$12:S15)=1,SUM(S$12:S15)=2),0,IF($C16+$ED15&gt;($ED$11*S$8),1,IF($C16+$D16+$E16+$F16+$ED15&gt;($ED$11*S$8),2,IF($C16+$D16+$E16+$F16+$G16+$ED15&gt;($ED$11*S$8),3,0))))</f>
        <v>0</v>
      </c>
      <c r="T16" s="68">
        <f>IF(OR(SUMIF(T$12:T15,2,T$12:T15)=2,SUMIF(T$12:T15,1,T$12:T15)=1,SUM(T$12:T15)=1,SUM(T$12:T15)=2),0,IF($C16+$ED15&gt;($ED$11*T$8),1,IF($C16+$D16+$E16+$F16+$ED15&gt;($ED$11*T$8),2,IF($C16+$D16+$E16+$F16+$G16+$ED15&gt;($ED$11*T$8),3,0))))</f>
        <v>0</v>
      </c>
      <c r="U16" s="68">
        <f>IF(OR(SUMIF(U$12:U15,2,U$12:U15)=2,SUMIF(U$12:U15,1,U$12:U15)=1,SUM(U$12:U15)=1,SUM(U$12:U15)=2),0,IF($C16+$ED15&gt;($ED$11*U$8),1,IF($C16+$D16+$E16+$F16+$ED15&gt;($ED$11*U$8),2,IF($C16+$D16+$E16+$F16+$G16+$ED15&gt;($ED$11*U$8),3,0))))</f>
        <v>0</v>
      </c>
      <c r="V16" s="68">
        <f>IF(OR(SUMIF(V$12:V15,2,V$12:V15)=2,SUMIF(V$12:V15,1,V$12:V15)=1,SUM(V$12:V15)=1,SUM(V$12:V15)=2),0,IF($C16+$ED15&gt;($ED$11*V$8),1,IF($C16+$D16+$E16+$F16+$ED15&gt;($ED$11*V$8),2,IF($C16+$D16+$E16+$F16+$G16+$ED15&gt;($ED$11*V$8),3,0))))</f>
        <v>0</v>
      </c>
      <c r="W16" s="68">
        <f>IF(OR(SUMIF(W$12:W15,2,W$12:W15)=2,SUMIF(W$12:W15,1,W$12:W15)=1,SUM(W$12:W15)=1,SUM(W$12:W15)=2),0,IF($C16+$ED15&gt;($ED$11*W$8),1,IF($C16+$D16+$E16+$F16+$ED15&gt;($ED$11*W$8),2,IF($C16+$D16+$E16+$F16+$G16+$ED15&gt;($ED$11*W$8),3,0))))</f>
        <v>0</v>
      </c>
      <c r="X16" s="68">
        <f>IF(OR(SUMIF(X$12:X15,2,X$12:X15)=2,SUMIF(X$12:X15,1,X$12:X15)=1,SUM(X$12:X15)=1,SUM(X$12:X15)=2),0,IF($C16+$ED15&gt;($ED$11*X$8),1,IF($C16+$D16+$E16+$F16+$ED15&gt;($ED$11*X$8),2,IF($C16+$D16+$E16+$F16+$G16+$ED15&gt;($ED$11*X$8),3,0))))</f>
        <v>0</v>
      </c>
      <c r="Y16" s="68">
        <f>IF(OR(SUMIF(Y$12:Y15,2,Y$12:Y15)=2,SUMIF(Y$12:Y15,1,Y$12:Y15)=1,SUM(Y$12:Y15)=1,SUM(Y$12:Y15)=2),0,IF($C16+$ED15&gt;($ED$11*Y$8),1,IF($C16+$D16+$E16+$F16+$ED15&gt;($ED$11*Y$8),2,IF($C16+$D16+$E16+$F16+$G16+$ED15&gt;($ED$11*Y$8),3,0))))</f>
        <v>0</v>
      </c>
      <c r="Z16" s="68">
        <f>IF(OR(SUMIF(Z$12:Z15,2,Z$12:Z15)=2,SUMIF(Z$12:Z15,1,Z$12:Z15)=1,SUM(Z$12:Z15)=1,SUM(Z$12:Z15)=2),0,IF($C16+$ED15&gt;($ED$11*Z$8),1,IF($C16+$D16+$E16+$F16+$ED15&gt;($ED$11*Z$8),2,IF($C16+$D16+$E16+$F16+$G16+$ED15&gt;($ED$11*Z$8),3,0))))</f>
        <v>0</v>
      </c>
      <c r="AA16" s="68">
        <f>IF(OR(SUMIF(AA$12:AA15,2,AA$12:AA15)=2,SUMIF(AA$12:AA15,1,AA$12:AA15)=1,SUM(AA$12:AA15)=1,SUM(AA$12:AA15)=2),0,IF($C16+$ED15&gt;($ED$11*AA$8),1,IF($C16+$D16+$E16+$F16+$ED15&gt;($ED$11*AA$8),2,IF($C16+$D16+$E16+$F16+$G16+$ED15&gt;($ED$11*AA$8),3,0))))</f>
        <v>0</v>
      </c>
      <c r="AB16" s="68">
        <f>IF(OR(SUMIF(AB$12:AB15,2,AB$12:AB15)=2,SUMIF(AB$12:AB15,1,AB$12:AB15)=1,SUM(AB$12:AB15)=1,SUM(AB$12:AB15)=2),0,IF($C16+$ED15&gt;($ED$11*AB$8),1,IF($C16+$D16+$E16+$F16+$ED15&gt;($ED$11*AB$8),2,IF($C16+$D16+$E16+$F16+$G16+$ED15&gt;($ED$11*AB$8),3,0))))</f>
        <v>0</v>
      </c>
      <c r="AC16" s="68">
        <f>IF(OR(SUMIF(AC$12:AC15,2,AC$12:AC15)=2,SUMIF(AC$12:AC15,1,AC$12:AC15)=1,SUM(AC$12:AC15)=1,SUM(AC$12:AC15)=2),0,IF($C16+$ED15&gt;($ED$11*AC$8),1,IF($C16+$D16+$E16+$F16+$ED15&gt;($ED$11*AC$8),2,IF($C16+$D16+$E16+$F16+$G16+$ED15&gt;($ED$11*AC$8),3,0))))</f>
        <v>0</v>
      </c>
      <c r="AD16" s="68">
        <f>IF(OR(SUMIF(AD$12:AD15,2,AD$12:AD15)=2,SUMIF(AD$12:AD15,1,AD$12:AD15)=1,SUM(AD$12:AD15)=1,SUM(AD$12:AD15)=2),0,IF($C16+$ED15&gt;($ED$11*AD$8),1,IF($C16+$D16+$E16+$F16+$ED15&gt;($ED$11*AD$8),2,IF($C16+$D16+$E16+$F16+$G16+$ED15&gt;($ED$11*AD$8),3,0))))</f>
        <v>0</v>
      </c>
      <c r="AE16" s="68">
        <f>IF(OR(SUMIF(AE$12:AE15,2,AE$12:AE15)=2,SUMIF(AE$12:AE15,1,AE$12:AE15)=1,SUM(AE$12:AE15)=1,SUM(AE$12:AE15)=2),0,IF($C16+$ED15&gt;($ED$11*AE$8),1,IF($C16+$D16+$E16+$F16+$ED15&gt;($ED$11*AE$8),2,IF($C16+$D16+$E16+$F16+$G16+$ED15&gt;($ED$11*AE$8),3,0))))</f>
        <v>0</v>
      </c>
      <c r="AF16" s="68">
        <f>IF(OR(SUMIF(AF$12:AF15,2,AF$12:AF15)=2,SUMIF(AF$12:AF15,1,AF$12:AF15)=1,SUM(AF$12:AF15)=1,SUM(AF$12:AF15)=2),0,IF($C16+$ED15&gt;($ED$11*AF$8),1,IF($C16+$D16+$E16+$F16+$ED15&gt;($ED$11*AF$8),2,IF($C16+$D16+$E16+$F16+$G16+$ED15&gt;($ED$11*AF$8),3,0))))</f>
        <v>0</v>
      </c>
      <c r="AG16" s="68">
        <f>IF(OR(SUMIF(AG$12:AG15,2,AG$12:AG15)=2,SUMIF(AG$12:AG15,1,AG$12:AG15)=1,SUM(AG$12:AG15)=1,SUM(AG$12:AG15)=2),0,IF($C16+$ED15&gt;($ED$11*AG$8),1,IF($C16+$D16+$E16+$F16+$ED15&gt;($ED$11*AG$8),2,IF($C16+$D16+$E16+$F16+$G16+$ED15&gt;($ED$11*AG$8),3,0))))</f>
        <v>0</v>
      </c>
      <c r="AH16" s="68">
        <f>IF(OR(SUMIF(AH$12:AH15,2,AH$12:AH15)=2,SUMIF(AH$12:AH15,1,AH$12:AH15)=1,SUM(AH$12:AH15)=1,SUM(AH$12:AH15)=2),0,IF($C16+$ED15&gt;($ED$11*AH$8),1,IF($C16+$D16+$E16+$F16+$ED15&gt;($ED$11*AH$8),2,IF($C16+$D16+$E16+$F16+$G16+$ED15&gt;($ED$11*AH$8),3,0))))</f>
        <v>0</v>
      </c>
      <c r="AI16" s="68">
        <f>IF(OR(SUMIF(AI$12:AI15,2,AI$12:AI15)=2,SUMIF(AI$12:AI15,1,AI$12:AI15)=1,SUM(AI$12:AI15)=1,SUM(AI$12:AI15)=2),0,IF($C16+$ED15&gt;($ED$11*AI$8),1,IF($C16+$D16+$E16+$F16+$ED15&gt;($ED$11*AI$8),2,IF($C16+$D16+$E16+$F16+$G16+$ED15&gt;($ED$11*AI$8),3,0))))</f>
        <v>0</v>
      </c>
      <c r="AJ16" s="68">
        <f>IF(OR(SUMIF(AJ$12:AJ15,2,AJ$12:AJ15)=2,SUMIF(AJ$12:AJ15,1,AJ$12:AJ15)=1,SUM(AJ$12:AJ15)=1,SUM(AJ$12:AJ15)=2),0,IF($C16+$ED15&gt;($ED$11*AJ$8),1,IF($C16+$D16+$E16+$F16+$ED15&gt;($ED$11*AJ$8),2,IF($C16+$D16+$E16+$F16+$G16+$ED15&gt;($ED$11*AJ$8),3,0))))</f>
        <v>0</v>
      </c>
      <c r="AK16" s="68">
        <f>IF(OR(SUMIF(AK$12:AK15,2,AK$12:AK15)=2,SUMIF(AK$12:AK15,1,AK$12:AK15)=1,SUM(AK$12:AK15)=1,SUM(AK$12:AK15)=2),0,IF($C16+$ED15&gt;($ED$11*AK$8),1,IF($C16+$D16+$E16+$F16+$ED15&gt;($ED$11*AK$8),2,IF($C16+$D16+$E16+$F16+$G16+$ED15&gt;($ED$11*AK$8),3,0))))</f>
        <v>0</v>
      </c>
      <c r="AL16" s="68">
        <f>IF(OR(SUMIF(AL$12:AL15,2,AL$12:AL15)=2,SUMIF(AL$12:AL15,1,AL$12:AL15)=1,SUM(AL$12:AL15)=1,SUM(AL$12:AL15)=2),0,IF($C16+$ED15&gt;($ED$11*AL$8),1,IF($C16+$D16+$E16+$F16+$ED15&gt;($ED$11*AL$8),2,IF($C16+$D16+$E16+$F16+$G16+$ED15&gt;($ED$11*AL$8),3,0))))</f>
        <v>0</v>
      </c>
      <c r="AM16" s="68">
        <f>IF(OR(SUMIF(AM$12:AM15,2,AM$12:AM15)=2,SUMIF(AM$12:AM15,1,AM$12:AM15)=1,SUM(AM$12:AM15)=1,SUM(AM$12:AM15)=2),0,IF($C16+$ED15&gt;($ED$11*AM$8),1,IF($C16+$D16+$E16+$F16+$ED15&gt;($ED$11*AM$8),2,IF($C16+$D16+$E16+$F16+$G16+$ED15&gt;($ED$11*AM$8),3,0))))</f>
        <v>0</v>
      </c>
      <c r="AN16" s="68">
        <f>IF(OR(SUMIF(AN$12:AN15,2,AN$12:AN15)=2,SUMIF(AN$12:AN15,1,AN$12:AN15)=1,SUM(AN$12:AN15)=1,SUM(AN$12:AN15)=2),0,IF($C16+$ED15&gt;($ED$11*AN$8),1,IF($C16+$D16+$E16+$F16+$ED15&gt;($ED$11*AN$8),2,IF($C16+$D16+$E16+$F16+$G16+$ED15&gt;($ED$11*AN$8),3,0))))</f>
        <v>0</v>
      </c>
      <c r="AO16" s="68">
        <f>IF(OR(SUMIF(AO$12:AO15,2,AO$12:AO15)=2,SUMIF(AO$12:AO15,1,AO$12:AO15)=1,SUM(AO$12:AO15)=1,SUM(AO$12:AO15)=2),0,IF($C16+$ED15&gt;($ED$11*AO$8),1,IF($C16+$D16+$E16+$F16+$ED15&gt;($ED$11*AO$8),2,IF($C16+$D16+$E16+$F16+$G16+$ED15&gt;($ED$11*AO$8),3,0))))</f>
        <v>0</v>
      </c>
      <c r="AP16" s="68">
        <f>IF(OR(SUMIF(AP$12:AP15,2,AP$12:AP15)=2,SUMIF(AP$12:AP15,1,AP$12:AP15)=1,SUM(AP$12:AP15)=1,SUM(AP$12:AP15)=2),0,IF($C16+$ED15&gt;($ED$11*AP$8),1,IF($C16+$D16+$E16+$F16+$ED15&gt;($ED$11*AP$8),2,IF($C16+$D16+$E16+$F16+$G16+$ED15&gt;($ED$11*AP$8),3,0))))</f>
        <v>0</v>
      </c>
      <c r="AQ16" s="68">
        <f>IF(OR(SUMIF(AQ$12:AQ15,2,AQ$12:AQ15)=2,SUMIF(AQ$12:AQ15,1,AQ$12:AQ15)=1,SUM(AQ$12:AQ15)=1,SUM(AQ$12:AQ15)=2),0,IF($C16+$ED15&gt;($ED$11*AQ$8),1,IF($C16+$D16+$E16+$F16+$ED15&gt;($ED$11*AQ$8),2,IF($C16+$D16+$E16+$F16+$G16+$ED15&gt;($ED$11*AQ$8),3,0))))</f>
        <v>0</v>
      </c>
      <c r="AR16" s="68">
        <f>IF(OR(SUMIF(AR$12:AR15,2,AR$12:AR15)=2,SUMIF(AR$12:AR15,1,AR$12:AR15)=1,SUM(AR$12:AR15)=1,SUM(AR$12:AR15)=2),0,IF($C16+$ED15&gt;($ED$11*AR$8),1,IF($C16+$D16+$E16+$F16+$ED15&gt;($ED$11*AR$8),2,IF($C16+$D16+$E16+$F16+$G16+$ED15&gt;($ED$11*AR$8),3,0))))</f>
        <v>0</v>
      </c>
      <c r="AS16" s="68">
        <f>IF(OR(SUMIF(AS$12:AS15,2,AS$12:AS15)=2,SUMIF(AS$12:AS15,1,AS$12:AS15)=1,SUM(AS$12:AS15)=1,SUM(AS$12:AS15)=2),0,IF($C16+$ED15&gt;($ED$11*AS$8),1,IF($C16+$D16+$E16+$F16+$ED15&gt;($ED$11*AS$8),2,IF($C16+$D16+$E16+$F16+$G16+$ED15&gt;($ED$11*AS$8),3,0))))</f>
        <v>0</v>
      </c>
      <c r="AT16" s="68">
        <f>IF(OR(SUMIF(AT$12:AT15,2,AT$12:AT15)=2,SUMIF(AT$12:AT15,1,AT$12:AT15)=1,SUM(AT$12:AT15)=1,SUM(AT$12:AT15)=2),0,IF($C16+$ED15&gt;($ED$11*AT$8),1,IF($C16+$D16+$E16+$F16+$ED15&gt;($ED$11*AT$8),2,IF($C16+$D16+$E16+$F16+$G16+$ED15&gt;($ED$11*AT$8),3,0))))</f>
        <v>0</v>
      </c>
      <c r="AU16" s="68">
        <f>IF(OR(SUMIF(AU$12:AU15,2,AU$12:AU15)=2,SUMIF(AU$12:AU15,1,AU$12:AU15)=1,SUM(AU$12:AU15)=1,SUM(AU$12:AU15)=2),0,IF($C16+$ED15&gt;($ED$11*AU$8),1,IF($C16+$D16+$E16+$F16+$ED15&gt;($ED$11*AU$8),2,IF($C16+$D16+$E16+$F16+$G16+$ED15&gt;($ED$11*AU$8),3,0))))</f>
        <v>0</v>
      </c>
      <c r="AV16" s="68">
        <f>IF(OR(SUMIF(AV$12:AV15,2,AV$12:AV15)=2,SUMIF(AV$12:AV15,1,AV$12:AV15)=1,SUM(AV$12:AV15)=1,SUM(AV$12:AV15)=2),0,IF($C16+$ED15&gt;($ED$11*AV$8),1,IF($C16+$D16+$E16+$F16+$ED15&gt;($ED$11*AV$8),2,IF($C16+$D16+$E16+$F16+$G16+$ED15&gt;($ED$11*AV$8),3,0))))</f>
        <v>0</v>
      </c>
      <c r="AW16" s="68">
        <f>IF(OR(SUMIF(AW$12:AW15,2,AW$12:AW15)=2,SUMIF(AW$12:AW15,1,AW$12:AW15)=1,SUM(AW$12:AW15)=1,SUM(AW$12:AW15)=2),0,IF($C16+$ED15&gt;($ED$11*AW$8),1,IF($C16+$D16+$E16+$F16+$ED15&gt;($ED$11*AW$8),2,IF($C16+$D16+$E16+$F16+$G16+$ED15&gt;($ED$11*AW$8),3,0))))</f>
        <v>0</v>
      </c>
      <c r="AX16" s="68">
        <f>IF(OR(SUMIF(AX$12:AX15,2,AX$12:AX15)=2,SUMIF(AX$12:AX15,1,AX$12:AX15)=1,SUM(AX$12:AX15)=1,SUM(AX$12:AX15)=2),0,IF($C16+$ED15&gt;($ED$11*AX$8),1,IF($C16+$D16+$E16+$F16+$ED15&gt;($ED$11*AX$8),2,IF($C16+$D16+$E16+$F16+$G16+$ED15&gt;($ED$11*AX$8),3,0))))</f>
        <v>0</v>
      </c>
      <c r="AY16" s="68">
        <f>IF(OR(SUMIF(AY$12:AY15,2,AY$12:AY15)=2,SUMIF(AY$12:AY15,1,AY$12:AY15)=1,SUM(AY$12:AY15)=1,SUM(AY$12:AY15)=2),0,IF($C16+$ED15&gt;($ED$11*AY$8),1,IF($C16+$D16+$E16+$F16+$ED15&gt;($ED$11*AY$8),2,IF($C16+$D16+$E16+$F16+$G16+$ED15&gt;($ED$11*AY$8),3,0))))</f>
        <v>0</v>
      </c>
      <c r="AZ16" s="68">
        <f>IF(OR(SUMIF(AZ$12:AZ15,2,AZ$12:AZ15)=2,SUMIF(AZ$12:AZ15,1,AZ$12:AZ15)=1,SUM(AZ$12:AZ15)=1,SUM(AZ$12:AZ15)=2),0,IF($C16+$ED15&gt;($ED$11*AZ$8),1,IF($C16+$D16+$E16+$F16+$ED15&gt;($ED$11*AZ$8),2,IF($C16+$D16+$E16+$F16+$G16+$ED15&gt;($ED$11*AZ$8),3,0))))</f>
        <v>0</v>
      </c>
      <c r="BA16" s="68">
        <f>IF(OR(SUMIF(BA$12:BA15,2,BA$12:BA15)=2,SUMIF(BA$12:BA15,1,BA$12:BA15)=1,SUM(BA$12:BA15)=1,SUM(BA$12:BA15)=2),0,IF($C16+$ED15&gt;($ED$11*BA$8),1,IF($C16+$D16+$E16+$F16+$ED15&gt;($ED$11*BA$8),2,IF($C16+$D16+$E16+$F16+$G16+$ED15&gt;($ED$11*BA$8),3,0))))</f>
        <v>0</v>
      </c>
      <c r="BB16" s="68">
        <f>IF(OR(SUMIF(BB$12:BB15,2,BB$12:BB15)=2,SUMIF(BB$12:BB15,1,BB$12:BB15)=1,SUM(BB$12:BB15)=1,SUM(BB$12:BB15)=2),0,IF($C16+$ED15&gt;($ED$11*BB$8),1,IF($C16+$D16+$E16+$F16+$ED15&gt;($ED$11*BB$8),2,IF($C16+$D16+$E16+$F16+$G16+$ED15&gt;($ED$11*BB$8),3,0))))</f>
        <v>0</v>
      </c>
      <c r="BC16" s="68">
        <f>IF(OR(SUMIF(BC$12:BC15,2,BC$12:BC15)=2,SUMIF(BC$12:BC15,1,BC$12:BC15)=1,SUM(BC$12:BC15)=1,SUM(BC$12:BC15)=2),0,IF($C16+$ED15&gt;($ED$11*BC$8),1,IF($C16+$D16+$E16+$F16+$ED15&gt;($ED$11*BC$8),2,IF($C16+$D16+$E16+$F16+$G16+$ED15&gt;($ED$11*BC$8),3,0))))</f>
        <v>0</v>
      </c>
      <c r="BD16" s="68">
        <f>IF(OR(SUMIF(BD$12:BD15,2,BD$12:BD15)=2,SUMIF(BD$12:BD15,1,BD$12:BD15)=1,SUM(BD$12:BD15)=1,SUM(BD$12:BD15)=2),0,IF($C16+$ED15&gt;($ED$11*BD$8),1,IF($C16+$D16+$E16+$F16+$ED15&gt;($ED$11*BD$8),2,IF($C16+$D16+$E16+$F16+$G16+$ED15&gt;($ED$11*BD$8),3,0))))</f>
        <v>0</v>
      </c>
      <c r="BE16" s="68">
        <f>IF(OR(SUMIF(BE$12:BE15,2,BE$12:BE15)=2,SUMIF(BE$12:BE15,1,BE$12:BE15)=1,SUM(BE$12:BE15)=1,SUM(BE$12:BE15)=2),0,IF($C16+$ED15&gt;($ED$11*BE$8),1,IF($C16+$D16+$E16+$F16+$ED15&gt;($ED$11*BE$8),2,IF($C16+$D16+$E16+$F16+$G16+$ED15&gt;($ED$11*BE$8),3,0))))</f>
        <v>0</v>
      </c>
      <c r="BF16" s="68">
        <f>IF(OR(SUMIF(BF$12:BF15,2,BF$12:BF15)=2,SUMIF(BF$12:BF15,1,BF$12:BF15)=1,SUM(BF$12:BF15)=1,SUM(BF$12:BF15)=2),0,IF($C16+$ED15&gt;($ED$11*BF$8),1,IF($C16+$D16+$E16+$F16+$ED15&gt;($ED$11*BF$8),2,IF($C16+$D16+$E16+$F16+$G16+$ED15&gt;($ED$11*BF$8),3,0))))</f>
        <v>0</v>
      </c>
      <c r="BG16" s="68">
        <f>IF(OR(SUMIF(BG$12:BG15,2,BG$12:BG15)=2,SUMIF(BG$12:BG15,1,BG$12:BG15)=1,SUM(BG$12:BG15)=1,SUM(BG$12:BG15)=2),0,IF($C16+$ED15&gt;($ED$11*BG$8),1,IF($C16+$D16+$E16+$F16+$ED15&gt;($ED$11*BG$8),2,IF($C16+$D16+$E16+$F16+$G16+$ED15&gt;($ED$11*BG$8),3,0))))</f>
        <v>0</v>
      </c>
      <c r="BH16" s="68">
        <f>IF(OR(SUMIF(BH$12:BH15,2,BH$12:BH15)=2,SUMIF(BH$12:BH15,1,BH$12:BH15)=1,SUM(BH$12:BH15)=1,SUM(BH$12:BH15)=2),0,IF($C16+$ED15&gt;($ED$11*BH$8),1,IF($C16+$D16+$E16+$F16+$ED15&gt;($ED$11*BH$8),2,IF($C16+$D16+$E16+$F16+$G16+$ED15&gt;($ED$11*BH$8),3,0))))</f>
        <v>0</v>
      </c>
      <c r="BI16" s="68">
        <f>IF(OR(SUMIF(BI$12:BI15,2,BI$12:BI15)=2,SUMIF(BI$12:BI15,1,BI$12:BI15)=1,SUM(BI$12:BI15)=1,SUM(BI$12:BI15)=2),0,IF($C16+$ED15&gt;($ED$11*BI$8),1,IF($C16+$D16+$E16+$F16+$ED15&gt;($ED$11*BI$8),2,IF($C16+$D16+$E16+$F16+$G16+$ED15&gt;($ED$11*BI$8),3,0))))</f>
        <v>0</v>
      </c>
      <c r="BJ16" s="68">
        <f>IF(OR(SUMIF(BJ$12:BJ15,2,BJ$12:BJ15)=2,SUMIF(BJ$12:BJ15,1,BJ$12:BJ15)=1,SUM(BJ$12:BJ15)=1,SUM(BJ$12:BJ15)=2),0,IF($C16+$ED15&gt;($ED$11*BJ$8),1,IF($C16+$D16+$E16+$F16+$ED15&gt;($ED$11*BJ$8),2,IF($C16+$D16+$E16+$F16+$G16+$ED15&gt;($ED$11*BJ$8),3,0))))</f>
        <v>0</v>
      </c>
      <c r="BK16" s="68">
        <f>IF(OR(SUMIF(BK$12:BK15,2,BK$12:BK15)=2,SUMIF(BK$12:BK15,1,BK$12:BK15)=1,SUM(BK$12:BK15)=1,SUM(BK$12:BK15)=2),0,IF($C16+$ED15&gt;($ED$11*BK$8),1,IF($C16+$D16+$E16+$F16+$ED15&gt;($ED$11*BK$8),2,IF($C16+$D16+$E16+$F16+$G16+$ED15&gt;($ED$11*BK$8),3,0))))</f>
        <v>0</v>
      </c>
      <c r="BL16" s="68">
        <f>IF(OR(SUMIF(BL$12:BL15,2,BL$12:BL15)=2,SUMIF(BL$12:BL15,1,BL$12:BL15)=1,SUM(BL$12:BL15)=1,SUM(BL$12:BL15)=2),0,IF($C16+$ED15&gt;($ED$11*BL$8),1,IF($C16+$D16+$E16+$F16+$ED15&gt;($ED$11*BL$8),2,IF($C16+$D16+$E16+$F16+$G16+$ED15&gt;($ED$11*BL$8),3,0))))</f>
        <v>0</v>
      </c>
      <c r="BM16" s="68">
        <f>IF(OR(SUMIF(BM$12:BM15,2,BM$12:BM15)=2,SUMIF(BM$12:BM15,1,BM$12:BM15)=1,SUM(BM$12:BM15)=1,SUM(BM$12:BM15)=2),0,IF($C16+$ED15&gt;($ED$11*BM$8),1,IF($C16+$D16+$E16+$F16+$ED15&gt;($ED$11*BM$8),2,IF($C16+$D16+$E16+$F16+$G16+$ED15&gt;($ED$11*BM$8),3,0))))</f>
        <v>0</v>
      </c>
      <c r="BN16" s="68">
        <f>IF(OR(SUMIF(BN$12:BN15,2,BN$12:BN15)=2,SUMIF(BN$12:BN15,1,BN$12:BN15)=1,SUM(BN$12:BN15)=1,SUM(BN$12:BN15)=2),0,IF($C16+$ED15&gt;($ED$11*BN$8),1,IF($C16+$D16+$E16+$F16+$ED15&gt;($ED$11*BN$8),2,IF($C16+$D16+$E16+$F16+$G16+$ED15&gt;($ED$11*BN$8),3,0))))</f>
        <v>0</v>
      </c>
      <c r="BO16" s="68">
        <f>IF(OR(SUMIF(BO$12:BO15,2,BO$12:BO15)=2,SUMIF(BO$12:BO15,1,BO$12:BO15)=1,SUM(BO$12:BO15)=1,SUM(BO$12:BO15)=2),0,IF($C16+$ED15&gt;($ED$11*BO$8),1,IF($C16+$D16+$E16+$F16+$ED15&gt;($ED$11*BO$8),2,IF($C16+$D16+$E16+$F16+$G16+$ED15&gt;($ED$11*BO$8),3,0))))</f>
        <v>0</v>
      </c>
      <c r="BP16" s="68">
        <f>IF(OR(SUMIF(BP$12:BP15,2,BP$12:BP15)=2,SUMIF(BP$12:BP15,1,BP$12:BP15)=1,SUM(BP$12:BP15)=1,SUM(BP$12:BP15)=2),0,IF($C16+$ED15&gt;($ED$11*BP$8),1,IF($C16+$D16+$E16+$F16+$ED15&gt;($ED$11*BP$8),2,IF($C16+$D16+$E16+$F16+$G16+$ED15&gt;($ED$11*BP$8),3,0))))</f>
        <v>0</v>
      </c>
      <c r="BQ16" s="68">
        <f>IF(OR(SUMIF(BQ$12:BQ15,2,BQ$12:BQ15)=2,SUMIF(BQ$12:BQ15,1,BQ$12:BQ15)=1,SUM(BQ$12:BQ15)=1,SUM(BQ$12:BQ15)=2),0,IF($C16+$ED15&gt;($ED$11*BQ$8),1,IF($C16+$D16+$E16+$F16+$ED15&gt;($ED$11*BQ$8),2,IF($C16+$D16+$E16+$F16+$G16+$ED15&gt;($ED$11*BQ$8),3,0))))</f>
        <v>0</v>
      </c>
      <c r="BR16" s="68">
        <f>IF(OR(SUMIF(BR$12:BR15,2,BR$12:BR15)=2,SUMIF(BR$12:BR15,1,BR$12:BR15)=1,SUM(BR$12:BR15)=1,SUM(BR$12:BR15)=2),0,IF($C16+$ED15&gt;($ED$11*BR$8),1,IF($C16+$D16+$E16+$F16+$ED15&gt;($ED$11*BR$8),2,IF($C16+$D16+$E16+$F16+$G16+$ED15&gt;($ED$11*BR$8),3,0))))</f>
        <v>0</v>
      </c>
      <c r="BS16" s="68">
        <f>IF(OR(SUMIF(BS$12:BS15,2,BS$12:BS15)=2,SUMIF(BS$12:BS15,1,BS$12:BS15)=1,SUM(BS$12:BS15)=1,SUM(BS$12:BS15)=2),0,IF($C16+$ED15&gt;($ED$11*BS$8),1,IF($C16+$D16+$E16+$F16+$ED15&gt;($ED$11*BS$8),2,IF($C16+$D16+$E16+$F16+$G16+$ED15&gt;($ED$11*BS$8),3,0))))</f>
        <v>0</v>
      </c>
      <c r="BT16" s="68">
        <f>IF(OR(SUMIF(BT$12:BT15,2,BT$12:BT15)=2,SUMIF(BT$12:BT15,1,BT$12:BT15)=1,SUM(BT$12:BT15)=1,SUM(BT$12:BT15)=2),0,IF($C16+$ED15&gt;($ED$11*BT$8),1,IF($C16+$D16+$E16+$F16+$ED15&gt;($ED$11*BT$8),2,IF($C16+$D16+$E16+$F16+$G16+$ED15&gt;($ED$11*BT$8),3,0))))</f>
        <v>0</v>
      </c>
      <c r="BU16" s="68">
        <f>IF(OR(SUMIF(BU$12:BU15,2,BU$12:BU15)=2,SUMIF(BU$12:BU15,1,BU$12:BU15)=1,SUM(BU$12:BU15)=1,SUM(BU$12:BU15)=2),0,IF($C16+$ED15&gt;($ED$11*BU$8),1,IF($C16+$D16+$E16+$F16+$ED15&gt;($ED$11*BU$8),2,IF($C16+$D16+$E16+$F16+$G16+$ED15&gt;($ED$11*BU$8),3,0))))</f>
        <v>0</v>
      </c>
      <c r="BV16" s="68">
        <f>IF(OR(SUMIF(BV$12:BV15,2,BV$12:BV15)=2,SUMIF(BV$12:BV15,1,BV$12:BV15)=1,SUM(BV$12:BV15)=1,SUM(BV$12:BV15)=2),0,IF($C16+$ED15&gt;($ED$11*BV$8),1,IF($C16+$D16+$E16+$F16+$ED15&gt;($ED$11*BV$8),2,IF($C16+$D16+$E16+$F16+$G16+$ED15&gt;($ED$11*BV$8),3,0))))</f>
        <v>0</v>
      </c>
      <c r="BW16" s="68">
        <f>IF(OR(SUMIF(BW$12:BW15,2,BW$12:BW15)=2,SUMIF(BW$12:BW15,1,BW$12:BW15)=1,SUM(BW$12:BW15)=1,SUM(BW$12:BW15)=2),0,IF($C16+$ED15&gt;($ED$11*BW$8),1,IF($C16+$D16+$E16+$F16+$ED15&gt;($ED$11*BW$8),2,IF($C16+$D16+$E16+$F16+$G16+$ED15&gt;($ED$11*BW$8),3,0))))</f>
        <v>0</v>
      </c>
      <c r="BX16" s="68">
        <f>IF(OR(SUMIF(BX$12:BX15,2,BX$12:BX15)=2,SUMIF(BX$12:BX15,1,BX$12:BX15)=1,SUM(BX$12:BX15)=1,SUM(BX$12:BX15)=2),0,IF($C16+$ED15&gt;($ED$11*BX$8),1,IF($C16+$D16+$E16+$F16+$ED15&gt;($ED$11*BX$8),2,IF($C16+$D16+$E16+$F16+$G16+$ED15&gt;($ED$11*BX$8),3,0))))</f>
        <v>0</v>
      </c>
      <c r="BY16" s="68">
        <f>IF(OR(SUMIF(BY$12:BY15,2,BY$12:BY15)=2,SUMIF(BY$12:BY15,1,BY$12:BY15)=1,SUM(BY$12:BY15)=1,SUM(BY$12:BY15)=2),0,IF($C16+$ED15&gt;($ED$11*BY$8),1,IF($C16+$D16+$E16+$F16+$ED15&gt;($ED$11*BY$8),2,IF($C16+$D16+$E16+$F16+$G16+$ED15&gt;($ED$11*BY$8),3,0))))</f>
        <v>0</v>
      </c>
      <c r="BZ16" s="68">
        <f>IF(OR(SUMIF(BZ$12:BZ15,2,BZ$12:BZ15)=2,SUMIF(BZ$12:BZ15,1,BZ$12:BZ15)=1,SUM(BZ$12:BZ15)=1,SUM(BZ$12:BZ15)=2),0,IF($C16+$ED15&gt;($ED$11*BZ$8),1,IF($C16+$D16+$E16+$F16+$ED15&gt;($ED$11*BZ$8),2,IF($C16+$D16+$E16+$F16+$G16+$ED15&gt;($ED$11*BZ$8),3,0))))</f>
        <v>0</v>
      </c>
      <c r="CA16" s="68">
        <f>IF(OR(SUMIF(CA$12:CA15,2,CA$12:CA15)=2,SUMIF(CA$12:CA15,1,CA$12:CA15)=1,SUM(CA$12:CA15)=1,SUM(CA$12:CA15)=2),0,IF($C16+$ED15&gt;($ED$11*CA$8),1,IF($C16+$D16+$E16+$F16+$ED15&gt;($ED$11*CA$8),2,IF($C16+$D16+$E16+$F16+$G16+$ED15&gt;($ED$11*CA$8),3,0))))</f>
        <v>0</v>
      </c>
      <c r="CB16" s="68">
        <f>IF(OR(SUMIF(CB$12:CB15,2,CB$12:CB15)=2,SUMIF(CB$12:CB15,1,CB$12:CB15)=1,SUM(CB$12:CB15)=1,SUM(CB$12:CB15)=2),0,IF($C16+$ED15&gt;($ED$11*CB$8),1,IF($C16+$D16+$E16+$F16+$ED15&gt;($ED$11*CB$8),2,IF($C16+$D16+$E16+$F16+$G16+$ED15&gt;($ED$11*CB$8),3,0))))</f>
        <v>0</v>
      </c>
      <c r="CC16" s="68">
        <f>IF(OR(SUMIF(CC$12:CC15,2,CC$12:CC15)=2,SUMIF(CC$12:CC15,1,CC$12:CC15)=1,SUM(CC$12:CC15)=1,SUM(CC$12:CC15)=2),0,IF($C16+$ED15&gt;($ED$11*CC$8),1,IF($C16+$D16+$E16+$F16+$ED15&gt;($ED$11*CC$8),2,IF($C16+$D16+$E16+$F16+$G16+$ED15&gt;($ED$11*CC$8),3,0))))</f>
        <v>0</v>
      </c>
      <c r="CD16" s="68">
        <f>IF(OR(SUMIF(CD$12:CD15,2,CD$12:CD15)=2,SUMIF(CD$12:CD15,1,CD$12:CD15)=1,SUM(CD$12:CD15)=1,SUM(CD$12:CD15)=2),0,IF($C16+$ED15&gt;($ED$11*CD$8),1,IF($C16+$D16+$E16+$F16+$ED15&gt;($ED$11*CD$8),2,IF($C16+$D16+$E16+$F16+$G16+$ED15&gt;($ED$11*CD$8),3,0))))</f>
        <v>0</v>
      </c>
      <c r="CE16" s="68">
        <f>IF(OR(SUMIF(CE$12:CE15,2,CE$12:CE15)=2,SUMIF(CE$12:CE15,1,CE$12:CE15)=1,SUM(CE$12:CE15)=1,SUM(CE$12:CE15)=2),0,IF($C16+$ED15&gt;($ED$11*CE$8),1,IF($C16+$D16+$E16+$F16+$ED15&gt;($ED$11*CE$8),2,IF($C16+$D16+$E16+$F16+$G16+$ED15&gt;($ED$11*CE$8),3,0))))</f>
        <v>0</v>
      </c>
      <c r="CF16" s="68">
        <f>IF(OR(SUMIF(CF$12:CF15,2,CF$12:CF15)=2,SUMIF(CF$12:CF15,1,CF$12:CF15)=1,SUM(CF$12:CF15)=1,SUM(CF$12:CF15)=2),0,IF($C16+$ED15&gt;($ED$11*CF$8),1,IF($C16+$D16+$E16+$F16+$ED15&gt;($ED$11*CF$8),2,IF($C16+$D16+$E16+$F16+$G16+$ED15&gt;($ED$11*CF$8),3,0))))</f>
        <v>0</v>
      </c>
      <c r="CG16" s="68">
        <f>IF(OR(SUMIF(CG$12:CG15,2,CG$12:CG15)=2,SUMIF(CG$12:CG15,1,CG$12:CG15)=1,SUM(CG$12:CG15)=1,SUM(CG$12:CG15)=2),0,IF($C16+$ED15&gt;($ED$11*CG$8),1,IF($C16+$D16+$E16+$F16+$ED15&gt;($ED$11*CG$8),2,IF($C16+$D16+$E16+$F16+$G16+$ED15&gt;($ED$11*CG$8),3,0))))</f>
        <v>0</v>
      </c>
      <c r="CH16" s="68">
        <f>IF(OR(SUMIF(CH$12:CH15,2,CH$12:CH15)=2,SUMIF(CH$12:CH15,1,CH$12:CH15)=1,SUM(CH$12:CH15)=1,SUM(CH$12:CH15)=2),0,IF($C16+$ED15&gt;($ED$11*CH$8),1,IF($C16+$D16+$E16+$F16+$ED15&gt;($ED$11*CH$8),2,IF($C16+$D16+$E16+$F16+$G16+$ED15&gt;($ED$11*CH$8),3,0))))</f>
        <v>0</v>
      </c>
      <c r="CI16" s="68">
        <f>IF(OR(SUMIF(CI$12:CI15,2,CI$12:CI15)=2,SUMIF(CI$12:CI15,1,CI$12:CI15)=1,SUM(CI$12:CI15)=1,SUM(CI$12:CI15)=2),0,IF($C16+$ED15&gt;($ED$11*CI$8),1,IF($C16+$D16+$E16+$F16+$ED15&gt;($ED$11*CI$8),2,IF($C16+$D16+$E16+$F16+$G16+$ED15&gt;($ED$11*CI$8),3,0))))</f>
        <v>0</v>
      </c>
      <c r="CJ16" s="68">
        <f>IF(OR(SUMIF(CJ$12:CJ15,2,CJ$12:CJ15)=2,SUMIF(CJ$12:CJ15,1,CJ$12:CJ15)=1,SUM(CJ$12:CJ15)=1,SUM(CJ$12:CJ15)=2),0,IF($C16+$ED15&gt;($ED$11*CJ$8),1,IF($C16+$D16+$E16+$F16+$ED15&gt;($ED$11*CJ$8),2,IF($C16+$D16+$E16+$F16+$G16+$ED15&gt;($ED$11*CJ$8),3,0))))</f>
        <v>0</v>
      </c>
      <c r="CK16" s="68">
        <f>IF(OR(SUMIF(CK$12:CK15,2,CK$12:CK15)=2,SUMIF(CK$12:CK15,1,CK$12:CK15)=1,SUM(CK$12:CK15)=1,SUM(CK$12:CK15)=2),0,IF($C16+$ED15&gt;($ED$11*CK$8),1,IF($C16+$D16+$E16+$F16+$ED15&gt;($ED$11*CK$8),2,IF($C16+$D16+$E16+$F16+$G16+$ED15&gt;($ED$11*CK$8),3,0))))</f>
        <v>0</v>
      </c>
      <c r="CL16" s="68">
        <f>IF(OR(SUMIF(CL$12:CL15,2,CL$12:CL15)=2,SUMIF(CL$12:CL15,1,CL$12:CL15)=1,SUM(CL$12:CL15)=1,SUM(CL$12:CL15)=2),0,IF($C16+$ED15&gt;($ED$11*CL$8),1,IF($C16+$D16+$E16+$F16+$ED15&gt;($ED$11*CL$8),2,IF($C16+$D16+$E16+$F16+$G16+$ED15&gt;($ED$11*CL$8),3,0))))</f>
        <v>0</v>
      </c>
      <c r="CM16" s="68">
        <f>IF(OR(SUMIF(CM$12:CM15,2,CM$12:CM15)=2,SUMIF(CM$12:CM15,1,CM$12:CM15)=1,SUM(CM$12:CM15)=1,SUM(CM$12:CM15)=2),0,IF($C16+$ED15&gt;($ED$11*CM$8),1,IF($C16+$D16+$E16+$F16+$ED15&gt;($ED$11*CM$8),2,IF($C16+$D16+$E16+$F16+$G16+$ED15&gt;($ED$11*CM$8),3,0))))</f>
        <v>0</v>
      </c>
      <c r="CN16" s="68">
        <f>IF(OR(SUMIF(CN$12:CN15,2,CN$12:CN15)=2,SUMIF(CN$12:CN15,1,CN$12:CN15)=1,SUM(CN$12:CN15)=1,SUM(CN$12:CN15)=2),0,IF($C16+$ED15&gt;($ED$11*CN$8),1,IF($C16+$D16+$E16+$F16+$ED15&gt;($ED$11*CN$8),2,IF($C16+$D16+$E16+$F16+$G16+$ED15&gt;($ED$11*CN$8),3,0))))</f>
        <v>0</v>
      </c>
      <c r="CO16" s="68">
        <f>IF(OR(SUMIF(CO$12:CO15,2,CO$12:CO15)=2,SUMIF(CO$12:CO15,1,CO$12:CO15)=1,SUM(CO$12:CO15)=1,SUM(CO$12:CO15)=2),0,IF($C16+$ED15&gt;($ED$11*CO$8),1,IF($C16+$D16+$E16+$F16+$ED15&gt;($ED$11*CO$8),2,IF($C16+$D16+$E16+$F16+$G16+$ED15&gt;($ED$11*CO$8),3,0))))</f>
        <v>0</v>
      </c>
      <c r="CP16" s="68">
        <f>IF(OR(SUMIF(CP$12:CP15,2,CP$12:CP15)=2,SUMIF(CP$12:CP15,1,CP$12:CP15)=1,SUM(CP$12:CP15)=1,SUM(CP$12:CP15)=2),0,IF($C16+$ED15&gt;($ED$11*CP$8),1,IF($C16+$D16+$E16+$F16+$ED15&gt;($ED$11*CP$8),2,IF($C16+$D16+$E16+$F16+$G16+$ED15&gt;($ED$11*CP$8),3,0))))</f>
        <v>0</v>
      </c>
      <c r="CQ16" s="68">
        <f>IF(OR(SUMIF(CQ$12:CQ15,2,CQ$12:CQ15)=2,SUMIF(CQ$12:CQ15,1,CQ$12:CQ15)=1,SUM(CQ$12:CQ15)=1,SUM(CQ$12:CQ15)=2),0,IF($C16+$ED15&gt;($ED$11*CQ$8),1,IF($C16+$D16+$E16+$F16+$ED15&gt;($ED$11*CQ$8),2,IF($C16+$D16+$E16+$F16+$G16+$ED15&gt;($ED$11*CQ$8),3,0))))</f>
        <v>0</v>
      </c>
      <c r="CR16" s="68">
        <f>IF(OR(SUMIF(CR$12:CR15,2,CR$12:CR15)=2,SUMIF(CR$12:CR15,1,CR$12:CR15)=1,SUM(CR$12:CR15)=1,SUM(CR$12:CR15)=2),0,IF($C16+$ED15&gt;($ED$11*CR$8),1,IF($C16+$D16+$E16+$F16+$ED15&gt;($ED$11*CR$8),2,IF($C16+$D16+$E16+$F16+$G16+$ED15&gt;($ED$11*CR$8),3,0))))</f>
        <v>0</v>
      </c>
      <c r="CS16" s="68">
        <f>IF(OR(SUMIF(CS$12:CS15,2,CS$12:CS15)=2,SUMIF(CS$12:CS15,1,CS$12:CS15)=1,SUM(CS$12:CS15)=1,SUM(CS$12:CS15)=2),0,IF($C16+$ED15&gt;($ED$11*CS$8),1,IF($C16+$D16+$E16+$F16+$ED15&gt;($ED$11*CS$8),2,IF($C16+$D16+$E16+$F16+$G16+$ED15&gt;($ED$11*CS$8),3,0))))</f>
        <v>0</v>
      </c>
      <c r="CT16" s="68">
        <f>IF(OR(SUMIF(CT$12:CT15,2,CT$12:CT15)=2,SUMIF(CT$12:CT15,1,CT$12:CT15)=1,SUM(CT$12:CT15)=1,SUM(CT$12:CT15)=2),0,IF($C16+$ED15&gt;($ED$11*CT$8),1,IF($C16+$D16+$E16+$F16+$ED15&gt;($ED$11*CT$8),2,IF($C16+$D16+$E16+$F16+$G16+$ED15&gt;($ED$11*CT$8),3,0))))</f>
        <v>0</v>
      </c>
      <c r="CU16" s="68">
        <f>IF(OR(SUMIF(CU$12:CU15,2,CU$12:CU15)=2,SUMIF(CU$12:CU15,1,CU$12:CU15)=1,SUM(CU$12:CU15)=1,SUM(CU$12:CU15)=2),0,IF($C16+$ED15&gt;($ED$11*CU$8),1,IF($C16+$D16+$E16+$F16+$ED15&gt;($ED$11*CU$8),2,IF($C16+$D16+$E16+$F16+$G16+$ED15&gt;($ED$11*CU$8),3,0))))</f>
        <v>0</v>
      </c>
      <c r="CV16" s="68">
        <f>IF(OR(SUMIF(CV$12:CV15,2,CV$12:CV15)=2,SUMIF(CV$12:CV15,1,CV$12:CV15)=1,SUM(CV$12:CV15)=1,SUM(CV$12:CV15)=2),0,IF($C16+$ED15&gt;($ED$11*CV$8),1,IF($C16+$D16+$E16+$F16+$ED15&gt;($ED$11*CV$8),2,IF($C16+$D16+$E16+$F16+$G16+$ED15&gt;($ED$11*CV$8),3,0))))</f>
        <v>0</v>
      </c>
      <c r="CW16" s="68">
        <f>IF(OR(SUMIF(CW$12:CW15,2,CW$12:CW15)=2,SUMIF(CW$12:CW15,1,CW$12:CW15)=1,SUM(CW$12:CW15)=1,SUM(CW$12:CW15)=2),0,IF($C16+$ED15&gt;($ED$11*CW$8),1,IF($C16+$D16+$E16+$F16+$ED15&gt;($ED$11*CW$8),2,IF($C16+$D16+$E16+$F16+$G16+$ED15&gt;($ED$11*CW$8),3,0))))</f>
        <v>0</v>
      </c>
      <c r="CX16" s="68">
        <f>IF(OR(SUMIF(CX$12:CX15,2,CX$12:CX15)=2,SUMIF(CX$12:CX15,1,CX$12:CX15)=1,SUM(CX$12:CX15)=1,SUM(CX$12:CX15)=2),0,IF($C16+$ED15&gt;($ED$11*CX$8),1,IF($C16+$D16+$E16+$F16+$ED15&gt;($ED$11*CX$8),2,IF($C16+$D16+$E16+$F16+$G16+$ED15&gt;($ED$11*CX$8),3,0))))</f>
        <v>0</v>
      </c>
      <c r="CY16" s="68">
        <f>IF(OR(SUMIF(CY$12:CY15,2,CY$12:CY15)=2,SUMIF(CY$12:CY15,1,CY$12:CY15)=1,SUM(CY$12:CY15)=1,SUM(CY$12:CY15)=2),0,IF($C16+$ED15&gt;($ED$11*CY$8),1,IF($C16+$D16+$E16+$F16+$ED15&gt;($ED$11*CY$8),2,IF($C16+$D16+$E16+$F16+$G16+$ED15&gt;($ED$11*CY$8),3,0))))</f>
        <v>0</v>
      </c>
      <c r="CZ16" s="68">
        <f>IF(OR(SUMIF(CZ$12:CZ15,2,CZ$12:CZ15)=2,SUMIF(CZ$12:CZ15,1,CZ$12:CZ15)=1,SUM(CZ$12:CZ15)=1,SUM(CZ$12:CZ15)=2),0,IF($C16+$ED15&gt;($ED$11*CZ$8),1,IF($C16+$D16+$E16+$F16+$ED15&gt;($ED$11*CZ$8),2,IF($C16+$D16+$E16+$F16+$G16+$ED15&gt;($ED$11*CZ$8),3,0))))</f>
        <v>0</v>
      </c>
      <c r="DA16" s="68">
        <f>IF(OR(SUMIF(DA$12:DA15,2,DA$12:DA15)=2,SUMIF(DA$12:DA15,1,DA$12:DA15)=1,SUM(DA$12:DA15)=1,SUM(DA$12:DA15)=2),0,IF($C16+$ED15&gt;($ED$11*DA$8),1,IF($C16+$D16+$E16+$F16+$ED15&gt;($ED$11*DA$8),2,IF($C16+$D16+$E16+$F16+$G16+$ED15&gt;($ED$11*DA$8),3,0))))</f>
        <v>0</v>
      </c>
      <c r="DB16" s="68">
        <f>IF(OR(SUMIF(DB$12:DB15,2,DB$12:DB15)=2,SUMIF(DB$12:DB15,1,DB$12:DB15)=1,SUM(DB$12:DB15)=1,SUM(DB$12:DB15)=2),0,IF($C16+$ED15&gt;($ED$11*DB$8),1,IF($C16+$D16+$E16+$F16+$ED15&gt;($ED$11*DB$8),2,IF($C16+$D16+$E16+$F16+$G16+$ED15&gt;($ED$11*DB$8),3,0))))</f>
        <v>0</v>
      </c>
      <c r="DC16" s="68">
        <f>IF(OR(SUMIF(DC$12:DC15,2,DC$12:DC15)=2,SUMIF(DC$12:DC15,1,DC$12:DC15)=1,SUM(DC$12:DC15)=1,SUM(DC$12:DC15)=2),0,IF($C16+$ED15&gt;($ED$11*DC$8),1,IF($C16+$D16+$E16+$F16+$ED15&gt;($ED$11*DC$8),2,IF($C16+$D16+$E16+$F16+$G16+$ED15&gt;($ED$11*DC$8),3,0))))</f>
        <v>0</v>
      </c>
      <c r="DD16" s="68">
        <f>IF(OR(SUMIF(DD$12:DD15,2,DD$12:DD15)=2,SUMIF(DD$12:DD15,1,DD$12:DD15)=1,SUM(DD$12:DD15)=1,SUM(DD$12:DD15)=2),0,IF($C16+$ED15&gt;($ED$11*DD$8),1,IF($C16+$D16+$E16+$F16+$ED15&gt;($ED$11*DD$8),2,IF($C16+$D16+$E16+$F16+$G16+$ED15&gt;($ED$11*DD$8),3,0))))</f>
        <v>0</v>
      </c>
      <c r="DE16" s="68">
        <f>IF(OR(SUMIF(DE$12:DE15,2,DE$12:DE15)=2,SUMIF(DE$12:DE15,1,DE$12:DE15)=1,SUM(DE$12:DE15)=1,SUM(DE$12:DE15)=2),0,IF($C16+$ED15&gt;($ED$11*DE$8),1,IF($C16+$D16+$E16+$F16+$ED15&gt;($ED$11*DE$8),2,IF($C16+$D16+$E16+$F16+$G16+$ED15&gt;($ED$11*DE$8),3,0))))</f>
        <v>0</v>
      </c>
      <c r="DF16" s="68">
        <f>IF(OR(SUMIF(DF$12:DF15,2,DF$12:DF15)=2,SUMIF(DF$12:DF15,1,DF$12:DF15)=1,SUM(DF$12:DF15)=1,SUM(DF$12:DF15)=2),0,IF($C16+$ED15&gt;($ED$11*DF$8),1,IF($C16+$D16+$E16+$F16+$ED15&gt;($ED$11*DF$8),2,IF($C16+$D16+$E16+$F16+$G16+$ED15&gt;($ED$11*DF$8),3,0))))</f>
        <v>0</v>
      </c>
      <c r="DG16" s="68">
        <f>IF(OR(SUMIF(DG$12:DG15,2,DG$12:DG15)=2,SUMIF(DG$12:DG15,1,DG$12:DG15)=1,SUM(DG$12:DG15)=1,SUM(DG$12:DG15)=2),0,IF($C16+$ED15&gt;($ED$11*DG$8),1,IF($C16+$D16+$E16+$F16+$ED15&gt;($ED$11*DG$8),2,IF($C16+$D16+$E16+$F16+$G16+$ED15&gt;($ED$11*DG$8),3,0))))</f>
        <v>0</v>
      </c>
      <c r="DH16" s="68">
        <f>IF(OR(SUMIF(DH$12:DH15,2,DH$12:DH15)=2,SUMIF(DH$12:DH15,1,DH$12:DH15)=1,SUM(DH$12:DH15)=1,SUM(DH$12:DH15)=2),0,IF($C16+$ED15&gt;($ED$11*DH$8),1,IF($C16+$D16+$E16+$F16+$ED15&gt;($ED$11*DH$8),2,IF($C16+$D16+$E16+$F16+$G16+$ED15&gt;($ED$11*DH$8),3,0))))</f>
        <v>0</v>
      </c>
      <c r="DI16" s="68">
        <f>IF(OR(SUMIF(DI$12:DI15,2,DI$12:DI15)=2,SUMIF(DI$12:DI15,1,DI$12:DI15)=1,SUM(DI$12:DI15)=1,SUM(DI$12:DI15)=2),0,IF($C16+$ED15&gt;($ED$11*DI$8),1,IF($C16+$D16+$E16+$F16+$ED15&gt;($ED$11*DI$8),2,IF($C16+$D16+$E16+$F16+$G16+$ED15&gt;($ED$11*DI$8),3,0))))</f>
        <v>0</v>
      </c>
      <c r="DJ16" s="68">
        <f>IF(OR(SUMIF(DJ$12:DJ15,2,DJ$12:DJ15)=2,SUMIF(DJ$12:DJ15,1,DJ$12:DJ15)=1,SUM(DJ$12:DJ15)=1,SUM(DJ$12:DJ15)=2),0,IF($C16+$ED15&gt;($ED$11*DJ$8),1,IF($C16+$D16+$E16+$F16+$ED15&gt;($ED$11*DJ$8),2,IF($C16+$D16+$E16+$F16+$G16+$ED15&gt;($ED$11*DJ$8),3,0))))</f>
        <v>0</v>
      </c>
      <c r="DK16" s="68">
        <f>IF(OR(SUMIF(DK$12:DK15,2,DK$12:DK15)=2,SUMIF(DK$12:DK15,1,DK$12:DK15)=1,SUM(DK$12:DK15)=1,SUM(DK$12:DK15)=2),0,IF($C16+$ED15&gt;($ED$11*DK$8),1,IF($C16+$D16+$E16+$F16+$ED15&gt;($ED$11*DK$8),2,IF($C16+$D16+$E16+$F16+$G16+$ED15&gt;($ED$11*DK$8),3,0))))</f>
        <v>0</v>
      </c>
      <c r="DL16" s="68">
        <f>IF(OR(SUMIF(DL$12:DL15,2,DL$12:DL15)=2,SUMIF(DL$12:DL15,1,DL$12:DL15)=1,SUM(DL$12:DL15)=1,SUM(DL$12:DL15)=2),0,IF($C16+$ED15&gt;($ED$11*DL$8),1,IF($C16+$D16+$E16+$F16+$ED15&gt;($ED$11*DL$8),2,IF($C16+$D16+$E16+$F16+$G16+$ED15&gt;($ED$11*DL$8),3,0))))</f>
        <v>0</v>
      </c>
      <c r="DM16" s="68">
        <f>IF(OR(SUMIF(DM$12:DM15,2,DM$12:DM15)=2,SUMIF(DM$12:DM15,1,DM$12:DM15)=1,SUM(DM$12:DM15)=1,SUM(DM$12:DM15)=2),0,IF($C16+$ED15&gt;($ED$11*DM$8),1,IF($C16+$D16+$E16+$F16+$ED15&gt;($ED$11*DM$8),2,IF($C16+$D16+$E16+$F16+$G16+$ED15&gt;($ED$11*DM$8),3,0))))</f>
        <v>0</v>
      </c>
      <c r="DN16" s="68">
        <f>IF(OR(SUMIF(DN$12:DN15,2,DN$12:DN15)=2,SUMIF(DN$12:DN15,1,DN$12:DN15)=1,SUM(DN$12:DN15)=1,SUM(DN$12:DN15)=2),0,IF($C16+$ED15&gt;($ED$11*DN$8),1,IF($C16+$D16+$E16+$F16+$ED15&gt;($ED$11*DN$8),2,IF($C16+$D16+$E16+$F16+$G16+$ED15&gt;($ED$11*DN$8),3,0))))</f>
        <v>0</v>
      </c>
      <c r="DO16" s="68">
        <f>IF(OR(SUMIF(DO$12:DO15,2,DO$12:DO15)=2,SUMIF(DO$12:DO15,1,DO$12:DO15)=1,SUM(DO$12:DO15)=1,SUM(DO$12:DO15)=2),0,IF($C16+$ED15&gt;($ED$11*DO$8),1,IF($C16+$D16+$E16+$F16+$ED15&gt;($ED$11*DO$8),2,IF($C16+$D16+$E16+$F16+$G16+$ED15&gt;($ED$11*DO$8),3,0))))</f>
        <v>0</v>
      </c>
      <c r="DP16" s="68">
        <f>IF(OR(SUMIF(DP$12:DP15,2,DP$12:DP15)=2,SUMIF(DP$12:DP15,1,DP$12:DP15)=1,SUM(DP$12:DP15)=1,SUM(DP$12:DP15)=2),0,IF($C16+$ED15&gt;($ED$11*DP$8),1,IF($C16+$D16+$E16+$F16+$ED15&gt;($ED$11*DP$8),2,IF($C16+$D16+$E16+$F16+$G16+$ED15&gt;($ED$11*DP$8),3,0))))</f>
        <v>0</v>
      </c>
      <c r="DQ16" s="68">
        <f>IF(OR(SUMIF(DQ$12:DQ15,2,DQ$12:DQ15)=2,SUMIF(DQ$12:DQ15,1,DQ$12:DQ15)=1,SUM(DQ$12:DQ15)=1,SUM(DQ$12:DQ15)=2),0,IF($C16+$ED15&gt;($ED$11*DQ$8),1,IF($C16+$D16+$E16+$F16+$ED15&gt;($ED$11*DQ$8),2,IF($C16+$D16+$E16+$F16+$G16+$ED15&gt;($ED$11*DQ$8),3,0))))</f>
        <v>0</v>
      </c>
      <c r="DR16" s="68">
        <f>IF(OR(SUMIF(DR$12:DR15,2,DR$12:DR15)=2,SUMIF(DR$12:DR15,1,DR$12:DR15)=1,SUM(DR$12:DR15)=1,SUM(DR$12:DR15)=2),0,IF($C16+$ED15&gt;($ED$11*DR$8),1,IF($C16+$D16+$E16+$F16+$ED15&gt;($ED$11*DR$8),2,IF($C16+$D16+$E16+$F16+$G16+$ED15&gt;($ED$11*DR$8),3,0))))</f>
        <v>0</v>
      </c>
      <c r="DS16" s="68">
        <f>IF(OR(SUMIF(DS$12:DS15,2,DS$12:DS15)=2,SUMIF(DS$12:DS15,1,DS$12:DS15)=1,SUM(DS$12:DS15)=1,SUM(DS$12:DS15)=2),0,IF($C16+$ED15&gt;($ED$11*DS$8),1,IF($C16+$D16+$E16+$F16+$ED15&gt;($ED$11*DS$8),2,IF($C16+$D16+$E16+$F16+$G16+$ED15&gt;($ED$11*DS$8),3,0))))</f>
        <v>0</v>
      </c>
      <c r="DT16" s="68">
        <f>IF(OR(SUMIF(DT$12:DT15,2,DT$12:DT15)=2,SUMIF(DT$12:DT15,1,DT$12:DT15)=1,SUM(DT$12:DT15)=1,SUM(DT$12:DT15)=2),0,IF($C16+$ED15&gt;($ED$11*DT$8),1,IF($C16+$D16+$E16+$F16+$ED15&gt;($ED$11*DT$8),2,IF($C16+$D16+$E16+$F16+$G16+$ED15&gt;($ED$11*DT$8),3,0))))</f>
        <v>0</v>
      </c>
      <c r="DU16" s="68">
        <f>IF(OR(SUMIF(DU$12:DU15,2,DU$12:DU15)=2,SUMIF(DU$12:DU15,1,DU$12:DU15)=1,SUM(DU$12:DU15)=1,SUM(DU$12:DU15)=2),0,IF($C16+$ED15&gt;($ED$11*DU$8),1,IF($C16+$D16+$E16+$F16+$ED15&gt;($ED$11*DU$8),2,IF($C16+$D16+$E16+$F16+$G16+$ED15&gt;($ED$11*DU$8),3,0))))</f>
        <v>0</v>
      </c>
      <c r="DV16" s="68">
        <f>IF(OR(SUMIF(DV$12:DV15,2,DV$12:DV15)=2,SUMIF(DV$12:DV15,1,DV$12:DV15)=1,SUM(DV$12:DV15)=1,SUM(DV$12:DV15)=2),0,IF($C16+$ED15&gt;($ED$11*DV$8),1,IF($C16+$D16+$E16+$F16+$ED15&gt;($ED$11*DV$8),2,IF($C16+$D16+$E16+$F16+$G16+$ED15&gt;($ED$11*DV$8),3,0))))</f>
        <v>0</v>
      </c>
      <c r="DW16" s="68">
        <f>IF(OR(SUMIF(DW$12:DW15,2,DW$12:DW15)=2,SUMIF(DW$12:DW15,1,DW$12:DW15)=1,SUM(DW$12:DW15)=1,SUM(DW$12:DW15)=2),0,IF($C16+$ED15&gt;($ED$11*DW$8),1,IF($C16+$D16+$E16+$F16+$ED15&gt;($ED$11*DW$8),2,IF($C16+$D16+$E16+$F16+$G16+$ED15&gt;($ED$11*DW$8),3,0))))</f>
        <v>0</v>
      </c>
      <c r="DX16" s="68">
        <f>IF(OR(SUMIF(DX$12:DX15,2,DX$12:DX15)=2,SUMIF(DX$12:DX15,1,DX$12:DX15)=1,SUM(DX$12:DX15)=1,SUM(DX$12:DX15)=2),0,IF($C16+$ED15&gt;($ED$11*DX$8),1,IF($C16+$D16+$E16+$F16+$ED15&gt;($ED$11*DX$8),2,IF($C16+$D16+$E16+$F16+$G16+$ED15&gt;($ED$11*DX$8),3,0))))</f>
        <v>0</v>
      </c>
      <c r="DY16" s="68">
        <f>IF(OR(SUMIF(DY$12:DY15,2,DY$12:DY15)=2,SUMIF(DY$12:DY15,1,DY$12:DY15)=1,SUM(DY$12:DY15)=1,SUM(DY$12:DY15)=2),0,IF($C16+$ED15&gt;($ED$11*DY$8),1,IF($C16+$D16+$E16+$F16+$ED15&gt;($ED$11*DY$8),2,IF($C16+$D16+$E16+$F16+$G16+$ED15&gt;($ED$11*DY$8),3,0))))</f>
        <v>0</v>
      </c>
      <c r="DZ16" s="68">
        <f>IF(OR(SUMIF(DZ$12:DZ15,2,DZ$12:DZ15)=2,SUMIF(DZ$12:DZ15,1,DZ$12:DZ15)=1,SUM(DZ$12:DZ15)=1,SUM(DZ$12:DZ15)=2),0,IF($C16+$ED15&gt;($ED$11*DZ$8),1,IF($C16+$D16+$E16+$F16+$ED15&gt;($ED$11*DZ$8),2,IF($C16+$D16+$E16+$F16+$G16+$ED15&gt;($ED$11*DZ$8),3,0))))</f>
        <v>0</v>
      </c>
      <c r="EA16" s="68">
        <f>IF(OR(SUMIF(EA$12:EA15,2,EA$12:EA15)=2,SUMIF(EA$12:EA15,1,EA$12:EA15)=1,SUM(EA$12:EA15)=1,SUM(EA$12:EA15)=2),0,IF($C16+$ED15&gt;($ED$11*EA$8),1,IF($C16+$D16+$E16+$F16+$ED15&gt;($ED$11*EA$8),2,IF($C16+$D16+$E16+$F16+$G16+$ED15&gt;($ED$11*EA$8),3,0))))</f>
        <v>0</v>
      </c>
      <c r="EB16" s="68">
        <f>IF(OR(SUMIF(EB$12:EB15,2,EB$12:EB15)=2,SUMIF(EB$12:EB15,1,EB$12:EB15)=1,SUM(EB$12:EB15)=1,SUM(EB$12:EB15)=2),0,IF($C16+$ED15&gt;($ED$11*EB$8),1,IF($C16+$D16+$E16+$F16+$ED15&gt;($ED$11*EB$8),2,IF($C16+$D16+$E16+$F16+$G16+$ED15&gt;($ED$11*EB$8),3,0))))</f>
        <v>0</v>
      </c>
      <c r="EC16" s="68">
        <f>IF(OR(SUMIF(EC$12:EC15,2,EC$12:EC15)=2,SUMIF(EC$12:EC15,1,EC$12:EC15)=1,SUM(EC$12:EC15)=1,SUM(EC$12:EC15)=2),0,IF($C16+$ED15&gt;($ED$11*EC$8),1,IF($C16+$D16+$E16+$F16+$ED15&gt;($ED$11*EC$8),2,IF($C16+$D16+$E16+$F16+$G16+$ED15&gt;($ED$11*EC$8),3,0))))</f>
        <v>0</v>
      </c>
      <c r="ED16" s="26">
        <f>SUM($C$12:$F16)</f>
        <v>0</v>
      </c>
    </row>
    <row r="17" spans="1:134" ht="14.1" customHeight="1">
      <c r="A17" s="66">
        <v>6</v>
      </c>
      <c r="B17" s="238"/>
      <c r="C17" s="238"/>
      <c r="D17" s="238"/>
      <c r="E17" s="238"/>
      <c r="F17" s="238"/>
      <c r="G17" s="238"/>
      <c r="H17" s="68">
        <f>IF(OR(SUMIF(H$12:H16,2,H$12:H16)=2,SUMIF(H$12:H16,1,H$12:H16)=1,SUM(H$12:H16)=1,SUM(H$12:H16)=2),0,IF($C17+$ED16&gt;($ED$11*H$8),1,IF($C17+$D17+$E17+$F17+$ED16&gt;($ED$11*H$8),2,IF($C17+$D17+$E17+$F17+$G17+$ED16&gt;($ED$11*H$8),3,0))))</f>
        <v>0</v>
      </c>
      <c r="I17" s="68">
        <f>IF(OR(SUMIF(I$12:I16,2,I$12:I16)=2,SUMIF(I$12:I16,1,I$12:I16)=1,SUM(I$12:I16)=1,SUM(I$12:I16)=2),0,IF($C17+$ED16&gt;($ED$11*I$8),1,IF($C17+$D17+$E17+$F17+$ED16&gt;($ED$11*I$8),2,IF($C17+$D17+$E17+$F17+$G17+$ED16&gt;($ED$11*I$8),3,0))))</f>
        <v>0</v>
      </c>
      <c r="J17" s="68">
        <f>IF(OR(SUMIF(J$12:J16,2,J$12:J16)=2,SUMIF(J$12:J16,1,J$12:J16)=1,SUM(J$12:J16)=1,SUM(J$12:J16)=2),0,IF($C17+$ED16&gt;($ED$11*J$8),1,IF($C17+$D17+$E17+$F17+$ED16&gt;($ED$11*J$8),2,IF($C17+$D17+$E17+$F17+$G17+$ED16&gt;($ED$11*J$8),3,0))))</f>
        <v>0</v>
      </c>
      <c r="K17" s="68">
        <f>IF(OR(SUMIF(K$12:K16,2,K$12:K16)=2,SUMIF(K$12:K16,1,K$12:K16)=1,SUM(K$12:K16)=1,SUM(K$12:K16)=2),0,IF($C17+$ED16&gt;($ED$11*K$8),1,IF($C17+$D17+$E17+$F17+$ED16&gt;($ED$11*K$8),2,IF($C17+$D17+$E17+$F17+$G17+$ED16&gt;($ED$11*K$8),3,0))))</f>
        <v>0</v>
      </c>
      <c r="L17" s="68">
        <f>IF(OR(SUMIF(L$12:L16,2,L$12:L16)=2,SUMIF(L$12:L16,1,L$12:L16)=1,SUM(L$12:L16)=1,SUM(L$12:L16)=2),0,IF($C17+$ED16&gt;($ED$11*L$8),1,IF($C17+$D17+$E17+$F17+$ED16&gt;($ED$11*L$8),2,IF($C17+$D17+$E17+$F17+$G17+$ED16&gt;($ED$11*L$8),3,0))))</f>
        <v>0</v>
      </c>
      <c r="M17" s="68">
        <f>IF(OR(SUMIF(M$12:M16,2,M$12:M16)=2,SUMIF(M$12:M16,1,M$12:M16)=1,SUM(M$12:M16)=1,SUM(M$12:M16)=2),0,IF($C17+$ED16&gt;($ED$11*M$8),1,IF($C17+$D17+$E17+$F17+$ED16&gt;($ED$11*M$8),2,IF($C17+$D17+$E17+$F17+$G17+$ED16&gt;($ED$11*M$8),3,0))))</f>
        <v>0</v>
      </c>
      <c r="N17" s="68">
        <f>IF(OR(SUMIF(N$12:N16,2,N$12:N16)=2,SUMIF(N$12:N16,1,N$12:N16)=1,SUM(N$12:N16)=1,SUM(N$12:N16)=2),0,IF($C17+$ED16&gt;($ED$11*N$8),1,IF($C17+$D17+$E17+$F17+$ED16&gt;($ED$11*N$8),2,IF($C17+$D17+$E17+$F17+$G17+$ED16&gt;($ED$11*N$8),3,0))))</f>
        <v>0</v>
      </c>
      <c r="O17" s="68">
        <f>IF(OR(SUMIF(O$12:O16,2,O$12:O16)=2,SUMIF(O$12:O16,1,O$12:O16)=1,SUM(O$12:O16)=1,SUM(O$12:O16)=2),0,IF($C17+$ED16&gt;($ED$11*O$8),1,IF($C17+$D17+$E17+$F17+$ED16&gt;($ED$11*O$8),2,IF($C17+$D17+$E17+$F17+$G17+$ED16&gt;($ED$11*O$8),3,0))))</f>
        <v>0</v>
      </c>
      <c r="P17" s="68">
        <f>IF(OR(SUMIF(P$12:P16,2,P$12:P16)=2,SUMIF(P$12:P16,1,P$12:P16)=1,SUM(P$12:P16)=1,SUM(P$12:P16)=2),0,IF($C17+$ED16&gt;($ED$11*P$8),1,IF($C17+$D17+$E17+$F17+$ED16&gt;($ED$11*P$8),2,IF($C17+$D17+$E17+$F17+$G17+$ED16&gt;($ED$11*P$8),3,0))))</f>
        <v>0</v>
      </c>
      <c r="Q17" s="68">
        <f>IF(OR(SUMIF(Q$12:Q16,2,Q$12:Q16)=2,SUMIF(Q$12:Q16,1,Q$12:Q16)=1,SUM(Q$12:Q16)=1,SUM(Q$12:Q16)=2),0,IF($C17+$ED16&gt;($ED$11*Q$8),1,IF($C17+$D17+$E17+$F17+$ED16&gt;($ED$11*Q$8),2,IF($C17+$D17+$E17+$F17+$G17+$ED16&gt;($ED$11*Q$8),3,0))))</f>
        <v>0</v>
      </c>
      <c r="R17" s="68">
        <f>IF(OR(SUMIF(R$12:R16,2,R$12:R16)=2,SUMIF(R$12:R16,1,R$12:R16)=1,SUM(R$12:R16)=1,SUM(R$12:R16)=2),0,IF($C17+$ED16&gt;($ED$11*R$8),1,IF($C17+$D17+$E17+$F17+$ED16&gt;($ED$11*R$8),2,IF($C17+$D17+$E17+$F17+$G17+$ED16&gt;($ED$11*R$8),3,0))))</f>
        <v>0</v>
      </c>
      <c r="S17" s="68">
        <f>IF(OR(SUMIF(S$12:S16,2,S$12:S16)=2,SUMIF(S$12:S16,1,S$12:S16)=1,SUM(S$12:S16)=1,SUM(S$12:S16)=2),0,IF($C17+$ED16&gt;($ED$11*S$8),1,IF($C17+$D17+$E17+$F17+$ED16&gt;($ED$11*S$8),2,IF($C17+$D17+$E17+$F17+$G17+$ED16&gt;($ED$11*S$8),3,0))))</f>
        <v>0</v>
      </c>
      <c r="T17" s="68">
        <f>IF(OR(SUMIF(T$12:T16,2,T$12:T16)=2,SUMIF(T$12:T16,1,T$12:T16)=1,SUM(T$12:T16)=1,SUM(T$12:T16)=2),0,IF($C17+$ED16&gt;($ED$11*T$8),1,IF($C17+$D17+$E17+$F17+$ED16&gt;($ED$11*T$8),2,IF($C17+$D17+$E17+$F17+$G17+$ED16&gt;($ED$11*T$8),3,0))))</f>
        <v>0</v>
      </c>
      <c r="U17" s="68">
        <f>IF(OR(SUMIF(U$12:U16,2,U$12:U16)=2,SUMIF(U$12:U16,1,U$12:U16)=1,SUM(U$12:U16)=1,SUM(U$12:U16)=2),0,IF($C17+$ED16&gt;($ED$11*U$8),1,IF($C17+$D17+$E17+$F17+$ED16&gt;($ED$11*U$8),2,IF($C17+$D17+$E17+$F17+$G17+$ED16&gt;($ED$11*U$8),3,0))))</f>
        <v>0</v>
      </c>
      <c r="V17" s="68">
        <f>IF(OR(SUMIF(V$12:V16,2,V$12:V16)=2,SUMIF(V$12:V16,1,V$12:V16)=1,SUM(V$12:V16)=1,SUM(V$12:V16)=2),0,IF($C17+$ED16&gt;($ED$11*V$8),1,IF($C17+$D17+$E17+$F17+$ED16&gt;($ED$11*V$8),2,IF($C17+$D17+$E17+$F17+$G17+$ED16&gt;($ED$11*V$8),3,0))))</f>
        <v>0</v>
      </c>
      <c r="W17" s="68">
        <f>IF(OR(SUMIF(W$12:W16,2,W$12:W16)=2,SUMIF(W$12:W16,1,W$12:W16)=1,SUM(W$12:W16)=1,SUM(W$12:W16)=2),0,IF($C17+$ED16&gt;($ED$11*W$8),1,IF($C17+$D17+$E17+$F17+$ED16&gt;($ED$11*W$8),2,IF($C17+$D17+$E17+$F17+$G17+$ED16&gt;($ED$11*W$8),3,0))))</f>
        <v>0</v>
      </c>
      <c r="X17" s="68">
        <f>IF(OR(SUMIF(X$12:X16,2,X$12:X16)=2,SUMIF(X$12:X16,1,X$12:X16)=1,SUM(X$12:X16)=1,SUM(X$12:X16)=2),0,IF($C17+$ED16&gt;($ED$11*X$8),1,IF($C17+$D17+$E17+$F17+$ED16&gt;($ED$11*X$8),2,IF($C17+$D17+$E17+$F17+$G17+$ED16&gt;($ED$11*X$8),3,0))))</f>
        <v>0</v>
      </c>
      <c r="Y17" s="68">
        <f>IF(OR(SUMIF(Y$12:Y16,2,Y$12:Y16)=2,SUMIF(Y$12:Y16,1,Y$12:Y16)=1,SUM(Y$12:Y16)=1,SUM(Y$12:Y16)=2),0,IF($C17+$ED16&gt;($ED$11*Y$8),1,IF($C17+$D17+$E17+$F17+$ED16&gt;($ED$11*Y$8),2,IF($C17+$D17+$E17+$F17+$G17+$ED16&gt;($ED$11*Y$8),3,0))))</f>
        <v>0</v>
      </c>
      <c r="Z17" s="68">
        <f>IF(OR(SUMIF(Z$12:Z16,2,Z$12:Z16)=2,SUMIF(Z$12:Z16,1,Z$12:Z16)=1,SUM(Z$12:Z16)=1,SUM(Z$12:Z16)=2),0,IF($C17+$ED16&gt;($ED$11*Z$8),1,IF($C17+$D17+$E17+$F17+$ED16&gt;($ED$11*Z$8),2,IF($C17+$D17+$E17+$F17+$G17+$ED16&gt;($ED$11*Z$8),3,0))))</f>
        <v>0</v>
      </c>
      <c r="AA17" s="68">
        <f>IF(OR(SUMIF(AA$12:AA16,2,AA$12:AA16)=2,SUMIF(AA$12:AA16,1,AA$12:AA16)=1,SUM(AA$12:AA16)=1,SUM(AA$12:AA16)=2),0,IF($C17+$ED16&gt;($ED$11*AA$8),1,IF($C17+$D17+$E17+$F17+$ED16&gt;($ED$11*AA$8),2,IF($C17+$D17+$E17+$F17+$G17+$ED16&gt;($ED$11*AA$8),3,0))))</f>
        <v>0</v>
      </c>
      <c r="AB17" s="68">
        <f>IF(OR(SUMIF(AB$12:AB16,2,AB$12:AB16)=2,SUMIF(AB$12:AB16,1,AB$12:AB16)=1,SUM(AB$12:AB16)=1,SUM(AB$12:AB16)=2),0,IF($C17+$ED16&gt;($ED$11*AB$8),1,IF($C17+$D17+$E17+$F17+$ED16&gt;($ED$11*AB$8),2,IF($C17+$D17+$E17+$F17+$G17+$ED16&gt;($ED$11*AB$8),3,0))))</f>
        <v>0</v>
      </c>
      <c r="AC17" s="68">
        <f>IF(OR(SUMIF(AC$12:AC16,2,AC$12:AC16)=2,SUMIF(AC$12:AC16,1,AC$12:AC16)=1,SUM(AC$12:AC16)=1,SUM(AC$12:AC16)=2),0,IF($C17+$ED16&gt;($ED$11*AC$8),1,IF($C17+$D17+$E17+$F17+$ED16&gt;($ED$11*AC$8),2,IF($C17+$D17+$E17+$F17+$G17+$ED16&gt;($ED$11*AC$8),3,0))))</f>
        <v>0</v>
      </c>
      <c r="AD17" s="68">
        <f>IF(OR(SUMIF(AD$12:AD16,2,AD$12:AD16)=2,SUMIF(AD$12:AD16,1,AD$12:AD16)=1,SUM(AD$12:AD16)=1,SUM(AD$12:AD16)=2),0,IF($C17+$ED16&gt;($ED$11*AD$8),1,IF($C17+$D17+$E17+$F17+$ED16&gt;($ED$11*AD$8),2,IF($C17+$D17+$E17+$F17+$G17+$ED16&gt;($ED$11*AD$8),3,0))))</f>
        <v>0</v>
      </c>
      <c r="AE17" s="68">
        <f>IF(OR(SUMIF(AE$12:AE16,2,AE$12:AE16)=2,SUMIF(AE$12:AE16,1,AE$12:AE16)=1,SUM(AE$12:AE16)=1,SUM(AE$12:AE16)=2),0,IF($C17+$ED16&gt;($ED$11*AE$8),1,IF($C17+$D17+$E17+$F17+$ED16&gt;($ED$11*AE$8),2,IF($C17+$D17+$E17+$F17+$G17+$ED16&gt;($ED$11*AE$8),3,0))))</f>
        <v>0</v>
      </c>
      <c r="AF17" s="68">
        <f>IF(OR(SUMIF(AF$12:AF16,2,AF$12:AF16)=2,SUMIF(AF$12:AF16,1,AF$12:AF16)=1,SUM(AF$12:AF16)=1,SUM(AF$12:AF16)=2),0,IF($C17+$ED16&gt;($ED$11*AF$8),1,IF($C17+$D17+$E17+$F17+$ED16&gt;($ED$11*AF$8),2,IF($C17+$D17+$E17+$F17+$G17+$ED16&gt;($ED$11*AF$8),3,0))))</f>
        <v>0</v>
      </c>
      <c r="AG17" s="68">
        <f>IF(OR(SUMIF(AG$12:AG16,2,AG$12:AG16)=2,SUMIF(AG$12:AG16,1,AG$12:AG16)=1,SUM(AG$12:AG16)=1,SUM(AG$12:AG16)=2),0,IF($C17+$ED16&gt;($ED$11*AG$8),1,IF($C17+$D17+$E17+$F17+$ED16&gt;($ED$11*AG$8),2,IF($C17+$D17+$E17+$F17+$G17+$ED16&gt;($ED$11*AG$8),3,0))))</f>
        <v>0</v>
      </c>
      <c r="AH17" s="68">
        <f>IF(OR(SUMIF(AH$12:AH16,2,AH$12:AH16)=2,SUMIF(AH$12:AH16,1,AH$12:AH16)=1,SUM(AH$12:AH16)=1,SUM(AH$12:AH16)=2),0,IF($C17+$ED16&gt;($ED$11*AH$8),1,IF($C17+$D17+$E17+$F17+$ED16&gt;($ED$11*AH$8),2,IF($C17+$D17+$E17+$F17+$G17+$ED16&gt;($ED$11*AH$8),3,0))))</f>
        <v>0</v>
      </c>
      <c r="AI17" s="68">
        <f>IF(OR(SUMIF(AI$12:AI16,2,AI$12:AI16)=2,SUMIF(AI$12:AI16,1,AI$12:AI16)=1,SUM(AI$12:AI16)=1,SUM(AI$12:AI16)=2),0,IF($C17+$ED16&gt;($ED$11*AI$8),1,IF($C17+$D17+$E17+$F17+$ED16&gt;($ED$11*AI$8),2,IF($C17+$D17+$E17+$F17+$G17+$ED16&gt;($ED$11*AI$8),3,0))))</f>
        <v>0</v>
      </c>
      <c r="AJ17" s="68">
        <f>IF(OR(SUMIF(AJ$12:AJ16,2,AJ$12:AJ16)=2,SUMIF(AJ$12:AJ16,1,AJ$12:AJ16)=1,SUM(AJ$12:AJ16)=1,SUM(AJ$12:AJ16)=2),0,IF($C17+$ED16&gt;($ED$11*AJ$8),1,IF($C17+$D17+$E17+$F17+$ED16&gt;($ED$11*AJ$8),2,IF($C17+$D17+$E17+$F17+$G17+$ED16&gt;($ED$11*AJ$8),3,0))))</f>
        <v>0</v>
      </c>
      <c r="AK17" s="68">
        <f>IF(OR(SUMIF(AK$12:AK16,2,AK$12:AK16)=2,SUMIF(AK$12:AK16,1,AK$12:AK16)=1,SUM(AK$12:AK16)=1,SUM(AK$12:AK16)=2),0,IF($C17+$ED16&gt;($ED$11*AK$8),1,IF($C17+$D17+$E17+$F17+$ED16&gt;($ED$11*AK$8),2,IF($C17+$D17+$E17+$F17+$G17+$ED16&gt;($ED$11*AK$8),3,0))))</f>
        <v>0</v>
      </c>
      <c r="AL17" s="68">
        <f>IF(OR(SUMIF(AL$12:AL16,2,AL$12:AL16)=2,SUMIF(AL$12:AL16,1,AL$12:AL16)=1,SUM(AL$12:AL16)=1,SUM(AL$12:AL16)=2),0,IF($C17+$ED16&gt;($ED$11*AL$8),1,IF($C17+$D17+$E17+$F17+$ED16&gt;($ED$11*AL$8),2,IF($C17+$D17+$E17+$F17+$G17+$ED16&gt;($ED$11*AL$8),3,0))))</f>
        <v>0</v>
      </c>
      <c r="AM17" s="68">
        <f>IF(OR(SUMIF(AM$12:AM16,2,AM$12:AM16)=2,SUMIF(AM$12:AM16,1,AM$12:AM16)=1,SUM(AM$12:AM16)=1,SUM(AM$12:AM16)=2),0,IF($C17+$ED16&gt;($ED$11*AM$8),1,IF($C17+$D17+$E17+$F17+$ED16&gt;($ED$11*AM$8),2,IF($C17+$D17+$E17+$F17+$G17+$ED16&gt;($ED$11*AM$8),3,0))))</f>
        <v>0</v>
      </c>
      <c r="AN17" s="68">
        <f>IF(OR(SUMIF(AN$12:AN16,2,AN$12:AN16)=2,SUMIF(AN$12:AN16,1,AN$12:AN16)=1,SUM(AN$12:AN16)=1,SUM(AN$12:AN16)=2),0,IF($C17+$ED16&gt;($ED$11*AN$8),1,IF($C17+$D17+$E17+$F17+$ED16&gt;($ED$11*AN$8),2,IF($C17+$D17+$E17+$F17+$G17+$ED16&gt;($ED$11*AN$8),3,0))))</f>
        <v>0</v>
      </c>
      <c r="AO17" s="68">
        <f>IF(OR(SUMIF(AO$12:AO16,2,AO$12:AO16)=2,SUMIF(AO$12:AO16,1,AO$12:AO16)=1,SUM(AO$12:AO16)=1,SUM(AO$12:AO16)=2),0,IF($C17+$ED16&gt;($ED$11*AO$8),1,IF($C17+$D17+$E17+$F17+$ED16&gt;($ED$11*AO$8),2,IF($C17+$D17+$E17+$F17+$G17+$ED16&gt;($ED$11*AO$8),3,0))))</f>
        <v>0</v>
      </c>
      <c r="AP17" s="68">
        <f>IF(OR(SUMIF(AP$12:AP16,2,AP$12:AP16)=2,SUMIF(AP$12:AP16,1,AP$12:AP16)=1,SUM(AP$12:AP16)=1,SUM(AP$12:AP16)=2),0,IF($C17+$ED16&gt;($ED$11*AP$8),1,IF($C17+$D17+$E17+$F17+$ED16&gt;($ED$11*AP$8),2,IF($C17+$D17+$E17+$F17+$G17+$ED16&gt;($ED$11*AP$8),3,0))))</f>
        <v>0</v>
      </c>
      <c r="AQ17" s="68">
        <f>IF(OR(SUMIF(AQ$12:AQ16,2,AQ$12:AQ16)=2,SUMIF(AQ$12:AQ16,1,AQ$12:AQ16)=1,SUM(AQ$12:AQ16)=1,SUM(AQ$12:AQ16)=2),0,IF($C17+$ED16&gt;($ED$11*AQ$8),1,IF($C17+$D17+$E17+$F17+$ED16&gt;($ED$11*AQ$8),2,IF($C17+$D17+$E17+$F17+$G17+$ED16&gt;($ED$11*AQ$8),3,0))))</f>
        <v>0</v>
      </c>
      <c r="AR17" s="68">
        <f>IF(OR(SUMIF(AR$12:AR16,2,AR$12:AR16)=2,SUMIF(AR$12:AR16,1,AR$12:AR16)=1,SUM(AR$12:AR16)=1,SUM(AR$12:AR16)=2),0,IF($C17+$ED16&gt;($ED$11*AR$8),1,IF($C17+$D17+$E17+$F17+$ED16&gt;($ED$11*AR$8),2,IF($C17+$D17+$E17+$F17+$G17+$ED16&gt;($ED$11*AR$8),3,0))))</f>
        <v>0</v>
      </c>
      <c r="AS17" s="68">
        <f>IF(OR(SUMIF(AS$12:AS16,2,AS$12:AS16)=2,SUMIF(AS$12:AS16,1,AS$12:AS16)=1,SUM(AS$12:AS16)=1,SUM(AS$12:AS16)=2),0,IF($C17+$ED16&gt;($ED$11*AS$8),1,IF($C17+$D17+$E17+$F17+$ED16&gt;($ED$11*AS$8),2,IF($C17+$D17+$E17+$F17+$G17+$ED16&gt;($ED$11*AS$8),3,0))))</f>
        <v>0</v>
      </c>
      <c r="AT17" s="68">
        <f>IF(OR(SUMIF(AT$12:AT16,2,AT$12:AT16)=2,SUMIF(AT$12:AT16,1,AT$12:AT16)=1,SUM(AT$12:AT16)=1,SUM(AT$12:AT16)=2),0,IF($C17+$ED16&gt;($ED$11*AT$8),1,IF($C17+$D17+$E17+$F17+$ED16&gt;($ED$11*AT$8),2,IF($C17+$D17+$E17+$F17+$G17+$ED16&gt;($ED$11*AT$8),3,0))))</f>
        <v>0</v>
      </c>
      <c r="AU17" s="68">
        <f>IF(OR(SUMIF(AU$12:AU16,2,AU$12:AU16)=2,SUMIF(AU$12:AU16,1,AU$12:AU16)=1,SUM(AU$12:AU16)=1,SUM(AU$12:AU16)=2),0,IF($C17+$ED16&gt;($ED$11*AU$8),1,IF($C17+$D17+$E17+$F17+$ED16&gt;($ED$11*AU$8),2,IF($C17+$D17+$E17+$F17+$G17+$ED16&gt;($ED$11*AU$8),3,0))))</f>
        <v>0</v>
      </c>
      <c r="AV17" s="68">
        <f>IF(OR(SUMIF(AV$12:AV16,2,AV$12:AV16)=2,SUMIF(AV$12:AV16,1,AV$12:AV16)=1,SUM(AV$12:AV16)=1,SUM(AV$12:AV16)=2),0,IF($C17+$ED16&gt;($ED$11*AV$8),1,IF($C17+$D17+$E17+$F17+$ED16&gt;($ED$11*AV$8),2,IF($C17+$D17+$E17+$F17+$G17+$ED16&gt;($ED$11*AV$8),3,0))))</f>
        <v>0</v>
      </c>
      <c r="AW17" s="68">
        <f>IF(OR(SUMIF(AW$12:AW16,2,AW$12:AW16)=2,SUMIF(AW$12:AW16,1,AW$12:AW16)=1,SUM(AW$12:AW16)=1,SUM(AW$12:AW16)=2),0,IF($C17+$ED16&gt;($ED$11*AW$8),1,IF($C17+$D17+$E17+$F17+$ED16&gt;($ED$11*AW$8),2,IF($C17+$D17+$E17+$F17+$G17+$ED16&gt;($ED$11*AW$8),3,0))))</f>
        <v>0</v>
      </c>
      <c r="AX17" s="68">
        <f>IF(OR(SUMIF(AX$12:AX16,2,AX$12:AX16)=2,SUMIF(AX$12:AX16,1,AX$12:AX16)=1,SUM(AX$12:AX16)=1,SUM(AX$12:AX16)=2),0,IF($C17+$ED16&gt;($ED$11*AX$8),1,IF($C17+$D17+$E17+$F17+$ED16&gt;($ED$11*AX$8),2,IF($C17+$D17+$E17+$F17+$G17+$ED16&gt;($ED$11*AX$8),3,0))))</f>
        <v>0</v>
      </c>
      <c r="AY17" s="68">
        <f>IF(OR(SUMIF(AY$12:AY16,2,AY$12:AY16)=2,SUMIF(AY$12:AY16,1,AY$12:AY16)=1,SUM(AY$12:AY16)=1,SUM(AY$12:AY16)=2),0,IF($C17+$ED16&gt;($ED$11*AY$8),1,IF($C17+$D17+$E17+$F17+$ED16&gt;($ED$11*AY$8),2,IF($C17+$D17+$E17+$F17+$G17+$ED16&gt;($ED$11*AY$8),3,0))))</f>
        <v>0</v>
      </c>
      <c r="AZ17" s="68">
        <f>IF(OR(SUMIF(AZ$12:AZ16,2,AZ$12:AZ16)=2,SUMIF(AZ$12:AZ16,1,AZ$12:AZ16)=1,SUM(AZ$12:AZ16)=1,SUM(AZ$12:AZ16)=2),0,IF($C17+$ED16&gt;($ED$11*AZ$8),1,IF($C17+$D17+$E17+$F17+$ED16&gt;($ED$11*AZ$8),2,IF($C17+$D17+$E17+$F17+$G17+$ED16&gt;($ED$11*AZ$8),3,0))))</f>
        <v>0</v>
      </c>
      <c r="BA17" s="68">
        <f>IF(OR(SUMIF(BA$12:BA16,2,BA$12:BA16)=2,SUMIF(BA$12:BA16,1,BA$12:BA16)=1,SUM(BA$12:BA16)=1,SUM(BA$12:BA16)=2),0,IF($C17+$ED16&gt;($ED$11*BA$8),1,IF($C17+$D17+$E17+$F17+$ED16&gt;($ED$11*BA$8),2,IF($C17+$D17+$E17+$F17+$G17+$ED16&gt;($ED$11*BA$8),3,0))))</f>
        <v>0</v>
      </c>
      <c r="BB17" s="68">
        <f>IF(OR(SUMIF(BB$12:BB16,2,BB$12:BB16)=2,SUMIF(BB$12:BB16,1,BB$12:BB16)=1,SUM(BB$12:BB16)=1,SUM(BB$12:BB16)=2),0,IF($C17+$ED16&gt;($ED$11*BB$8),1,IF($C17+$D17+$E17+$F17+$ED16&gt;($ED$11*BB$8),2,IF($C17+$D17+$E17+$F17+$G17+$ED16&gt;($ED$11*BB$8),3,0))))</f>
        <v>0</v>
      </c>
      <c r="BC17" s="68">
        <f>IF(OR(SUMIF(BC$12:BC16,2,BC$12:BC16)=2,SUMIF(BC$12:BC16,1,BC$12:BC16)=1,SUM(BC$12:BC16)=1,SUM(BC$12:BC16)=2),0,IF($C17+$ED16&gt;($ED$11*BC$8),1,IF($C17+$D17+$E17+$F17+$ED16&gt;($ED$11*BC$8),2,IF($C17+$D17+$E17+$F17+$G17+$ED16&gt;($ED$11*BC$8),3,0))))</f>
        <v>0</v>
      </c>
      <c r="BD17" s="68">
        <f>IF(OR(SUMIF(BD$12:BD16,2,BD$12:BD16)=2,SUMIF(BD$12:BD16,1,BD$12:BD16)=1,SUM(BD$12:BD16)=1,SUM(BD$12:BD16)=2),0,IF($C17+$ED16&gt;($ED$11*BD$8),1,IF($C17+$D17+$E17+$F17+$ED16&gt;($ED$11*BD$8),2,IF($C17+$D17+$E17+$F17+$G17+$ED16&gt;($ED$11*BD$8),3,0))))</f>
        <v>0</v>
      </c>
      <c r="BE17" s="68">
        <f>IF(OR(SUMIF(BE$12:BE16,2,BE$12:BE16)=2,SUMIF(BE$12:BE16,1,BE$12:BE16)=1,SUM(BE$12:BE16)=1,SUM(BE$12:BE16)=2),0,IF($C17+$ED16&gt;($ED$11*BE$8),1,IF($C17+$D17+$E17+$F17+$ED16&gt;($ED$11*BE$8),2,IF($C17+$D17+$E17+$F17+$G17+$ED16&gt;($ED$11*BE$8),3,0))))</f>
        <v>0</v>
      </c>
      <c r="BF17" s="68">
        <f>IF(OR(SUMIF(BF$12:BF16,2,BF$12:BF16)=2,SUMIF(BF$12:BF16,1,BF$12:BF16)=1,SUM(BF$12:BF16)=1,SUM(BF$12:BF16)=2),0,IF($C17+$ED16&gt;($ED$11*BF$8),1,IF($C17+$D17+$E17+$F17+$ED16&gt;($ED$11*BF$8),2,IF($C17+$D17+$E17+$F17+$G17+$ED16&gt;($ED$11*BF$8),3,0))))</f>
        <v>0</v>
      </c>
      <c r="BG17" s="68">
        <f>IF(OR(SUMIF(BG$12:BG16,2,BG$12:BG16)=2,SUMIF(BG$12:BG16,1,BG$12:BG16)=1,SUM(BG$12:BG16)=1,SUM(BG$12:BG16)=2),0,IF($C17+$ED16&gt;($ED$11*BG$8),1,IF($C17+$D17+$E17+$F17+$ED16&gt;($ED$11*BG$8),2,IF($C17+$D17+$E17+$F17+$G17+$ED16&gt;($ED$11*BG$8),3,0))))</f>
        <v>0</v>
      </c>
      <c r="BH17" s="68">
        <f>IF(OR(SUMIF(BH$12:BH16,2,BH$12:BH16)=2,SUMIF(BH$12:BH16,1,BH$12:BH16)=1,SUM(BH$12:BH16)=1,SUM(BH$12:BH16)=2),0,IF($C17+$ED16&gt;($ED$11*BH$8),1,IF($C17+$D17+$E17+$F17+$ED16&gt;($ED$11*BH$8),2,IF($C17+$D17+$E17+$F17+$G17+$ED16&gt;($ED$11*BH$8),3,0))))</f>
        <v>0</v>
      </c>
      <c r="BI17" s="68">
        <f>IF(OR(SUMIF(BI$12:BI16,2,BI$12:BI16)=2,SUMIF(BI$12:BI16,1,BI$12:BI16)=1,SUM(BI$12:BI16)=1,SUM(BI$12:BI16)=2),0,IF($C17+$ED16&gt;($ED$11*BI$8),1,IF($C17+$D17+$E17+$F17+$ED16&gt;($ED$11*BI$8),2,IF($C17+$D17+$E17+$F17+$G17+$ED16&gt;($ED$11*BI$8),3,0))))</f>
        <v>0</v>
      </c>
      <c r="BJ17" s="68">
        <f>IF(OR(SUMIF(BJ$12:BJ16,2,BJ$12:BJ16)=2,SUMIF(BJ$12:BJ16,1,BJ$12:BJ16)=1,SUM(BJ$12:BJ16)=1,SUM(BJ$12:BJ16)=2),0,IF($C17+$ED16&gt;($ED$11*BJ$8),1,IF($C17+$D17+$E17+$F17+$ED16&gt;($ED$11*BJ$8),2,IF($C17+$D17+$E17+$F17+$G17+$ED16&gt;($ED$11*BJ$8),3,0))))</f>
        <v>0</v>
      </c>
      <c r="BK17" s="68">
        <f>IF(OR(SUMIF(BK$12:BK16,2,BK$12:BK16)=2,SUMIF(BK$12:BK16,1,BK$12:BK16)=1,SUM(BK$12:BK16)=1,SUM(BK$12:BK16)=2),0,IF($C17+$ED16&gt;($ED$11*BK$8),1,IF($C17+$D17+$E17+$F17+$ED16&gt;($ED$11*BK$8),2,IF($C17+$D17+$E17+$F17+$G17+$ED16&gt;($ED$11*BK$8),3,0))))</f>
        <v>0</v>
      </c>
      <c r="BL17" s="68">
        <f>IF(OR(SUMIF(BL$12:BL16,2,BL$12:BL16)=2,SUMIF(BL$12:BL16,1,BL$12:BL16)=1,SUM(BL$12:BL16)=1,SUM(BL$12:BL16)=2),0,IF($C17+$ED16&gt;($ED$11*BL$8),1,IF($C17+$D17+$E17+$F17+$ED16&gt;($ED$11*BL$8),2,IF($C17+$D17+$E17+$F17+$G17+$ED16&gt;($ED$11*BL$8),3,0))))</f>
        <v>0</v>
      </c>
      <c r="BM17" s="68">
        <f>IF(OR(SUMIF(BM$12:BM16,2,BM$12:BM16)=2,SUMIF(BM$12:BM16,1,BM$12:BM16)=1,SUM(BM$12:BM16)=1,SUM(BM$12:BM16)=2),0,IF($C17+$ED16&gt;($ED$11*BM$8),1,IF($C17+$D17+$E17+$F17+$ED16&gt;($ED$11*BM$8),2,IF($C17+$D17+$E17+$F17+$G17+$ED16&gt;($ED$11*BM$8),3,0))))</f>
        <v>0</v>
      </c>
      <c r="BN17" s="68">
        <f>IF(OR(SUMIF(BN$12:BN16,2,BN$12:BN16)=2,SUMIF(BN$12:BN16,1,BN$12:BN16)=1,SUM(BN$12:BN16)=1,SUM(BN$12:BN16)=2),0,IF($C17+$ED16&gt;($ED$11*BN$8),1,IF($C17+$D17+$E17+$F17+$ED16&gt;($ED$11*BN$8),2,IF($C17+$D17+$E17+$F17+$G17+$ED16&gt;($ED$11*BN$8),3,0))))</f>
        <v>0</v>
      </c>
      <c r="BO17" s="68">
        <f>IF(OR(SUMIF(BO$12:BO16,2,BO$12:BO16)=2,SUMIF(BO$12:BO16,1,BO$12:BO16)=1,SUM(BO$12:BO16)=1,SUM(BO$12:BO16)=2),0,IF($C17+$ED16&gt;($ED$11*BO$8),1,IF($C17+$D17+$E17+$F17+$ED16&gt;($ED$11*BO$8),2,IF($C17+$D17+$E17+$F17+$G17+$ED16&gt;($ED$11*BO$8),3,0))))</f>
        <v>0</v>
      </c>
      <c r="BP17" s="68">
        <f>IF(OR(SUMIF(BP$12:BP16,2,BP$12:BP16)=2,SUMIF(BP$12:BP16,1,BP$12:BP16)=1,SUM(BP$12:BP16)=1,SUM(BP$12:BP16)=2),0,IF($C17+$ED16&gt;($ED$11*BP$8),1,IF($C17+$D17+$E17+$F17+$ED16&gt;($ED$11*BP$8),2,IF($C17+$D17+$E17+$F17+$G17+$ED16&gt;($ED$11*BP$8),3,0))))</f>
        <v>0</v>
      </c>
      <c r="BQ17" s="68">
        <f>IF(OR(SUMIF(BQ$12:BQ16,2,BQ$12:BQ16)=2,SUMIF(BQ$12:BQ16,1,BQ$12:BQ16)=1,SUM(BQ$12:BQ16)=1,SUM(BQ$12:BQ16)=2),0,IF($C17+$ED16&gt;($ED$11*BQ$8),1,IF($C17+$D17+$E17+$F17+$ED16&gt;($ED$11*BQ$8),2,IF($C17+$D17+$E17+$F17+$G17+$ED16&gt;($ED$11*BQ$8),3,0))))</f>
        <v>0</v>
      </c>
      <c r="BR17" s="68">
        <f>IF(OR(SUMIF(BR$12:BR16,2,BR$12:BR16)=2,SUMIF(BR$12:BR16,1,BR$12:BR16)=1,SUM(BR$12:BR16)=1,SUM(BR$12:BR16)=2),0,IF($C17+$ED16&gt;($ED$11*BR$8),1,IF($C17+$D17+$E17+$F17+$ED16&gt;($ED$11*BR$8),2,IF($C17+$D17+$E17+$F17+$G17+$ED16&gt;($ED$11*BR$8),3,0))))</f>
        <v>0</v>
      </c>
      <c r="BS17" s="68">
        <f>IF(OR(SUMIF(BS$12:BS16,2,BS$12:BS16)=2,SUMIF(BS$12:BS16,1,BS$12:BS16)=1,SUM(BS$12:BS16)=1,SUM(BS$12:BS16)=2),0,IF($C17+$ED16&gt;($ED$11*BS$8),1,IF($C17+$D17+$E17+$F17+$ED16&gt;($ED$11*BS$8),2,IF($C17+$D17+$E17+$F17+$G17+$ED16&gt;($ED$11*BS$8),3,0))))</f>
        <v>0</v>
      </c>
      <c r="BT17" s="68">
        <f>IF(OR(SUMIF(BT$12:BT16,2,BT$12:BT16)=2,SUMIF(BT$12:BT16,1,BT$12:BT16)=1,SUM(BT$12:BT16)=1,SUM(BT$12:BT16)=2),0,IF($C17+$ED16&gt;($ED$11*BT$8),1,IF($C17+$D17+$E17+$F17+$ED16&gt;($ED$11*BT$8),2,IF($C17+$D17+$E17+$F17+$G17+$ED16&gt;($ED$11*BT$8),3,0))))</f>
        <v>0</v>
      </c>
      <c r="BU17" s="68">
        <f>IF(OR(SUMIF(BU$12:BU16,2,BU$12:BU16)=2,SUMIF(BU$12:BU16,1,BU$12:BU16)=1,SUM(BU$12:BU16)=1,SUM(BU$12:BU16)=2),0,IF($C17+$ED16&gt;($ED$11*BU$8),1,IF($C17+$D17+$E17+$F17+$ED16&gt;($ED$11*BU$8),2,IF($C17+$D17+$E17+$F17+$G17+$ED16&gt;($ED$11*BU$8),3,0))))</f>
        <v>0</v>
      </c>
      <c r="BV17" s="68">
        <f>IF(OR(SUMIF(BV$12:BV16,2,BV$12:BV16)=2,SUMIF(BV$12:BV16,1,BV$12:BV16)=1,SUM(BV$12:BV16)=1,SUM(BV$12:BV16)=2),0,IF($C17+$ED16&gt;($ED$11*BV$8),1,IF($C17+$D17+$E17+$F17+$ED16&gt;($ED$11*BV$8),2,IF($C17+$D17+$E17+$F17+$G17+$ED16&gt;($ED$11*BV$8),3,0))))</f>
        <v>0</v>
      </c>
      <c r="BW17" s="68">
        <f>IF(OR(SUMIF(BW$12:BW16,2,BW$12:BW16)=2,SUMIF(BW$12:BW16,1,BW$12:BW16)=1,SUM(BW$12:BW16)=1,SUM(BW$12:BW16)=2),0,IF($C17+$ED16&gt;($ED$11*BW$8),1,IF($C17+$D17+$E17+$F17+$ED16&gt;($ED$11*BW$8),2,IF($C17+$D17+$E17+$F17+$G17+$ED16&gt;($ED$11*BW$8),3,0))))</f>
        <v>0</v>
      </c>
      <c r="BX17" s="68">
        <f>IF(OR(SUMIF(BX$12:BX16,2,BX$12:BX16)=2,SUMIF(BX$12:BX16,1,BX$12:BX16)=1,SUM(BX$12:BX16)=1,SUM(BX$12:BX16)=2),0,IF($C17+$ED16&gt;($ED$11*BX$8),1,IF($C17+$D17+$E17+$F17+$ED16&gt;($ED$11*BX$8),2,IF($C17+$D17+$E17+$F17+$G17+$ED16&gt;($ED$11*BX$8),3,0))))</f>
        <v>0</v>
      </c>
      <c r="BY17" s="68">
        <f>IF(OR(SUMIF(BY$12:BY16,2,BY$12:BY16)=2,SUMIF(BY$12:BY16,1,BY$12:BY16)=1,SUM(BY$12:BY16)=1,SUM(BY$12:BY16)=2),0,IF($C17+$ED16&gt;($ED$11*BY$8),1,IF($C17+$D17+$E17+$F17+$ED16&gt;($ED$11*BY$8),2,IF($C17+$D17+$E17+$F17+$G17+$ED16&gt;($ED$11*BY$8),3,0))))</f>
        <v>0</v>
      </c>
      <c r="BZ17" s="68">
        <f>IF(OR(SUMIF(BZ$12:BZ16,2,BZ$12:BZ16)=2,SUMIF(BZ$12:BZ16,1,BZ$12:BZ16)=1,SUM(BZ$12:BZ16)=1,SUM(BZ$12:BZ16)=2),0,IF($C17+$ED16&gt;($ED$11*BZ$8),1,IF($C17+$D17+$E17+$F17+$ED16&gt;($ED$11*BZ$8),2,IF($C17+$D17+$E17+$F17+$G17+$ED16&gt;($ED$11*BZ$8),3,0))))</f>
        <v>0</v>
      </c>
      <c r="CA17" s="68">
        <f>IF(OR(SUMIF(CA$12:CA16,2,CA$12:CA16)=2,SUMIF(CA$12:CA16,1,CA$12:CA16)=1,SUM(CA$12:CA16)=1,SUM(CA$12:CA16)=2),0,IF($C17+$ED16&gt;($ED$11*CA$8),1,IF($C17+$D17+$E17+$F17+$ED16&gt;($ED$11*CA$8),2,IF($C17+$D17+$E17+$F17+$G17+$ED16&gt;($ED$11*CA$8),3,0))))</f>
        <v>0</v>
      </c>
      <c r="CB17" s="68">
        <f>IF(OR(SUMIF(CB$12:CB16,2,CB$12:CB16)=2,SUMIF(CB$12:CB16,1,CB$12:CB16)=1,SUM(CB$12:CB16)=1,SUM(CB$12:CB16)=2),0,IF($C17+$ED16&gt;($ED$11*CB$8),1,IF($C17+$D17+$E17+$F17+$ED16&gt;($ED$11*CB$8),2,IF($C17+$D17+$E17+$F17+$G17+$ED16&gt;($ED$11*CB$8),3,0))))</f>
        <v>0</v>
      </c>
      <c r="CC17" s="68">
        <f>IF(OR(SUMIF(CC$12:CC16,2,CC$12:CC16)=2,SUMIF(CC$12:CC16,1,CC$12:CC16)=1,SUM(CC$12:CC16)=1,SUM(CC$12:CC16)=2),0,IF($C17+$ED16&gt;($ED$11*CC$8),1,IF($C17+$D17+$E17+$F17+$ED16&gt;($ED$11*CC$8),2,IF($C17+$D17+$E17+$F17+$G17+$ED16&gt;($ED$11*CC$8),3,0))))</f>
        <v>0</v>
      </c>
      <c r="CD17" s="68">
        <f>IF(OR(SUMIF(CD$12:CD16,2,CD$12:CD16)=2,SUMIF(CD$12:CD16,1,CD$12:CD16)=1,SUM(CD$12:CD16)=1,SUM(CD$12:CD16)=2),0,IF($C17+$ED16&gt;($ED$11*CD$8),1,IF($C17+$D17+$E17+$F17+$ED16&gt;($ED$11*CD$8),2,IF($C17+$D17+$E17+$F17+$G17+$ED16&gt;($ED$11*CD$8),3,0))))</f>
        <v>0</v>
      </c>
      <c r="CE17" s="68">
        <f>IF(OR(SUMIF(CE$12:CE16,2,CE$12:CE16)=2,SUMIF(CE$12:CE16,1,CE$12:CE16)=1,SUM(CE$12:CE16)=1,SUM(CE$12:CE16)=2),0,IF($C17+$ED16&gt;($ED$11*CE$8),1,IF($C17+$D17+$E17+$F17+$ED16&gt;($ED$11*CE$8),2,IF($C17+$D17+$E17+$F17+$G17+$ED16&gt;($ED$11*CE$8),3,0))))</f>
        <v>0</v>
      </c>
      <c r="CF17" s="68">
        <f>IF(OR(SUMIF(CF$12:CF16,2,CF$12:CF16)=2,SUMIF(CF$12:CF16,1,CF$12:CF16)=1,SUM(CF$12:CF16)=1,SUM(CF$12:CF16)=2),0,IF($C17+$ED16&gt;($ED$11*CF$8),1,IF($C17+$D17+$E17+$F17+$ED16&gt;($ED$11*CF$8),2,IF($C17+$D17+$E17+$F17+$G17+$ED16&gt;($ED$11*CF$8),3,0))))</f>
        <v>0</v>
      </c>
      <c r="CG17" s="68">
        <f>IF(OR(SUMIF(CG$12:CG16,2,CG$12:CG16)=2,SUMIF(CG$12:CG16,1,CG$12:CG16)=1,SUM(CG$12:CG16)=1,SUM(CG$12:CG16)=2),0,IF($C17+$ED16&gt;($ED$11*CG$8),1,IF($C17+$D17+$E17+$F17+$ED16&gt;($ED$11*CG$8),2,IF($C17+$D17+$E17+$F17+$G17+$ED16&gt;($ED$11*CG$8),3,0))))</f>
        <v>0</v>
      </c>
      <c r="CH17" s="68">
        <f>IF(OR(SUMIF(CH$12:CH16,2,CH$12:CH16)=2,SUMIF(CH$12:CH16,1,CH$12:CH16)=1,SUM(CH$12:CH16)=1,SUM(CH$12:CH16)=2),0,IF($C17+$ED16&gt;($ED$11*CH$8),1,IF($C17+$D17+$E17+$F17+$ED16&gt;($ED$11*CH$8),2,IF($C17+$D17+$E17+$F17+$G17+$ED16&gt;($ED$11*CH$8),3,0))))</f>
        <v>0</v>
      </c>
      <c r="CI17" s="68">
        <f>IF(OR(SUMIF(CI$12:CI16,2,CI$12:CI16)=2,SUMIF(CI$12:CI16,1,CI$12:CI16)=1,SUM(CI$12:CI16)=1,SUM(CI$12:CI16)=2),0,IF($C17+$ED16&gt;($ED$11*CI$8),1,IF($C17+$D17+$E17+$F17+$ED16&gt;($ED$11*CI$8),2,IF($C17+$D17+$E17+$F17+$G17+$ED16&gt;($ED$11*CI$8),3,0))))</f>
        <v>0</v>
      </c>
      <c r="CJ17" s="68">
        <f>IF(OR(SUMIF(CJ$12:CJ16,2,CJ$12:CJ16)=2,SUMIF(CJ$12:CJ16,1,CJ$12:CJ16)=1,SUM(CJ$12:CJ16)=1,SUM(CJ$12:CJ16)=2),0,IF($C17+$ED16&gt;($ED$11*CJ$8),1,IF($C17+$D17+$E17+$F17+$ED16&gt;($ED$11*CJ$8),2,IF($C17+$D17+$E17+$F17+$G17+$ED16&gt;($ED$11*CJ$8),3,0))))</f>
        <v>0</v>
      </c>
      <c r="CK17" s="68">
        <f>IF(OR(SUMIF(CK$12:CK16,2,CK$12:CK16)=2,SUMIF(CK$12:CK16,1,CK$12:CK16)=1,SUM(CK$12:CK16)=1,SUM(CK$12:CK16)=2),0,IF($C17+$ED16&gt;($ED$11*CK$8),1,IF($C17+$D17+$E17+$F17+$ED16&gt;($ED$11*CK$8),2,IF($C17+$D17+$E17+$F17+$G17+$ED16&gt;($ED$11*CK$8),3,0))))</f>
        <v>0</v>
      </c>
      <c r="CL17" s="68">
        <f>IF(OR(SUMIF(CL$12:CL16,2,CL$12:CL16)=2,SUMIF(CL$12:CL16,1,CL$12:CL16)=1,SUM(CL$12:CL16)=1,SUM(CL$12:CL16)=2),0,IF($C17+$ED16&gt;($ED$11*CL$8),1,IF($C17+$D17+$E17+$F17+$ED16&gt;($ED$11*CL$8),2,IF($C17+$D17+$E17+$F17+$G17+$ED16&gt;($ED$11*CL$8),3,0))))</f>
        <v>0</v>
      </c>
      <c r="CM17" s="68">
        <f>IF(OR(SUMIF(CM$12:CM16,2,CM$12:CM16)=2,SUMIF(CM$12:CM16,1,CM$12:CM16)=1,SUM(CM$12:CM16)=1,SUM(CM$12:CM16)=2),0,IF($C17+$ED16&gt;($ED$11*CM$8),1,IF($C17+$D17+$E17+$F17+$ED16&gt;($ED$11*CM$8),2,IF($C17+$D17+$E17+$F17+$G17+$ED16&gt;($ED$11*CM$8),3,0))))</f>
        <v>0</v>
      </c>
      <c r="CN17" s="68">
        <f>IF(OR(SUMIF(CN$12:CN16,2,CN$12:CN16)=2,SUMIF(CN$12:CN16,1,CN$12:CN16)=1,SUM(CN$12:CN16)=1,SUM(CN$12:CN16)=2),0,IF($C17+$ED16&gt;($ED$11*CN$8),1,IF($C17+$D17+$E17+$F17+$ED16&gt;($ED$11*CN$8),2,IF($C17+$D17+$E17+$F17+$G17+$ED16&gt;($ED$11*CN$8),3,0))))</f>
        <v>0</v>
      </c>
      <c r="CO17" s="68">
        <f>IF(OR(SUMIF(CO$12:CO16,2,CO$12:CO16)=2,SUMIF(CO$12:CO16,1,CO$12:CO16)=1,SUM(CO$12:CO16)=1,SUM(CO$12:CO16)=2),0,IF($C17+$ED16&gt;($ED$11*CO$8),1,IF($C17+$D17+$E17+$F17+$ED16&gt;($ED$11*CO$8),2,IF($C17+$D17+$E17+$F17+$G17+$ED16&gt;($ED$11*CO$8),3,0))))</f>
        <v>0</v>
      </c>
      <c r="CP17" s="68">
        <f>IF(OR(SUMIF(CP$12:CP16,2,CP$12:CP16)=2,SUMIF(CP$12:CP16,1,CP$12:CP16)=1,SUM(CP$12:CP16)=1,SUM(CP$12:CP16)=2),0,IF($C17+$ED16&gt;($ED$11*CP$8),1,IF($C17+$D17+$E17+$F17+$ED16&gt;($ED$11*CP$8),2,IF($C17+$D17+$E17+$F17+$G17+$ED16&gt;($ED$11*CP$8),3,0))))</f>
        <v>0</v>
      </c>
      <c r="CQ17" s="68">
        <f>IF(OR(SUMIF(CQ$12:CQ16,2,CQ$12:CQ16)=2,SUMIF(CQ$12:CQ16,1,CQ$12:CQ16)=1,SUM(CQ$12:CQ16)=1,SUM(CQ$12:CQ16)=2),0,IF($C17+$ED16&gt;($ED$11*CQ$8),1,IF($C17+$D17+$E17+$F17+$ED16&gt;($ED$11*CQ$8),2,IF($C17+$D17+$E17+$F17+$G17+$ED16&gt;($ED$11*CQ$8),3,0))))</f>
        <v>0</v>
      </c>
      <c r="CR17" s="68">
        <f>IF(OR(SUMIF(CR$12:CR16,2,CR$12:CR16)=2,SUMIF(CR$12:CR16,1,CR$12:CR16)=1,SUM(CR$12:CR16)=1,SUM(CR$12:CR16)=2),0,IF($C17+$ED16&gt;($ED$11*CR$8),1,IF($C17+$D17+$E17+$F17+$ED16&gt;($ED$11*CR$8),2,IF($C17+$D17+$E17+$F17+$G17+$ED16&gt;($ED$11*CR$8),3,0))))</f>
        <v>0</v>
      </c>
      <c r="CS17" s="68">
        <f>IF(OR(SUMIF(CS$12:CS16,2,CS$12:CS16)=2,SUMIF(CS$12:CS16,1,CS$12:CS16)=1,SUM(CS$12:CS16)=1,SUM(CS$12:CS16)=2),0,IF($C17+$ED16&gt;($ED$11*CS$8),1,IF($C17+$D17+$E17+$F17+$ED16&gt;($ED$11*CS$8),2,IF($C17+$D17+$E17+$F17+$G17+$ED16&gt;($ED$11*CS$8),3,0))))</f>
        <v>0</v>
      </c>
      <c r="CT17" s="68">
        <f>IF(OR(SUMIF(CT$12:CT16,2,CT$12:CT16)=2,SUMIF(CT$12:CT16,1,CT$12:CT16)=1,SUM(CT$12:CT16)=1,SUM(CT$12:CT16)=2),0,IF($C17+$ED16&gt;($ED$11*CT$8),1,IF($C17+$D17+$E17+$F17+$ED16&gt;($ED$11*CT$8),2,IF($C17+$D17+$E17+$F17+$G17+$ED16&gt;($ED$11*CT$8),3,0))))</f>
        <v>0</v>
      </c>
      <c r="CU17" s="68">
        <f>IF(OR(SUMIF(CU$12:CU16,2,CU$12:CU16)=2,SUMIF(CU$12:CU16,1,CU$12:CU16)=1,SUM(CU$12:CU16)=1,SUM(CU$12:CU16)=2),0,IF($C17+$ED16&gt;($ED$11*CU$8),1,IF($C17+$D17+$E17+$F17+$ED16&gt;($ED$11*CU$8),2,IF($C17+$D17+$E17+$F17+$G17+$ED16&gt;($ED$11*CU$8),3,0))))</f>
        <v>0</v>
      </c>
      <c r="CV17" s="68">
        <f>IF(OR(SUMIF(CV$12:CV16,2,CV$12:CV16)=2,SUMIF(CV$12:CV16,1,CV$12:CV16)=1,SUM(CV$12:CV16)=1,SUM(CV$12:CV16)=2),0,IF($C17+$ED16&gt;($ED$11*CV$8),1,IF($C17+$D17+$E17+$F17+$ED16&gt;($ED$11*CV$8),2,IF($C17+$D17+$E17+$F17+$G17+$ED16&gt;($ED$11*CV$8),3,0))))</f>
        <v>0</v>
      </c>
      <c r="CW17" s="68">
        <f>IF(OR(SUMIF(CW$12:CW16,2,CW$12:CW16)=2,SUMIF(CW$12:CW16,1,CW$12:CW16)=1,SUM(CW$12:CW16)=1,SUM(CW$12:CW16)=2),0,IF($C17+$ED16&gt;($ED$11*CW$8),1,IF($C17+$D17+$E17+$F17+$ED16&gt;($ED$11*CW$8),2,IF($C17+$D17+$E17+$F17+$G17+$ED16&gt;($ED$11*CW$8),3,0))))</f>
        <v>0</v>
      </c>
      <c r="CX17" s="68">
        <f>IF(OR(SUMIF(CX$12:CX16,2,CX$12:CX16)=2,SUMIF(CX$12:CX16,1,CX$12:CX16)=1,SUM(CX$12:CX16)=1,SUM(CX$12:CX16)=2),0,IF($C17+$ED16&gt;($ED$11*CX$8),1,IF($C17+$D17+$E17+$F17+$ED16&gt;($ED$11*CX$8),2,IF($C17+$D17+$E17+$F17+$G17+$ED16&gt;($ED$11*CX$8),3,0))))</f>
        <v>0</v>
      </c>
      <c r="CY17" s="68">
        <f>IF(OR(SUMIF(CY$12:CY16,2,CY$12:CY16)=2,SUMIF(CY$12:CY16,1,CY$12:CY16)=1,SUM(CY$12:CY16)=1,SUM(CY$12:CY16)=2),0,IF($C17+$ED16&gt;($ED$11*CY$8),1,IF($C17+$D17+$E17+$F17+$ED16&gt;($ED$11*CY$8),2,IF($C17+$D17+$E17+$F17+$G17+$ED16&gt;($ED$11*CY$8),3,0))))</f>
        <v>0</v>
      </c>
      <c r="CZ17" s="68">
        <f>IF(OR(SUMIF(CZ$12:CZ16,2,CZ$12:CZ16)=2,SUMIF(CZ$12:CZ16,1,CZ$12:CZ16)=1,SUM(CZ$12:CZ16)=1,SUM(CZ$12:CZ16)=2),0,IF($C17+$ED16&gt;($ED$11*CZ$8),1,IF($C17+$D17+$E17+$F17+$ED16&gt;($ED$11*CZ$8),2,IF($C17+$D17+$E17+$F17+$G17+$ED16&gt;($ED$11*CZ$8),3,0))))</f>
        <v>0</v>
      </c>
      <c r="DA17" s="68">
        <f>IF(OR(SUMIF(DA$12:DA16,2,DA$12:DA16)=2,SUMIF(DA$12:DA16,1,DA$12:DA16)=1,SUM(DA$12:DA16)=1,SUM(DA$12:DA16)=2),0,IF($C17+$ED16&gt;($ED$11*DA$8),1,IF($C17+$D17+$E17+$F17+$ED16&gt;($ED$11*DA$8),2,IF($C17+$D17+$E17+$F17+$G17+$ED16&gt;($ED$11*DA$8),3,0))))</f>
        <v>0</v>
      </c>
      <c r="DB17" s="68">
        <f>IF(OR(SUMIF(DB$12:DB16,2,DB$12:DB16)=2,SUMIF(DB$12:DB16,1,DB$12:DB16)=1,SUM(DB$12:DB16)=1,SUM(DB$12:DB16)=2),0,IF($C17+$ED16&gt;($ED$11*DB$8),1,IF($C17+$D17+$E17+$F17+$ED16&gt;($ED$11*DB$8),2,IF($C17+$D17+$E17+$F17+$G17+$ED16&gt;($ED$11*DB$8),3,0))))</f>
        <v>0</v>
      </c>
      <c r="DC17" s="68">
        <f>IF(OR(SUMIF(DC$12:DC16,2,DC$12:DC16)=2,SUMIF(DC$12:DC16,1,DC$12:DC16)=1,SUM(DC$12:DC16)=1,SUM(DC$12:DC16)=2),0,IF($C17+$ED16&gt;($ED$11*DC$8),1,IF($C17+$D17+$E17+$F17+$ED16&gt;($ED$11*DC$8),2,IF($C17+$D17+$E17+$F17+$G17+$ED16&gt;($ED$11*DC$8),3,0))))</f>
        <v>0</v>
      </c>
      <c r="DD17" s="68">
        <f>IF(OR(SUMIF(DD$12:DD16,2,DD$12:DD16)=2,SUMIF(DD$12:DD16,1,DD$12:DD16)=1,SUM(DD$12:DD16)=1,SUM(DD$12:DD16)=2),0,IF($C17+$ED16&gt;($ED$11*DD$8),1,IF($C17+$D17+$E17+$F17+$ED16&gt;($ED$11*DD$8),2,IF($C17+$D17+$E17+$F17+$G17+$ED16&gt;($ED$11*DD$8),3,0))))</f>
        <v>0</v>
      </c>
      <c r="DE17" s="68">
        <f>IF(OR(SUMIF(DE$12:DE16,2,DE$12:DE16)=2,SUMIF(DE$12:DE16,1,DE$12:DE16)=1,SUM(DE$12:DE16)=1,SUM(DE$12:DE16)=2),0,IF($C17+$ED16&gt;($ED$11*DE$8),1,IF($C17+$D17+$E17+$F17+$ED16&gt;($ED$11*DE$8),2,IF($C17+$D17+$E17+$F17+$G17+$ED16&gt;($ED$11*DE$8),3,0))))</f>
        <v>0</v>
      </c>
      <c r="DF17" s="68">
        <f>IF(OR(SUMIF(DF$12:DF16,2,DF$12:DF16)=2,SUMIF(DF$12:DF16,1,DF$12:DF16)=1,SUM(DF$12:DF16)=1,SUM(DF$12:DF16)=2),0,IF($C17+$ED16&gt;($ED$11*DF$8),1,IF($C17+$D17+$E17+$F17+$ED16&gt;($ED$11*DF$8),2,IF($C17+$D17+$E17+$F17+$G17+$ED16&gt;($ED$11*DF$8),3,0))))</f>
        <v>0</v>
      </c>
      <c r="DG17" s="68">
        <f>IF(OR(SUMIF(DG$12:DG16,2,DG$12:DG16)=2,SUMIF(DG$12:DG16,1,DG$12:DG16)=1,SUM(DG$12:DG16)=1,SUM(DG$12:DG16)=2),0,IF($C17+$ED16&gt;($ED$11*DG$8),1,IF($C17+$D17+$E17+$F17+$ED16&gt;($ED$11*DG$8),2,IF($C17+$D17+$E17+$F17+$G17+$ED16&gt;($ED$11*DG$8),3,0))))</f>
        <v>0</v>
      </c>
      <c r="DH17" s="68">
        <f>IF(OR(SUMIF(DH$12:DH16,2,DH$12:DH16)=2,SUMIF(DH$12:DH16,1,DH$12:DH16)=1,SUM(DH$12:DH16)=1,SUM(DH$12:DH16)=2),0,IF($C17+$ED16&gt;($ED$11*DH$8),1,IF($C17+$D17+$E17+$F17+$ED16&gt;($ED$11*DH$8),2,IF($C17+$D17+$E17+$F17+$G17+$ED16&gt;($ED$11*DH$8),3,0))))</f>
        <v>0</v>
      </c>
      <c r="DI17" s="68">
        <f>IF(OR(SUMIF(DI$12:DI16,2,DI$12:DI16)=2,SUMIF(DI$12:DI16,1,DI$12:DI16)=1,SUM(DI$12:DI16)=1,SUM(DI$12:DI16)=2),0,IF($C17+$ED16&gt;($ED$11*DI$8),1,IF($C17+$D17+$E17+$F17+$ED16&gt;($ED$11*DI$8),2,IF($C17+$D17+$E17+$F17+$G17+$ED16&gt;($ED$11*DI$8),3,0))))</f>
        <v>0</v>
      </c>
      <c r="DJ17" s="68">
        <f>IF(OR(SUMIF(DJ$12:DJ16,2,DJ$12:DJ16)=2,SUMIF(DJ$12:DJ16,1,DJ$12:DJ16)=1,SUM(DJ$12:DJ16)=1,SUM(DJ$12:DJ16)=2),0,IF($C17+$ED16&gt;($ED$11*DJ$8),1,IF($C17+$D17+$E17+$F17+$ED16&gt;($ED$11*DJ$8),2,IF($C17+$D17+$E17+$F17+$G17+$ED16&gt;($ED$11*DJ$8),3,0))))</f>
        <v>0</v>
      </c>
      <c r="DK17" s="68">
        <f>IF(OR(SUMIF(DK$12:DK16,2,DK$12:DK16)=2,SUMIF(DK$12:DK16,1,DK$12:DK16)=1,SUM(DK$12:DK16)=1,SUM(DK$12:DK16)=2),0,IF($C17+$ED16&gt;($ED$11*DK$8),1,IF($C17+$D17+$E17+$F17+$ED16&gt;($ED$11*DK$8),2,IF($C17+$D17+$E17+$F17+$G17+$ED16&gt;($ED$11*DK$8),3,0))))</f>
        <v>0</v>
      </c>
      <c r="DL17" s="68">
        <f>IF(OR(SUMIF(DL$12:DL16,2,DL$12:DL16)=2,SUMIF(DL$12:DL16,1,DL$12:DL16)=1,SUM(DL$12:DL16)=1,SUM(DL$12:DL16)=2),0,IF($C17+$ED16&gt;($ED$11*DL$8),1,IF($C17+$D17+$E17+$F17+$ED16&gt;($ED$11*DL$8),2,IF($C17+$D17+$E17+$F17+$G17+$ED16&gt;($ED$11*DL$8),3,0))))</f>
        <v>0</v>
      </c>
      <c r="DM17" s="68">
        <f>IF(OR(SUMIF(DM$12:DM16,2,DM$12:DM16)=2,SUMIF(DM$12:DM16,1,DM$12:DM16)=1,SUM(DM$12:DM16)=1,SUM(DM$12:DM16)=2),0,IF($C17+$ED16&gt;($ED$11*DM$8),1,IF($C17+$D17+$E17+$F17+$ED16&gt;($ED$11*DM$8),2,IF($C17+$D17+$E17+$F17+$G17+$ED16&gt;($ED$11*DM$8),3,0))))</f>
        <v>0</v>
      </c>
      <c r="DN17" s="68">
        <f>IF(OR(SUMIF(DN$12:DN16,2,DN$12:DN16)=2,SUMIF(DN$12:DN16,1,DN$12:DN16)=1,SUM(DN$12:DN16)=1,SUM(DN$12:DN16)=2),0,IF($C17+$ED16&gt;($ED$11*DN$8),1,IF($C17+$D17+$E17+$F17+$ED16&gt;($ED$11*DN$8),2,IF($C17+$D17+$E17+$F17+$G17+$ED16&gt;($ED$11*DN$8),3,0))))</f>
        <v>0</v>
      </c>
      <c r="DO17" s="68">
        <f>IF(OR(SUMIF(DO$12:DO16,2,DO$12:DO16)=2,SUMIF(DO$12:DO16,1,DO$12:DO16)=1,SUM(DO$12:DO16)=1,SUM(DO$12:DO16)=2),0,IF($C17+$ED16&gt;($ED$11*DO$8),1,IF($C17+$D17+$E17+$F17+$ED16&gt;($ED$11*DO$8),2,IF($C17+$D17+$E17+$F17+$G17+$ED16&gt;($ED$11*DO$8),3,0))))</f>
        <v>0</v>
      </c>
      <c r="DP17" s="68">
        <f>IF(OR(SUMIF(DP$12:DP16,2,DP$12:DP16)=2,SUMIF(DP$12:DP16,1,DP$12:DP16)=1,SUM(DP$12:DP16)=1,SUM(DP$12:DP16)=2),0,IF($C17+$ED16&gt;($ED$11*DP$8),1,IF($C17+$D17+$E17+$F17+$ED16&gt;($ED$11*DP$8),2,IF($C17+$D17+$E17+$F17+$G17+$ED16&gt;($ED$11*DP$8),3,0))))</f>
        <v>0</v>
      </c>
      <c r="DQ17" s="68">
        <f>IF(OR(SUMIF(DQ$12:DQ16,2,DQ$12:DQ16)=2,SUMIF(DQ$12:DQ16,1,DQ$12:DQ16)=1,SUM(DQ$12:DQ16)=1,SUM(DQ$12:DQ16)=2),0,IF($C17+$ED16&gt;($ED$11*DQ$8),1,IF($C17+$D17+$E17+$F17+$ED16&gt;($ED$11*DQ$8),2,IF($C17+$D17+$E17+$F17+$G17+$ED16&gt;($ED$11*DQ$8),3,0))))</f>
        <v>0</v>
      </c>
      <c r="DR17" s="68">
        <f>IF(OR(SUMIF(DR$12:DR16,2,DR$12:DR16)=2,SUMIF(DR$12:DR16,1,DR$12:DR16)=1,SUM(DR$12:DR16)=1,SUM(DR$12:DR16)=2),0,IF($C17+$ED16&gt;($ED$11*DR$8),1,IF($C17+$D17+$E17+$F17+$ED16&gt;($ED$11*DR$8),2,IF($C17+$D17+$E17+$F17+$G17+$ED16&gt;($ED$11*DR$8),3,0))))</f>
        <v>0</v>
      </c>
      <c r="DS17" s="68">
        <f>IF(OR(SUMIF(DS$12:DS16,2,DS$12:DS16)=2,SUMIF(DS$12:DS16,1,DS$12:DS16)=1,SUM(DS$12:DS16)=1,SUM(DS$12:DS16)=2),0,IF($C17+$ED16&gt;($ED$11*DS$8),1,IF($C17+$D17+$E17+$F17+$ED16&gt;($ED$11*DS$8),2,IF($C17+$D17+$E17+$F17+$G17+$ED16&gt;($ED$11*DS$8),3,0))))</f>
        <v>0</v>
      </c>
      <c r="DT17" s="68">
        <f>IF(OR(SUMIF(DT$12:DT16,2,DT$12:DT16)=2,SUMIF(DT$12:DT16,1,DT$12:DT16)=1,SUM(DT$12:DT16)=1,SUM(DT$12:DT16)=2),0,IF($C17+$ED16&gt;($ED$11*DT$8),1,IF($C17+$D17+$E17+$F17+$ED16&gt;($ED$11*DT$8),2,IF($C17+$D17+$E17+$F17+$G17+$ED16&gt;($ED$11*DT$8),3,0))))</f>
        <v>0</v>
      </c>
      <c r="DU17" s="68">
        <f>IF(OR(SUMIF(DU$12:DU16,2,DU$12:DU16)=2,SUMIF(DU$12:DU16,1,DU$12:DU16)=1,SUM(DU$12:DU16)=1,SUM(DU$12:DU16)=2),0,IF($C17+$ED16&gt;($ED$11*DU$8),1,IF($C17+$D17+$E17+$F17+$ED16&gt;($ED$11*DU$8),2,IF($C17+$D17+$E17+$F17+$G17+$ED16&gt;($ED$11*DU$8),3,0))))</f>
        <v>0</v>
      </c>
      <c r="DV17" s="68">
        <f>IF(OR(SUMIF(DV$12:DV16,2,DV$12:DV16)=2,SUMIF(DV$12:DV16,1,DV$12:DV16)=1,SUM(DV$12:DV16)=1,SUM(DV$12:DV16)=2),0,IF($C17+$ED16&gt;($ED$11*DV$8),1,IF($C17+$D17+$E17+$F17+$ED16&gt;($ED$11*DV$8),2,IF($C17+$D17+$E17+$F17+$G17+$ED16&gt;($ED$11*DV$8),3,0))))</f>
        <v>0</v>
      </c>
      <c r="DW17" s="68">
        <f>IF(OR(SUMIF(DW$12:DW16,2,DW$12:DW16)=2,SUMIF(DW$12:DW16,1,DW$12:DW16)=1,SUM(DW$12:DW16)=1,SUM(DW$12:DW16)=2),0,IF($C17+$ED16&gt;($ED$11*DW$8),1,IF($C17+$D17+$E17+$F17+$ED16&gt;($ED$11*DW$8),2,IF($C17+$D17+$E17+$F17+$G17+$ED16&gt;($ED$11*DW$8),3,0))))</f>
        <v>0</v>
      </c>
      <c r="DX17" s="68">
        <f>IF(OR(SUMIF(DX$12:DX16,2,DX$12:DX16)=2,SUMIF(DX$12:DX16,1,DX$12:DX16)=1,SUM(DX$12:DX16)=1,SUM(DX$12:DX16)=2),0,IF($C17+$ED16&gt;($ED$11*DX$8),1,IF($C17+$D17+$E17+$F17+$ED16&gt;($ED$11*DX$8),2,IF($C17+$D17+$E17+$F17+$G17+$ED16&gt;($ED$11*DX$8),3,0))))</f>
        <v>0</v>
      </c>
      <c r="DY17" s="68">
        <f>IF(OR(SUMIF(DY$12:DY16,2,DY$12:DY16)=2,SUMIF(DY$12:DY16,1,DY$12:DY16)=1,SUM(DY$12:DY16)=1,SUM(DY$12:DY16)=2),0,IF($C17+$ED16&gt;($ED$11*DY$8),1,IF($C17+$D17+$E17+$F17+$ED16&gt;($ED$11*DY$8),2,IF($C17+$D17+$E17+$F17+$G17+$ED16&gt;($ED$11*DY$8),3,0))))</f>
        <v>0</v>
      </c>
      <c r="DZ17" s="68">
        <f>IF(OR(SUMIF(DZ$12:DZ16,2,DZ$12:DZ16)=2,SUMIF(DZ$12:DZ16,1,DZ$12:DZ16)=1,SUM(DZ$12:DZ16)=1,SUM(DZ$12:DZ16)=2),0,IF($C17+$ED16&gt;($ED$11*DZ$8),1,IF($C17+$D17+$E17+$F17+$ED16&gt;($ED$11*DZ$8),2,IF($C17+$D17+$E17+$F17+$G17+$ED16&gt;($ED$11*DZ$8),3,0))))</f>
        <v>0</v>
      </c>
      <c r="EA17" s="68">
        <f>IF(OR(SUMIF(EA$12:EA16,2,EA$12:EA16)=2,SUMIF(EA$12:EA16,1,EA$12:EA16)=1,SUM(EA$12:EA16)=1,SUM(EA$12:EA16)=2),0,IF($C17+$ED16&gt;($ED$11*EA$8),1,IF($C17+$D17+$E17+$F17+$ED16&gt;($ED$11*EA$8),2,IF($C17+$D17+$E17+$F17+$G17+$ED16&gt;($ED$11*EA$8),3,0))))</f>
        <v>0</v>
      </c>
      <c r="EB17" s="68">
        <f>IF(OR(SUMIF(EB$12:EB16,2,EB$12:EB16)=2,SUMIF(EB$12:EB16,1,EB$12:EB16)=1,SUM(EB$12:EB16)=1,SUM(EB$12:EB16)=2),0,IF($C17+$ED16&gt;($ED$11*EB$8),1,IF($C17+$D17+$E17+$F17+$ED16&gt;($ED$11*EB$8),2,IF($C17+$D17+$E17+$F17+$G17+$ED16&gt;($ED$11*EB$8),3,0))))</f>
        <v>0</v>
      </c>
      <c r="EC17" s="68">
        <f>IF(OR(SUMIF(EC$12:EC16,2,EC$12:EC16)=2,SUMIF(EC$12:EC16,1,EC$12:EC16)=1,SUM(EC$12:EC16)=1,SUM(EC$12:EC16)=2),0,IF($C17+$ED16&gt;($ED$11*EC$8),1,IF($C17+$D17+$E17+$F17+$ED16&gt;($ED$11*EC$8),2,IF($C17+$D17+$E17+$F17+$G17+$ED16&gt;($ED$11*EC$8),3,0))))</f>
        <v>0</v>
      </c>
      <c r="ED17" s="26">
        <f>SUM($C$12:$F17)</f>
        <v>0</v>
      </c>
    </row>
    <row r="18" spans="1:134" ht="14.1" customHeight="1">
      <c r="A18" s="66">
        <v>7</v>
      </c>
      <c r="B18" s="238"/>
      <c r="C18" s="238"/>
      <c r="D18" s="238"/>
      <c r="E18" s="238"/>
      <c r="F18" s="238"/>
      <c r="G18" s="238"/>
      <c r="H18" s="68">
        <f>IF(OR(SUMIF(H$12:H17,2,H$12:H17)=2,SUMIF(H$12:H17,1,H$12:H17)=1,SUM(H$12:H17)=1,SUM(H$12:H17)=2),0,IF($C18+$ED17&gt;($ED$11*H$8),1,IF($C18+$D18+$E18+$F18+$ED17&gt;($ED$11*H$8),2,IF($C18+$D18+$E18+$F18+$G18+$ED17&gt;($ED$11*H$8),3,0))))</f>
        <v>0</v>
      </c>
      <c r="I18" s="68">
        <f>IF(OR(SUMIF(I$12:I17,2,I$12:I17)=2,SUMIF(I$12:I17,1,I$12:I17)=1,SUM(I$12:I17)=1,SUM(I$12:I17)=2),0,IF($C18+$ED17&gt;($ED$11*I$8),1,IF($C18+$D18+$E18+$F18+$ED17&gt;($ED$11*I$8),2,IF($C18+$D18+$E18+$F18+$G18+$ED17&gt;($ED$11*I$8),3,0))))</f>
        <v>0</v>
      </c>
      <c r="J18" s="68">
        <f>IF(OR(SUMIF(J$12:J17,2,J$12:J17)=2,SUMIF(J$12:J17,1,J$12:J17)=1,SUM(J$12:J17)=1,SUM(J$12:J17)=2),0,IF($C18+$ED17&gt;($ED$11*J$8),1,IF($C18+$D18+$E18+$F18+$ED17&gt;($ED$11*J$8),2,IF($C18+$D18+$E18+$F18+$G18+$ED17&gt;($ED$11*J$8),3,0))))</f>
        <v>0</v>
      </c>
      <c r="K18" s="68">
        <f>IF(OR(SUMIF(K$12:K17,2,K$12:K17)=2,SUMIF(K$12:K17,1,K$12:K17)=1,SUM(K$12:K17)=1,SUM(K$12:K17)=2),0,IF($C18+$ED17&gt;($ED$11*K$8),1,IF($C18+$D18+$E18+$F18+$ED17&gt;($ED$11*K$8),2,IF($C18+$D18+$E18+$F18+$G18+$ED17&gt;($ED$11*K$8),3,0))))</f>
        <v>0</v>
      </c>
      <c r="L18" s="68">
        <f>IF(OR(SUMIF(L$12:L17,2,L$12:L17)=2,SUMIF(L$12:L17,1,L$12:L17)=1,SUM(L$12:L17)=1,SUM(L$12:L17)=2),0,IF($C18+$ED17&gt;($ED$11*L$8),1,IF($C18+$D18+$E18+$F18+$ED17&gt;($ED$11*L$8),2,IF($C18+$D18+$E18+$F18+$G18+$ED17&gt;($ED$11*L$8),3,0))))</f>
        <v>0</v>
      </c>
      <c r="M18" s="68">
        <f>IF(OR(SUMIF(M$12:M17,2,M$12:M17)=2,SUMIF(M$12:M17,1,M$12:M17)=1,SUM(M$12:M17)=1,SUM(M$12:M17)=2),0,IF($C18+$ED17&gt;($ED$11*M$8),1,IF($C18+$D18+$E18+$F18+$ED17&gt;($ED$11*M$8),2,IF($C18+$D18+$E18+$F18+$G18+$ED17&gt;($ED$11*M$8),3,0))))</f>
        <v>0</v>
      </c>
      <c r="N18" s="68">
        <f>IF(OR(SUMIF(N$12:N17,2,N$12:N17)=2,SUMIF(N$12:N17,1,N$12:N17)=1,SUM(N$12:N17)=1,SUM(N$12:N17)=2),0,IF($C18+$ED17&gt;($ED$11*N$8),1,IF($C18+$D18+$E18+$F18+$ED17&gt;($ED$11*N$8),2,IF($C18+$D18+$E18+$F18+$G18+$ED17&gt;($ED$11*N$8),3,0))))</f>
        <v>0</v>
      </c>
      <c r="O18" s="68">
        <f>IF(OR(SUMIF(O$12:O17,2,O$12:O17)=2,SUMIF(O$12:O17,1,O$12:O17)=1,SUM(O$12:O17)=1,SUM(O$12:O17)=2),0,IF($C18+$ED17&gt;($ED$11*O$8),1,IF($C18+$D18+$E18+$F18+$ED17&gt;($ED$11*O$8),2,IF($C18+$D18+$E18+$F18+$G18+$ED17&gt;($ED$11*O$8),3,0))))</f>
        <v>0</v>
      </c>
      <c r="P18" s="68">
        <f>IF(OR(SUMIF(P$12:P17,2,P$12:P17)=2,SUMIF(P$12:P17,1,P$12:P17)=1,SUM(P$12:P17)=1,SUM(P$12:P17)=2),0,IF($C18+$ED17&gt;($ED$11*P$8),1,IF($C18+$D18+$E18+$F18+$ED17&gt;($ED$11*P$8),2,IF($C18+$D18+$E18+$F18+$G18+$ED17&gt;($ED$11*P$8),3,0))))</f>
        <v>0</v>
      </c>
      <c r="Q18" s="68">
        <f>IF(OR(SUMIF(Q$12:Q17,2,Q$12:Q17)=2,SUMIF(Q$12:Q17,1,Q$12:Q17)=1,SUM(Q$12:Q17)=1,SUM(Q$12:Q17)=2),0,IF($C18+$ED17&gt;($ED$11*Q$8),1,IF($C18+$D18+$E18+$F18+$ED17&gt;($ED$11*Q$8),2,IF($C18+$D18+$E18+$F18+$G18+$ED17&gt;($ED$11*Q$8),3,0))))</f>
        <v>0</v>
      </c>
      <c r="R18" s="68">
        <f>IF(OR(SUMIF(R$12:R17,2,R$12:R17)=2,SUMIF(R$12:R17,1,R$12:R17)=1,SUM(R$12:R17)=1,SUM(R$12:R17)=2),0,IF($C18+$ED17&gt;($ED$11*R$8),1,IF($C18+$D18+$E18+$F18+$ED17&gt;($ED$11*R$8),2,IF($C18+$D18+$E18+$F18+$G18+$ED17&gt;($ED$11*R$8),3,0))))</f>
        <v>0</v>
      </c>
      <c r="S18" s="68">
        <f>IF(OR(SUMIF(S$12:S17,2,S$12:S17)=2,SUMIF(S$12:S17,1,S$12:S17)=1,SUM(S$12:S17)=1,SUM(S$12:S17)=2),0,IF($C18+$ED17&gt;($ED$11*S$8),1,IF($C18+$D18+$E18+$F18+$ED17&gt;($ED$11*S$8),2,IF($C18+$D18+$E18+$F18+$G18+$ED17&gt;($ED$11*S$8),3,0))))</f>
        <v>0</v>
      </c>
      <c r="T18" s="68">
        <f>IF(OR(SUMIF(T$12:T17,2,T$12:T17)=2,SUMIF(T$12:T17,1,T$12:T17)=1,SUM(T$12:T17)=1,SUM(T$12:T17)=2),0,IF($C18+$ED17&gt;($ED$11*T$8),1,IF($C18+$D18+$E18+$F18+$ED17&gt;($ED$11*T$8),2,IF($C18+$D18+$E18+$F18+$G18+$ED17&gt;($ED$11*T$8),3,0))))</f>
        <v>0</v>
      </c>
      <c r="U18" s="68">
        <f>IF(OR(SUMIF(U$12:U17,2,U$12:U17)=2,SUMIF(U$12:U17,1,U$12:U17)=1,SUM(U$12:U17)=1,SUM(U$12:U17)=2),0,IF($C18+$ED17&gt;($ED$11*U$8),1,IF($C18+$D18+$E18+$F18+$ED17&gt;($ED$11*U$8),2,IF($C18+$D18+$E18+$F18+$G18+$ED17&gt;($ED$11*U$8),3,0))))</f>
        <v>0</v>
      </c>
      <c r="V18" s="68">
        <f>IF(OR(SUMIF(V$12:V17,2,V$12:V17)=2,SUMIF(V$12:V17,1,V$12:V17)=1,SUM(V$12:V17)=1,SUM(V$12:V17)=2),0,IF($C18+$ED17&gt;($ED$11*V$8),1,IF($C18+$D18+$E18+$F18+$ED17&gt;($ED$11*V$8),2,IF($C18+$D18+$E18+$F18+$G18+$ED17&gt;($ED$11*V$8),3,0))))</f>
        <v>0</v>
      </c>
      <c r="W18" s="68">
        <f>IF(OR(SUMIF(W$12:W17,2,W$12:W17)=2,SUMIF(W$12:W17,1,W$12:W17)=1,SUM(W$12:W17)=1,SUM(W$12:W17)=2),0,IF($C18+$ED17&gt;($ED$11*W$8),1,IF($C18+$D18+$E18+$F18+$ED17&gt;($ED$11*W$8),2,IF($C18+$D18+$E18+$F18+$G18+$ED17&gt;($ED$11*W$8),3,0))))</f>
        <v>0</v>
      </c>
      <c r="X18" s="68">
        <f>IF(OR(SUMIF(X$12:X17,2,X$12:X17)=2,SUMIF(X$12:X17,1,X$12:X17)=1,SUM(X$12:X17)=1,SUM(X$12:X17)=2),0,IF($C18+$ED17&gt;($ED$11*X$8),1,IF($C18+$D18+$E18+$F18+$ED17&gt;($ED$11*X$8),2,IF($C18+$D18+$E18+$F18+$G18+$ED17&gt;($ED$11*X$8),3,0))))</f>
        <v>0</v>
      </c>
      <c r="Y18" s="68">
        <f>IF(OR(SUMIF(Y$12:Y17,2,Y$12:Y17)=2,SUMIF(Y$12:Y17,1,Y$12:Y17)=1,SUM(Y$12:Y17)=1,SUM(Y$12:Y17)=2),0,IF($C18+$ED17&gt;($ED$11*Y$8),1,IF($C18+$D18+$E18+$F18+$ED17&gt;($ED$11*Y$8),2,IF($C18+$D18+$E18+$F18+$G18+$ED17&gt;($ED$11*Y$8),3,0))))</f>
        <v>0</v>
      </c>
      <c r="Z18" s="68">
        <f>IF(OR(SUMIF(Z$12:Z17,2,Z$12:Z17)=2,SUMIF(Z$12:Z17,1,Z$12:Z17)=1,SUM(Z$12:Z17)=1,SUM(Z$12:Z17)=2),0,IF($C18+$ED17&gt;($ED$11*Z$8),1,IF($C18+$D18+$E18+$F18+$ED17&gt;($ED$11*Z$8),2,IF($C18+$D18+$E18+$F18+$G18+$ED17&gt;($ED$11*Z$8),3,0))))</f>
        <v>0</v>
      </c>
      <c r="AA18" s="68">
        <f>IF(OR(SUMIF(AA$12:AA17,2,AA$12:AA17)=2,SUMIF(AA$12:AA17,1,AA$12:AA17)=1,SUM(AA$12:AA17)=1,SUM(AA$12:AA17)=2),0,IF($C18+$ED17&gt;($ED$11*AA$8),1,IF($C18+$D18+$E18+$F18+$ED17&gt;($ED$11*AA$8),2,IF($C18+$D18+$E18+$F18+$G18+$ED17&gt;($ED$11*AA$8),3,0))))</f>
        <v>0</v>
      </c>
      <c r="AB18" s="68">
        <f>IF(OR(SUMIF(AB$12:AB17,2,AB$12:AB17)=2,SUMIF(AB$12:AB17,1,AB$12:AB17)=1,SUM(AB$12:AB17)=1,SUM(AB$12:AB17)=2),0,IF($C18+$ED17&gt;($ED$11*AB$8),1,IF($C18+$D18+$E18+$F18+$ED17&gt;($ED$11*AB$8),2,IF($C18+$D18+$E18+$F18+$G18+$ED17&gt;($ED$11*AB$8),3,0))))</f>
        <v>0</v>
      </c>
      <c r="AC18" s="68">
        <f>IF(OR(SUMIF(AC$12:AC17,2,AC$12:AC17)=2,SUMIF(AC$12:AC17,1,AC$12:AC17)=1,SUM(AC$12:AC17)=1,SUM(AC$12:AC17)=2),0,IF($C18+$ED17&gt;($ED$11*AC$8),1,IF($C18+$D18+$E18+$F18+$ED17&gt;($ED$11*AC$8),2,IF($C18+$D18+$E18+$F18+$G18+$ED17&gt;($ED$11*AC$8),3,0))))</f>
        <v>0</v>
      </c>
      <c r="AD18" s="68">
        <f>IF(OR(SUMIF(AD$12:AD17,2,AD$12:AD17)=2,SUMIF(AD$12:AD17,1,AD$12:AD17)=1,SUM(AD$12:AD17)=1,SUM(AD$12:AD17)=2),0,IF($C18+$ED17&gt;($ED$11*AD$8),1,IF($C18+$D18+$E18+$F18+$ED17&gt;($ED$11*AD$8),2,IF($C18+$D18+$E18+$F18+$G18+$ED17&gt;($ED$11*AD$8),3,0))))</f>
        <v>0</v>
      </c>
      <c r="AE18" s="68">
        <f>IF(OR(SUMIF(AE$12:AE17,2,AE$12:AE17)=2,SUMIF(AE$12:AE17,1,AE$12:AE17)=1,SUM(AE$12:AE17)=1,SUM(AE$12:AE17)=2),0,IF($C18+$ED17&gt;($ED$11*AE$8),1,IF($C18+$D18+$E18+$F18+$ED17&gt;($ED$11*AE$8),2,IF($C18+$D18+$E18+$F18+$G18+$ED17&gt;($ED$11*AE$8),3,0))))</f>
        <v>0</v>
      </c>
      <c r="AF18" s="68">
        <f>IF(OR(SUMIF(AF$12:AF17,2,AF$12:AF17)=2,SUMIF(AF$12:AF17,1,AF$12:AF17)=1,SUM(AF$12:AF17)=1,SUM(AF$12:AF17)=2),0,IF($C18+$ED17&gt;($ED$11*AF$8),1,IF($C18+$D18+$E18+$F18+$ED17&gt;($ED$11*AF$8),2,IF($C18+$D18+$E18+$F18+$G18+$ED17&gt;($ED$11*AF$8),3,0))))</f>
        <v>0</v>
      </c>
      <c r="AG18" s="68">
        <f>IF(OR(SUMIF(AG$12:AG17,2,AG$12:AG17)=2,SUMIF(AG$12:AG17,1,AG$12:AG17)=1,SUM(AG$12:AG17)=1,SUM(AG$12:AG17)=2),0,IF($C18+$ED17&gt;($ED$11*AG$8),1,IF($C18+$D18+$E18+$F18+$ED17&gt;($ED$11*AG$8),2,IF($C18+$D18+$E18+$F18+$G18+$ED17&gt;($ED$11*AG$8),3,0))))</f>
        <v>0</v>
      </c>
      <c r="AH18" s="68">
        <f>IF(OR(SUMIF(AH$12:AH17,2,AH$12:AH17)=2,SUMIF(AH$12:AH17,1,AH$12:AH17)=1,SUM(AH$12:AH17)=1,SUM(AH$12:AH17)=2),0,IF($C18+$ED17&gt;($ED$11*AH$8),1,IF($C18+$D18+$E18+$F18+$ED17&gt;($ED$11*AH$8),2,IF($C18+$D18+$E18+$F18+$G18+$ED17&gt;($ED$11*AH$8),3,0))))</f>
        <v>0</v>
      </c>
      <c r="AI18" s="68">
        <f>IF(OR(SUMIF(AI$12:AI17,2,AI$12:AI17)=2,SUMIF(AI$12:AI17,1,AI$12:AI17)=1,SUM(AI$12:AI17)=1,SUM(AI$12:AI17)=2),0,IF($C18+$ED17&gt;($ED$11*AI$8),1,IF($C18+$D18+$E18+$F18+$ED17&gt;($ED$11*AI$8),2,IF($C18+$D18+$E18+$F18+$G18+$ED17&gt;($ED$11*AI$8),3,0))))</f>
        <v>0</v>
      </c>
      <c r="AJ18" s="68">
        <f>IF(OR(SUMIF(AJ$12:AJ17,2,AJ$12:AJ17)=2,SUMIF(AJ$12:AJ17,1,AJ$12:AJ17)=1,SUM(AJ$12:AJ17)=1,SUM(AJ$12:AJ17)=2),0,IF($C18+$ED17&gt;($ED$11*AJ$8),1,IF($C18+$D18+$E18+$F18+$ED17&gt;($ED$11*AJ$8),2,IF($C18+$D18+$E18+$F18+$G18+$ED17&gt;($ED$11*AJ$8),3,0))))</f>
        <v>0</v>
      </c>
      <c r="AK18" s="68">
        <f>IF(OR(SUMIF(AK$12:AK17,2,AK$12:AK17)=2,SUMIF(AK$12:AK17,1,AK$12:AK17)=1,SUM(AK$12:AK17)=1,SUM(AK$12:AK17)=2),0,IF($C18+$ED17&gt;($ED$11*AK$8),1,IF($C18+$D18+$E18+$F18+$ED17&gt;($ED$11*AK$8),2,IF($C18+$D18+$E18+$F18+$G18+$ED17&gt;($ED$11*AK$8),3,0))))</f>
        <v>0</v>
      </c>
      <c r="AL18" s="68">
        <f>IF(OR(SUMIF(AL$12:AL17,2,AL$12:AL17)=2,SUMIF(AL$12:AL17,1,AL$12:AL17)=1,SUM(AL$12:AL17)=1,SUM(AL$12:AL17)=2),0,IF($C18+$ED17&gt;($ED$11*AL$8),1,IF($C18+$D18+$E18+$F18+$ED17&gt;($ED$11*AL$8),2,IF($C18+$D18+$E18+$F18+$G18+$ED17&gt;($ED$11*AL$8),3,0))))</f>
        <v>0</v>
      </c>
      <c r="AM18" s="68">
        <f>IF(OR(SUMIF(AM$12:AM17,2,AM$12:AM17)=2,SUMIF(AM$12:AM17,1,AM$12:AM17)=1,SUM(AM$12:AM17)=1,SUM(AM$12:AM17)=2),0,IF($C18+$ED17&gt;($ED$11*AM$8),1,IF($C18+$D18+$E18+$F18+$ED17&gt;($ED$11*AM$8),2,IF($C18+$D18+$E18+$F18+$G18+$ED17&gt;($ED$11*AM$8),3,0))))</f>
        <v>0</v>
      </c>
      <c r="AN18" s="68">
        <f>IF(OR(SUMIF(AN$12:AN17,2,AN$12:AN17)=2,SUMIF(AN$12:AN17,1,AN$12:AN17)=1,SUM(AN$12:AN17)=1,SUM(AN$12:AN17)=2),0,IF($C18+$ED17&gt;($ED$11*AN$8),1,IF($C18+$D18+$E18+$F18+$ED17&gt;($ED$11*AN$8),2,IF($C18+$D18+$E18+$F18+$G18+$ED17&gt;($ED$11*AN$8),3,0))))</f>
        <v>0</v>
      </c>
      <c r="AO18" s="68">
        <f>IF(OR(SUMIF(AO$12:AO17,2,AO$12:AO17)=2,SUMIF(AO$12:AO17,1,AO$12:AO17)=1,SUM(AO$12:AO17)=1,SUM(AO$12:AO17)=2),0,IF($C18+$ED17&gt;($ED$11*AO$8),1,IF($C18+$D18+$E18+$F18+$ED17&gt;($ED$11*AO$8),2,IF($C18+$D18+$E18+$F18+$G18+$ED17&gt;($ED$11*AO$8),3,0))))</f>
        <v>0</v>
      </c>
      <c r="AP18" s="68">
        <f>IF(OR(SUMIF(AP$12:AP17,2,AP$12:AP17)=2,SUMIF(AP$12:AP17,1,AP$12:AP17)=1,SUM(AP$12:AP17)=1,SUM(AP$12:AP17)=2),0,IF($C18+$ED17&gt;($ED$11*AP$8),1,IF($C18+$D18+$E18+$F18+$ED17&gt;($ED$11*AP$8),2,IF($C18+$D18+$E18+$F18+$G18+$ED17&gt;($ED$11*AP$8),3,0))))</f>
        <v>0</v>
      </c>
      <c r="AQ18" s="68">
        <f>IF(OR(SUMIF(AQ$12:AQ17,2,AQ$12:AQ17)=2,SUMIF(AQ$12:AQ17,1,AQ$12:AQ17)=1,SUM(AQ$12:AQ17)=1,SUM(AQ$12:AQ17)=2),0,IF($C18+$ED17&gt;($ED$11*AQ$8),1,IF($C18+$D18+$E18+$F18+$ED17&gt;($ED$11*AQ$8),2,IF($C18+$D18+$E18+$F18+$G18+$ED17&gt;($ED$11*AQ$8),3,0))))</f>
        <v>0</v>
      </c>
      <c r="AR18" s="68">
        <f>IF(OR(SUMIF(AR$12:AR17,2,AR$12:AR17)=2,SUMIF(AR$12:AR17,1,AR$12:AR17)=1,SUM(AR$12:AR17)=1,SUM(AR$12:AR17)=2),0,IF($C18+$ED17&gt;($ED$11*AR$8),1,IF($C18+$D18+$E18+$F18+$ED17&gt;($ED$11*AR$8),2,IF($C18+$D18+$E18+$F18+$G18+$ED17&gt;($ED$11*AR$8),3,0))))</f>
        <v>0</v>
      </c>
      <c r="AS18" s="68">
        <f>IF(OR(SUMIF(AS$12:AS17,2,AS$12:AS17)=2,SUMIF(AS$12:AS17,1,AS$12:AS17)=1,SUM(AS$12:AS17)=1,SUM(AS$12:AS17)=2),0,IF($C18+$ED17&gt;($ED$11*AS$8),1,IF($C18+$D18+$E18+$F18+$ED17&gt;($ED$11*AS$8),2,IF($C18+$D18+$E18+$F18+$G18+$ED17&gt;($ED$11*AS$8),3,0))))</f>
        <v>0</v>
      </c>
      <c r="AT18" s="68">
        <f>IF(OR(SUMIF(AT$12:AT17,2,AT$12:AT17)=2,SUMIF(AT$12:AT17,1,AT$12:AT17)=1,SUM(AT$12:AT17)=1,SUM(AT$12:AT17)=2),0,IF($C18+$ED17&gt;($ED$11*AT$8),1,IF($C18+$D18+$E18+$F18+$ED17&gt;($ED$11*AT$8),2,IF($C18+$D18+$E18+$F18+$G18+$ED17&gt;($ED$11*AT$8),3,0))))</f>
        <v>0</v>
      </c>
      <c r="AU18" s="68">
        <f>IF(OR(SUMIF(AU$12:AU17,2,AU$12:AU17)=2,SUMIF(AU$12:AU17,1,AU$12:AU17)=1,SUM(AU$12:AU17)=1,SUM(AU$12:AU17)=2),0,IF($C18+$ED17&gt;($ED$11*AU$8),1,IF($C18+$D18+$E18+$F18+$ED17&gt;($ED$11*AU$8),2,IF($C18+$D18+$E18+$F18+$G18+$ED17&gt;($ED$11*AU$8),3,0))))</f>
        <v>0</v>
      </c>
      <c r="AV18" s="68">
        <f>IF(OR(SUMIF(AV$12:AV17,2,AV$12:AV17)=2,SUMIF(AV$12:AV17,1,AV$12:AV17)=1,SUM(AV$12:AV17)=1,SUM(AV$12:AV17)=2),0,IF($C18+$ED17&gt;($ED$11*AV$8),1,IF($C18+$D18+$E18+$F18+$ED17&gt;($ED$11*AV$8),2,IF($C18+$D18+$E18+$F18+$G18+$ED17&gt;($ED$11*AV$8),3,0))))</f>
        <v>0</v>
      </c>
      <c r="AW18" s="68">
        <f>IF(OR(SUMIF(AW$12:AW17,2,AW$12:AW17)=2,SUMIF(AW$12:AW17,1,AW$12:AW17)=1,SUM(AW$12:AW17)=1,SUM(AW$12:AW17)=2),0,IF($C18+$ED17&gt;($ED$11*AW$8),1,IF($C18+$D18+$E18+$F18+$ED17&gt;($ED$11*AW$8),2,IF($C18+$D18+$E18+$F18+$G18+$ED17&gt;($ED$11*AW$8),3,0))))</f>
        <v>0</v>
      </c>
      <c r="AX18" s="68">
        <f>IF(OR(SUMIF(AX$12:AX17,2,AX$12:AX17)=2,SUMIF(AX$12:AX17,1,AX$12:AX17)=1,SUM(AX$12:AX17)=1,SUM(AX$12:AX17)=2),0,IF($C18+$ED17&gt;($ED$11*AX$8),1,IF($C18+$D18+$E18+$F18+$ED17&gt;($ED$11*AX$8),2,IF($C18+$D18+$E18+$F18+$G18+$ED17&gt;($ED$11*AX$8),3,0))))</f>
        <v>0</v>
      </c>
      <c r="AY18" s="68">
        <f>IF(OR(SUMIF(AY$12:AY17,2,AY$12:AY17)=2,SUMIF(AY$12:AY17,1,AY$12:AY17)=1,SUM(AY$12:AY17)=1,SUM(AY$12:AY17)=2),0,IF($C18+$ED17&gt;($ED$11*AY$8),1,IF($C18+$D18+$E18+$F18+$ED17&gt;($ED$11*AY$8),2,IF($C18+$D18+$E18+$F18+$G18+$ED17&gt;($ED$11*AY$8),3,0))))</f>
        <v>0</v>
      </c>
      <c r="AZ18" s="68">
        <f>IF(OR(SUMIF(AZ$12:AZ17,2,AZ$12:AZ17)=2,SUMIF(AZ$12:AZ17,1,AZ$12:AZ17)=1,SUM(AZ$12:AZ17)=1,SUM(AZ$12:AZ17)=2),0,IF($C18+$ED17&gt;($ED$11*AZ$8),1,IF($C18+$D18+$E18+$F18+$ED17&gt;($ED$11*AZ$8),2,IF($C18+$D18+$E18+$F18+$G18+$ED17&gt;($ED$11*AZ$8),3,0))))</f>
        <v>0</v>
      </c>
      <c r="BA18" s="68">
        <f>IF(OR(SUMIF(BA$12:BA17,2,BA$12:BA17)=2,SUMIF(BA$12:BA17,1,BA$12:BA17)=1,SUM(BA$12:BA17)=1,SUM(BA$12:BA17)=2),0,IF($C18+$ED17&gt;($ED$11*BA$8),1,IF($C18+$D18+$E18+$F18+$ED17&gt;($ED$11*BA$8),2,IF($C18+$D18+$E18+$F18+$G18+$ED17&gt;($ED$11*BA$8),3,0))))</f>
        <v>0</v>
      </c>
      <c r="BB18" s="68">
        <f>IF(OR(SUMIF(BB$12:BB17,2,BB$12:BB17)=2,SUMIF(BB$12:BB17,1,BB$12:BB17)=1,SUM(BB$12:BB17)=1,SUM(BB$12:BB17)=2),0,IF($C18+$ED17&gt;($ED$11*BB$8),1,IF($C18+$D18+$E18+$F18+$ED17&gt;($ED$11*BB$8),2,IF($C18+$D18+$E18+$F18+$G18+$ED17&gt;($ED$11*BB$8),3,0))))</f>
        <v>0</v>
      </c>
      <c r="BC18" s="68">
        <f>IF(OR(SUMIF(BC$12:BC17,2,BC$12:BC17)=2,SUMIF(BC$12:BC17,1,BC$12:BC17)=1,SUM(BC$12:BC17)=1,SUM(BC$12:BC17)=2),0,IF($C18+$ED17&gt;($ED$11*BC$8),1,IF($C18+$D18+$E18+$F18+$ED17&gt;($ED$11*BC$8),2,IF($C18+$D18+$E18+$F18+$G18+$ED17&gt;($ED$11*BC$8),3,0))))</f>
        <v>0</v>
      </c>
      <c r="BD18" s="68">
        <f>IF(OR(SUMIF(BD$12:BD17,2,BD$12:BD17)=2,SUMIF(BD$12:BD17,1,BD$12:BD17)=1,SUM(BD$12:BD17)=1,SUM(BD$12:BD17)=2),0,IF($C18+$ED17&gt;($ED$11*BD$8),1,IF($C18+$D18+$E18+$F18+$ED17&gt;($ED$11*BD$8),2,IF($C18+$D18+$E18+$F18+$G18+$ED17&gt;($ED$11*BD$8),3,0))))</f>
        <v>0</v>
      </c>
      <c r="BE18" s="68">
        <f>IF(OR(SUMIF(BE$12:BE17,2,BE$12:BE17)=2,SUMIF(BE$12:BE17,1,BE$12:BE17)=1,SUM(BE$12:BE17)=1,SUM(BE$12:BE17)=2),0,IF($C18+$ED17&gt;($ED$11*BE$8),1,IF($C18+$D18+$E18+$F18+$ED17&gt;($ED$11*BE$8),2,IF($C18+$D18+$E18+$F18+$G18+$ED17&gt;($ED$11*BE$8),3,0))))</f>
        <v>0</v>
      </c>
      <c r="BF18" s="68">
        <f>IF(OR(SUMIF(BF$12:BF17,2,BF$12:BF17)=2,SUMIF(BF$12:BF17,1,BF$12:BF17)=1,SUM(BF$12:BF17)=1,SUM(BF$12:BF17)=2),0,IF($C18+$ED17&gt;($ED$11*BF$8),1,IF($C18+$D18+$E18+$F18+$ED17&gt;($ED$11*BF$8),2,IF($C18+$D18+$E18+$F18+$G18+$ED17&gt;($ED$11*BF$8),3,0))))</f>
        <v>0</v>
      </c>
      <c r="BG18" s="68">
        <f>IF(OR(SUMIF(BG$12:BG17,2,BG$12:BG17)=2,SUMIF(BG$12:BG17,1,BG$12:BG17)=1,SUM(BG$12:BG17)=1,SUM(BG$12:BG17)=2),0,IF($C18+$ED17&gt;($ED$11*BG$8),1,IF($C18+$D18+$E18+$F18+$ED17&gt;($ED$11*BG$8),2,IF($C18+$D18+$E18+$F18+$G18+$ED17&gt;($ED$11*BG$8),3,0))))</f>
        <v>0</v>
      </c>
      <c r="BH18" s="68">
        <f>IF(OR(SUMIF(BH$12:BH17,2,BH$12:BH17)=2,SUMIF(BH$12:BH17,1,BH$12:BH17)=1,SUM(BH$12:BH17)=1,SUM(BH$12:BH17)=2),0,IF($C18+$ED17&gt;($ED$11*BH$8),1,IF($C18+$D18+$E18+$F18+$ED17&gt;($ED$11*BH$8),2,IF($C18+$D18+$E18+$F18+$G18+$ED17&gt;($ED$11*BH$8),3,0))))</f>
        <v>0</v>
      </c>
      <c r="BI18" s="68">
        <f>IF(OR(SUMIF(BI$12:BI17,2,BI$12:BI17)=2,SUMIF(BI$12:BI17,1,BI$12:BI17)=1,SUM(BI$12:BI17)=1,SUM(BI$12:BI17)=2),0,IF($C18+$ED17&gt;($ED$11*BI$8),1,IF($C18+$D18+$E18+$F18+$ED17&gt;($ED$11*BI$8),2,IF($C18+$D18+$E18+$F18+$G18+$ED17&gt;($ED$11*BI$8),3,0))))</f>
        <v>0</v>
      </c>
      <c r="BJ18" s="68">
        <f>IF(OR(SUMIF(BJ$12:BJ17,2,BJ$12:BJ17)=2,SUMIF(BJ$12:BJ17,1,BJ$12:BJ17)=1,SUM(BJ$12:BJ17)=1,SUM(BJ$12:BJ17)=2),0,IF($C18+$ED17&gt;($ED$11*BJ$8),1,IF($C18+$D18+$E18+$F18+$ED17&gt;($ED$11*BJ$8),2,IF($C18+$D18+$E18+$F18+$G18+$ED17&gt;($ED$11*BJ$8),3,0))))</f>
        <v>0</v>
      </c>
      <c r="BK18" s="68">
        <f>IF(OR(SUMIF(BK$12:BK17,2,BK$12:BK17)=2,SUMIF(BK$12:BK17,1,BK$12:BK17)=1,SUM(BK$12:BK17)=1,SUM(BK$12:BK17)=2),0,IF($C18+$ED17&gt;($ED$11*BK$8),1,IF($C18+$D18+$E18+$F18+$ED17&gt;($ED$11*BK$8),2,IF($C18+$D18+$E18+$F18+$G18+$ED17&gt;($ED$11*BK$8),3,0))))</f>
        <v>0</v>
      </c>
      <c r="BL18" s="68">
        <f>IF(OR(SUMIF(BL$12:BL17,2,BL$12:BL17)=2,SUMIF(BL$12:BL17,1,BL$12:BL17)=1,SUM(BL$12:BL17)=1,SUM(BL$12:BL17)=2),0,IF($C18+$ED17&gt;($ED$11*BL$8),1,IF($C18+$D18+$E18+$F18+$ED17&gt;($ED$11*BL$8),2,IF($C18+$D18+$E18+$F18+$G18+$ED17&gt;($ED$11*BL$8),3,0))))</f>
        <v>0</v>
      </c>
      <c r="BM18" s="68">
        <f>IF(OR(SUMIF(BM$12:BM17,2,BM$12:BM17)=2,SUMIF(BM$12:BM17,1,BM$12:BM17)=1,SUM(BM$12:BM17)=1,SUM(BM$12:BM17)=2),0,IF($C18+$ED17&gt;($ED$11*BM$8),1,IF($C18+$D18+$E18+$F18+$ED17&gt;($ED$11*BM$8),2,IF($C18+$D18+$E18+$F18+$G18+$ED17&gt;($ED$11*BM$8),3,0))))</f>
        <v>0</v>
      </c>
      <c r="BN18" s="68">
        <f>IF(OR(SUMIF(BN$12:BN17,2,BN$12:BN17)=2,SUMIF(BN$12:BN17,1,BN$12:BN17)=1,SUM(BN$12:BN17)=1,SUM(BN$12:BN17)=2),0,IF($C18+$ED17&gt;($ED$11*BN$8),1,IF($C18+$D18+$E18+$F18+$ED17&gt;($ED$11*BN$8),2,IF($C18+$D18+$E18+$F18+$G18+$ED17&gt;($ED$11*BN$8),3,0))))</f>
        <v>0</v>
      </c>
      <c r="BO18" s="68">
        <f>IF(OR(SUMIF(BO$12:BO17,2,BO$12:BO17)=2,SUMIF(BO$12:BO17,1,BO$12:BO17)=1,SUM(BO$12:BO17)=1,SUM(BO$12:BO17)=2),0,IF($C18+$ED17&gt;($ED$11*BO$8),1,IF($C18+$D18+$E18+$F18+$ED17&gt;($ED$11*BO$8),2,IF($C18+$D18+$E18+$F18+$G18+$ED17&gt;($ED$11*BO$8),3,0))))</f>
        <v>0</v>
      </c>
      <c r="BP18" s="68">
        <f>IF(OR(SUMIF(BP$12:BP17,2,BP$12:BP17)=2,SUMIF(BP$12:BP17,1,BP$12:BP17)=1,SUM(BP$12:BP17)=1,SUM(BP$12:BP17)=2),0,IF($C18+$ED17&gt;($ED$11*BP$8),1,IF($C18+$D18+$E18+$F18+$ED17&gt;($ED$11*BP$8),2,IF($C18+$D18+$E18+$F18+$G18+$ED17&gt;($ED$11*BP$8),3,0))))</f>
        <v>0</v>
      </c>
      <c r="BQ18" s="68">
        <f>IF(OR(SUMIF(BQ$12:BQ17,2,BQ$12:BQ17)=2,SUMIF(BQ$12:BQ17,1,BQ$12:BQ17)=1,SUM(BQ$12:BQ17)=1,SUM(BQ$12:BQ17)=2),0,IF($C18+$ED17&gt;($ED$11*BQ$8),1,IF($C18+$D18+$E18+$F18+$ED17&gt;($ED$11*BQ$8),2,IF($C18+$D18+$E18+$F18+$G18+$ED17&gt;($ED$11*BQ$8),3,0))))</f>
        <v>0</v>
      </c>
      <c r="BR18" s="68">
        <f>IF(OR(SUMIF(BR$12:BR17,2,BR$12:BR17)=2,SUMIF(BR$12:BR17,1,BR$12:BR17)=1,SUM(BR$12:BR17)=1,SUM(BR$12:BR17)=2),0,IF($C18+$ED17&gt;($ED$11*BR$8),1,IF($C18+$D18+$E18+$F18+$ED17&gt;($ED$11*BR$8),2,IF($C18+$D18+$E18+$F18+$G18+$ED17&gt;($ED$11*BR$8),3,0))))</f>
        <v>0</v>
      </c>
      <c r="BS18" s="68">
        <f>IF(OR(SUMIF(BS$12:BS17,2,BS$12:BS17)=2,SUMIF(BS$12:BS17,1,BS$12:BS17)=1,SUM(BS$12:BS17)=1,SUM(BS$12:BS17)=2),0,IF($C18+$ED17&gt;($ED$11*BS$8),1,IF($C18+$D18+$E18+$F18+$ED17&gt;($ED$11*BS$8),2,IF($C18+$D18+$E18+$F18+$G18+$ED17&gt;($ED$11*BS$8),3,0))))</f>
        <v>0</v>
      </c>
      <c r="BT18" s="68">
        <f>IF(OR(SUMIF(BT$12:BT17,2,BT$12:BT17)=2,SUMIF(BT$12:BT17,1,BT$12:BT17)=1,SUM(BT$12:BT17)=1,SUM(BT$12:BT17)=2),0,IF($C18+$ED17&gt;($ED$11*BT$8),1,IF($C18+$D18+$E18+$F18+$ED17&gt;($ED$11*BT$8),2,IF($C18+$D18+$E18+$F18+$G18+$ED17&gt;($ED$11*BT$8),3,0))))</f>
        <v>0</v>
      </c>
      <c r="BU18" s="68">
        <f>IF(OR(SUMIF(BU$12:BU17,2,BU$12:BU17)=2,SUMIF(BU$12:BU17,1,BU$12:BU17)=1,SUM(BU$12:BU17)=1,SUM(BU$12:BU17)=2),0,IF($C18+$ED17&gt;($ED$11*BU$8),1,IF($C18+$D18+$E18+$F18+$ED17&gt;($ED$11*BU$8),2,IF($C18+$D18+$E18+$F18+$G18+$ED17&gt;($ED$11*BU$8),3,0))))</f>
        <v>0</v>
      </c>
      <c r="BV18" s="68">
        <f>IF(OR(SUMIF(BV$12:BV17,2,BV$12:BV17)=2,SUMIF(BV$12:BV17,1,BV$12:BV17)=1,SUM(BV$12:BV17)=1,SUM(BV$12:BV17)=2),0,IF($C18+$ED17&gt;($ED$11*BV$8),1,IF($C18+$D18+$E18+$F18+$ED17&gt;($ED$11*BV$8),2,IF($C18+$D18+$E18+$F18+$G18+$ED17&gt;($ED$11*BV$8),3,0))))</f>
        <v>0</v>
      </c>
      <c r="BW18" s="68">
        <f>IF(OR(SUMIF(BW$12:BW17,2,BW$12:BW17)=2,SUMIF(BW$12:BW17,1,BW$12:BW17)=1,SUM(BW$12:BW17)=1,SUM(BW$12:BW17)=2),0,IF($C18+$ED17&gt;($ED$11*BW$8),1,IF($C18+$D18+$E18+$F18+$ED17&gt;($ED$11*BW$8),2,IF($C18+$D18+$E18+$F18+$G18+$ED17&gt;($ED$11*BW$8),3,0))))</f>
        <v>0</v>
      </c>
      <c r="BX18" s="68">
        <f>IF(OR(SUMIF(BX$12:BX17,2,BX$12:BX17)=2,SUMIF(BX$12:BX17,1,BX$12:BX17)=1,SUM(BX$12:BX17)=1,SUM(BX$12:BX17)=2),0,IF($C18+$ED17&gt;($ED$11*BX$8),1,IF($C18+$D18+$E18+$F18+$ED17&gt;($ED$11*BX$8),2,IF($C18+$D18+$E18+$F18+$G18+$ED17&gt;($ED$11*BX$8),3,0))))</f>
        <v>0</v>
      </c>
      <c r="BY18" s="68">
        <f>IF(OR(SUMIF(BY$12:BY17,2,BY$12:BY17)=2,SUMIF(BY$12:BY17,1,BY$12:BY17)=1,SUM(BY$12:BY17)=1,SUM(BY$12:BY17)=2),0,IF($C18+$ED17&gt;($ED$11*BY$8),1,IF($C18+$D18+$E18+$F18+$ED17&gt;($ED$11*BY$8),2,IF($C18+$D18+$E18+$F18+$G18+$ED17&gt;($ED$11*BY$8),3,0))))</f>
        <v>0</v>
      </c>
      <c r="BZ18" s="68">
        <f>IF(OR(SUMIF(BZ$12:BZ17,2,BZ$12:BZ17)=2,SUMIF(BZ$12:BZ17,1,BZ$12:BZ17)=1,SUM(BZ$12:BZ17)=1,SUM(BZ$12:BZ17)=2),0,IF($C18+$ED17&gt;($ED$11*BZ$8),1,IF($C18+$D18+$E18+$F18+$ED17&gt;($ED$11*BZ$8),2,IF($C18+$D18+$E18+$F18+$G18+$ED17&gt;($ED$11*BZ$8),3,0))))</f>
        <v>0</v>
      </c>
      <c r="CA18" s="68">
        <f>IF(OR(SUMIF(CA$12:CA17,2,CA$12:CA17)=2,SUMIF(CA$12:CA17,1,CA$12:CA17)=1,SUM(CA$12:CA17)=1,SUM(CA$12:CA17)=2),0,IF($C18+$ED17&gt;($ED$11*CA$8),1,IF($C18+$D18+$E18+$F18+$ED17&gt;($ED$11*CA$8),2,IF($C18+$D18+$E18+$F18+$G18+$ED17&gt;($ED$11*CA$8),3,0))))</f>
        <v>0</v>
      </c>
      <c r="CB18" s="68">
        <f>IF(OR(SUMIF(CB$12:CB17,2,CB$12:CB17)=2,SUMIF(CB$12:CB17,1,CB$12:CB17)=1,SUM(CB$12:CB17)=1,SUM(CB$12:CB17)=2),0,IF($C18+$ED17&gt;($ED$11*CB$8),1,IF($C18+$D18+$E18+$F18+$ED17&gt;($ED$11*CB$8),2,IF($C18+$D18+$E18+$F18+$G18+$ED17&gt;($ED$11*CB$8),3,0))))</f>
        <v>0</v>
      </c>
      <c r="CC18" s="68">
        <f>IF(OR(SUMIF(CC$12:CC17,2,CC$12:CC17)=2,SUMIF(CC$12:CC17,1,CC$12:CC17)=1,SUM(CC$12:CC17)=1,SUM(CC$12:CC17)=2),0,IF($C18+$ED17&gt;($ED$11*CC$8),1,IF($C18+$D18+$E18+$F18+$ED17&gt;($ED$11*CC$8),2,IF($C18+$D18+$E18+$F18+$G18+$ED17&gt;($ED$11*CC$8),3,0))))</f>
        <v>0</v>
      </c>
      <c r="CD18" s="68">
        <f>IF(OR(SUMIF(CD$12:CD17,2,CD$12:CD17)=2,SUMIF(CD$12:CD17,1,CD$12:CD17)=1,SUM(CD$12:CD17)=1,SUM(CD$12:CD17)=2),0,IF($C18+$ED17&gt;($ED$11*CD$8),1,IF($C18+$D18+$E18+$F18+$ED17&gt;($ED$11*CD$8),2,IF($C18+$D18+$E18+$F18+$G18+$ED17&gt;($ED$11*CD$8),3,0))))</f>
        <v>0</v>
      </c>
      <c r="CE18" s="68">
        <f>IF(OR(SUMIF(CE$12:CE17,2,CE$12:CE17)=2,SUMIF(CE$12:CE17,1,CE$12:CE17)=1,SUM(CE$12:CE17)=1,SUM(CE$12:CE17)=2),0,IF($C18+$ED17&gt;($ED$11*CE$8),1,IF($C18+$D18+$E18+$F18+$ED17&gt;($ED$11*CE$8),2,IF($C18+$D18+$E18+$F18+$G18+$ED17&gt;($ED$11*CE$8),3,0))))</f>
        <v>0</v>
      </c>
      <c r="CF18" s="68">
        <f>IF(OR(SUMIF(CF$12:CF17,2,CF$12:CF17)=2,SUMIF(CF$12:CF17,1,CF$12:CF17)=1,SUM(CF$12:CF17)=1,SUM(CF$12:CF17)=2),0,IF($C18+$ED17&gt;($ED$11*CF$8),1,IF($C18+$D18+$E18+$F18+$ED17&gt;($ED$11*CF$8),2,IF($C18+$D18+$E18+$F18+$G18+$ED17&gt;($ED$11*CF$8),3,0))))</f>
        <v>0</v>
      </c>
      <c r="CG18" s="68">
        <f>IF(OR(SUMIF(CG$12:CG17,2,CG$12:CG17)=2,SUMIF(CG$12:CG17,1,CG$12:CG17)=1,SUM(CG$12:CG17)=1,SUM(CG$12:CG17)=2),0,IF($C18+$ED17&gt;($ED$11*CG$8),1,IF($C18+$D18+$E18+$F18+$ED17&gt;($ED$11*CG$8),2,IF($C18+$D18+$E18+$F18+$G18+$ED17&gt;($ED$11*CG$8),3,0))))</f>
        <v>0</v>
      </c>
      <c r="CH18" s="68">
        <f>IF(OR(SUMIF(CH$12:CH17,2,CH$12:CH17)=2,SUMIF(CH$12:CH17,1,CH$12:CH17)=1,SUM(CH$12:CH17)=1,SUM(CH$12:CH17)=2),0,IF($C18+$ED17&gt;($ED$11*CH$8),1,IF($C18+$D18+$E18+$F18+$ED17&gt;($ED$11*CH$8),2,IF($C18+$D18+$E18+$F18+$G18+$ED17&gt;($ED$11*CH$8),3,0))))</f>
        <v>0</v>
      </c>
      <c r="CI18" s="68">
        <f>IF(OR(SUMIF(CI$12:CI17,2,CI$12:CI17)=2,SUMIF(CI$12:CI17,1,CI$12:CI17)=1,SUM(CI$12:CI17)=1,SUM(CI$12:CI17)=2),0,IF($C18+$ED17&gt;($ED$11*CI$8),1,IF($C18+$D18+$E18+$F18+$ED17&gt;($ED$11*CI$8),2,IF($C18+$D18+$E18+$F18+$G18+$ED17&gt;($ED$11*CI$8),3,0))))</f>
        <v>0</v>
      </c>
      <c r="CJ18" s="68">
        <f>IF(OR(SUMIF(CJ$12:CJ17,2,CJ$12:CJ17)=2,SUMIF(CJ$12:CJ17,1,CJ$12:CJ17)=1,SUM(CJ$12:CJ17)=1,SUM(CJ$12:CJ17)=2),0,IF($C18+$ED17&gt;($ED$11*CJ$8),1,IF($C18+$D18+$E18+$F18+$ED17&gt;($ED$11*CJ$8),2,IF($C18+$D18+$E18+$F18+$G18+$ED17&gt;($ED$11*CJ$8),3,0))))</f>
        <v>0</v>
      </c>
      <c r="CK18" s="68">
        <f>IF(OR(SUMIF(CK$12:CK17,2,CK$12:CK17)=2,SUMIF(CK$12:CK17,1,CK$12:CK17)=1,SUM(CK$12:CK17)=1,SUM(CK$12:CK17)=2),0,IF($C18+$ED17&gt;($ED$11*CK$8),1,IF($C18+$D18+$E18+$F18+$ED17&gt;($ED$11*CK$8),2,IF($C18+$D18+$E18+$F18+$G18+$ED17&gt;($ED$11*CK$8),3,0))))</f>
        <v>0</v>
      </c>
      <c r="CL18" s="68">
        <f>IF(OR(SUMIF(CL$12:CL17,2,CL$12:CL17)=2,SUMIF(CL$12:CL17,1,CL$12:CL17)=1,SUM(CL$12:CL17)=1,SUM(CL$12:CL17)=2),0,IF($C18+$ED17&gt;($ED$11*CL$8),1,IF($C18+$D18+$E18+$F18+$ED17&gt;($ED$11*CL$8),2,IF($C18+$D18+$E18+$F18+$G18+$ED17&gt;($ED$11*CL$8),3,0))))</f>
        <v>0</v>
      </c>
      <c r="CM18" s="68">
        <f>IF(OR(SUMIF(CM$12:CM17,2,CM$12:CM17)=2,SUMIF(CM$12:CM17,1,CM$12:CM17)=1,SUM(CM$12:CM17)=1,SUM(CM$12:CM17)=2),0,IF($C18+$ED17&gt;($ED$11*CM$8),1,IF($C18+$D18+$E18+$F18+$ED17&gt;($ED$11*CM$8),2,IF($C18+$D18+$E18+$F18+$G18+$ED17&gt;($ED$11*CM$8),3,0))))</f>
        <v>0</v>
      </c>
      <c r="CN18" s="68">
        <f>IF(OR(SUMIF(CN$12:CN17,2,CN$12:CN17)=2,SUMIF(CN$12:CN17,1,CN$12:CN17)=1,SUM(CN$12:CN17)=1,SUM(CN$12:CN17)=2),0,IF($C18+$ED17&gt;($ED$11*CN$8),1,IF($C18+$D18+$E18+$F18+$ED17&gt;($ED$11*CN$8),2,IF($C18+$D18+$E18+$F18+$G18+$ED17&gt;($ED$11*CN$8),3,0))))</f>
        <v>0</v>
      </c>
      <c r="CO18" s="68">
        <f>IF(OR(SUMIF(CO$12:CO17,2,CO$12:CO17)=2,SUMIF(CO$12:CO17,1,CO$12:CO17)=1,SUM(CO$12:CO17)=1,SUM(CO$12:CO17)=2),0,IF($C18+$ED17&gt;($ED$11*CO$8),1,IF($C18+$D18+$E18+$F18+$ED17&gt;($ED$11*CO$8),2,IF($C18+$D18+$E18+$F18+$G18+$ED17&gt;($ED$11*CO$8),3,0))))</f>
        <v>0</v>
      </c>
      <c r="CP18" s="68">
        <f>IF(OR(SUMIF(CP$12:CP17,2,CP$12:CP17)=2,SUMIF(CP$12:CP17,1,CP$12:CP17)=1,SUM(CP$12:CP17)=1,SUM(CP$12:CP17)=2),0,IF($C18+$ED17&gt;($ED$11*CP$8),1,IF($C18+$D18+$E18+$F18+$ED17&gt;($ED$11*CP$8),2,IF($C18+$D18+$E18+$F18+$G18+$ED17&gt;($ED$11*CP$8),3,0))))</f>
        <v>0</v>
      </c>
      <c r="CQ18" s="68">
        <f>IF(OR(SUMIF(CQ$12:CQ17,2,CQ$12:CQ17)=2,SUMIF(CQ$12:CQ17,1,CQ$12:CQ17)=1,SUM(CQ$12:CQ17)=1,SUM(CQ$12:CQ17)=2),0,IF($C18+$ED17&gt;($ED$11*CQ$8),1,IF($C18+$D18+$E18+$F18+$ED17&gt;($ED$11*CQ$8),2,IF($C18+$D18+$E18+$F18+$G18+$ED17&gt;($ED$11*CQ$8),3,0))))</f>
        <v>0</v>
      </c>
      <c r="CR18" s="68">
        <f>IF(OR(SUMIF(CR$12:CR17,2,CR$12:CR17)=2,SUMIF(CR$12:CR17,1,CR$12:CR17)=1,SUM(CR$12:CR17)=1,SUM(CR$12:CR17)=2),0,IF($C18+$ED17&gt;($ED$11*CR$8),1,IF($C18+$D18+$E18+$F18+$ED17&gt;($ED$11*CR$8),2,IF($C18+$D18+$E18+$F18+$G18+$ED17&gt;($ED$11*CR$8),3,0))))</f>
        <v>0</v>
      </c>
      <c r="CS18" s="68">
        <f>IF(OR(SUMIF(CS$12:CS17,2,CS$12:CS17)=2,SUMIF(CS$12:CS17,1,CS$12:CS17)=1,SUM(CS$12:CS17)=1,SUM(CS$12:CS17)=2),0,IF($C18+$ED17&gt;($ED$11*CS$8),1,IF($C18+$D18+$E18+$F18+$ED17&gt;($ED$11*CS$8),2,IF($C18+$D18+$E18+$F18+$G18+$ED17&gt;($ED$11*CS$8),3,0))))</f>
        <v>0</v>
      </c>
      <c r="CT18" s="68">
        <f>IF(OR(SUMIF(CT$12:CT17,2,CT$12:CT17)=2,SUMIF(CT$12:CT17,1,CT$12:CT17)=1,SUM(CT$12:CT17)=1,SUM(CT$12:CT17)=2),0,IF($C18+$ED17&gt;($ED$11*CT$8),1,IF($C18+$D18+$E18+$F18+$ED17&gt;($ED$11*CT$8),2,IF($C18+$D18+$E18+$F18+$G18+$ED17&gt;($ED$11*CT$8),3,0))))</f>
        <v>0</v>
      </c>
      <c r="CU18" s="68">
        <f>IF(OR(SUMIF(CU$12:CU17,2,CU$12:CU17)=2,SUMIF(CU$12:CU17,1,CU$12:CU17)=1,SUM(CU$12:CU17)=1,SUM(CU$12:CU17)=2),0,IF($C18+$ED17&gt;($ED$11*CU$8),1,IF($C18+$D18+$E18+$F18+$ED17&gt;($ED$11*CU$8),2,IF($C18+$D18+$E18+$F18+$G18+$ED17&gt;($ED$11*CU$8),3,0))))</f>
        <v>0</v>
      </c>
      <c r="CV18" s="68">
        <f>IF(OR(SUMIF(CV$12:CV17,2,CV$12:CV17)=2,SUMIF(CV$12:CV17,1,CV$12:CV17)=1,SUM(CV$12:CV17)=1,SUM(CV$12:CV17)=2),0,IF($C18+$ED17&gt;($ED$11*CV$8),1,IF($C18+$D18+$E18+$F18+$ED17&gt;($ED$11*CV$8),2,IF($C18+$D18+$E18+$F18+$G18+$ED17&gt;($ED$11*CV$8),3,0))))</f>
        <v>0</v>
      </c>
      <c r="CW18" s="68">
        <f>IF(OR(SUMIF(CW$12:CW17,2,CW$12:CW17)=2,SUMIF(CW$12:CW17,1,CW$12:CW17)=1,SUM(CW$12:CW17)=1,SUM(CW$12:CW17)=2),0,IF($C18+$ED17&gt;($ED$11*CW$8),1,IF($C18+$D18+$E18+$F18+$ED17&gt;($ED$11*CW$8),2,IF($C18+$D18+$E18+$F18+$G18+$ED17&gt;($ED$11*CW$8),3,0))))</f>
        <v>0</v>
      </c>
      <c r="CX18" s="68">
        <f>IF(OR(SUMIF(CX$12:CX17,2,CX$12:CX17)=2,SUMIF(CX$12:CX17,1,CX$12:CX17)=1,SUM(CX$12:CX17)=1,SUM(CX$12:CX17)=2),0,IF($C18+$ED17&gt;($ED$11*CX$8),1,IF($C18+$D18+$E18+$F18+$ED17&gt;($ED$11*CX$8),2,IF($C18+$D18+$E18+$F18+$G18+$ED17&gt;($ED$11*CX$8),3,0))))</f>
        <v>0</v>
      </c>
      <c r="CY18" s="68">
        <f>IF(OR(SUMIF(CY$12:CY17,2,CY$12:CY17)=2,SUMIF(CY$12:CY17,1,CY$12:CY17)=1,SUM(CY$12:CY17)=1,SUM(CY$12:CY17)=2),0,IF($C18+$ED17&gt;($ED$11*CY$8),1,IF($C18+$D18+$E18+$F18+$ED17&gt;($ED$11*CY$8),2,IF($C18+$D18+$E18+$F18+$G18+$ED17&gt;($ED$11*CY$8),3,0))))</f>
        <v>0</v>
      </c>
      <c r="CZ18" s="68">
        <f>IF(OR(SUMIF(CZ$12:CZ17,2,CZ$12:CZ17)=2,SUMIF(CZ$12:CZ17,1,CZ$12:CZ17)=1,SUM(CZ$12:CZ17)=1,SUM(CZ$12:CZ17)=2),0,IF($C18+$ED17&gt;($ED$11*CZ$8),1,IF($C18+$D18+$E18+$F18+$ED17&gt;($ED$11*CZ$8),2,IF($C18+$D18+$E18+$F18+$G18+$ED17&gt;($ED$11*CZ$8),3,0))))</f>
        <v>0</v>
      </c>
      <c r="DA18" s="68">
        <f>IF(OR(SUMIF(DA$12:DA17,2,DA$12:DA17)=2,SUMIF(DA$12:DA17,1,DA$12:DA17)=1,SUM(DA$12:DA17)=1,SUM(DA$12:DA17)=2),0,IF($C18+$ED17&gt;($ED$11*DA$8),1,IF($C18+$D18+$E18+$F18+$ED17&gt;($ED$11*DA$8),2,IF($C18+$D18+$E18+$F18+$G18+$ED17&gt;($ED$11*DA$8),3,0))))</f>
        <v>0</v>
      </c>
      <c r="DB18" s="68">
        <f>IF(OR(SUMIF(DB$12:DB17,2,DB$12:DB17)=2,SUMIF(DB$12:DB17,1,DB$12:DB17)=1,SUM(DB$12:DB17)=1,SUM(DB$12:DB17)=2),0,IF($C18+$ED17&gt;($ED$11*DB$8),1,IF($C18+$D18+$E18+$F18+$ED17&gt;($ED$11*DB$8),2,IF($C18+$D18+$E18+$F18+$G18+$ED17&gt;($ED$11*DB$8),3,0))))</f>
        <v>0</v>
      </c>
      <c r="DC18" s="68">
        <f>IF(OR(SUMIF(DC$12:DC17,2,DC$12:DC17)=2,SUMIF(DC$12:DC17,1,DC$12:DC17)=1,SUM(DC$12:DC17)=1,SUM(DC$12:DC17)=2),0,IF($C18+$ED17&gt;($ED$11*DC$8),1,IF($C18+$D18+$E18+$F18+$ED17&gt;($ED$11*DC$8),2,IF($C18+$D18+$E18+$F18+$G18+$ED17&gt;($ED$11*DC$8),3,0))))</f>
        <v>0</v>
      </c>
      <c r="DD18" s="68">
        <f>IF(OR(SUMIF(DD$12:DD17,2,DD$12:DD17)=2,SUMIF(DD$12:DD17,1,DD$12:DD17)=1,SUM(DD$12:DD17)=1,SUM(DD$12:DD17)=2),0,IF($C18+$ED17&gt;($ED$11*DD$8),1,IF($C18+$D18+$E18+$F18+$ED17&gt;($ED$11*DD$8),2,IF($C18+$D18+$E18+$F18+$G18+$ED17&gt;($ED$11*DD$8),3,0))))</f>
        <v>0</v>
      </c>
      <c r="DE18" s="68">
        <f>IF(OR(SUMIF(DE$12:DE17,2,DE$12:DE17)=2,SUMIF(DE$12:DE17,1,DE$12:DE17)=1,SUM(DE$12:DE17)=1,SUM(DE$12:DE17)=2),0,IF($C18+$ED17&gt;($ED$11*DE$8),1,IF($C18+$D18+$E18+$F18+$ED17&gt;($ED$11*DE$8),2,IF($C18+$D18+$E18+$F18+$G18+$ED17&gt;($ED$11*DE$8),3,0))))</f>
        <v>0</v>
      </c>
      <c r="DF18" s="68">
        <f>IF(OR(SUMIF(DF$12:DF17,2,DF$12:DF17)=2,SUMIF(DF$12:DF17,1,DF$12:DF17)=1,SUM(DF$12:DF17)=1,SUM(DF$12:DF17)=2),0,IF($C18+$ED17&gt;($ED$11*DF$8),1,IF($C18+$D18+$E18+$F18+$ED17&gt;($ED$11*DF$8),2,IF($C18+$D18+$E18+$F18+$G18+$ED17&gt;($ED$11*DF$8),3,0))))</f>
        <v>0</v>
      </c>
      <c r="DG18" s="68">
        <f>IF(OR(SUMIF(DG$12:DG17,2,DG$12:DG17)=2,SUMIF(DG$12:DG17,1,DG$12:DG17)=1,SUM(DG$12:DG17)=1,SUM(DG$12:DG17)=2),0,IF($C18+$ED17&gt;($ED$11*DG$8),1,IF($C18+$D18+$E18+$F18+$ED17&gt;($ED$11*DG$8),2,IF($C18+$D18+$E18+$F18+$G18+$ED17&gt;($ED$11*DG$8),3,0))))</f>
        <v>0</v>
      </c>
      <c r="DH18" s="68">
        <f>IF(OR(SUMIF(DH$12:DH17,2,DH$12:DH17)=2,SUMIF(DH$12:DH17,1,DH$12:DH17)=1,SUM(DH$12:DH17)=1,SUM(DH$12:DH17)=2),0,IF($C18+$ED17&gt;($ED$11*DH$8),1,IF($C18+$D18+$E18+$F18+$ED17&gt;($ED$11*DH$8),2,IF($C18+$D18+$E18+$F18+$G18+$ED17&gt;($ED$11*DH$8),3,0))))</f>
        <v>0</v>
      </c>
      <c r="DI18" s="68">
        <f>IF(OR(SUMIF(DI$12:DI17,2,DI$12:DI17)=2,SUMIF(DI$12:DI17,1,DI$12:DI17)=1,SUM(DI$12:DI17)=1,SUM(DI$12:DI17)=2),0,IF($C18+$ED17&gt;($ED$11*DI$8),1,IF($C18+$D18+$E18+$F18+$ED17&gt;($ED$11*DI$8),2,IF($C18+$D18+$E18+$F18+$G18+$ED17&gt;($ED$11*DI$8),3,0))))</f>
        <v>0</v>
      </c>
      <c r="DJ18" s="68">
        <f>IF(OR(SUMIF(DJ$12:DJ17,2,DJ$12:DJ17)=2,SUMIF(DJ$12:DJ17,1,DJ$12:DJ17)=1,SUM(DJ$12:DJ17)=1,SUM(DJ$12:DJ17)=2),0,IF($C18+$ED17&gt;($ED$11*DJ$8),1,IF($C18+$D18+$E18+$F18+$ED17&gt;($ED$11*DJ$8),2,IF($C18+$D18+$E18+$F18+$G18+$ED17&gt;($ED$11*DJ$8),3,0))))</f>
        <v>0</v>
      </c>
      <c r="DK18" s="68">
        <f>IF(OR(SUMIF(DK$12:DK17,2,DK$12:DK17)=2,SUMIF(DK$12:DK17,1,DK$12:DK17)=1,SUM(DK$12:DK17)=1,SUM(DK$12:DK17)=2),0,IF($C18+$ED17&gt;($ED$11*DK$8),1,IF($C18+$D18+$E18+$F18+$ED17&gt;($ED$11*DK$8),2,IF($C18+$D18+$E18+$F18+$G18+$ED17&gt;($ED$11*DK$8),3,0))))</f>
        <v>0</v>
      </c>
      <c r="DL18" s="68">
        <f>IF(OR(SUMIF(DL$12:DL17,2,DL$12:DL17)=2,SUMIF(DL$12:DL17,1,DL$12:DL17)=1,SUM(DL$12:DL17)=1,SUM(DL$12:DL17)=2),0,IF($C18+$ED17&gt;($ED$11*DL$8),1,IF($C18+$D18+$E18+$F18+$ED17&gt;($ED$11*DL$8),2,IF($C18+$D18+$E18+$F18+$G18+$ED17&gt;($ED$11*DL$8),3,0))))</f>
        <v>0</v>
      </c>
      <c r="DM18" s="68">
        <f>IF(OR(SUMIF(DM$12:DM17,2,DM$12:DM17)=2,SUMIF(DM$12:DM17,1,DM$12:DM17)=1,SUM(DM$12:DM17)=1,SUM(DM$12:DM17)=2),0,IF($C18+$ED17&gt;($ED$11*DM$8),1,IF($C18+$D18+$E18+$F18+$ED17&gt;($ED$11*DM$8),2,IF($C18+$D18+$E18+$F18+$G18+$ED17&gt;($ED$11*DM$8),3,0))))</f>
        <v>0</v>
      </c>
      <c r="DN18" s="68">
        <f>IF(OR(SUMIF(DN$12:DN17,2,DN$12:DN17)=2,SUMIF(DN$12:DN17,1,DN$12:DN17)=1,SUM(DN$12:DN17)=1,SUM(DN$12:DN17)=2),0,IF($C18+$ED17&gt;($ED$11*DN$8),1,IF($C18+$D18+$E18+$F18+$ED17&gt;($ED$11*DN$8),2,IF($C18+$D18+$E18+$F18+$G18+$ED17&gt;($ED$11*DN$8),3,0))))</f>
        <v>0</v>
      </c>
      <c r="DO18" s="68">
        <f>IF(OR(SUMIF(DO$12:DO17,2,DO$12:DO17)=2,SUMIF(DO$12:DO17,1,DO$12:DO17)=1,SUM(DO$12:DO17)=1,SUM(DO$12:DO17)=2),0,IF($C18+$ED17&gt;($ED$11*DO$8),1,IF($C18+$D18+$E18+$F18+$ED17&gt;($ED$11*DO$8),2,IF($C18+$D18+$E18+$F18+$G18+$ED17&gt;($ED$11*DO$8),3,0))))</f>
        <v>0</v>
      </c>
      <c r="DP18" s="68">
        <f>IF(OR(SUMIF(DP$12:DP17,2,DP$12:DP17)=2,SUMIF(DP$12:DP17,1,DP$12:DP17)=1,SUM(DP$12:DP17)=1,SUM(DP$12:DP17)=2),0,IF($C18+$ED17&gt;($ED$11*DP$8),1,IF($C18+$D18+$E18+$F18+$ED17&gt;($ED$11*DP$8),2,IF($C18+$D18+$E18+$F18+$G18+$ED17&gt;($ED$11*DP$8),3,0))))</f>
        <v>0</v>
      </c>
      <c r="DQ18" s="68">
        <f>IF(OR(SUMIF(DQ$12:DQ17,2,DQ$12:DQ17)=2,SUMIF(DQ$12:DQ17,1,DQ$12:DQ17)=1,SUM(DQ$12:DQ17)=1,SUM(DQ$12:DQ17)=2),0,IF($C18+$ED17&gt;($ED$11*DQ$8),1,IF($C18+$D18+$E18+$F18+$ED17&gt;($ED$11*DQ$8),2,IF($C18+$D18+$E18+$F18+$G18+$ED17&gt;($ED$11*DQ$8),3,0))))</f>
        <v>0</v>
      </c>
      <c r="DR18" s="68">
        <f>IF(OR(SUMIF(DR$12:DR17,2,DR$12:DR17)=2,SUMIF(DR$12:DR17,1,DR$12:DR17)=1,SUM(DR$12:DR17)=1,SUM(DR$12:DR17)=2),0,IF($C18+$ED17&gt;($ED$11*DR$8),1,IF($C18+$D18+$E18+$F18+$ED17&gt;($ED$11*DR$8),2,IF($C18+$D18+$E18+$F18+$G18+$ED17&gt;($ED$11*DR$8),3,0))))</f>
        <v>0</v>
      </c>
      <c r="DS18" s="68">
        <f>IF(OR(SUMIF(DS$12:DS17,2,DS$12:DS17)=2,SUMIF(DS$12:DS17,1,DS$12:DS17)=1,SUM(DS$12:DS17)=1,SUM(DS$12:DS17)=2),0,IF($C18+$ED17&gt;($ED$11*DS$8),1,IF($C18+$D18+$E18+$F18+$ED17&gt;($ED$11*DS$8),2,IF($C18+$D18+$E18+$F18+$G18+$ED17&gt;($ED$11*DS$8),3,0))))</f>
        <v>0</v>
      </c>
      <c r="DT18" s="68">
        <f>IF(OR(SUMIF(DT$12:DT17,2,DT$12:DT17)=2,SUMIF(DT$12:DT17,1,DT$12:DT17)=1,SUM(DT$12:DT17)=1,SUM(DT$12:DT17)=2),0,IF($C18+$ED17&gt;($ED$11*DT$8),1,IF($C18+$D18+$E18+$F18+$ED17&gt;($ED$11*DT$8),2,IF($C18+$D18+$E18+$F18+$G18+$ED17&gt;($ED$11*DT$8),3,0))))</f>
        <v>0</v>
      </c>
      <c r="DU18" s="68">
        <f>IF(OR(SUMIF(DU$12:DU17,2,DU$12:DU17)=2,SUMIF(DU$12:DU17,1,DU$12:DU17)=1,SUM(DU$12:DU17)=1,SUM(DU$12:DU17)=2),0,IF($C18+$ED17&gt;($ED$11*DU$8),1,IF($C18+$D18+$E18+$F18+$ED17&gt;($ED$11*DU$8),2,IF($C18+$D18+$E18+$F18+$G18+$ED17&gt;($ED$11*DU$8),3,0))))</f>
        <v>0</v>
      </c>
      <c r="DV18" s="68">
        <f>IF(OR(SUMIF(DV$12:DV17,2,DV$12:DV17)=2,SUMIF(DV$12:DV17,1,DV$12:DV17)=1,SUM(DV$12:DV17)=1,SUM(DV$12:DV17)=2),0,IF($C18+$ED17&gt;($ED$11*DV$8),1,IF($C18+$D18+$E18+$F18+$ED17&gt;($ED$11*DV$8),2,IF($C18+$D18+$E18+$F18+$G18+$ED17&gt;($ED$11*DV$8),3,0))))</f>
        <v>0</v>
      </c>
      <c r="DW18" s="68">
        <f>IF(OR(SUMIF(DW$12:DW17,2,DW$12:DW17)=2,SUMIF(DW$12:DW17,1,DW$12:DW17)=1,SUM(DW$12:DW17)=1,SUM(DW$12:DW17)=2),0,IF($C18+$ED17&gt;($ED$11*DW$8),1,IF($C18+$D18+$E18+$F18+$ED17&gt;($ED$11*DW$8),2,IF($C18+$D18+$E18+$F18+$G18+$ED17&gt;($ED$11*DW$8),3,0))))</f>
        <v>0</v>
      </c>
      <c r="DX18" s="68">
        <f>IF(OR(SUMIF(DX$12:DX17,2,DX$12:DX17)=2,SUMIF(DX$12:DX17,1,DX$12:DX17)=1,SUM(DX$12:DX17)=1,SUM(DX$12:DX17)=2),0,IF($C18+$ED17&gt;($ED$11*DX$8),1,IF($C18+$D18+$E18+$F18+$ED17&gt;($ED$11*DX$8),2,IF($C18+$D18+$E18+$F18+$G18+$ED17&gt;($ED$11*DX$8),3,0))))</f>
        <v>0</v>
      </c>
      <c r="DY18" s="68">
        <f>IF(OR(SUMIF(DY$12:DY17,2,DY$12:DY17)=2,SUMIF(DY$12:DY17,1,DY$12:DY17)=1,SUM(DY$12:DY17)=1,SUM(DY$12:DY17)=2),0,IF($C18+$ED17&gt;($ED$11*DY$8),1,IF($C18+$D18+$E18+$F18+$ED17&gt;($ED$11*DY$8),2,IF($C18+$D18+$E18+$F18+$G18+$ED17&gt;($ED$11*DY$8),3,0))))</f>
        <v>0</v>
      </c>
      <c r="DZ18" s="68">
        <f>IF(OR(SUMIF(DZ$12:DZ17,2,DZ$12:DZ17)=2,SUMIF(DZ$12:DZ17,1,DZ$12:DZ17)=1,SUM(DZ$12:DZ17)=1,SUM(DZ$12:DZ17)=2),0,IF($C18+$ED17&gt;($ED$11*DZ$8),1,IF($C18+$D18+$E18+$F18+$ED17&gt;($ED$11*DZ$8),2,IF($C18+$D18+$E18+$F18+$G18+$ED17&gt;($ED$11*DZ$8),3,0))))</f>
        <v>0</v>
      </c>
      <c r="EA18" s="68">
        <f>IF(OR(SUMIF(EA$12:EA17,2,EA$12:EA17)=2,SUMIF(EA$12:EA17,1,EA$12:EA17)=1,SUM(EA$12:EA17)=1,SUM(EA$12:EA17)=2),0,IF($C18+$ED17&gt;($ED$11*EA$8),1,IF($C18+$D18+$E18+$F18+$ED17&gt;($ED$11*EA$8),2,IF($C18+$D18+$E18+$F18+$G18+$ED17&gt;($ED$11*EA$8),3,0))))</f>
        <v>0</v>
      </c>
      <c r="EB18" s="68">
        <f>IF(OR(SUMIF(EB$12:EB17,2,EB$12:EB17)=2,SUMIF(EB$12:EB17,1,EB$12:EB17)=1,SUM(EB$12:EB17)=1,SUM(EB$12:EB17)=2),0,IF($C18+$ED17&gt;($ED$11*EB$8),1,IF($C18+$D18+$E18+$F18+$ED17&gt;($ED$11*EB$8),2,IF($C18+$D18+$E18+$F18+$G18+$ED17&gt;($ED$11*EB$8),3,0))))</f>
        <v>0</v>
      </c>
      <c r="EC18" s="68">
        <f>IF(OR(SUMIF(EC$12:EC17,2,EC$12:EC17)=2,SUMIF(EC$12:EC17,1,EC$12:EC17)=1,SUM(EC$12:EC17)=1,SUM(EC$12:EC17)=2),0,IF($C18+$ED17&gt;($ED$11*EC$8),1,IF($C18+$D18+$E18+$F18+$ED17&gt;($ED$11*EC$8),2,IF($C18+$D18+$E18+$F18+$G18+$ED17&gt;($ED$11*EC$8),3,0))))</f>
        <v>0</v>
      </c>
      <c r="ED18" s="26">
        <f>SUM($C$12:$F18)</f>
        <v>0</v>
      </c>
    </row>
    <row r="19" spans="1:134" ht="14.1" customHeight="1">
      <c r="A19" s="66">
        <v>8</v>
      </c>
      <c r="B19" s="238"/>
      <c r="C19" s="238"/>
      <c r="D19" s="238"/>
      <c r="E19" s="238"/>
      <c r="F19" s="238"/>
      <c r="G19" s="238"/>
      <c r="H19" s="68">
        <f>IF(OR(SUMIF(H$12:H18,2,H$12:H18)=2,SUMIF(H$12:H18,1,H$12:H18)=1,SUM(H$12:H18)=1,SUM(H$12:H18)=2),0,IF($C19+$ED18&gt;($ED$11*H$8),1,IF($C19+$D19+$E19+$F19+$ED18&gt;($ED$11*H$8),2,IF($C19+$D19+$E19+$F19+$G19+$ED18&gt;($ED$11*H$8),3,0))))</f>
        <v>0</v>
      </c>
      <c r="I19" s="68">
        <f>IF(OR(SUMIF(I$12:I18,2,I$12:I18)=2,SUMIF(I$12:I18,1,I$12:I18)=1,SUM(I$12:I18)=1,SUM(I$12:I18)=2),0,IF($C19+$ED18&gt;($ED$11*I$8),1,IF($C19+$D19+$E19+$F19+$ED18&gt;($ED$11*I$8),2,IF($C19+$D19+$E19+$F19+$G19+$ED18&gt;($ED$11*I$8),3,0))))</f>
        <v>0</v>
      </c>
      <c r="J19" s="68">
        <f>IF(OR(SUMIF(J$12:J18,2,J$12:J18)=2,SUMIF(J$12:J18,1,J$12:J18)=1,SUM(J$12:J18)=1,SUM(J$12:J18)=2),0,IF($C19+$ED18&gt;($ED$11*J$8),1,IF($C19+$D19+$E19+$F19+$ED18&gt;($ED$11*J$8),2,IF($C19+$D19+$E19+$F19+$G19+$ED18&gt;($ED$11*J$8),3,0))))</f>
        <v>0</v>
      </c>
      <c r="K19" s="68">
        <f>IF(OR(SUMIF(K$12:K18,2,K$12:K18)=2,SUMIF(K$12:K18,1,K$12:K18)=1,SUM(K$12:K18)=1,SUM(K$12:K18)=2),0,IF($C19+$ED18&gt;($ED$11*K$8),1,IF($C19+$D19+$E19+$F19+$ED18&gt;($ED$11*K$8),2,IF($C19+$D19+$E19+$F19+$G19+$ED18&gt;($ED$11*K$8),3,0))))</f>
        <v>0</v>
      </c>
      <c r="L19" s="68">
        <f>IF(OR(SUMIF(L$12:L18,2,L$12:L18)=2,SUMIF(L$12:L18,1,L$12:L18)=1,SUM(L$12:L18)=1,SUM(L$12:L18)=2),0,IF($C19+$ED18&gt;($ED$11*L$8),1,IF($C19+$D19+$E19+$F19+$ED18&gt;($ED$11*L$8),2,IF($C19+$D19+$E19+$F19+$G19+$ED18&gt;($ED$11*L$8),3,0))))</f>
        <v>0</v>
      </c>
      <c r="M19" s="68">
        <f>IF(OR(SUMIF(M$12:M18,2,M$12:M18)=2,SUMIF(M$12:M18,1,M$12:M18)=1,SUM(M$12:M18)=1,SUM(M$12:M18)=2),0,IF($C19+$ED18&gt;($ED$11*M$8),1,IF($C19+$D19+$E19+$F19+$ED18&gt;($ED$11*M$8),2,IF($C19+$D19+$E19+$F19+$G19+$ED18&gt;($ED$11*M$8),3,0))))</f>
        <v>0</v>
      </c>
      <c r="N19" s="68">
        <f>IF(OR(SUMIF(N$12:N18,2,N$12:N18)=2,SUMIF(N$12:N18,1,N$12:N18)=1,SUM(N$12:N18)=1,SUM(N$12:N18)=2),0,IF($C19+$ED18&gt;($ED$11*N$8),1,IF($C19+$D19+$E19+$F19+$ED18&gt;($ED$11*N$8),2,IF($C19+$D19+$E19+$F19+$G19+$ED18&gt;($ED$11*N$8),3,0))))</f>
        <v>0</v>
      </c>
      <c r="O19" s="68">
        <f>IF(OR(SUMIF(O$12:O18,2,O$12:O18)=2,SUMIF(O$12:O18,1,O$12:O18)=1,SUM(O$12:O18)=1,SUM(O$12:O18)=2),0,IF($C19+$ED18&gt;($ED$11*O$8),1,IF($C19+$D19+$E19+$F19+$ED18&gt;($ED$11*O$8),2,IF($C19+$D19+$E19+$F19+$G19+$ED18&gt;($ED$11*O$8),3,0))))</f>
        <v>0</v>
      </c>
      <c r="P19" s="68">
        <f>IF(OR(SUMIF(P$12:P18,2,P$12:P18)=2,SUMIF(P$12:P18,1,P$12:P18)=1,SUM(P$12:P18)=1,SUM(P$12:P18)=2),0,IF($C19+$ED18&gt;($ED$11*P$8),1,IF($C19+$D19+$E19+$F19+$ED18&gt;($ED$11*P$8),2,IF($C19+$D19+$E19+$F19+$G19+$ED18&gt;($ED$11*P$8),3,0))))</f>
        <v>0</v>
      </c>
      <c r="Q19" s="68">
        <f>IF(OR(SUMIF(Q$12:Q18,2,Q$12:Q18)=2,SUMIF(Q$12:Q18,1,Q$12:Q18)=1,SUM(Q$12:Q18)=1,SUM(Q$12:Q18)=2),0,IF($C19+$ED18&gt;($ED$11*Q$8),1,IF($C19+$D19+$E19+$F19+$ED18&gt;($ED$11*Q$8),2,IF($C19+$D19+$E19+$F19+$G19+$ED18&gt;($ED$11*Q$8),3,0))))</f>
        <v>0</v>
      </c>
      <c r="R19" s="68">
        <f>IF(OR(SUMIF(R$12:R18,2,R$12:R18)=2,SUMIF(R$12:R18,1,R$12:R18)=1,SUM(R$12:R18)=1,SUM(R$12:R18)=2),0,IF($C19+$ED18&gt;($ED$11*R$8),1,IF($C19+$D19+$E19+$F19+$ED18&gt;($ED$11*R$8),2,IF($C19+$D19+$E19+$F19+$G19+$ED18&gt;($ED$11*R$8),3,0))))</f>
        <v>0</v>
      </c>
      <c r="S19" s="68">
        <f>IF(OR(SUMIF(S$12:S18,2,S$12:S18)=2,SUMIF(S$12:S18,1,S$12:S18)=1,SUM(S$12:S18)=1,SUM(S$12:S18)=2),0,IF($C19+$ED18&gt;($ED$11*S$8),1,IF($C19+$D19+$E19+$F19+$ED18&gt;($ED$11*S$8),2,IF($C19+$D19+$E19+$F19+$G19+$ED18&gt;($ED$11*S$8),3,0))))</f>
        <v>0</v>
      </c>
      <c r="T19" s="68">
        <f>IF(OR(SUMIF(T$12:T18,2,T$12:T18)=2,SUMIF(T$12:T18,1,T$12:T18)=1,SUM(T$12:T18)=1,SUM(T$12:T18)=2),0,IF($C19+$ED18&gt;($ED$11*T$8),1,IF($C19+$D19+$E19+$F19+$ED18&gt;($ED$11*T$8),2,IF($C19+$D19+$E19+$F19+$G19+$ED18&gt;($ED$11*T$8),3,0))))</f>
        <v>0</v>
      </c>
      <c r="U19" s="68">
        <f>IF(OR(SUMIF(U$12:U18,2,U$12:U18)=2,SUMIF(U$12:U18,1,U$12:U18)=1,SUM(U$12:U18)=1,SUM(U$12:U18)=2),0,IF($C19+$ED18&gt;($ED$11*U$8),1,IF($C19+$D19+$E19+$F19+$ED18&gt;($ED$11*U$8),2,IF($C19+$D19+$E19+$F19+$G19+$ED18&gt;($ED$11*U$8),3,0))))</f>
        <v>0</v>
      </c>
      <c r="V19" s="68">
        <f>IF(OR(SUMIF(V$12:V18,2,V$12:V18)=2,SUMIF(V$12:V18,1,V$12:V18)=1,SUM(V$12:V18)=1,SUM(V$12:V18)=2),0,IF($C19+$ED18&gt;($ED$11*V$8),1,IF($C19+$D19+$E19+$F19+$ED18&gt;($ED$11*V$8),2,IF($C19+$D19+$E19+$F19+$G19+$ED18&gt;($ED$11*V$8),3,0))))</f>
        <v>0</v>
      </c>
      <c r="W19" s="68">
        <f>IF(OR(SUMIF(W$12:W18,2,W$12:W18)=2,SUMIF(W$12:W18,1,W$12:W18)=1,SUM(W$12:W18)=1,SUM(W$12:W18)=2),0,IF($C19+$ED18&gt;($ED$11*W$8),1,IF($C19+$D19+$E19+$F19+$ED18&gt;($ED$11*W$8),2,IF($C19+$D19+$E19+$F19+$G19+$ED18&gt;($ED$11*W$8),3,0))))</f>
        <v>0</v>
      </c>
      <c r="X19" s="68">
        <f>IF(OR(SUMIF(X$12:X18,2,X$12:X18)=2,SUMIF(X$12:X18,1,X$12:X18)=1,SUM(X$12:X18)=1,SUM(X$12:X18)=2),0,IF($C19+$ED18&gt;($ED$11*X$8),1,IF($C19+$D19+$E19+$F19+$ED18&gt;($ED$11*X$8),2,IF($C19+$D19+$E19+$F19+$G19+$ED18&gt;($ED$11*X$8),3,0))))</f>
        <v>0</v>
      </c>
      <c r="Y19" s="68">
        <f>IF(OR(SUMIF(Y$12:Y18,2,Y$12:Y18)=2,SUMIF(Y$12:Y18,1,Y$12:Y18)=1,SUM(Y$12:Y18)=1,SUM(Y$12:Y18)=2),0,IF($C19+$ED18&gt;($ED$11*Y$8),1,IF($C19+$D19+$E19+$F19+$ED18&gt;($ED$11*Y$8),2,IF($C19+$D19+$E19+$F19+$G19+$ED18&gt;($ED$11*Y$8),3,0))))</f>
        <v>0</v>
      </c>
      <c r="Z19" s="68">
        <f>IF(OR(SUMIF(Z$12:Z18,2,Z$12:Z18)=2,SUMIF(Z$12:Z18,1,Z$12:Z18)=1,SUM(Z$12:Z18)=1,SUM(Z$12:Z18)=2),0,IF($C19+$ED18&gt;($ED$11*Z$8),1,IF($C19+$D19+$E19+$F19+$ED18&gt;($ED$11*Z$8),2,IF($C19+$D19+$E19+$F19+$G19+$ED18&gt;($ED$11*Z$8),3,0))))</f>
        <v>0</v>
      </c>
      <c r="AA19" s="68">
        <f>IF(OR(SUMIF(AA$12:AA18,2,AA$12:AA18)=2,SUMIF(AA$12:AA18,1,AA$12:AA18)=1,SUM(AA$12:AA18)=1,SUM(AA$12:AA18)=2),0,IF($C19+$ED18&gt;($ED$11*AA$8),1,IF($C19+$D19+$E19+$F19+$ED18&gt;($ED$11*AA$8),2,IF($C19+$D19+$E19+$F19+$G19+$ED18&gt;($ED$11*AA$8),3,0))))</f>
        <v>0</v>
      </c>
      <c r="AB19" s="68">
        <f>IF(OR(SUMIF(AB$12:AB18,2,AB$12:AB18)=2,SUMIF(AB$12:AB18,1,AB$12:AB18)=1,SUM(AB$12:AB18)=1,SUM(AB$12:AB18)=2),0,IF($C19+$ED18&gt;($ED$11*AB$8),1,IF($C19+$D19+$E19+$F19+$ED18&gt;($ED$11*AB$8),2,IF($C19+$D19+$E19+$F19+$G19+$ED18&gt;($ED$11*AB$8),3,0))))</f>
        <v>0</v>
      </c>
      <c r="AC19" s="68">
        <f>IF(OR(SUMIF(AC$12:AC18,2,AC$12:AC18)=2,SUMIF(AC$12:AC18,1,AC$12:AC18)=1,SUM(AC$12:AC18)=1,SUM(AC$12:AC18)=2),0,IF($C19+$ED18&gt;($ED$11*AC$8),1,IF($C19+$D19+$E19+$F19+$ED18&gt;($ED$11*AC$8),2,IF($C19+$D19+$E19+$F19+$G19+$ED18&gt;($ED$11*AC$8),3,0))))</f>
        <v>0</v>
      </c>
      <c r="AD19" s="68">
        <f>IF(OR(SUMIF(AD$12:AD18,2,AD$12:AD18)=2,SUMIF(AD$12:AD18,1,AD$12:AD18)=1,SUM(AD$12:AD18)=1,SUM(AD$12:AD18)=2),0,IF($C19+$ED18&gt;($ED$11*AD$8),1,IF($C19+$D19+$E19+$F19+$ED18&gt;($ED$11*AD$8),2,IF($C19+$D19+$E19+$F19+$G19+$ED18&gt;($ED$11*AD$8),3,0))))</f>
        <v>0</v>
      </c>
      <c r="AE19" s="68">
        <f>IF(OR(SUMIF(AE$12:AE18,2,AE$12:AE18)=2,SUMIF(AE$12:AE18,1,AE$12:AE18)=1,SUM(AE$12:AE18)=1,SUM(AE$12:AE18)=2),0,IF($C19+$ED18&gt;($ED$11*AE$8),1,IF($C19+$D19+$E19+$F19+$ED18&gt;($ED$11*AE$8),2,IF($C19+$D19+$E19+$F19+$G19+$ED18&gt;($ED$11*AE$8),3,0))))</f>
        <v>0</v>
      </c>
      <c r="AF19" s="68">
        <f>IF(OR(SUMIF(AF$12:AF18,2,AF$12:AF18)=2,SUMIF(AF$12:AF18,1,AF$12:AF18)=1,SUM(AF$12:AF18)=1,SUM(AF$12:AF18)=2),0,IF($C19+$ED18&gt;($ED$11*AF$8),1,IF($C19+$D19+$E19+$F19+$ED18&gt;($ED$11*AF$8),2,IF($C19+$D19+$E19+$F19+$G19+$ED18&gt;($ED$11*AF$8),3,0))))</f>
        <v>0</v>
      </c>
      <c r="AG19" s="68">
        <f>IF(OR(SUMIF(AG$12:AG18,2,AG$12:AG18)=2,SUMIF(AG$12:AG18,1,AG$12:AG18)=1,SUM(AG$12:AG18)=1,SUM(AG$12:AG18)=2),0,IF($C19+$ED18&gt;($ED$11*AG$8),1,IF($C19+$D19+$E19+$F19+$ED18&gt;($ED$11*AG$8),2,IF($C19+$D19+$E19+$F19+$G19+$ED18&gt;($ED$11*AG$8),3,0))))</f>
        <v>0</v>
      </c>
      <c r="AH19" s="68">
        <f>IF(OR(SUMIF(AH$12:AH18,2,AH$12:AH18)=2,SUMIF(AH$12:AH18,1,AH$12:AH18)=1,SUM(AH$12:AH18)=1,SUM(AH$12:AH18)=2),0,IF($C19+$ED18&gt;($ED$11*AH$8),1,IF($C19+$D19+$E19+$F19+$ED18&gt;($ED$11*AH$8),2,IF($C19+$D19+$E19+$F19+$G19+$ED18&gt;($ED$11*AH$8),3,0))))</f>
        <v>0</v>
      </c>
      <c r="AI19" s="68">
        <f>IF(OR(SUMIF(AI$12:AI18,2,AI$12:AI18)=2,SUMIF(AI$12:AI18,1,AI$12:AI18)=1,SUM(AI$12:AI18)=1,SUM(AI$12:AI18)=2),0,IF($C19+$ED18&gt;($ED$11*AI$8),1,IF($C19+$D19+$E19+$F19+$ED18&gt;($ED$11*AI$8),2,IF($C19+$D19+$E19+$F19+$G19+$ED18&gt;($ED$11*AI$8),3,0))))</f>
        <v>0</v>
      </c>
      <c r="AJ19" s="68">
        <f>IF(OR(SUMIF(AJ$12:AJ18,2,AJ$12:AJ18)=2,SUMIF(AJ$12:AJ18,1,AJ$12:AJ18)=1,SUM(AJ$12:AJ18)=1,SUM(AJ$12:AJ18)=2),0,IF($C19+$ED18&gt;($ED$11*AJ$8),1,IF($C19+$D19+$E19+$F19+$ED18&gt;($ED$11*AJ$8),2,IF($C19+$D19+$E19+$F19+$G19+$ED18&gt;($ED$11*AJ$8),3,0))))</f>
        <v>0</v>
      </c>
      <c r="AK19" s="68">
        <f>IF(OR(SUMIF(AK$12:AK18,2,AK$12:AK18)=2,SUMIF(AK$12:AK18,1,AK$12:AK18)=1,SUM(AK$12:AK18)=1,SUM(AK$12:AK18)=2),0,IF($C19+$ED18&gt;($ED$11*AK$8),1,IF($C19+$D19+$E19+$F19+$ED18&gt;($ED$11*AK$8),2,IF($C19+$D19+$E19+$F19+$G19+$ED18&gt;($ED$11*AK$8),3,0))))</f>
        <v>0</v>
      </c>
      <c r="AL19" s="68">
        <f>IF(OR(SUMIF(AL$12:AL18,2,AL$12:AL18)=2,SUMIF(AL$12:AL18,1,AL$12:AL18)=1,SUM(AL$12:AL18)=1,SUM(AL$12:AL18)=2),0,IF($C19+$ED18&gt;($ED$11*AL$8),1,IF($C19+$D19+$E19+$F19+$ED18&gt;($ED$11*AL$8),2,IF($C19+$D19+$E19+$F19+$G19+$ED18&gt;($ED$11*AL$8),3,0))))</f>
        <v>0</v>
      </c>
      <c r="AM19" s="68">
        <f>IF(OR(SUMIF(AM$12:AM18,2,AM$12:AM18)=2,SUMIF(AM$12:AM18,1,AM$12:AM18)=1,SUM(AM$12:AM18)=1,SUM(AM$12:AM18)=2),0,IF($C19+$ED18&gt;($ED$11*AM$8),1,IF($C19+$D19+$E19+$F19+$ED18&gt;($ED$11*AM$8),2,IF($C19+$D19+$E19+$F19+$G19+$ED18&gt;($ED$11*AM$8),3,0))))</f>
        <v>0</v>
      </c>
      <c r="AN19" s="68">
        <f>IF(OR(SUMIF(AN$12:AN18,2,AN$12:AN18)=2,SUMIF(AN$12:AN18,1,AN$12:AN18)=1,SUM(AN$12:AN18)=1,SUM(AN$12:AN18)=2),0,IF($C19+$ED18&gt;($ED$11*AN$8),1,IF($C19+$D19+$E19+$F19+$ED18&gt;($ED$11*AN$8),2,IF($C19+$D19+$E19+$F19+$G19+$ED18&gt;($ED$11*AN$8),3,0))))</f>
        <v>0</v>
      </c>
      <c r="AO19" s="68">
        <f>IF(OR(SUMIF(AO$12:AO18,2,AO$12:AO18)=2,SUMIF(AO$12:AO18,1,AO$12:AO18)=1,SUM(AO$12:AO18)=1,SUM(AO$12:AO18)=2),0,IF($C19+$ED18&gt;($ED$11*AO$8),1,IF($C19+$D19+$E19+$F19+$ED18&gt;($ED$11*AO$8),2,IF($C19+$D19+$E19+$F19+$G19+$ED18&gt;($ED$11*AO$8),3,0))))</f>
        <v>0</v>
      </c>
      <c r="AP19" s="68">
        <f>IF(OR(SUMIF(AP$12:AP18,2,AP$12:AP18)=2,SUMIF(AP$12:AP18,1,AP$12:AP18)=1,SUM(AP$12:AP18)=1,SUM(AP$12:AP18)=2),0,IF($C19+$ED18&gt;($ED$11*AP$8),1,IF($C19+$D19+$E19+$F19+$ED18&gt;($ED$11*AP$8),2,IF($C19+$D19+$E19+$F19+$G19+$ED18&gt;($ED$11*AP$8),3,0))))</f>
        <v>0</v>
      </c>
      <c r="AQ19" s="68">
        <f>IF(OR(SUMIF(AQ$12:AQ18,2,AQ$12:AQ18)=2,SUMIF(AQ$12:AQ18,1,AQ$12:AQ18)=1,SUM(AQ$12:AQ18)=1,SUM(AQ$12:AQ18)=2),0,IF($C19+$ED18&gt;($ED$11*AQ$8),1,IF($C19+$D19+$E19+$F19+$ED18&gt;($ED$11*AQ$8),2,IF($C19+$D19+$E19+$F19+$G19+$ED18&gt;($ED$11*AQ$8),3,0))))</f>
        <v>0</v>
      </c>
      <c r="AR19" s="68">
        <f>IF(OR(SUMIF(AR$12:AR18,2,AR$12:AR18)=2,SUMIF(AR$12:AR18,1,AR$12:AR18)=1,SUM(AR$12:AR18)=1,SUM(AR$12:AR18)=2),0,IF($C19+$ED18&gt;($ED$11*AR$8),1,IF($C19+$D19+$E19+$F19+$ED18&gt;($ED$11*AR$8),2,IF($C19+$D19+$E19+$F19+$G19+$ED18&gt;($ED$11*AR$8),3,0))))</f>
        <v>0</v>
      </c>
      <c r="AS19" s="68">
        <f>IF(OR(SUMIF(AS$12:AS18,2,AS$12:AS18)=2,SUMIF(AS$12:AS18,1,AS$12:AS18)=1,SUM(AS$12:AS18)=1,SUM(AS$12:AS18)=2),0,IF($C19+$ED18&gt;($ED$11*AS$8),1,IF($C19+$D19+$E19+$F19+$ED18&gt;($ED$11*AS$8),2,IF($C19+$D19+$E19+$F19+$G19+$ED18&gt;($ED$11*AS$8),3,0))))</f>
        <v>0</v>
      </c>
      <c r="AT19" s="68">
        <f>IF(OR(SUMIF(AT$12:AT18,2,AT$12:AT18)=2,SUMIF(AT$12:AT18,1,AT$12:AT18)=1,SUM(AT$12:AT18)=1,SUM(AT$12:AT18)=2),0,IF($C19+$ED18&gt;($ED$11*AT$8),1,IF($C19+$D19+$E19+$F19+$ED18&gt;($ED$11*AT$8),2,IF($C19+$D19+$E19+$F19+$G19+$ED18&gt;($ED$11*AT$8),3,0))))</f>
        <v>0</v>
      </c>
      <c r="AU19" s="68">
        <f>IF(OR(SUMIF(AU$12:AU18,2,AU$12:AU18)=2,SUMIF(AU$12:AU18,1,AU$12:AU18)=1,SUM(AU$12:AU18)=1,SUM(AU$12:AU18)=2),0,IF($C19+$ED18&gt;($ED$11*AU$8),1,IF($C19+$D19+$E19+$F19+$ED18&gt;($ED$11*AU$8),2,IF($C19+$D19+$E19+$F19+$G19+$ED18&gt;($ED$11*AU$8),3,0))))</f>
        <v>0</v>
      </c>
      <c r="AV19" s="68">
        <f>IF(OR(SUMIF(AV$12:AV18,2,AV$12:AV18)=2,SUMIF(AV$12:AV18,1,AV$12:AV18)=1,SUM(AV$12:AV18)=1,SUM(AV$12:AV18)=2),0,IF($C19+$ED18&gt;($ED$11*AV$8),1,IF($C19+$D19+$E19+$F19+$ED18&gt;($ED$11*AV$8),2,IF($C19+$D19+$E19+$F19+$G19+$ED18&gt;($ED$11*AV$8),3,0))))</f>
        <v>0</v>
      </c>
      <c r="AW19" s="68">
        <f>IF(OR(SUMIF(AW$12:AW18,2,AW$12:AW18)=2,SUMIF(AW$12:AW18,1,AW$12:AW18)=1,SUM(AW$12:AW18)=1,SUM(AW$12:AW18)=2),0,IF($C19+$ED18&gt;($ED$11*AW$8),1,IF($C19+$D19+$E19+$F19+$ED18&gt;($ED$11*AW$8),2,IF($C19+$D19+$E19+$F19+$G19+$ED18&gt;($ED$11*AW$8),3,0))))</f>
        <v>0</v>
      </c>
      <c r="AX19" s="68">
        <f>IF(OR(SUMIF(AX$12:AX18,2,AX$12:AX18)=2,SUMIF(AX$12:AX18,1,AX$12:AX18)=1,SUM(AX$12:AX18)=1,SUM(AX$12:AX18)=2),0,IF($C19+$ED18&gt;($ED$11*AX$8),1,IF($C19+$D19+$E19+$F19+$ED18&gt;($ED$11*AX$8),2,IF($C19+$D19+$E19+$F19+$G19+$ED18&gt;($ED$11*AX$8),3,0))))</f>
        <v>0</v>
      </c>
      <c r="AY19" s="68">
        <f>IF(OR(SUMIF(AY$12:AY18,2,AY$12:AY18)=2,SUMIF(AY$12:AY18,1,AY$12:AY18)=1,SUM(AY$12:AY18)=1,SUM(AY$12:AY18)=2),0,IF($C19+$ED18&gt;($ED$11*AY$8),1,IF($C19+$D19+$E19+$F19+$ED18&gt;($ED$11*AY$8),2,IF($C19+$D19+$E19+$F19+$G19+$ED18&gt;($ED$11*AY$8),3,0))))</f>
        <v>0</v>
      </c>
      <c r="AZ19" s="68">
        <f>IF(OR(SUMIF(AZ$12:AZ18,2,AZ$12:AZ18)=2,SUMIF(AZ$12:AZ18,1,AZ$12:AZ18)=1,SUM(AZ$12:AZ18)=1,SUM(AZ$12:AZ18)=2),0,IF($C19+$ED18&gt;($ED$11*AZ$8),1,IF($C19+$D19+$E19+$F19+$ED18&gt;($ED$11*AZ$8),2,IF($C19+$D19+$E19+$F19+$G19+$ED18&gt;($ED$11*AZ$8),3,0))))</f>
        <v>0</v>
      </c>
      <c r="BA19" s="68">
        <f>IF(OR(SUMIF(BA$12:BA18,2,BA$12:BA18)=2,SUMIF(BA$12:BA18,1,BA$12:BA18)=1,SUM(BA$12:BA18)=1,SUM(BA$12:BA18)=2),0,IF($C19+$ED18&gt;($ED$11*BA$8),1,IF($C19+$D19+$E19+$F19+$ED18&gt;($ED$11*BA$8),2,IF($C19+$D19+$E19+$F19+$G19+$ED18&gt;($ED$11*BA$8),3,0))))</f>
        <v>0</v>
      </c>
      <c r="BB19" s="68">
        <f>IF(OR(SUMIF(BB$12:BB18,2,BB$12:BB18)=2,SUMIF(BB$12:BB18,1,BB$12:BB18)=1,SUM(BB$12:BB18)=1,SUM(BB$12:BB18)=2),0,IF($C19+$ED18&gt;($ED$11*BB$8),1,IF($C19+$D19+$E19+$F19+$ED18&gt;($ED$11*BB$8),2,IF($C19+$D19+$E19+$F19+$G19+$ED18&gt;($ED$11*BB$8),3,0))))</f>
        <v>0</v>
      </c>
      <c r="BC19" s="68">
        <f>IF(OR(SUMIF(BC$12:BC18,2,BC$12:BC18)=2,SUMIF(BC$12:BC18,1,BC$12:BC18)=1,SUM(BC$12:BC18)=1,SUM(BC$12:BC18)=2),0,IF($C19+$ED18&gt;($ED$11*BC$8),1,IF($C19+$D19+$E19+$F19+$ED18&gt;($ED$11*BC$8),2,IF($C19+$D19+$E19+$F19+$G19+$ED18&gt;($ED$11*BC$8),3,0))))</f>
        <v>0</v>
      </c>
      <c r="BD19" s="68">
        <f>IF(OR(SUMIF(BD$12:BD18,2,BD$12:BD18)=2,SUMIF(BD$12:BD18,1,BD$12:BD18)=1,SUM(BD$12:BD18)=1,SUM(BD$12:BD18)=2),0,IF($C19+$ED18&gt;($ED$11*BD$8),1,IF($C19+$D19+$E19+$F19+$ED18&gt;($ED$11*BD$8),2,IF($C19+$D19+$E19+$F19+$G19+$ED18&gt;($ED$11*BD$8),3,0))))</f>
        <v>0</v>
      </c>
      <c r="BE19" s="68">
        <f>IF(OR(SUMIF(BE$12:BE18,2,BE$12:BE18)=2,SUMIF(BE$12:BE18,1,BE$12:BE18)=1,SUM(BE$12:BE18)=1,SUM(BE$12:BE18)=2),0,IF($C19+$ED18&gt;($ED$11*BE$8),1,IF($C19+$D19+$E19+$F19+$ED18&gt;($ED$11*BE$8),2,IF($C19+$D19+$E19+$F19+$G19+$ED18&gt;($ED$11*BE$8),3,0))))</f>
        <v>0</v>
      </c>
      <c r="BF19" s="68">
        <f>IF(OR(SUMIF(BF$12:BF18,2,BF$12:BF18)=2,SUMIF(BF$12:BF18,1,BF$12:BF18)=1,SUM(BF$12:BF18)=1,SUM(BF$12:BF18)=2),0,IF($C19+$ED18&gt;($ED$11*BF$8),1,IF($C19+$D19+$E19+$F19+$ED18&gt;($ED$11*BF$8),2,IF($C19+$D19+$E19+$F19+$G19+$ED18&gt;($ED$11*BF$8),3,0))))</f>
        <v>0</v>
      </c>
      <c r="BG19" s="68">
        <f>IF(OR(SUMIF(BG$12:BG18,2,BG$12:BG18)=2,SUMIF(BG$12:BG18,1,BG$12:BG18)=1,SUM(BG$12:BG18)=1,SUM(BG$12:BG18)=2),0,IF($C19+$ED18&gt;($ED$11*BG$8),1,IF($C19+$D19+$E19+$F19+$ED18&gt;($ED$11*BG$8),2,IF($C19+$D19+$E19+$F19+$G19+$ED18&gt;($ED$11*BG$8),3,0))))</f>
        <v>0</v>
      </c>
      <c r="BH19" s="68">
        <f>IF(OR(SUMIF(BH$12:BH18,2,BH$12:BH18)=2,SUMIF(BH$12:BH18,1,BH$12:BH18)=1,SUM(BH$12:BH18)=1,SUM(BH$12:BH18)=2),0,IF($C19+$ED18&gt;($ED$11*BH$8),1,IF($C19+$D19+$E19+$F19+$ED18&gt;($ED$11*BH$8),2,IF($C19+$D19+$E19+$F19+$G19+$ED18&gt;($ED$11*BH$8),3,0))))</f>
        <v>0</v>
      </c>
      <c r="BI19" s="68">
        <f>IF(OR(SUMIF(BI$12:BI18,2,BI$12:BI18)=2,SUMIF(BI$12:BI18,1,BI$12:BI18)=1,SUM(BI$12:BI18)=1,SUM(BI$12:BI18)=2),0,IF($C19+$ED18&gt;($ED$11*BI$8),1,IF($C19+$D19+$E19+$F19+$ED18&gt;($ED$11*BI$8),2,IF($C19+$D19+$E19+$F19+$G19+$ED18&gt;($ED$11*BI$8),3,0))))</f>
        <v>0</v>
      </c>
      <c r="BJ19" s="68">
        <f>IF(OR(SUMIF(BJ$12:BJ18,2,BJ$12:BJ18)=2,SUMIF(BJ$12:BJ18,1,BJ$12:BJ18)=1,SUM(BJ$12:BJ18)=1,SUM(BJ$12:BJ18)=2),0,IF($C19+$ED18&gt;($ED$11*BJ$8),1,IF($C19+$D19+$E19+$F19+$ED18&gt;($ED$11*BJ$8),2,IF($C19+$D19+$E19+$F19+$G19+$ED18&gt;($ED$11*BJ$8),3,0))))</f>
        <v>0</v>
      </c>
      <c r="BK19" s="68">
        <f>IF(OR(SUMIF(BK$12:BK18,2,BK$12:BK18)=2,SUMIF(BK$12:BK18,1,BK$12:BK18)=1,SUM(BK$12:BK18)=1,SUM(BK$12:BK18)=2),0,IF($C19+$ED18&gt;($ED$11*BK$8),1,IF($C19+$D19+$E19+$F19+$ED18&gt;($ED$11*BK$8),2,IF($C19+$D19+$E19+$F19+$G19+$ED18&gt;($ED$11*BK$8),3,0))))</f>
        <v>0</v>
      </c>
      <c r="BL19" s="68">
        <f>IF(OR(SUMIF(BL$12:BL18,2,BL$12:BL18)=2,SUMIF(BL$12:BL18,1,BL$12:BL18)=1,SUM(BL$12:BL18)=1,SUM(BL$12:BL18)=2),0,IF($C19+$ED18&gt;($ED$11*BL$8),1,IF($C19+$D19+$E19+$F19+$ED18&gt;($ED$11*BL$8),2,IF($C19+$D19+$E19+$F19+$G19+$ED18&gt;($ED$11*BL$8),3,0))))</f>
        <v>0</v>
      </c>
      <c r="BM19" s="68">
        <f>IF(OR(SUMIF(BM$12:BM18,2,BM$12:BM18)=2,SUMIF(BM$12:BM18,1,BM$12:BM18)=1,SUM(BM$12:BM18)=1,SUM(BM$12:BM18)=2),0,IF($C19+$ED18&gt;($ED$11*BM$8),1,IF($C19+$D19+$E19+$F19+$ED18&gt;($ED$11*BM$8),2,IF($C19+$D19+$E19+$F19+$G19+$ED18&gt;($ED$11*BM$8),3,0))))</f>
        <v>0</v>
      </c>
      <c r="BN19" s="68">
        <f>IF(OR(SUMIF(BN$12:BN18,2,BN$12:BN18)=2,SUMIF(BN$12:BN18,1,BN$12:BN18)=1,SUM(BN$12:BN18)=1,SUM(BN$12:BN18)=2),0,IF($C19+$ED18&gt;($ED$11*BN$8),1,IF($C19+$D19+$E19+$F19+$ED18&gt;($ED$11*BN$8),2,IF($C19+$D19+$E19+$F19+$G19+$ED18&gt;($ED$11*BN$8),3,0))))</f>
        <v>0</v>
      </c>
      <c r="BO19" s="68">
        <f>IF(OR(SUMIF(BO$12:BO18,2,BO$12:BO18)=2,SUMIF(BO$12:BO18,1,BO$12:BO18)=1,SUM(BO$12:BO18)=1,SUM(BO$12:BO18)=2),0,IF($C19+$ED18&gt;($ED$11*BO$8),1,IF($C19+$D19+$E19+$F19+$ED18&gt;($ED$11*BO$8),2,IF($C19+$D19+$E19+$F19+$G19+$ED18&gt;($ED$11*BO$8),3,0))))</f>
        <v>0</v>
      </c>
      <c r="BP19" s="68">
        <f>IF(OR(SUMIF(BP$12:BP18,2,BP$12:BP18)=2,SUMIF(BP$12:BP18,1,BP$12:BP18)=1,SUM(BP$12:BP18)=1,SUM(BP$12:BP18)=2),0,IF($C19+$ED18&gt;($ED$11*BP$8),1,IF($C19+$D19+$E19+$F19+$ED18&gt;($ED$11*BP$8),2,IF($C19+$D19+$E19+$F19+$G19+$ED18&gt;($ED$11*BP$8),3,0))))</f>
        <v>0</v>
      </c>
      <c r="BQ19" s="68">
        <f>IF(OR(SUMIF(BQ$12:BQ18,2,BQ$12:BQ18)=2,SUMIF(BQ$12:BQ18,1,BQ$12:BQ18)=1,SUM(BQ$12:BQ18)=1,SUM(BQ$12:BQ18)=2),0,IF($C19+$ED18&gt;($ED$11*BQ$8),1,IF($C19+$D19+$E19+$F19+$ED18&gt;($ED$11*BQ$8),2,IF($C19+$D19+$E19+$F19+$G19+$ED18&gt;($ED$11*BQ$8),3,0))))</f>
        <v>0</v>
      </c>
      <c r="BR19" s="68">
        <f>IF(OR(SUMIF(BR$12:BR18,2,BR$12:BR18)=2,SUMIF(BR$12:BR18,1,BR$12:BR18)=1,SUM(BR$12:BR18)=1,SUM(BR$12:BR18)=2),0,IF($C19+$ED18&gt;($ED$11*BR$8),1,IF($C19+$D19+$E19+$F19+$ED18&gt;($ED$11*BR$8),2,IF($C19+$D19+$E19+$F19+$G19+$ED18&gt;($ED$11*BR$8),3,0))))</f>
        <v>0</v>
      </c>
      <c r="BS19" s="68">
        <f>IF(OR(SUMIF(BS$12:BS18,2,BS$12:BS18)=2,SUMIF(BS$12:BS18,1,BS$12:BS18)=1,SUM(BS$12:BS18)=1,SUM(BS$12:BS18)=2),0,IF($C19+$ED18&gt;($ED$11*BS$8),1,IF($C19+$D19+$E19+$F19+$ED18&gt;($ED$11*BS$8),2,IF($C19+$D19+$E19+$F19+$G19+$ED18&gt;($ED$11*BS$8),3,0))))</f>
        <v>0</v>
      </c>
      <c r="BT19" s="68">
        <f>IF(OR(SUMIF(BT$12:BT18,2,BT$12:BT18)=2,SUMIF(BT$12:BT18,1,BT$12:BT18)=1,SUM(BT$12:BT18)=1,SUM(BT$12:BT18)=2),0,IF($C19+$ED18&gt;($ED$11*BT$8),1,IF($C19+$D19+$E19+$F19+$ED18&gt;($ED$11*BT$8),2,IF($C19+$D19+$E19+$F19+$G19+$ED18&gt;($ED$11*BT$8),3,0))))</f>
        <v>0</v>
      </c>
      <c r="BU19" s="68">
        <f>IF(OR(SUMIF(BU$12:BU18,2,BU$12:BU18)=2,SUMIF(BU$12:BU18,1,BU$12:BU18)=1,SUM(BU$12:BU18)=1,SUM(BU$12:BU18)=2),0,IF($C19+$ED18&gt;($ED$11*BU$8),1,IF($C19+$D19+$E19+$F19+$ED18&gt;($ED$11*BU$8),2,IF($C19+$D19+$E19+$F19+$G19+$ED18&gt;($ED$11*BU$8),3,0))))</f>
        <v>0</v>
      </c>
      <c r="BV19" s="68">
        <f>IF(OR(SUMIF(BV$12:BV18,2,BV$12:BV18)=2,SUMIF(BV$12:BV18,1,BV$12:BV18)=1,SUM(BV$12:BV18)=1,SUM(BV$12:BV18)=2),0,IF($C19+$ED18&gt;($ED$11*BV$8),1,IF($C19+$D19+$E19+$F19+$ED18&gt;($ED$11*BV$8),2,IF($C19+$D19+$E19+$F19+$G19+$ED18&gt;($ED$11*BV$8),3,0))))</f>
        <v>0</v>
      </c>
      <c r="BW19" s="68">
        <f>IF(OR(SUMIF(BW$12:BW18,2,BW$12:BW18)=2,SUMIF(BW$12:BW18,1,BW$12:BW18)=1,SUM(BW$12:BW18)=1,SUM(BW$12:BW18)=2),0,IF($C19+$ED18&gt;($ED$11*BW$8),1,IF($C19+$D19+$E19+$F19+$ED18&gt;($ED$11*BW$8),2,IF($C19+$D19+$E19+$F19+$G19+$ED18&gt;($ED$11*BW$8),3,0))))</f>
        <v>0</v>
      </c>
      <c r="BX19" s="68">
        <f>IF(OR(SUMIF(BX$12:BX18,2,BX$12:BX18)=2,SUMIF(BX$12:BX18,1,BX$12:BX18)=1,SUM(BX$12:BX18)=1,SUM(BX$12:BX18)=2),0,IF($C19+$ED18&gt;($ED$11*BX$8),1,IF($C19+$D19+$E19+$F19+$ED18&gt;($ED$11*BX$8),2,IF($C19+$D19+$E19+$F19+$G19+$ED18&gt;($ED$11*BX$8),3,0))))</f>
        <v>0</v>
      </c>
      <c r="BY19" s="68">
        <f>IF(OR(SUMIF(BY$12:BY18,2,BY$12:BY18)=2,SUMIF(BY$12:BY18,1,BY$12:BY18)=1,SUM(BY$12:BY18)=1,SUM(BY$12:BY18)=2),0,IF($C19+$ED18&gt;($ED$11*BY$8),1,IF($C19+$D19+$E19+$F19+$ED18&gt;($ED$11*BY$8),2,IF($C19+$D19+$E19+$F19+$G19+$ED18&gt;($ED$11*BY$8),3,0))))</f>
        <v>0</v>
      </c>
      <c r="BZ19" s="68">
        <f>IF(OR(SUMIF(BZ$12:BZ18,2,BZ$12:BZ18)=2,SUMIF(BZ$12:BZ18,1,BZ$12:BZ18)=1,SUM(BZ$12:BZ18)=1,SUM(BZ$12:BZ18)=2),0,IF($C19+$ED18&gt;($ED$11*BZ$8),1,IF($C19+$D19+$E19+$F19+$ED18&gt;($ED$11*BZ$8),2,IF($C19+$D19+$E19+$F19+$G19+$ED18&gt;($ED$11*BZ$8),3,0))))</f>
        <v>0</v>
      </c>
      <c r="CA19" s="68">
        <f>IF(OR(SUMIF(CA$12:CA18,2,CA$12:CA18)=2,SUMIF(CA$12:CA18,1,CA$12:CA18)=1,SUM(CA$12:CA18)=1,SUM(CA$12:CA18)=2),0,IF($C19+$ED18&gt;($ED$11*CA$8),1,IF($C19+$D19+$E19+$F19+$ED18&gt;($ED$11*CA$8),2,IF($C19+$D19+$E19+$F19+$G19+$ED18&gt;($ED$11*CA$8),3,0))))</f>
        <v>0</v>
      </c>
      <c r="CB19" s="68">
        <f>IF(OR(SUMIF(CB$12:CB18,2,CB$12:CB18)=2,SUMIF(CB$12:CB18,1,CB$12:CB18)=1,SUM(CB$12:CB18)=1,SUM(CB$12:CB18)=2),0,IF($C19+$ED18&gt;($ED$11*CB$8),1,IF($C19+$D19+$E19+$F19+$ED18&gt;($ED$11*CB$8),2,IF($C19+$D19+$E19+$F19+$G19+$ED18&gt;($ED$11*CB$8),3,0))))</f>
        <v>0</v>
      </c>
      <c r="CC19" s="68">
        <f>IF(OR(SUMIF(CC$12:CC18,2,CC$12:CC18)=2,SUMIF(CC$12:CC18,1,CC$12:CC18)=1,SUM(CC$12:CC18)=1,SUM(CC$12:CC18)=2),0,IF($C19+$ED18&gt;($ED$11*CC$8),1,IF($C19+$D19+$E19+$F19+$ED18&gt;($ED$11*CC$8),2,IF($C19+$D19+$E19+$F19+$G19+$ED18&gt;($ED$11*CC$8),3,0))))</f>
        <v>0</v>
      </c>
      <c r="CD19" s="68">
        <f>IF(OR(SUMIF(CD$12:CD18,2,CD$12:CD18)=2,SUMIF(CD$12:CD18,1,CD$12:CD18)=1,SUM(CD$12:CD18)=1,SUM(CD$12:CD18)=2),0,IF($C19+$ED18&gt;($ED$11*CD$8),1,IF($C19+$D19+$E19+$F19+$ED18&gt;($ED$11*CD$8),2,IF($C19+$D19+$E19+$F19+$G19+$ED18&gt;($ED$11*CD$8),3,0))))</f>
        <v>0</v>
      </c>
      <c r="CE19" s="68">
        <f>IF(OR(SUMIF(CE$12:CE18,2,CE$12:CE18)=2,SUMIF(CE$12:CE18,1,CE$12:CE18)=1,SUM(CE$12:CE18)=1,SUM(CE$12:CE18)=2),0,IF($C19+$ED18&gt;($ED$11*CE$8),1,IF($C19+$D19+$E19+$F19+$ED18&gt;($ED$11*CE$8),2,IF($C19+$D19+$E19+$F19+$G19+$ED18&gt;($ED$11*CE$8),3,0))))</f>
        <v>0</v>
      </c>
      <c r="CF19" s="68">
        <f>IF(OR(SUMIF(CF$12:CF18,2,CF$12:CF18)=2,SUMIF(CF$12:CF18,1,CF$12:CF18)=1,SUM(CF$12:CF18)=1,SUM(CF$12:CF18)=2),0,IF($C19+$ED18&gt;($ED$11*CF$8),1,IF($C19+$D19+$E19+$F19+$ED18&gt;($ED$11*CF$8),2,IF($C19+$D19+$E19+$F19+$G19+$ED18&gt;($ED$11*CF$8),3,0))))</f>
        <v>0</v>
      </c>
      <c r="CG19" s="68">
        <f>IF(OR(SUMIF(CG$12:CG18,2,CG$12:CG18)=2,SUMIF(CG$12:CG18,1,CG$12:CG18)=1,SUM(CG$12:CG18)=1,SUM(CG$12:CG18)=2),0,IF($C19+$ED18&gt;($ED$11*CG$8),1,IF($C19+$D19+$E19+$F19+$ED18&gt;($ED$11*CG$8),2,IF($C19+$D19+$E19+$F19+$G19+$ED18&gt;($ED$11*CG$8),3,0))))</f>
        <v>0</v>
      </c>
      <c r="CH19" s="68">
        <f>IF(OR(SUMIF(CH$12:CH18,2,CH$12:CH18)=2,SUMIF(CH$12:CH18,1,CH$12:CH18)=1,SUM(CH$12:CH18)=1,SUM(CH$12:CH18)=2),0,IF($C19+$ED18&gt;($ED$11*CH$8),1,IF($C19+$D19+$E19+$F19+$ED18&gt;($ED$11*CH$8),2,IF($C19+$D19+$E19+$F19+$G19+$ED18&gt;($ED$11*CH$8),3,0))))</f>
        <v>0</v>
      </c>
      <c r="CI19" s="68">
        <f>IF(OR(SUMIF(CI$12:CI18,2,CI$12:CI18)=2,SUMIF(CI$12:CI18,1,CI$12:CI18)=1,SUM(CI$12:CI18)=1,SUM(CI$12:CI18)=2),0,IF($C19+$ED18&gt;($ED$11*CI$8),1,IF($C19+$D19+$E19+$F19+$ED18&gt;($ED$11*CI$8),2,IF($C19+$D19+$E19+$F19+$G19+$ED18&gt;($ED$11*CI$8),3,0))))</f>
        <v>0</v>
      </c>
      <c r="CJ19" s="68">
        <f>IF(OR(SUMIF(CJ$12:CJ18,2,CJ$12:CJ18)=2,SUMIF(CJ$12:CJ18,1,CJ$12:CJ18)=1,SUM(CJ$12:CJ18)=1,SUM(CJ$12:CJ18)=2),0,IF($C19+$ED18&gt;($ED$11*CJ$8),1,IF($C19+$D19+$E19+$F19+$ED18&gt;($ED$11*CJ$8),2,IF($C19+$D19+$E19+$F19+$G19+$ED18&gt;($ED$11*CJ$8),3,0))))</f>
        <v>0</v>
      </c>
      <c r="CK19" s="68">
        <f>IF(OR(SUMIF(CK$12:CK18,2,CK$12:CK18)=2,SUMIF(CK$12:CK18,1,CK$12:CK18)=1,SUM(CK$12:CK18)=1,SUM(CK$12:CK18)=2),0,IF($C19+$ED18&gt;($ED$11*CK$8),1,IF($C19+$D19+$E19+$F19+$ED18&gt;($ED$11*CK$8),2,IF($C19+$D19+$E19+$F19+$G19+$ED18&gt;($ED$11*CK$8),3,0))))</f>
        <v>0</v>
      </c>
      <c r="CL19" s="68">
        <f>IF(OR(SUMIF(CL$12:CL18,2,CL$12:CL18)=2,SUMIF(CL$12:CL18,1,CL$12:CL18)=1,SUM(CL$12:CL18)=1,SUM(CL$12:CL18)=2),0,IF($C19+$ED18&gt;($ED$11*CL$8),1,IF($C19+$D19+$E19+$F19+$ED18&gt;($ED$11*CL$8),2,IF($C19+$D19+$E19+$F19+$G19+$ED18&gt;($ED$11*CL$8),3,0))))</f>
        <v>0</v>
      </c>
      <c r="CM19" s="68">
        <f>IF(OR(SUMIF(CM$12:CM18,2,CM$12:CM18)=2,SUMIF(CM$12:CM18,1,CM$12:CM18)=1,SUM(CM$12:CM18)=1,SUM(CM$12:CM18)=2),0,IF($C19+$ED18&gt;($ED$11*CM$8),1,IF($C19+$D19+$E19+$F19+$ED18&gt;($ED$11*CM$8),2,IF($C19+$D19+$E19+$F19+$G19+$ED18&gt;($ED$11*CM$8),3,0))))</f>
        <v>0</v>
      </c>
      <c r="CN19" s="68">
        <f>IF(OR(SUMIF(CN$12:CN18,2,CN$12:CN18)=2,SUMIF(CN$12:CN18,1,CN$12:CN18)=1,SUM(CN$12:CN18)=1,SUM(CN$12:CN18)=2),0,IF($C19+$ED18&gt;($ED$11*CN$8),1,IF($C19+$D19+$E19+$F19+$ED18&gt;($ED$11*CN$8),2,IF($C19+$D19+$E19+$F19+$G19+$ED18&gt;($ED$11*CN$8),3,0))))</f>
        <v>0</v>
      </c>
      <c r="CO19" s="68">
        <f>IF(OR(SUMIF(CO$12:CO18,2,CO$12:CO18)=2,SUMIF(CO$12:CO18,1,CO$12:CO18)=1,SUM(CO$12:CO18)=1,SUM(CO$12:CO18)=2),0,IF($C19+$ED18&gt;($ED$11*CO$8),1,IF($C19+$D19+$E19+$F19+$ED18&gt;($ED$11*CO$8),2,IF($C19+$D19+$E19+$F19+$G19+$ED18&gt;($ED$11*CO$8),3,0))))</f>
        <v>0</v>
      </c>
      <c r="CP19" s="68">
        <f>IF(OR(SUMIF(CP$12:CP18,2,CP$12:CP18)=2,SUMIF(CP$12:CP18,1,CP$12:CP18)=1,SUM(CP$12:CP18)=1,SUM(CP$12:CP18)=2),0,IF($C19+$ED18&gt;($ED$11*CP$8),1,IF($C19+$D19+$E19+$F19+$ED18&gt;($ED$11*CP$8),2,IF($C19+$D19+$E19+$F19+$G19+$ED18&gt;($ED$11*CP$8),3,0))))</f>
        <v>0</v>
      </c>
      <c r="CQ19" s="68">
        <f>IF(OR(SUMIF(CQ$12:CQ18,2,CQ$12:CQ18)=2,SUMIF(CQ$12:CQ18,1,CQ$12:CQ18)=1,SUM(CQ$12:CQ18)=1,SUM(CQ$12:CQ18)=2),0,IF($C19+$ED18&gt;($ED$11*CQ$8),1,IF($C19+$D19+$E19+$F19+$ED18&gt;($ED$11*CQ$8),2,IF($C19+$D19+$E19+$F19+$G19+$ED18&gt;($ED$11*CQ$8),3,0))))</f>
        <v>0</v>
      </c>
      <c r="CR19" s="68">
        <f>IF(OR(SUMIF(CR$12:CR18,2,CR$12:CR18)=2,SUMIF(CR$12:CR18,1,CR$12:CR18)=1,SUM(CR$12:CR18)=1,SUM(CR$12:CR18)=2),0,IF($C19+$ED18&gt;($ED$11*CR$8),1,IF($C19+$D19+$E19+$F19+$ED18&gt;($ED$11*CR$8),2,IF($C19+$D19+$E19+$F19+$G19+$ED18&gt;($ED$11*CR$8),3,0))))</f>
        <v>0</v>
      </c>
      <c r="CS19" s="68">
        <f>IF(OR(SUMIF(CS$12:CS18,2,CS$12:CS18)=2,SUMIF(CS$12:CS18,1,CS$12:CS18)=1,SUM(CS$12:CS18)=1,SUM(CS$12:CS18)=2),0,IF($C19+$ED18&gt;($ED$11*CS$8),1,IF($C19+$D19+$E19+$F19+$ED18&gt;($ED$11*CS$8),2,IF($C19+$D19+$E19+$F19+$G19+$ED18&gt;($ED$11*CS$8),3,0))))</f>
        <v>0</v>
      </c>
      <c r="CT19" s="68">
        <f>IF(OR(SUMIF(CT$12:CT18,2,CT$12:CT18)=2,SUMIF(CT$12:CT18,1,CT$12:CT18)=1,SUM(CT$12:CT18)=1,SUM(CT$12:CT18)=2),0,IF($C19+$ED18&gt;($ED$11*CT$8),1,IF($C19+$D19+$E19+$F19+$ED18&gt;($ED$11*CT$8),2,IF($C19+$D19+$E19+$F19+$G19+$ED18&gt;($ED$11*CT$8),3,0))))</f>
        <v>0</v>
      </c>
      <c r="CU19" s="68">
        <f>IF(OR(SUMIF(CU$12:CU18,2,CU$12:CU18)=2,SUMIF(CU$12:CU18,1,CU$12:CU18)=1,SUM(CU$12:CU18)=1,SUM(CU$12:CU18)=2),0,IF($C19+$ED18&gt;($ED$11*CU$8),1,IF($C19+$D19+$E19+$F19+$ED18&gt;($ED$11*CU$8),2,IF($C19+$D19+$E19+$F19+$G19+$ED18&gt;($ED$11*CU$8),3,0))))</f>
        <v>0</v>
      </c>
      <c r="CV19" s="68">
        <f>IF(OR(SUMIF(CV$12:CV18,2,CV$12:CV18)=2,SUMIF(CV$12:CV18,1,CV$12:CV18)=1,SUM(CV$12:CV18)=1,SUM(CV$12:CV18)=2),0,IF($C19+$ED18&gt;($ED$11*CV$8),1,IF($C19+$D19+$E19+$F19+$ED18&gt;($ED$11*CV$8),2,IF($C19+$D19+$E19+$F19+$G19+$ED18&gt;($ED$11*CV$8),3,0))))</f>
        <v>0</v>
      </c>
      <c r="CW19" s="68">
        <f>IF(OR(SUMIF(CW$12:CW18,2,CW$12:CW18)=2,SUMIF(CW$12:CW18,1,CW$12:CW18)=1,SUM(CW$12:CW18)=1,SUM(CW$12:CW18)=2),0,IF($C19+$ED18&gt;($ED$11*CW$8),1,IF($C19+$D19+$E19+$F19+$ED18&gt;($ED$11*CW$8),2,IF($C19+$D19+$E19+$F19+$G19+$ED18&gt;($ED$11*CW$8),3,0))))</f>
        <v>0</v>
      </c>
      <c r="CX19" s="68">
        <f>IF(OR(SUMIF(CX$12:CX18,2,CX$12:CX18)=2,SUMIF(CX$12:CX18,1,CX$12:CX18)=1,SUM(CX$12:CX18)=1,SUM(CX$12:CX18)=2),0,IF($C19+$ED18&gt;($ED$11*CX$8),1,IF($C19+$D19+$E19+$F19+$ED18&gt;($ED$11*CX$8),2,IF($C19+$D19+$E19+$F19+$G19+$ED18&gt;($ED$11*CX$8),3,0))))</f>
        <v>0</v>
      </c>
      <c r="CY19" s="68">
        <f>IF(OR(SUMIF(CY$12:CY18,2,CY$12:CY18)=2,SUMIF(CY$12:CY18,1,CY$12:CY18)=1,SUM(CY$12:CY18)=1,SUM(CY$12:CY18)=2),0,IF($C19+$ED18&gt;($ED$11*CY$8),1,IF($C19+$D19+$E19+$F19+$ED18&gt;($ED$11*CY$8),2,IF($C19+$D19+$E19+$F19+$G19+$ED18&gt;($ED$11*CY$8),3,0))))</f>
        <v>0</v>
      </c>
      <c r="CZ19" s="68">
        <f>IF(OR(SUMIF(CZ$12:CZ18,2,CZ$12:CZ18)=2,SUMIF(CZ$12:CZ18,1,CZ$12:CZ18)=1,SUM(CZ$12:CZ18)=1,SUM(CZ$12:CZ18)=2),0,IF($C19+$ED18&gt;($ED$11*CZ$8),1,IF($C19+$D19+$E19+$F19+$ED18&gt;($ED$11*CZ$8),2,IF($C19+$D19+$E19+$F19+$G19+$ED18&gt;($ED$11*CZ$8),3,0))))</f>
        <v>0</v>
      </c>
      <c r="DA19" s="68">
        <f>IF(OR(SUMIF(DA$12:DA18,2,DA$12:DA18)=2,SUMIF(DA$12:DA18,1,DA$12:DA18)=1,SUM(DA$12:DA18)=1,SUM(DA$12:DA18)=2),0,IF($C19+$ED18&gt;($ED$11*DA$8),1,IF($C19+$D19+$E19+$F19+$ED18&gt;($ED$11*DA$8),2,IF($C19+$D19+$E19+$F19+$G19+$ED18&gt;($ED$11*DA$8),3,0))))</f>
        <v>0</v>
      </c>
      <c r="DB19" s="68">
        <f>IF(OR(SUMIF(DB$12:DB18,2,DB$12:DB18)=2,SUMIF(DB$12:DB18,1,DB$12:DB18)=1,SUM(DB$12:DB18)=1,SUM(DB$12:DB18)=2),0,IF($C19+$ED18&gt;($ED$11*DB$8),1,IF($C19+$D19+$E19+$F19+$ED18&gt;($ED$11*DB$8),2,IF($C19+$D19+$E19+$F19+$G19+$ED18&gt;($ED$11*DB$8),3,0))))</f>
        <v>0</v>
      </c>
      <c r="DC19" s="68">
        <f>IF(OR(SUMIF(DC$12:DC18,2,DC$12:DC18)=2,SUMIF(DC$12:DC18,1,DC$12:DC18)=1,SUM(DC$12:DC18)=1,SUM(DC$12:DC18)=2),0,IF($C19+$ED18&gt;($ED$11*DC$8),1,IF($C19+$D19+$E19+$F19+$ED18&gt;($ED$11*DC$8),2,IF($C19+$D19+$E19+$F19+$G19+$ED18&gt;($ED$11*DC$8),3,0))))</f>
        <v>0</v>
      </c>
      <c r="DD19" s="68">
        <f>IF(OR(SUMIF(DD$12:DD18,2,DD$12:DD18)=2,SUMIF(DD$12:DD18,1,DD$12:DD18)=1,SUM(DD$12:DD18)=1,SUM(DD$12:DD18)=2),0,IF($C19+$ED18&gt;($ED$11*DD$8),1,IF($C19+$D19+$E19+$F19+$ED18&gt;($ED$11*DD$8),2,IF($C19+$D19+$E19+$F19+$G19+$ED18&gt;($ED$11*DD$8),3,0))))</f>
        <v>0</v>
      </c>
      <c r="DE19" s="68">
        <f>IF(OR(SUMIF(DE$12:DE18,2,DE$12:DE18)=2,SUMIF(DE$12:DE18,1,DE$12:DE18)=1,SUM(DE$12:DE18)=1,SUM(DE$12:DE18)=2),0,IF($C19+$ED18&gt;($ED$11*DE$8),1,IF($C19+$D19+$E19+$F19+$ED18&gt;($ED$11*DE$8),2,IF($C19+$D19+$E19+$F19+$G19+$ED18&gt;($ED$11*DE$8),3,0))))</f>
        <v>0</v>
      </c>
      <c r="DF19" s="68">
        <f>IF(OR(SUMIF(DF$12:DF18,2,DF$12:DF18)=2,SUMIF(DF$12:DF18,1,DF$12:DF18)=1,SUM(DF$12:DF18)=1,SUM(DF$12:DF18)=2),0,IF($C19+$ED18&gt;($ED$11*DF$8),1,IF($C19+$D19+$E19+$F19+$ED18&gt;($ED$11*DF$8),2,IF($C19+$D19+$E19+$F19+$G19+$ED18&gt;($ED$11*DF$8),3,0))))</f>
        <v>0</v>
      </c>
      <c r="DG19" s="68">
        <f>IF(OR(SUMIF(DG$12:DG18,2,DG$12:DG18)=2,SUMIF(DG$12:DG18,1,DG$12:DG18)=1,SUM(DG$12:DG18)=1,SUM(DG$12:DG18)=2),0,IF($C19+$ED18&gt;($ED$11*DG$8),1,IF($C19+$D19+$E19+$F19+$ED18&gt;($ED$11*DG$8),2,IF($C19+$D19+$E19+$F19+$G19+$ED18&gt;($ED$11*DG$8),3,0))))</f>
        <v>0</v>
      </c>
      <c r="DH19" s="68">
        <f>IF(OR(SUMIF(DH$12:DH18,2,DH$12:DH18)=2,SUMIF(DH$12:DH18,1,DH$12:DH18)=1,SUM(DH$12:DH18)=1,SUM(DH$12:DH18)=2),0,IF($C19+$ED18&gt;($ED$11*DH$8),1,IF($C19+$D19+$E19+$F19+$ED18&gt;($ED$11*DH$8),2,IF($C19+$D19+$E19+$F19+$G19+$ED18&gt;($ED$11*DH$8),3,0))))</f>
        <v>0</v>
      </c>
      <c r="DI19" s="68">
        <f>IF(OR(SUMIF(DI$12:DI18,2,DI$12:DI18)=2,SUMIF(DI$12:DI18,1,DI$12:DI18)=1,SUM(DI$12:DI18)=1,SUM(DI$12:DI18)=2),0,IF($C19+$ED18&gt;($ED$11*DI$8),1,IF($C19+$D19+$E19+$F19+$ED18&gt;($ED$11*DI$8),2,IF($C19+$D19+$E19+$F19+$G19+$ED18&gt;($ED$11*DI$8),3,0))))</f>
        <v>0</v>
      </c>
      <c r="DJ19" s="68">
        <f>IF(OR(SUMIF(DJ$12:DJ18,2,DJ$12:DJ18)=2,SUMIF(DJ$12:DJ18,1,DJ$12:DJ18)=1,SUM(DJ$12:DJ18)=1,SUM(DJ$12:DJ18)=2),0,IF($C19+$ED18&gt;($ED$11*DJ$8),1,IF($C19+$D19+$E19+$F19+$ED18&gt;($ED$11*DJ$8),2,IF($C19+$D19+$E19+$F19+$G19+$ED18&gt;($ED$11*DJ$8),3,0))))</f>
        <v>0</v>
      </c>
      <c r="DK19" s="68">
        <f>IF(OR(SUMIF(DK$12:DK18,2,DK$12:DK18)=2,SUMIF(DK$12:DK18,1,DK$12:DK18)=1,SUM(DK$12:DK18)=1,SUM(DK$12:DK18)=2),0,IF($C19+$ED18&gt;($ED$11*DK$8),1,IF($C19+$D19+$E19+$F19+$ED18&gt;($ED$11*DK$8),2,IF($C19+$D19+$E19+$F19+$G19+$ED18&gt;($ED$11*DK$8),3,0))))</f>
        <v>0</v>
      </c>
      <c r="DL19" s="68">
        <f>IF(OR(SUMIF(DL$12:DL18,2,DL$12:DL18)=2,SUMIF(DL$12:DL18,1,DL$12:DL18)=1,SUM(DL$12:DL18)=1,SUM(DL$12:DL18)=2),0,IF($C19+$ED18&gt;($ED$11*DL$8),1,IF($C19+$D19+$E19+$F19+$ED18&gt;($ED$11*DL$8),2,IF($C19+$D19+$E19+$F19+$G19+$ED18&gt;($ED$11*DL$8),3,0))))</f>
        <v>0</v>
      </c>
      <c r="DM19" s="68">
        <f>IF(OR(SUMIF(DM$12:DM18,2,DM$12:DM18)=2,SUMIF(DM$12:DM18,1,DM$12:DM18)=1,SUM(DM$12:DM18)=1,SUM(DM$12:DM18)=2),0,IF($C19+$ED18&gt;($ED$11*DM$8),1,IF($C19+$D19+$E19+$F19+$ED18&gt;($ED$11*DM$8),2,IF($C19+$D19+$E19+$F19+$G19+$ED18&gt;($ED$11*DM$8),3,0))))</f>
        <v>0</v>
      </c>
      <c r="DN19" s="68">
        <f>IF(OR(SUMIF(DN$12:DN18,2,DN$12:DN18)=2,SUMIF(DN$12:DN18,1,DN$12:DN18)=1,SUM(DN$12:DN18)=1,SUM(DN$12:DN18)=2),0,IF($C19+$ED18&gt;($ED$11*DN$8),1,IF($C19+$D19+$E19+$F19+$ED18&gt;($ED$11*DN$8),2,IF($C19+$D19+$E19+$F19+$G19+$ED18&gt;($ED$11*DN$8),3,0))))</f>
        <v>0</v>
      </c>
      <c r="DO19" s="68">
        <f>IF(OR(SUMIF(DO$12:DO18,2,DO$12:DO18)=2,SUMIF(DO$12:DO18,1,DO$12:DO18)=1,SUM(DO$12:DO18)=1,SUM(DO$12:DO18)=2),0,IF($C19+$ED18&gt;($ED$11*DO$8),1,IF($C19+$D19+$E19+$F19+$ED18&gt;($ED$11*DO$8),2,IF($C19+$D19+$E19+$F19+$G19+$ED18&gt;($ED$11*DO$8),3,0))))</f>
        <v>0</v>
      </c>
      <c r="DP19" s="68">
        <f>IF(OR(SUMIF(DP$12:DP18,2,DP$12:DP18)=2,SUMIF(DP$12:DP18,1,DP$12:DP18)=1,SUM(DP$12:DP18)=1,SUM(DP$12:DP18)=2),0,IF($C19+$ED18&gt;($ED$11*DP$8),1,IF($C19+$D19+$E19+$F19+$ED18&gt;($ED$11*DP$8),2,IF($C19+$D19+$E19+$F19+$G19+$ED18&gt;($ED$11*DP$8),3,0))))</f>
        <v>0</v>
      </c>
      <c r="DQ19" s="68">
        <f>IF(OR(SUMIF(DQ$12:DQ18,2,DQ$12:DQ18)=2,SUMIF(DQ$12:DQ18,1,DQ$12:DQ18)=1,SUM(DQ$12:DQ18)=1,SUM(DQ$12:DQ18)=2),0,IF($C19+$ED18&gt;($ED$11*DQ$8),1,IF($C19+$D19+$E19+$F19+$ED18&gt;($ED$11*DQ$8),2,IF($C19+$D19+$E19+$F19+$G19+$ED18&gt;($ED$11*DQ$8),3,0))))</f>
        <v>0</v>
      </c>
      <c r="DR19" s="68">
        <f>IF(OR(SUMIF(DR$12:DR18,2,DR$12:DR18)=2,SUMIF(DR$12:DR18,1,DR$12:DR18)=1,SUM(DR$12:DR18)=1,SUM(DR$12:DR18)=2),0,IF($C19+$ED18&gt;($ED$11*DR$8),1,IF($C19+$D19+$E19+$F19+$ED18&gt;($ED$11*DR$8),2,IF($C19+$D19+$E19+$F19+$G19+$ED18&gt;($ED$11*DR$8),3,0))))</f>
        <v>0</v>
      </c>
      <c r="DS19" s="68">
        <f>IF(OR(SUMIF(DS$12:DS18,2,DS$12:DS18)=2,SUMIF(DS$12:DS18,1,DS$12:DS18)=1,SUM(DS$12:DS18)=1,SUM(DS$12:DS18)=2),0,IF($C19+$ED18&gt;($ED$11*DS$8),1,IF($C19+$D19+$E19+$F19+$ED18&gt;($ED$11*DS$8),2,IF($C19+$D19+$E19+$F19+$G19+$ED18&gt;($ED$11*DS$8),3,0))))</f>
        <v>0</v>
      </c>
      <c r="DT19" s="68">
        <f>IF(OR(SUMIF(DT$12:DT18,2,DT$12:DT18)=2,SUMIF(DT$12:DT18,1,DT$12:DT18)=1,SUM(DT$12:DT18)=1,SUM(DT$12:DT18)=2),0,IF($C19+$ED18&gt;($ED$11*DT$8),1,IF($C19+$D19+$E19+$F19+$ED18&gt;($ED$11*DT$8),2,IF($C19+$D19+$E19+$F19+$G19+$ED18&gt;($ED$11*DT$8),3,0))))</f>
        <v>0</v>
      </c>
      <c r="DU19" s="68">
        <f>IF(OR(SUMIF(DU$12:DU18,2,DU$12:DU18)=2,SUMIF(DU$12:DU18,1,DU$12:DU18)=1,SUM(DU$12:DU18)=1,SUM(DU$12:DU18)=2),0,IF($C19+$ED18&gt;($ED$11*DU$8),1,IF($C19+$D19+$E19+$F19+$ED18&gt;($ED$11*DU$8),2,IF($C19+$D19+$E19+$F19+$G19+$ED18&gt;($ED$11*DU$8),3,0))))</f>
        <v>0</v>
      </c>
      <c r="DV19" s="68">
        <f>IF(OR(SUMIF(DV$12:DV18,2,DV$12:DV18)=2,SUMIF(DV$12:DV18,1,DV$12:DV18)=1,SUM(DV$12:DV18)=1,SUM(DV$12:DV18)=2),0,IF($C19+$ED18&gt;($ED$11*DV$8),1,IF($C19+$D19+$E19+$F19+$ED18&gt;($ED$11*DV$8),2,IF($C19+$D19+$E19+$F19+$G19+$ED18&gt;($ED$11*DV$8),3,0))))</f>
        <v>0</v>
      </c>
      <c r="DW19" s="68">
        <f>IF(OR(SUMIF(DW$12:DW18,2,DW$12:DW18)=2,SUMIF(DW$12:DW18,1,DW$12:DW18)=1,SUM(DW$12:DW18)=1,SUM(DW$12:DW18)=2),0,IF($C19+$ED18&gt;($ED$11*DW$8),1,IF($C19+$D19+$E19+$F19+$ED18&gt;($ED$11*DW$8),2,IF($C19+$D19+$E19+$F19+$G19+$ED18&gt;($ED$11*DW$8),3,0))))</f>
        <v>0</v>
      </c>
      <c r="DX19" s="68">
        <f>IF(OR(SUMIF(DX$12:DX18,2,DX$12:DX18)=2,SUMIF(DX$12:DX18,1,DX$12:DX18)=1,SUM(DX$12:DX18)=1,SUM(DX$12:DX18)=2),0,IF($C19+$ED18&gt;($ED$11*DX$8),1,IF($C19+$D19+$E19+$F19+$ED18&gt;($ED$11*DX$8),2,IF($C19+$D19+$E19+$F19+$G19+$ED18&gt;($ED$11*DX$8),3,0))))</f>
        <v>0</v>
      </c>
      <c r="DY19" s="68">
        <f>IF(OR(SUMIF(DY$12:DY18,2,DY$12:DY18)=2,SUMIF(DY$12:DY18,1,DY$12:DY18)=1,SUM(DY$12:DY18)=1,SUM(DY$12:DY18)=2),0,IF($C19+$ED18&gt;($ED$11*DY$8),1,IF($C19+$D19+$E19+$F19+$ED18&gt;($ED$11*DY$8),2,IF($C19+$D19+$E19+$F19+$G19+$ED18&gt;($ED$11*DY$8),3,0))))</f>
        <v>0</v>
      </c>
      <c r="DZ19" s="68">
        <f>IF(OR(SUMIF(DZ$12:DZ18,2,DZ$12:DZ18)=2,SUMIF(DZ$12:DZ18,1,DZ$12:DZ18)=1,SUM(DZ$12:DZ18)=1,SUM(DZ$12:DZ18)=2),0,IF($C19+$ED18&gt;($ED$11*DZ$8),1,IF($C19+$D19+$E19+$F19+$ED18&gt;($ED$11*DZ$8),2,IF($C19+$D19+$E19+$F19+$G19+$ED18&gt;($ED$11*DZ$8),3,0))))</f>
        <v>0</v>
      </c>
      <c r="EA19" s="68">
        <f>IF(OR(SUMIF(EA$12:EA18,2,EA$12:EA18)=2,SUMIF(EA$12:EA18,1,EA$12:EA18)=1,SUM(EA$12:EA18)=1,SUM(EA$12:EA18)=2),0,IF($C19+$ED18&gt;($ED$11*EA$8),1,IF($C19+$D19+$E19+$F19+$ED18&gt;($ED$11*EA$8),2,IF($C19+$D19+$E19+$F19+$G19+$ED18&gt;($ED$11*EA$8),3,0))))</f>
        <v>0</v>
      </c>
      <c r="EB19" s="68">
        <f>IF(OR(SUMIF(EB$12:EB18,2,EB$12:EB18)=2,SUMIF(EB$12:EB18,1,EB$12:EB18)=1,SUM(EB$12:EB18)=1,SUM(EB$12:EB18)=2),0,IF($C19+$ED18&gt;($ED$11*EB$8),1,IF($C19+$D19+$E19+$F19+$ED18&gt;($ED$11*EB$8),2,IF($C19+$D19+$E19+$F19+$G19+$ED18&gt;($ED$11*EB$8),3,0))))</f>
        <v>0</v>
      </c>
      <c r="EC19" s="68">
        <f>IF(OR(SUMIF(EC$12:EC18,2,EC$12:EC18)=2,SUMIF(EC$12:EC18,1,EC$12:EC18)=1,SUM(EC$12:EC18)=1,SUM(EC$12:EC18)=2),0,IF($C19+$ED18&gt;($ED$11*EC$8),1,IF($C19+$D19+$E19+$F19+$ED18&gt;($ED$11*EC$8),2,IF($C19+$D19+$E19+$F19+$G19+$ED18&gt;($ED$11*EC$8),3,0))))</f>
        <v>0</v>
      </c>
      <c r="ED19" s="26">
        <f>SUM($C$12:$F19)</f>
        <v>0</v>
      </c>
    </row>
    <row r="20" spans="1:134" ht="14.1" customHeight="1">
      <c r="A20" s="66">
        <v>9</v>
      </c>
      <c r="B20" s="238"/>
      <c r="C20" s="238"/>
      <c r="D20" s="238"/>
      <c r="E20" s="238"/>
      <c r="F20" s="238"/>
      <c r="G20" s="238"/>
      <c r="H20" s="68">
        <f>IF(OR(SUMIF(H$12:H19,2,H$12:H19)=2,SUMIF(H$12:H19,1,H$12:H19)=1,SUM(H$12:H19)=1,SUM(H$12:H19)=2),0,IF($C20+$ED19&gt;($ED$11*H$8),1,IF($C20+$D20+$E20+$F20+$ED19&gt;($ED$11*H$8),2,IF($C20+$D20+$E20+$F20+$G20+$ED19&gt;($ED$11*H$8),3,0))))</f>
        <v>0</v>
      </c>
      <c r="I20" s="68">
        <f>IF(OR(SUMIF(I$12:I19,2,I$12:I19)=2,SUMIF(I$12:I19,1,I$12:I19)=1,SUM(I$12:I19)=1,SUM(I$12:I19)=2),0,IF($C20+$ED19&gt;($ED$11*I$8),1,IF($C20+$D20+$E20+$F20+$ED19&gt;($ED$11*I$8),2,IF($C20+$D20+$E20+$F20+$G20+$ED19&gt;($ED$11*I$8),3,0))))</f>
        <v>0</v>
      </c>
      <c r="J20" s="68">
        <f>IF(OR(SUMIF(J$12:J19,2,J$12:J19)=2,SUMIF(J$12:J19,1,J$12:J19)=1,SUM(J$12:J19)=1,SUM(J$12:J19)=2),0,IF($C20+$ED19&gt;($ED$11*J$8),1,IF($C20+$D20+$E20+$F20+$ED19&gt;($ED$11*J$8),2,IF($C20+$D20+$E20+$F20+$G20+$ED19&gt;($ED$11*J$8),3,0))))</f>
        <v>0</v>
      </c>
      <c r="K20" s="68">
        <f>IF(OR(SUMIF(K$12:K19,2,K$12:K19)=2,SUMIF(K$12:K19,1,K$12:K19)=1,SUM(K$12:K19)=1,SUM(K$12:K19)=2),0,IF($C20+$ED19&gt;($ED$11*K$8),1,IF($C20+$D20+$E20+$F20+$ED19&gt;($ED$11*K$8),2,IF($C20+$D20+$E20+$F20+$G20+$ED19&gt;($ED$11*K$8),3,0))))</f>
        <v>0</v>
      </c>
      <c r="L20" s="68">
        <f>IF(OR(SUMIF(L$12:L19,2,L$12:L19)=2,SUMIF(L$12:L19,1,L$12:L19)=1,SUM(L$12:L19)=1,SUM(L$12:L19)=2),0,IF($C20+$ED19&gt;($ED$11*L$8),1,IF($C20+$D20+$E20+$F20+$ED19&gt;($ED$11*L$8),2,IF($C20+$D20+$E20+$F20+$G20+$ED19&gt;($ED$11*L$8),3,0))))</f>
        <v>0</v>
      </c>
      <c r="M20" s="68">
        <f>IF(OR(SUMIF(M$12:M19,2,M$12:M19)=2,SUMIF(M$12:M19,1,M$12:M19)=1,SUM(M$12:M19)=1,SUM(M$12:M19)=2),0,IF($C20+$ED19&gt;($ED$11*M$8),1,IF($C20+$D20+$E20+$F20+$ED19&gt;($ED$11*M$8),2,IF($C20+$D20+$E20+$F20+$G20+$ED19&gt;($ED$11*M$8),3,0))))</f>
        <v>0</v>
      </c>
      <c r="N20" s="68">
        <f>IF(OR(SUMIF(N$12:N19,2,N$12:N19)=2,SUMIF(N$12:N19,1,N$12:N19)=1,SUM(N$12:N19)=1,SUM(N$12:N19)=2),0,IF($C20+$ED19&gt;($ED$11*N$8),1,IF($C20+$D20+$E20+$F20+$ED19&gt;($ED$11*N$8),2,IF($C20+$D20+$E20+$F20+$G20+$ED19&gt;($ED$11*N$8),3,0))))</f>
        <v>0</v>
      </c>
      <c r="O20" s="68">
        <f>IF(OR(SUMIF(O$12:O19,2,O$12:O19)=2,SUMIF(O$12:O19,1,O$12:O19)=1,SUM(O$12:O19)=1,SUM(O$12:O19)=2),0,IF($C20+$ED19&gt;($ED$11*O$8),1,IF($C20+$D20+$E20+$F20+$ED19&gt;($ED$11*O$8),2,IF($C20+$D20+$E20+$F20+$G20+$ED19&gt;($ED$11*O$8),3,0))))</f>
        <v>0</v>
      </c>
      <c r="P20" s="68">
        <f>IF(OR(SUMIF(P$12:P19,2,P$12:P19)=2,SUMIF(P$12:P19,1,P$12:P19)=1,SUM(P$12:P19)=1,SUM(P$12:P19)=2),0,IF($C20+$ED19&gt;($ED$11*P$8),1,IF($C20+$D20+$E20+$F20+$ED19&gt;($ED$11*P$8),2,IF($C20+$D20+$E20+$F20+$G20+$ED19&gt;($ED$11*P$8),3,0))))</f>
        <v>0</v>
      </c>
      <c r="Q20" s="68">
        <f>IF(OR(SUMIF(Q$12:Q19,2,Q$12:Q19)=2,SUMIF(Q$12:Q19,1,Q$12:Q19)=1,SUM(Q$12:Q19)=1,SUM(Q$12:Q19)=2),0,IF($C20+$ED19&gt;($ED$11*Q$8),1,IF($C20+$D20+$E20+$F20+$ED19&gt;($ED$11*Q$8),2,IF($C20+$D20+$E20+$F20+$G20+$ED19&gt;($ED$11*Q$8),3,0))))</f>
        <v>0</v>
      </c>
      <c r="R20" s="68">
        <f>IF(OR(SUMIF(R$12:R19,2,R$12:R19)=2,SUMIF(R$12:R19,1,R$12:R19)=1,SUM(R$12:R19)=1,SUM(R$12:R19)=2),0,IF($C20+$ED19&gt;($ED$11*R$8),1,IF($C20+$D20+$E20+$F20+$ED19&gt;($ED$11*R$8),2,IF($C20+$D20+$E20+$F20+$G20+$ED19&gt;($ED$11*R$8),3,0))))</f>
        <v>0</v>
      </c>
      <c r="S20" s="68">
        <f>IF(OR(SUMIF(S$12:S19,2,S$12:S19)=2,SUMIF(S$12:S19,1,S$12:S19)=1,SUM(S$12:S19)=1,SUM(S$12:S19)=2),0,IF($C20+$ED19&gt;($ED$11*S$8),1,IF($C20+$D20+$E20+$F20+$ED19&gt;($ED$11*S$8),2,IF($C20+$D20+$E20+$F20+$G20+$ED19&gt;($ED$11*S$8),3,0))))</f>
        <v>0</v>
      </c>
      <c r="T20" s="68">
        <f>IF(OR(SUMIF(T$12:T19,2,T$12:T19)=2,SUMIF(T$12:T19,1,T$12:T19)=1,SUM(T$12:T19)=1,SUM(T$12:T19)=2),0,IF($C20+$ED19&gt;($ED$11*T$8),1,IF($C20+$D20+$E20+$F20+$ED19&gt;($ED$11*T$8),2,IF($C20+$D20+$E20+$F20+$G20+$ED19&gt;($ED$11*T$8),3,0))))</f>
        <v>0</v>
      </c>
      <c r="U20" s="68">
        <f>IF(OR(SUMIF(U$12:U19,2,U$12:U19)=2,SUMIF(U$12:U19,1,U$12:U19)=1,SUM(U$12:U19)=1,SUM(U$12:U19)=2),0,IF($C20+$ED19&gt;($ED$11*U$8),1,IF($C20+$D20+$E20+$F20+$ED19&gt;($ED$11*U$8),2,IF($C20+$D20+$E20+$F20+$G20+$ED19&gt;($ED$11*U$8),3,0))))</f>
        <v>0</v>
      </c>
      <c r="V20" s="68">
        <f>IF(OR(SUMIF(V$12:V19,2,V$12:V19)=2,SUMIF(V$12:V19,1,V$12:V19)=1,SUM(V$12:V19)=1,SUM(V$12:V19)=2),0,IF($C20+$ED19&gt;($ED$11*V$8),1,IF($C20+$D20+$E20+$F20+$ED19&gt;($ED$11*V$8),2,IF($C20+$D20+$E20+$F20+$G20+$ED19&gt;($ED$11*V$8),3,0))))</f>
        <v>0</v>
      </c>
      <c r="W20" s="68">
        <f>IF(OR(SUMIF(W$12:W19,2,W$12:W19)=2,SUMIF(W$12:W19,1,W$12:W19)=1,SUM(W$12:W19)=1,SUM(W$12:W19)=2),0,IF($C20+$ED19&gt;($ED$11*W$8),1,IF($C20+$D20+$E20+$F20+$ED19&gt;($ED$11*W$8),2,IF($C20+$D20+$E20+$F20+$G20+$ED19&gt;($ED$11*W$8),3,0))))</f>
        <v>0</v>
      </c>
      <c r="X20" s="68">
        <f>IF(OR(SUMIF(X$12:X19,2,X$12:X19)=2,SUMIF(X$12:X19,1,X$12:X19)=1,SUM(X$12:X19)=1,SUM(X$12:X19)=2),0,IF($C20+$ED19&gt;($ED$11*X$8),1,IF($C20+$D20+$E20+$F20+$ED19&gt;($ED$11*X$8),2,IF($C20+$D20+$E20+$F20+$G20+$ED19&gt;($ED$11*X$8),3,0))))</f>
        <v>0</v>
      </c>
      <c r="Y20" s="68">
        <f>IF(OR(SUMIF(Y$12:Y19,2,Y$12:Y19)=2,SUMIF(Y$12:Y19,1,Y$12:Y19)=1,SUM(Y$12:Y19)=1,SUM(Y$12:Y19)=2),0,IF($C20+$ED19&gt;($ED$11*Y$8),1,IF($C20+$D20+$E20+$F20+$ED19&gt;($ED$11*Y$8),2,IF($C20+$D20+$E20+$F20+$G20+$ED19&gt;($ED$11*Y$8),3,0))))</f>
        <v>0</v>
      </c>
      <c r="Z20" s="68">
        <f>IF(OR(SUMIF(Z$12:Z19,2,Z$12:Z19)=2,SUMIF(Z$12:Z19,1,Z$12:Z19)=1,SUM(Z$12:Z19)=1,SUM(Z$12:Z19)=2),0,IF($C20+$ED19&gt;($ED$11*Z$8),1,IF($C20+$D20+$E20+$F20+$ED19&gt;($ED$11*Z$8),2,IF($C20+$D20+$E20+$F20+$G20+$ED19&gt;($ED$11*Z$8),3,0))))</f>
        <v>0</v>
      </c>
      <c r="AA20" s="68">
        <f>IF(OR(SUMIF(AA$12:AA19,2,AA$12:AA19)=2,SUMIF(AA$12:AA19,1,AA$12:AA19)=1,SUM(AA$12:AA19)=1,SUM(AA$12:AA19)=2),0,IF($C20+$ED19&gt;($ED$11*AA$8),1,IF($C20+$D20+$E20+$F20+$ED19&gt;($ED$11*AA$8),2,IF($C20+$D20+$E20+$F20+$G20+$ED19&gt;($ED$11*AA$8),3,0))))</f>
        <v>0</v>
      </c>
      <c r="AB20" s="68">
        <f>IF(OR(SUMIF(AB$12:AB19,2,AB$12:AB19)=2,SUMIF(AB$12:AB19,1,AB$12:AB19)=1,SUM(AB$12:AB19)=1,SUM(AB$12:AB19)=2),0,IF($C20+$ED19&gt;($ED$11*AB$8),1,IF($C20+$D20+$E20+$F20+$ED19&gt;($ED$11*AB$8),2,IF($C20+$D20+$E20+$F20+$G20+$ED19&gt;($ED$11*AB$8),3,0))))</f>
        <v>0</v>
      </c>
      <c r="AC20" s="68">
        <f>IF(OR(SUMIF(AC$12:AC19,2,AC$12:AC19)=2,SUMIF(AC$12:AC19,1,AC$12:AC19)=1,SUM(AC$12:AC19)=1,SUM(AC$12:AC19)=2),0,IF($C20+$ED19&gt;($ED$11*AC$8),1,IF($C20+$D20+$E20+$F20+$ED19&gt;($ED$11*AC$8),2,IF($C20+$D20+$E20+$F20+$G20+$ED19&gt;($ED$11*AC$8),3,0))))</f>
        <v>0</v>
      </c>
      <c r="AD20" s="68">
        <f>IF(OR(SUMIF(AD$12:AD19,2,AD$12:AD19)=2,SUMIF(AD$12:AD19,1,AD$12:AD19)=1,SUM(AD$12:AD19)=1,SUM(AD$12:AD19)=2),0,IF($C20+$ED19&gt;($ED$11*AD$8),1,IF($C20+$D20+$E20+$F20+$ED19&gt;($ED$11*AD$8),2,IF($C20+$D20+$E20+$F20+$G20+$ED19&gt;($ED$11*AD$8),3,0))))</f>
        <v>0</v>
      </c>
      <c r="AE20" s="68">
        <f>IF(OR(SUMIF(AE$12:AE19,2,AE$12:AE19)=2,SUMIF(AE$12:AE19,1,AE$12:AE19)=1,SUM(AE$12:AE19)=1,SUM(AE$12:AE19)=2),0,IF($C20+$ED19&gt;($ED$11*AE$8),1,IF($C20+$D20+$E20+$F20+$ED19&gt;($ED$11*AE$8),2,IF($C20+$D20+$E20+$F20+$G20+$ED19&gt;($ED$11*AE$8),3,0))))</f>
        <v>0</v>
      </c>
      <c r="AF20" s="68">
        <f>IF(OR(SUMIF(AF$12:AF19,2,AF$12:AF19)=2,SUMIF(AF$12:AF19,1,AF$12:AF19)=1,SUM(AF$12:AF19)=1,SUM(AF$12:AF19)=2),0,IF($C20+$ED19&gt;($ED$11*AF$8),1,IF($C20+$D20+$E20+$F20+$ED19&gt;($ED$11*AF$8),2,IF($C20+$D20+$E20+$F20+$G20+$ED19&gt;($ED$11*AF$8),3,0))))</f>
        <v>0</v>
      </c>
      <c r="AG20" s="68">
        <f>IF(OR(SUMIF(AG$12:AG19,2,AG$12:AG19)=2,SUMIF(AG$12:AG19,1,AG$12:AG19)=1,SUM(AG$12:AG19)=1,SUM(AG$12:AG19)=2),0,IF($C20+$ED19&gt;($ED$11*AG$8),1,IF($C20+$D20+$E20+$F20+$ED19&gt;($ED$11*AG$8),2,IF($C20+$D20+$E20+$F20+$G20+$ED19&gt;($ED$11*AG$8),3,0))))</f>
        <v>0</v>
      </c>
      <c r="AH20" s="68">
        <f>IF(OR(SUMIF(AH$12:AH19,2,AH$12:AH19)=2,SUMIF(AH$12:AH19,1,AH$12:AH19)=1,SUM(AH$12:AH19)=1,SUM(AH$12:AH19)=2),0,IF($C20+$ED19&gt;($ED$11*AH$8),1,IF($C20+$D20+$E20+$F20+$ED19&gt;($ED$11*AH$8),2,IF($C20+$D20+$E20+$F20+$G20+$ED19&gt;($ED$11*AH$8),3,0))))</f>
        <v>0</v>
      </c>
      <c r="AI20" s="68">
        <f>IF(OR(SUMIF(AI$12:AI19,2,AI$12:AI19)=2,SUMIF(AI$12:AI19,1,AI$12:AI19)=1,SUM(AI$12:AI19)=1,SUM(AI$12:AI19)=2),0,IF($C20+$ED19&gt;($ED$11*AI$8),1,IF($C20+$D20+$E20+$F20+$ED19&gt;($ED$11*AI$8),2,IF($C20+$D20+$E20+$F20+$G20+$ED19&gt;($ED$11*AI$8),3,0))))</f>
        <v>0</v>
      </c>
      <c r="AJ20" s="68">
        <f>IF(OR(SUMIF(AJ$12:AJ19,2,AJ$12:AJ19)=2,SUMIF(AJ$12:AJ19,1,AJ$12:AJ19)=1,SUM(AJ$12:AJ19)=1,SUM(AJ$12:AJ19)=2),0,IF($C20+$ED19&gt;($ED$11*AJ$8),1,IF($C20+$D20+$E20+$F20+$ED19&gt;($ED$11*AJ$8),2,IF($C20+$D20+$E20+$F20+$G20+$ED19&gt;($ED$11*AJ$8),3,0))))</f>
        <v>0</v>
      </c>
      <c r="AK20" s="68">
        <f>IF(OR(SUMIF(AK$12:AK19,2,AK$12:AK19)=2,SUMIF(AK$12:AK19,1,AK$12:AK19)=1,SUM(AK$12:AK19)=1,SUM(AK$12:AK19)=2),0,IF($C20+$ED19&gt;($ED$11*AK$8),1,IF($C20+$D20+$E20+$F20+$ED19&gt;($ED$11*AK$8),2,IF($C20+$D20+$E20+$F20+$G20+$ED19&gt;($ED$11*AK$8),3,0))))</f>
        <v>0</v>
      </c>
      <c r="AL20" s="68">
        <f>IF(OR(SUMIF(AL$12:AL19,2,AL$12:AL19)=2,SUMIF(AL$12:AL19,1,AL$12:AL19)=1,SUM(AL$12:AL19)=1,SUM(AL$12:AL19)=2),0,IF($C20+$ED19&gt;($ED$11*AL$8),1,IF($C20+$D20+$E20+$F20+$ED19&gt;($ED$11*AL$8),2,IF($C20+$D20+$E20+$F20+$G20+$ED19&gt;($ED$11*AL$8),3,0))))</f>
        <v>0</v>
      </c>
      <c r="AM20" s="68">
        <f>IF(OR(SUMIF(AM$12:AM19,2,AM$12:AM19)=2,SUMIF(AM$12:AM19,1,AM$12:AM19)=1,SUM(AM$12:AM19)=1,SUM(AM$12:AM19)=2),0,IF($C20+$ED19&gt;($ED$11*AM$8),1,IF($C20+$D20+$E20+$F20+$ED19&gt;($ED$11*AM$8),2,IF($C20+$D20+$E20+$F20+$G20+$ED19&gt;($ED$11*AM$8),3,0))))</f>
        <v>0</v>
      </c>
      <c r="AN20" s="68">
        <f>IF(OR(SUMIF(AN$12:AN19,2,AN$12:AN19)=2,SUMIF(AN$12:AN19,1,AN$12:AN19)=1,SUM(AN$12:AN19)=1,SUM(AN$12:AN19)=2),0,IF($C20+$ED19&gt;($ED$11*AN$8),1,IF($C20+$D20+$E20+$F20+$ED19&gt;($ED$11*AN$8),2,IF($C20+$D20+$E20+$F20+$G20+$ED19&gt;($ED$11*AN$8),3,0))))</f>
        <v>0</v>
      </c>
      <c r="AO20" s="68">
        <f>IF(OR(SUMIF(AO$12:AO19,2,AO$12:AO19)=2,SUMIF(AO$12:AO19,1,AO$12:AO19)=1,SUM(AO$12:AO19)=1,SUM(AO$12:AO19)=2),0,IF($C20+$ED19&gt;($ED$11*AO$8),1,IF($C20+$D20+$E20+$F20+$ED19&gt;($ED$11*AO$8),2,IF($C20+$D20+$E20+$F20+$G20+$ED19&gt;($ED$11*AO$8),3,0))))</f>
        <v>0</v>
      </c>
      <c r="AP20" s="68">
        <f>IF(OR(SUMIF(AP$12:AP19,2,AP$12:AP19)=2,SUMIF(AP$12:AP19,1,AP$12:AP19)=1,SUM(AP$12:AP19)=1,SUM(AP$12:AP19)=2),0,IF($C20+$ED19&gt;($ED$11*AP$8),1,IF($C20+$D20+$E20+$F20+$ED19&gt;($ED$11*AP$8),2,IF($C20+$D20+$E20+$F20+$G20+$ED19&gt;($ED$11*AP$8),3,0))))</f>
        <v>0</v>
      </c>
      <c r="AQ20" s="68">
        <f>IF(OR(SUMIF(AQ$12:AQ19,2,AQ$12:AQ19)=2,SUMIF(AQ$12:AQ19,1,AQ$12:AQ19)=1,SUM(AQ$12:AQ19)=1,SUM(AQ$12:AQ19)=2),0,IF($C20+$ED19&gt;($ED$11*AQ$8),1,IF($C20+$D20+$E20+$F20+$ED19&gt;($ED$11*AQ$8),2,IF($C20+$D20+$E20+$F20+$G20+$ED19&gt;($ED$11*AQ$8),3,0))))</f>
        <v>0</v>
      </c>
      <c r="AR20" s="68">
        <f>IF(OR(SUMIF(AR$12:AR19,2,AR$12:AR19)=2,SUMIF(AR$12:AR19,1,AR$12:AR19)=1,SUM(AR$12:AR19)=1,SUM(AR$12:AR19)=2),0,IF($C20+$ED19&gt;($ED$11*AR$8),1,IF($C20+$D20+$E20+$F20+$ED19&gt;($ED$11*AR$8),2,IF($C20+$D20+$E20+$F20+$G20+$ED19&gt;($ED$11*AR$8),3,0))))</f>
        <v>0</v>
      </c>
      <c r="AS20" s="68">
        <f>IF(OR(SUMIF(AS$12:AS19,2,AS$12:AS19)=2,SUMIF(AS$12:AS19,1,AS$12:AS19)=1,SUM(AS$12:AS19)=1,SUM(AS$12:AS19)=2),0,IF($C20+$ED19&gt;($ED$11*AS$8),1,IF($C20+$D20+$E20+$F20+$ED19&gt;($ED$11*AS$8),2,IF($C20+$D20+$E20+$F20+$G20+$ED19&gt;($ED$11*AS$8),3,0))))</f>
        <v>0</v>
      </c>
      <c r="AT20" s="68">
        <f>IF(OR(SUMIF(AT$12:AT19,2,AT$12:AT19)=2,SUMIF(AT$12:AT19,1,AT$12:AT19)=1,SUM(AT$12:AT19)=1,SUM(AT$12:AT19)=2),0,IF($C20+$ED19&gt;($ED$11*AT$8),1,IF($C20+$D20+$E20+$F20+$ED19&gt;($ED$11*AT$8),2,IF($C20+$D20+$E20+$F20+$G20+$ED19&gt;($ED$11*AT$8),3,0))))</f>
        <v>0</v>
      </c>
      <c r="AU20" s="68">
        <f>IF(OR(SUMIF(AU$12:AU19,2,AU$12:AU19)=2,SUMIF(AU$12:AU19,1,AU$12:AU19)=1,SUM(AU$12:AU19)=1,SUM(AU$12:AU19)=2),0,IF($C20+$ED19&gt;($ED$11*AU$8),1,IF($C20+$D20+$E20+$F20+$ED19&gt;($ED$11*AU$8),2,IF($C20+$D20+$E20+$F20+$G20+$ED19&gt;($ED$11*AU$8),3,0))))</f>
        <v>0</v>
      </c>
      <c r="AV20" s="68">
        <f>IF(OR(SUMIF(AV$12:AV19,2,AV$12:AV19)=2,SUMIF(AV$12:AV19,1,AV$12:AV19)=1,SUM(AV$12:AV19)=1,SUM(AV$12:AV19)=2),0,IF($C20+$ED19&gt;($ED$11*AV$8),1,IF($C20+$D20+$E20+$F20+$ED19&gt;($ED$11*AV$8),2,IF($C20+$D20+$E20+$F20+$G20+$ED19&gt;($ED$11*AV$8),3,0))))</f>
        <v>0</v>
      </c>
      <c r="AW20" s="68">
        <f>IF(OR(SUMIF(AW$12:AW19,2,AW$12:AW19)=2,SUMIF(AW$12:AW19,1,AW$12:AW19)=1,SUM(AW$12:AW19)=1,SUM(AW$12:AW19)=2),0,IF($C20+$ED19&gt;($ED$11*AW$8),1,IF($C20+$D20+$E20+$F20+$ED19&gt;($ED$11*AW$8),2,IF($C20+$D20+$E20+$F20+$G20+$ED19&gt;($ED$11*AW$8),3,0))))</f>
        <v>0</v>
      </c>
      <c r="AX20" s="68">
        <f>IF(OR(SUMIF(AX$12:AX19,2,AX$12:AX19)=2,SUMIF(AX$12:AX19,1,AX$12:AX19)=1,SUM(AX$12:AX19)=1,SUM(AX$12:AX19)=2),0,IF($C20+$ED19&gt;($ED$11*AX$8),1,IF($C20+$D20+$E20+$F20+$ED19&gt;($ED$11*AX$8),2,IF($C20+$D20+$E20+$F20+$G20+$ED19&gt;($ED$11*AX$8),3,0))))</f>
        <v>0</v>
      </c>
      <c r="AY20" s="68">
        <f>IF(OR(SUMIF(AY$12:AY19,2,AY$12:AY19)=2,SUMIF(AY$12:AY19,1,AY$12:AY19)=1,SUM(AY$12:AY19)=1,SUM(AY$12:AY19)=2),0,IF($C20+$ED19&gt;($ED$11*AY$8),1,IF($C20+$D20+$E20+$F20+$ED19&gt;($ED$11*AY$8),2,IF($C20+$D20+$E20+$F20+$G20+$ED19&gt;($ED$11*AY$8),3,0))))</f>
        <v>0</v>
      </c>
      <c r="AZ20" s="68">
        <f>IF(OR(SUMIF(AZ$12:AZ19,2,AZ$12:AZ19)=2,SUMIF(AZ$12:AZ19,1,AZ$12:AZ19)=1,SUM(AZ$12:AZ19)=1,SUM(AZ$12:AZ19)=2),0,IF($C20+$ED19&gt;($ED$11*AZ$8),1,IF($C20+$D20+$E20+$F20+$ED19&gt;($ED$11*AZ$8),2,IF($C20+$D20+$E20+$F20+$G20+$ED19&gt;($ED$11*AZ$8),3,0))))</f>
        <v>0</v>
      </c>
      <c r="BA20" s="68">
        <f>IF(OR(SUMIF(BA$12:BA19,2,BA$12:BA19)=2,SUMIF(BA$12:BA19,1,BA$12:BA19)=1,SUM(BA$12:BA19)=1,SUM(BA$12:BA19)=2),0,IF($C20+$ED19&gt;($ED$11*BA$8),1,IF($C20+$D20+$E20+$F20+$ED19&gt;($ED$11*BA$8),2,IF($C20+$D20+$E20+$F20+$G20+$ED19&gt;($ED$11*BA$8),3,0))))</f>
        <v>0</v>
      </c>
      <c r="BB20" s="68">
        <f>IF(OR(SUMIF(BB$12:BB19,2,BB$12:BB19)=2,SUMIF(BB$12:BB19,1,BB$12:BB19)=1,SUM(BB$12:BB19)=1,SUM(BB$12:BB19)=2),0,IF($C20+$ED19&gt;($ED$11*BB$8),1,IF($C20+$D20+$E20+$F20+$ED19&gt;($ED$11*BB$8),2,IF($C20+$D20+$E20+$F20+$G20+$ED19&gt;($ED$11*BB$8),3,0))))</f>
        <v>0</v>
      </c>
      <c r="BC20" s="68">
        <f>IF(OR(SUMIF(BC$12:BC19,2,BC$12:BC19)=2,SUMIF(BC$12:BC19,1,BC$12:BC19)=1,SUM(BC$12:BC19)=1,SUM(BC$12:BC19)=2),0,IF($C20+$ED19&gt;($ED$11*BC$8),1,IF($C20+$D20+$E20+$F20+$ED19&gt;($ED$11*BC$8),2,IF($C20+$D20+$E20+$F20+$G20+$ED19&gt;($ED$11*BC$8),3,0))))</f>
        <v>0</v>
      </c>
      <c r="BD20" s="68">
        <f>IF(OR(SUMIF(BD$12:BD19,2,BD$12:BD19)=2,SUMIF(BD$12:BD19,1,BD$12:BD19)=1,SUM(BD$12:BD19)=1,SUM(BD$12:BD19)=2),0,IF($C20+$ED19&gt;($ED$11*BD$8),1,IF($C20+$D20+$E20+$F20+$ED19&gt;($ED$11*BD$8),2,IF($C20+$D20+$E20+$F20+$G20+$ED19&gt;($ED$11*BD$8),3,0))))</f>
        <v>0</v>
      </c>
      <c r="BE20" s="68">
        <f>IF(OR(SUMIF(BE$12:BE19,2,BE$12:BE19)=2,SUMIF(BE$12:BE19,1,BE$12:BE19)=1,SUM(BE$12:BE19)=1,SUM(BE$12:BE19)=2),0,IF($C20+$ED19&gt;($ED$11*BE$8),1,IF($C20+$D20+$E20+$F20+$ED19&gt;($ED$11*BE$8),2,IF($C20+$D20+$E20+$F20+$G20+$ED19&gt;($ED$11*BE$8),3,0))))</f>
        <v>0</v>
      </c>
      <c r="BF20" s="68">
        <f>IF(OR(SUMIF(BF$12:BF19,2,BF$12:BF19)=2,SUMIF(BF$12:BF19,1,BF$12:BF19)=1,SUM(BF$12:BF19)=1,SUM(BF$12:BF19)=2),0,IF($C20+$ED19&gt;($ED$11*BF$8),1,IF($C20+$D20+$E20+$F20+$ED19&gt;($ED$11*BF$8),2,IF($C20+$D20+$E20+$F20+$G20+$ED19&gt;($ED$11*BF$8),3,0))))</f>
        <v>0</v>
      </c>
      <c r="BG20" s="68">
        <f>IF(OR(SUMIF(BG$12:BG19,2,BG$12:BG19)=2,SUMIF(BG$12:BG19,1,BG$12:BG19)=1,SUM(BG$12:BG19)=1,SUM(BG$12:BG19)=2),0,IF($C20+$ED19&gt;($ED$11*BG$8),1,IF($C20+$D20+$E20+$F20+$ED19&gt;($ED$11*BG$8),2,IF($C20+$D20+$E20+$F20+$G20+$ED19&gt;($ED$11*BG$8),3,0))))</f>
        <v>0</v>
      </c>
      <c r="BH20" s="68">
        <f>IF(OR(SUMIF(BH$12:BH19,2,BH$12:BH19)=2,SUMIF(BH$12:BH19,1,BH$12:BH19)=1,SUM(BH$12:BH19)=1,SUM(BH$12:BH19)=2),0,IF($C20+$ED19&gt;($ED$11*BH$8),1,IF($C20+$D20+$E20+$F20+$ED19&gt;($ED$11*BH$8),2,IF($C20+$D20+$E20+$F20+$G20+$ED19&gt;($ED$11*BH$8),3,0))))</f>
        <v>0</v>
      </c>
      <c r="BI20" s="68">
        <f>IF(OR(SUMIF(BI$12:BI19,2,BI$12:BI19)=2,SUMIF(BI$12:BI19,1,BI$12:BI19)=1,SUM(BI$12:BI19)=1,SUM(BI$12:BI19)=2),0,IF($C20+$ED19&gt;($ED$11*BI$8),1,IF($C20+$D20+$E20+$F20+$ED19&gt;($ED$11*BI$8),2,IF($C20+$D20+$E20+$F20+$G20+$ED19&gt;($ED$11*BI$8),3,0))))</f>
        <v>0</v>
      </c>
      <c r="BJ20" s="68">
        <f>IF(OR(SUMIF(BJ$12:BJ19,2,BJ$12:BJ19)=2,SUMIF(BJ$12:BJ19,1,BJ$12:BJ19)=1,SUM(BJ$12:BJ19)=1,SUM(BJ$12:BJ19)=2),0,IF($C20+$ED19&gt;($ED$11*BJ$8),1,IF($C20+$D20+$E20+$F20+$ED19&gt;($ED$11*BJ$8),2,IF($C20+$D20+$E20+$F20+$G20+$ED19&gt;($ED$11*BJ$8),3,0))))</f>
        <v>0</v>
      </c>
      <c r="BK20" s="68">
        <f>IF(OR(SUMIF(BK$12:BK19,2,BK$12:BK19)=2,SUMIF(BK$12:BK19,1,BK$12:BK19)=1,SUM(BK$12:BK19)=1,SUM(BK$12:BK19)=2),0,IF($C20+$ED19&gt;($ED$11*BK$8),1,IF($C20+$D20+$E20+$F20+$ED19&gt;($ED$11*BK$8),2,IF($C20+$D20+$E20+$F20+$G20+$ED19&gt;($ED$11*BK$8),3,0))))</f>
        <v>0</v>
      </c>
      <c r="BL20" s="68">
        <f>IF(OR(SUMIF(BL$12:BL19,2,BL$12:BL19)=2,SUMIF(BL$12:BL19,1,BL$12:BL19)=1,SUM(BL$12:BL19)=1,SUM(BL$12:BL19)=2),0,IF($C20+$ED19&gt;($ED$11*BL$8),1,IF($C20+$D20+$E20+$F20+$ED19&gt;($ED$11*BL$8),2,IF($C20+$D20+$E20+$F20+$G20+$ED19&gt;($ED$11*BL$8),3,0))))</f>
        <v>0</v>
      </c>
      <c r="BM20" s="68">
        <f>IF(OR(SUMIF(BM$12:BM19,2,BM$12:BM19)=2,SUMIF(BM$12:BM19,1,BM$12:BM19)=1,SUM(BM$12:BM19)=1,SUM(BM$12:BM19)=2),0,IF($C20+$ED19&gt;($ED$11*BM$8),1,IF($C20+$D20+$E20+$F20+$ED19&gt;($ED$11*BM$8),2,IF($C20+$D20+$E20+$F20+$G20+$ED19&gt;($ED$11*BM$8),3,0))))</f>
        <v>0</v>
      </c>
      <c r="BN20" s="68">
        <f>IF(OR(SUMIF(BN$12:BN19,2,BN$12:BN19)=2,SUMIF(BN$12:BN19,1,BN$12:BN19)=1,SUM(BN$12:BN19)=1,SUM(BN$12:BN19)=2),0,IF($C20+$ED19&gt;($ED$11*BN$8),1,IF($C20+$D20+$E20+$F20+$ED19&gt;($ED$11*BN$8),2,IF($C20+$D20+$E20+$F20+$G20+$ED19&gt;($ED$11*BN$8),3,0))))</f>
        <v>0</v>
      </c>
      <c r="BO20" s="68">
        <f>IF(OR(SUMIF(BO$12:BO19,2,BO$12:BO19)=2,SUMIF(BO$12:BO19,1,BO$12:BO19)=1,SUM(BO$12:BO19)=1,SUM(BO$12:BO19)=2),0,IF($C20+$ED19&gt;($ED$11*BO$8),1,IF($C20+$D20+$E20+$F20+$ED19&gt;($ED$11*BO$8),2,IF($C20+$D20+$E20+$F20+$G20+$ED19&gt;($ED$11*BO$8),3,0))))</f>
        <v>0</v>
      </c>
      <c r="BP20" s="68">
        <f>IF(OR(SUMIF(BP$12:BP19,2,BP$12:BP19)=2,SUMIF(BP$12:BP19,1,BP$12:BP19)=1,SUM(BP$12:BP19)=1,SUM(BP$12:BP19)=2),0,IF($C20+$ED19&gt;($ED$11*BP$8),1,IF($C20+$D20+$E20+$F20+$ED19&gt;($ED$11*BP$8),2,IF($C20+$D20+$E20+$F20+$G20+$ED19&gt;($ED$11*BP$8),3,0))))</f>
        <v>0</v>
      </c>
      <c r="BQ20" s="68">
        <f>IF(OR(SUMIF(BQ$12:BQ19,2,BQ$12:BQ19)=2,SUMIF(BQ$12:BQ19,1,BQ$12:BQ19)=1,SUM(BQ$12:BQ19)=1,SUM(BQ$12:BQ19)=2),0,IF($C20+$ED19&gt;($ED$11*BQ$8),1,IF($C20+$D20+$E20+$F20+$ED19&gt;($ED$11*BQ$8),2,IF($C20+$D20+$E20+$F20+$G20+$ED19&gt;($ED$11*BQ$8),3,0))))</f>
        <v>0</v>
      </c>
      <c r="BR20" s="68">
        <f>IF(OR(SUMIF(BR$12:BR19,2,BR$12:BR19)=2,SUMIF(BR$12:BR19,1,BR$12:BR19)=1,SUM(BR$12:BR19)=1,SUM(BR$12:BR19)=2),0,IF($C20+$ED19&gt;($ED$11*BR$8),1,IF($C20+$D20+$E20+$F20+$ED19&gt;($ED$11*BR$8),2,IF($C20+$D20+$E20+$F20+$G20+$ED19&gt;($ED$11*BR$8),3,0))))</f>
        <v>0</v>
      </c>
      <c r="BS20" s="68">
        <f>IF(OR(SUMIF(BS$12:BS19,2,BS$12:BS19)=2,SUMIF(BS$12:BS19,1,BS$12:BS19)=1,SUM(BS$12:BS19)=1,SUM(BS$12:BS19)=2),0,IF($C20+$ED19&gt;($ED$11*BS$8),1,IF($C20+$D20+$E20+$F20+$ED19&gt;($ED$11*BS$8),2,IF($C20+$D20+$E20+$F20+$G20+$ED19&gt;($ED$11*BS$8),3,0))))</f>
        <v>0</v>
      </c>
      <c r="BT20" s="68">
        <f>IF(OR(SUMIF(BT$12:BT19,2,BT$12:BT19)=2,SUMIF(BT$12:BT19,1,BT$12:BT19)=1,SUM(BT$12:BT19)=1,SUM(BT$12:BT19)=2),0,IF($C20+$ED19&gt;($ED$11*BT$8),1,IF($C20+$D20+$E20+$F20+$ED19&gt;($ED$11*BT$8),2,IF($C20+$D20+$E20+$F20+$G20+$ED19&gt;($ED$11*BT$8),3,0))))</f>
        <v>0</v>
      </c>
      <c r="BU20" s="68">
        <f>IF(OR(SUMIF(BU$12:BU19,2,BU$12:BU19)=2,SUMIF(BU$12:BU19,1,BU$12:BU19)=1,SUM(BU$12:BU19)=1,SUM(BU$12:BU19)=2),0,IF($C20+$ED19&gt;($ED$11*BU$8),1,IF($C20+$D20+$E20+$F20+$ED19&gt;($ED$11*BU$8),2,IF($C20+$D20+$E20+$F20+$G20+$ED19&gt;($ED$11*BU$8),3,0))))</f>
        <v>0</v>
      </c>
      <c r="BV20" s="68">
        <f>IF(OR(SUMIF(BV$12:BV19,2,BV$12:BV19)=2,SUMIF(BV$12:BV19,1,BV$12:BV19)=1,SUM(BV$12:BV19)=1,SUM(BV$12:BV19)=2),0,IF($C20+$ED19&gt;($ED$11*BV$8),1,IF($C20+$D20+$E20+$F20+$ED19&gt;($ED$11*BV$8),2,IF($C20+$D20+$E20+$F20+$G20+$ED19&gt;($ED$11*BV$8),3,0))))</f>
        <v>0</v>
      </c>
      <c r="BW20" s="68">
        <f>IF(OR(SUMIF(BW$12:BW19,2,BW$12:BW19)=2,SUMIF(BW$12:BW19,1,BW$12:BW19)=1,SUM(BW$12:BW19)=1,SUM(BW$12:BW19)=2),0,IF($C20+$ED19&gt;($ED$11*BW$8),1,IF($C20+$D20+$E20+$F20+$ED19&gt;($ED$11*BW$8),2,IF($C20+$D20+$E20+$F20+$G20+$ED19&gt;($ED$11*BW$8),3,0))))</f>
        <v>0</v>
      </c>
      <c r="BX20" s="68">
        <f>IF(OR(SUMIF(BX$12:BX19,2,BX$12:BX19)=2,SUMIF(BX$12:BX19,1,BX$12:BX19)=1,SUM(BX$12:BX19)=1,SUM(BX$12:BX19)=2),0,IF($C20+$ED19&gt;($ED$11*BX$8),1,IF($C20+$D20+$E20+$F20+$ED19&gt;($ED$11*BX$8),2,IF($C20+$D20+$E20+$F20+$G20+$ED19&gt;($ED$11*BX$8),3,0))))</f>
        <v>0</v>
      </c>
      <c r="BY20" s="68">
        <f>IF(OR(SUMIF(BY$12:BY19,2,BY$12:BY19)=2,SUMIF(BY$12:BY19,1,BY$12:BY19)=1,SUM(BY$12:BY19)=1,SUM(BY$12:BY19)=2),0,IF($C20+$ED19&gt;($ED$11*BY$8),1,IF($C20+$D20+$E20+$F20+$ED19&gt;($ED$11*BY$8),2,IF($C20+$D20+$E20+$F20+$G20+$ED19&gt;($ED$11*BY$8),3,0))))</f>
        <v>0</v>
      </c>
      <c r="BZ20" s="68">
        <f>IF(OR(SUMIF(BZ$12:BZ19,2,BZ$12:BZ19)=2,SUMIF(BZ$12:BZ19,1,BZ$12:BZ19)=1,SUM(BZ$12:BZ19)=1,SUM(BZ$12:BZ19)=2),0,IF($C20+$ED19&gt;($ED$11*BZ$8),1,IF($C20+$D20+$E20+$F20+$ED19&gt;($ED$11*BZ$8),2,IF($C20+$D20+$E20+$F20+$G20+$ED19&gt;($ED$11*BZ$8),3,0))))</f>
        <v>0</v>
      </c>
      <c r="CA20" s="68">
        <f>IF(OR(SUMIF(CA$12:CA19,2,CA$12:CA19)=2,SUMIF(CA$12:CA19,1,CA$12:CA19)=1,SUM(CA$12:CA19)=1,SUM(CA$12:CA19)=2),0,IF($C20+$ED19&gt;($ED$11*CA$8),1,IF($C20+$D20+$E20+$F20+$ED19&gt;($ED$11*CA$8),2,IF($C20+$D20+$E20+$F20+$G20+$ED19&gt;($ED$11*CA$8),3,0))))</f>
        <v>0</v>
      </c>
      <c r="CB20" s="68">
        <f>IF(OR(SUMIF(CB$12:CB19,2,CB$12:CB19)=2,SUMIF(CB$12:CB19,1,CB$12:CB19)=1,SUM(CB$12:CB19)=1,SUM(CB$12:CB19)=2),0,IF($C20+$ED19&gt;($ED$11*CB$8),1,IF($C20+$D20+$E20+$F20+$ED19&gt;($ED$11*CB$8),2,IF($C20+$D20+$E20+$F20+$G20+$ED19&gt;($ED$11*CB$8),3,0))))</f>
        <v>0</v>
      </c>
      <c r="CC20" s="68">
        <f>IF(OR(SUMIF(CC$12:CC19,2,CC$12:CC19)=2,SUMIF(CC$12:CC19,1,CC$12:CC19)=1,SUM(CC$12:CC19)=1,SUM(CC$12:CC19)=2),0,IF($C20+$ED19&gt;($ED$11*CC$8),1,IF($C20+$D20+$E20+$F20+$ED19&gt;($ED$11*CC$8),2,IF($C20+$D20+$E20+$F20+$G20+$ED19&gt;($ED$11*CC$8),3,0))))</f>
        <v>0</v>
      </c>
      <c r="CD20" s="68">
        <f>IF(OR(SUMIF(CD$12:CD19,2,CD$12:CD19)=2,SUMIF(CD$12:CD19,1,CD$12:CD19)=1,SUM(CD$12:CD19)=1,SUM(CD$12:CD19)=2),0,IF($C20+$ED19&gt;($ED$11*CD$8),1,IF($C20+$D20+$E20+$F20+$ED19&gt;($ED$11*CD$8),2,IF($C20+$D20+$E20+$F20+$G20+$ED19&gt;($ED$11*CD$8),3,0))))</f>
        <v>0</v>
      </c>
      <c r="CE20" s="68">
        <f>IF(OR(SUMIF(CE$12:CE19,2,CE$12:CE19)=2,SUMIF(CE$12:CE19,1,CE$12:CE19)=1,SUM(CE$12:CE19)=1,SUM(CE$12:CE19)=2),0,IF($C20+$ED19&gt;($ED$11*CE$8),1,IF($C20+$D20+$E20+$F20+$ED19&gt;($ED$11*CE$8),2,IF($C20+$D20+$E20+$F20+$G20+$ED19&gt;($ED$11*CE$8),3,0))))</f>
        <v>0</v>
      </c>
      <c r="CF20" s="68">
        <f>IF(OR(SUMIF(CF$12:CF19,2,CF$12:CF19)=2,SUMIF(CF$12:CF19,1,CF$12:CF19)=1,SUM(CF$12:CF19)=1,SUM(CF$12:CF19)=2),0,IF($C20+$ED19&gt;($ED$11*CF$8),1,IF($C20+$D20+$E20+$F20+$ED19&gt;($ED$11*CF$8),2,IF($C20+$D20+$E20+$F20+$G20+$ED19&gt;($ED$11*CF$8),3,0))))</f>
        <v>0</v>
      </c>
      <c r="CG20" s="68">
        <f>IF(OR(SUMIF(CG$12:CG19,2,CG$12:CG19)=2,SUMIF(CG$12:CG19,1,CG$12:CG19)=1,SUM(CG$12:CG19)=1,SUM(CG$12:CG19)=2),0,IF($C20+$ED19&gt;($ED$11*CG$8),1,IF($C20+$D20+$E20+$F20+$ED19&gt;($ED$11*CG$8),2,IF($C20+$D20+$E20+$F20+$G20+$ED19&gt;($ED$11*CG$8),3,0))))</f>
        <v>0</v>
      </c>
      <c r="CH20" s="68">
        <f>IF(OR(SUMIF(CH$12:CH19,2,CH$12:CH19)=2,SUMIF(CH$12:CH19,1,CH$12:CH19)=1,SUM(CH$12:CH19)=1,SUM(CH$12:CH19)=2),0,IF($C20+$ED19&gt;($ED$11*CH$8),1,IF($C20+$D20+$E20+$F20+$ED19&gt;($ED$11*CH$8),2,IF($C20+$D20+$E20+$F20+$G20+$ED19&gt;($ED$11*CH$8),3,0))))</f>
        <v>0</v>
      </c>
      <c r="CI20" s="68">
        <f>IF(OR(SUMIF(CI$12:CI19,2,CI$12:CI19)=2,SUMIF(CI$12:CI19,1,CI$12:CI19)=1,SUM(CI$12:CI19)=1,SUM(CI$12:CI19)=2),0,IF($C20+$ED19&gt;($ED$11*CI$8),1,IF($C20+$D20+$E20+$F20+$ED19&gt;($ED$11*CI$8),2,IF($C20+$D20+$E20+$F20+$G20+$ED19&gt;($ED$11*CI$8),3,0))))</f>
        <v>0</v>
      </c>
      <c r="CJ20" s="68">
        <f>IF(OR(SUMIF(CJ$12:CJ19,2,CJ$12:CJ19)=2,SUMIF(CJ$12:CJ19,1,CJ$12:CJ19)=1,SUM(CJ$12:CJ19)=1,SUM(CJ$12:CJ19)=2),0,IF($C20+$ED19&gt;($ED$11*CJ$8),1,IF($C20+$D20+$E20+$F20+$ED19&gt;($ED$11*CJ$8),2,IF($C20+$D20+$E20+$F20+$G20+$ED19&gt;($ED$11*CJ$8),3,0))))</f>
        <v>0</v>
      </c>
      <c r="CK20" s="68">
        <f>IF(OR(SUMIF(CK$12:CK19,2,CK$12:CK19)=2,SUMIF(CK$12:CK19,1,CK$12:CK19)=1,SUM(CK$12:CK19)=1,SUM(CK$12:CK19)=2),0,IF($C20+$ED19&gt;($ED$11*CK$8),1,IF($C20+$D20+$E20+$F20+$ED19&gt;($ED$11*CK$8),2,IF($C20+$D20+$E20+$F20+$G20+$ED19&gt;($ED$11*CK$8),3,0))))</f>
        <v>0</v>
      </c>
      <c r="CL20" s="68">
        <f>IF(OR(SUMIF(CL$12:CL19,2,CL$12:CL19)=2,SUMIF(CL$12:CL19,1,CL$12:CL19)=1,SUM(CL$12:CL19)=1,SUM(CL$12:CL19)=2),0,IF($C20+$ED19&gt;($ED$11*CL$8),1,IF($C20+$D20+$E20+$F20+$ED19&gt;($ED$11*CL$8),2,IF($C20+$D20+$E20+$F20+$G20+$ED19&gt;($ED$11*CL$8),3,0))))</f>
        <v>0</v>
      </c>
      <c r="CM20" s="68">
        <f>IF(OR(SUMIF(CM$12:CM19,2,CM$12:CM19)=2,SUMIF(CM$12:CM19,1,CM$12:CM19)=1,SUM(CM$12:CM19)=1,SUM(CM$12:CM19)=2),0,IF($C20+$ED19&gt;($ED$11*CM$8),1,IF($C20+$D20+$E20+$F20+$ED19&gt;($ED$11*CM$8),2,IF($C20+$D20+$E20+$F20+$G20+$ED19&gt;($ED$11*CM$8),3,0))))</f>
        <v>0</v>
      </c>
      <c r="CN20" s="68">
        <f>IF(OR(SUMIF(CN$12:CN19,2,CN$12:CN19)=2,SUMIF(CN$12:CN19,1,CN$12:CN19)=1,SUM(CN$12:CN19)=1,SUM(CN$12:CN19)=2),0,IF($C20+$ED19&gt;($ED$11*CN$8),1,IF($C20+$D20+$E20+$F20+$ED19&gt;($ED$11*CN$8),2,IF($C20+$D20+$E20+$F20+$G20+$ED19&gt;($ED$11*CN$8),3,0))))</f>
        <v>0</v>
      </c>
      <c r="CO20" s="68">
        <f>IF(OR(SUMIF(CO$12:CO19,2,CO$12:CO19)=2,SUMIF(CO$12:CO19,1,CO$12:CO19)=1,SUM(CO$12:CO19)=1,SUM(CO$12:CO19)=2),0,IF($C20+$ED19&gt;($ED$11*CO$8),1,IF($C20+$D20+$E20+$F20+$ED19&gt;($ED$11*CO$8),2,IF($C20+$D20+$E20+$F20+$G20+$ED19&gt;($ED$11*CO$8),3,0))))</f>
        <v>0</v>
      </c>
      <c r="CP20" s="68">
        <f>IF(OR(SUMIF(CP$12:CP19,2,CP$12:CP19)=2,SUMIF(CP$12:CP19,1,CP$12:CP19)=1,SUM(CP$12:CP19)=1,SUM(CP$12:CP19)=2),0,IF($C20+$ED19&gt;($ED$11*CP$8),1,IF($C20+$D20+$E20+$F20+$ED19&gt;($ED$11*CP$8),2,IF($C20+$D20+$E20+$F20+$G20+$ED19&gt;($ED$11*CP$8),3,0))))</f>
        <v>0</v>
      </c>
      <c r="CQ20" s="68">
        <f>IF(OR(SUMIF(CQ$12:CQ19,2,CQ$12:CQ19)=2,SUMIF(CQ$12:CQ19,1,CQ$12:CQ19)=1,SUM(CQ$12:CQ19)=1,SUM(CQ$12:CQ19)=2),0,IF($C20+$ED19&gt;($ED$11*CQ$8),1,IF($C20+$D20+$E20+$F20+$ED19&gt;($ED$11*CQ$8),2,IF($C20+$D20+$E20+$F20+$G20+$ED19&gt;($ED$11*CQ$8),3,0))))</f>
        <v>0</v>
      </c>
      <c r="CR20" s="68">
        <f>IF(OR(SUMIF(CR$12:CR19,2,CR$12:CR19)=2,SUMIF(CR$12:CR19,1,CR$12:CR19)=1,SUM(CR$12:CR19)=1,SUM(CR$12:CR19)=2),0,IF($C20+$ED19&gt;($ED$11*CR$8),1,IF($C20+$D20+$E20+$F20+$ED19&gt;($ED$11*CR$8),2,IF($C20+$D20+$E20+$F20+$G20+$ED19&gt;($ED$11*CR$8),3,0))))</f>
        <v>0</v>
      </c>
      <c r="CS20" s="68">
        <f>IF(OR(SUMIF(CS$12:CS19,2,CS$12:CS19)=2,SUMIF(CS$12:CS19,1,CS$12:CS19)=1,SUM(CS$12:CS19)=1,SUM(CS$12:CS19)=2),0,IF($C20+$ED19&gt;($ED$11*CS$8),1,IF($C20+$D20+$E20+$F20+$ED19&gt;($ED$11*CS$8),2,IF($C20+$D20+$E20+$F20+$G20+$ED19&gt;($ED$11*CS$8),3,0))))</f>
        <v>0</v>
      </c>
      <c r="CT20" s="68">
        <f>IF(OR(SUMIF(CT$12:CT19,2,CT$12:CT19)=2,SUMIF(CT$12:CT19,1,CT$12:CT19)=1,SUM(CT$12:CT19)=1,SUM(CT$12:CT19)=2),0,IF($C20+$ED19&gt;($ED$11*CT$8),1,IF($C20+$D20+$E20+$F20+$ED19&gt;($ED$11*CT$8),2,IF($C20+$D20+$E20+$F20+$G20+$ED19&gt;($ED$11*CT$8),3,0))))</f>
        <v>0</v>
      </c>
      <c r="CU20" s="68">
        <f>IF(OR(SUMIF(CU$12:CU19,2,CU$12:CU19)=2,SUMIF(CU$12:CU19,1,CU$12:CU19)=1,SUM(CU$12:CU19)=1,SUM(CU$12:CU19)=2),0,IF($C20+$ED19&gt;($ED$11*CU$8),1,IF($C20+$D20+$E20+$F20+$ED19&gt;($ED$11*CU$8),2,IF($C20+$D20+$E20+$F20+$G20+$ED19&gt;($ED$11*CU$8),3,0))))</f>
        <v>0</v>
      </c>
      <c r="CV20" s="68">
        <f>IF(OR(SUMIF(CV$12:CV19,2,CV$12:CV19)=2,SUMIF(CV$12:CV19,1,CV$12:CV19)=1,SUM(CV$12:CV19)=1,SUM(CV$12:CV19)=2),0,IF($C20+$ED19&gt;($ED$11*CV$8),1,IF($C20+$D20+$E20+$F20+$ED19&gt;($ED$11*CV$8),2,IF($C20+$D20+$E20+$F20+$G20+$ED19&gt;($ED$11*CV$8),3,0))))</f>
        <v>0</v>
      </c>
      <c r="CW20" s="68">
        <f>IF(OR(SUMIF(CW$12:CW19,2,CW$12:CW19)=2,SUMIF(CW$12:CW19,1,CW$12:CW19)=1,SUM(CW$12:CW19)=1,SUM(CW$12:CW19)=2),0,IF($C20+$ED19&gt;($ED$11*CW$8),1,IF($C20+$D20+$E20+$F20+$ED19&gt;($ED$11*CW$8),2,IF($C20+$D20+$E20+$F20+$G20+$ED19&gt;($ED$11*CW$8),3,0))))</f>
        <v>0</v>
      </c>
      <c r="CX20" s="68">
        <f>IF(OR(SUMIF(CX$12:CX19,2,CX$12:CX19)=2,SUMIF(CX$12:CX19,1,CX$12:CX19)=1,SUM(CX$12:CX19)=1,SUM(CX$12:CX19)=2),0,IF($C20+$ED19&gt;($ED$11*CX$8),1,IF($C20+$D20+$E20+$F20+$ED19&gt;($ED$11*CX$8),2,IF($C20+$D20+$E20+$F20+$G20+$ED19&gt;($ED$11*CX$8),3,0))))</f>
        <v>0</v>
      </c>
      <c r="CY20" s="68">
        <f>IF(OR(SUMIF(CY$12:CY19,2,CY$12:CY19)=2,SUMIF(CY$12:CY19,1,CY$12:CY19)=1,SUM(CY$12:CY19)=1,SUM(CY$12:CY19)=2),0,IF($C20+$ED19&gt;($ED$11*CY$8),1,IF($C20+$D20+$E20+$F20+$ED19&gt;($ED$11*CY$8),2,IF($C20+$D20+$E20+$F20+$G20+$ED19&gt;($ED$11*CY$8),3,0))))</f>
        <v>0</v>
      </c>
      <c r="CZ20" s="68">
        <f>IF(OR(SUMIF(CZ$12:CZ19,2,CZ$12:CZ19)=2,SUMIF(CZ$12:CZ19,1,CZ$12:CZ19)=1,SUM(CZ$12:CZ19)=1,SUM(CZ$12:CZ19)=2),0,IF($C20+$ED19&gt;($ED$11*CZ$8),1,IF($C20+$D20+$E20+$F20+$ED19&gt;($ED$11*CZ$8),2,IF($C20+$D20+$E20+$F20+$G20+$ED19&gt;($ED$11*CZ$8),3,0))))</f>
        <v>0</v>
      </c>
      <c r="DA20" s="68">
        <f>IF(OR(SUMIF(DA$12:DA19,2,DA$12:DA19)=2,SUMIF(DA$12:DA19,1,DA$12:DA19)=1,SUM(DA$12:DA19)=1,SUM(DA$12:DA19)=2),0,IF($C20+$ED19&gt;($ED$11*DA$8),1,IF($C20+$D20+$E20+$F20+$ED19&gt;($ED$11*DA$8),2,IF($C20+$D20+$E20+$F20+$G20+$ED19&gt;($ED$11*DA$8),3,0))))</f>
        <v>0</v>
      </c>
      <c r="DB20" s="68">
        <f>IF(OR(SUMIF(DB$12:DB19,2,DB$12:DB19)=2,SUMIF(DB$12:DB19,1,DB$12:DB19)=1,SUM(DB$12:DB19)=1,SUM(DB$12:DB19)=2),0,IF($C20+$ED19&gt;($ED$11*DB$8),1,IF($C20+$D20+$E20+$F20+$ED19&gt;($ED$11*DB$8),2,IF($C20+$D20+$E20+$F20+$G20+$ED19&gt;($ED$11*DB$8),3,0))))</f>
        <v>0</v>
      </c>
      <c r="DC20" s="68">
        <f>IF(OR(SUMIF(DC$12:DC19,2,DC$12:DC19)=2,SUMIF(DC$12:DC19,1,DC$12:DC19)=1,SUM(DC$12:DC19)=1,SUM(DC$12:DC19)=2),0,IF($C20+$ED19&gt;($ED$11*DC$8),1,IF($C20+$D20+$E20+$F20+$ED19&gt;($ED$11*DC$8),2,IF($C20+$D20+$E20+$F20+$G20+$ED19&gt;($ED$11*DC$8),3,0))))</f>
        <v>0</v>
      </c>
      <c r="DD20" s="68">
        <f>IF(OR(SUMIF(DD$12:DD19,2,DD$12:DD19)=2,SUMIF(DD$12:DD19,1,DD$12:DD19)=1,SUM(DD$12:DD19)=1,SUM(DD$12:DD19)=2),0,IF($C20+$ED19&gt;($ED$11*DD$8),1,IF($C20+$D20+$E20+$F20+$ED19&gt;($ED$11*DD$8),2,IF($C20+$D20+$E20+$F20+$G20+$ED19&gt;($ED$11*DD$8),3,0))))</f>
        <v>0</v>
      </c>
      <c r="DE20" s="68">
        <f>IF(OR(SUMIF(DE$12:DE19,2,DE$12:DE19)=2,SUMIF(DE$12:DE19,1,DE$12:DE19)=1,SUM(DE$12:DE19)=1,SUM(DE$12:DE19)=2),0,IF($C20+$ED19&gt;($ED$11*DE$8),1,IF($C20+$D20+$E20+$F20+$ED19&gt;($ED$11*DE$8),2,IF($C20+$D20+$E20+$F20+$G20+$ED19&gt;($ED$11*DE$8),3,0))))</f>
        <v>0</v>
      </c>
      <c r="DF20" s="68">
        <f>IF(OR(SUMIF(DF$12:DF19,2,DF$12:DF19)=2,SUMIF(DF$12:DF19,1,DF$12:DF19)=1,SUM(DF$12:DF19)=1,SUM(DF$12:DF19)=2),0,IF($C20+$ED19&gt;($ED$11*DF$8),1,IF($C20+$D20+$E20+$F20+$ED19&gt;($ED$11*DF$8),2,IF($C20+$D20+$E20+$F20+$G20+$ED19&gt;($ED$11*DF$8),3,0))))</f>
        <v>0</v>
      </c>
      <c r="DG20" s="68">
        <f>IF(OR(SUMIF(DG$12:DG19,2,DG$12:DG19)=2,SUMIF(DG$12:DG19,1,DG$12:DG19)=1,SUM(DG$12:DG19)=1,SUM(DG$12:DG19)=2),0,IF($C20+$ED19&gt;($ED$11*DG$8),1,IF($C20+$D20+$E20+$F20+$ED19&gt;($ED$11*DG$8),2,IF($C20+$D20+$E20+$F20+$G20+$ED19&gt;($ED$11*DG$8),3,0))))</f>
        <v>0</v>
      </c>
      <c r="DH20" s="68">
        <f>IF(OR(SUMIF(DH$12:DH19,2,DH$12:DH19)=2,SUMIF(DH$12:DH19,1,DH$12:DH19)=1,SUM(DH$12:DH19)=1,SUM(DH$12:DH19)=2),0,IF($C20+$ED19&gt;($ED$11*DH$8),1,IF($C20+$D20+$E20+$F20+$ED19&gt;($ED$11*DH$8),2,IF($C20+$D20+$E20+$F20+$G20+$ED19&gt;($ED$11*DH$8),3,0))))</f>
        <v>0</v>
      </c>
      <c r="DI20" s="68">
        <f>IF(OR(SUMIF(DI$12:DI19,2,DI$12:DI19)=2,SUMIF(DI$12:DI19,1,DI$12:DI19)=1,SUM(DI$12:DI19)=1,SUM(DI$12:DI19)=2),0,IF($C20+$ED19&gt;($ED$11*DI$8),1,IF($C20+$D20+$E20+$F20+$ED19&gt;($ED$11*DI$8),2,IF($C20+$D20+$E20+$F20+$G20+$ED19&gt;($ED$11*DI$8),3,0))))</f>
        <v>0</v>
      </c>
      <c r="DJ20" s="68">
        <f>IF(OR(SUMIF(DJ$12:DJ19,2,DJ$12:DJ19)=2,SUMIF(DJ$12:DJ19,1,DJ$12:DJ19)=1,SUM(DJ$12:DJ19)=1,SUM(DJ$12:DJ19)=2),0,IF($C20+$ED19&gt;($ED$11*DJ$8),1,IF($C20+$D20+$E20+$F20+$ED19&gt;($ED$11*DJ$8),2,IF($C20+$D20+$E20+$F20+$G20+$ED19&gt;($ED$11*DJ$8),3,0))))</f>
        <v>0</v>
      </c>
      <c r="DK20" s="68">
        <f>IF(OR(SUMIF(DK$12:DK19,2,DK$12:DK19)=2,SUMIF(DK$12:DK19,1,DK$12:DK19)=1,SUM(DK$12:DK19)=1,SUM(DK$12:DK19)=2),0,IF($C20+$ED19&gt;($ED$11*DK$8),1,IF($C20+$D20+$E20+$F20+$ED19&gt;($ED$11*DK$8),2,IF($C20+$D20+$E20+$F20+$G20+$ED19&gt;($ED$11*DK$8),3,0))))</f>
        <v>0</v>
      </c>
      <c r="DL20" s="68">
        <f>IF(OR(SUMIF(DL$12:DL19,2,DL$12:DL19)=2,SUMIF(DL$12:DL19,1,DL$12:DL19)=1,SUM(DL$12:DL19)=1,SUM(DL$12:DL19)=2),0,IF($C20+$ED19&gt;($ED$11*DL$8),1,IF($C20+$D20+$E20+$F20+$ED19&gt;($ED$11*DL$8),2,IF($C20+$D20+$E20+$F20+$G20+$ED19&gt;($ED$11*DL$8),3,0))))</f>
        <v>0</v>
      </c>
      <c r="DM20" s="68">
        <f>IF(OR(SUMIF(DM$12:DM19,2,DM$12:DM19)=2,SUMIF(DM$12:DM19,1,DM$12:DM19)=1,SUM(DM$12:DM19)=1,SUM(DM$12:DM19)=2),0,IF($C20+$ED19&gt;($ED$11*DM$8),1,IF($C20+$D20+$E20+$F20+$ED19&gt;($ED$11*DM$8),2,IF($C20+$D20+$E20+$F20+$G20+$ED19&gt;($ED$11*DM$8),3,0))))</f>
        <v>0</v>
      </c>
      <c r="DN20" s="68">
        <f>IF(OR(SUMIF(DN$12:DN19,2,DN$12:DN19)=2,SUMIF(DN$12:DN19,1,DN$12:DN19)=1,SUM(DN$12:DN19)=1,SUM(DN$12:DN19)=2),0,IF($C20+$ED19&gt;($ED$11*DN$8),1,IF($C20+$D20+$E20+$F20+$ED19&gt;($ED$11*DN$8),2,IF($C20+$D20+$E20+$F20+$G20+$ED19&gt;($ED$11*DN$8),3,0))))</f>
        <v>0</v>
      </c>
      <c r="DO20" s="68">
        <f>IF(OR(SUMIF(DO$12:DO19,2,DO$12:DO19)=2,SUMIF(DO$12:DO19,1,DO$12:DO19)=1,SUM(DO$12:DO19)=1,SUM(DO$12:DO19)=2),0,IF($C20+$ED19&gt;($ED$11*DO$8),1,IF($C20+$D20+$E20+$F20+$ED19&gt;($ED$11*DO$8),2,IF($C20+$D20+$E20+$F20+$G20+$ED19&gt;($ED$11*DO$8),3,0))))</f>
        <v>0</v>
      </c>
      <c r="DP20" s="68">
        <f>IF(OR(SUMIF(DP$12:DP19,2,DP$12:DP19)=2,SUMIF(DP$12:DP19,1,DP$12:DP19)=1,SUM(DP$12:DP19)=1,SUM(DP$12:DP19)=2),0,IF($C20+$ED19&gt;($ED$11*DP$8),1,IF($C20+$D20+$E20+$F20+$ED19&gt;($ED$11*DP$8),2,IF($C20+$D20+$E20+$F20+$G20+$ED19&gt;($ED$11*DP$8),3,0))))</f>
        <v>0</v>
      </c>
      <c r="DQ20" s="68">
        <f>IF(OR(SUMIF(DQ$12:DQ19,2,DQ$12:DQ19)=2,SUMIF(DQ$12:DQ19,1,DQ$12:DQ19)=1,SUM(DQ$12:DQ19)=1,SUM(DQ$12:DQ19)=2),0,IF($C20+$ED19&gt;($ED$11*DQ$8),1,IF($C20+$D20+$E20+$F20+$ED19&gt;($ED$11*DQ$8),2,IF($C20+$D20+$E20+$F20+$G20+$ED19&gt;($ED$11*DQ$8),3,0))))</f>
        <v>0</v>
      </c>
      <c r="DR20" s="68">
        <f>IF(OR(SUMIF(DR$12:DR19,2,DR$12:DR19)=2,SUMIF(DR$12:DR19,1,DR$12:DR19)=1,SUM(DR$12:DR19)=1,SUM(DR$12:DR19)=2),0,IF($C20+$ED19&gt;($ED$11*DR$8),1,IF($C20+$D20+$E20+$F20+$ED19&gt;($ED$11*DR$8),2,IF($C20+$D20+$E20+$F20+$G20+$ED19&gt;($ED$11*DR$8),3,0))))</f>
        <v>0</v>
      </c>
      <c r="DS20" s="68">
        <f>IF(OR(SUMIF(DS$12:DS19,2,DS$12:DS19)=2,SUMIF(DS$12:DS19,1,DS$12:DS19)=1,SUM(DS$12:DS19)=1,SUM(DS$12:DS19)=2),0,IF($C20+$ED19&gt;($ED$11*DS$8),1,IF($C20+$D20+$E20+$F20+$ED19&gt;($ED$11*DS$8),2,IF($C20+$D20+$E20+$F20+$G20+$ED19&gt;($ED$11*DS$8),3,0))))</f>
        <v>0</v>
      </c>
      <c r="DT20" s="68">
        <f>IF(OR(SUMIF(DT$12:DT19,2,DT$12:DT19)=2,SUMIF(DT$12:DT19,1,DT$12:DT19)=1,SUM(DT$12:DT19)=1,SUM(DT$12:DT19)=2),0,IF($C20+$ED19&gt;($ED$11*DT$8),1,IF($C20+$D20+$E20+$F20+$ED19&gt;($ED$11*DT$8),2,IF($C20+$D20+$E20+$F20+$G20+$ED19&gt;($ED$11*DT$8),3,0))))</f>
        <v>0</v>
      </c>
      <c r="DU20" s="68">
        <f>IF(OR(SUMIF(DU$12:DU19,2,DU$12:DU19)=2,SUMIF(DU$12:DU19,1,DU$12:DU19)=1,SUM(DU$12:DU19)=1,SUM(DU$12:DU19)=2),0,IF($C20+$ED19&gt;($ED$11*DU$8),1,IF($C20+$D20+$E20+$F20+$ED19&gt;($ED$11*DU$8),2,IF($C20+$D20+$E20+$F20+$G20+$ED19&gt;($ED$11*DU$8),3,0))))</f>
        <v>0</v>
      </c>
      <c r="DV20" s="68">
        <f>IF(OR(SUMIF(DV$12:DV19,2,DV$12:DV19)=2,SUMIF(DV$12:DV19,1,DV$12:DV19)=1,SUM(DV$12:DV19)=1,SUM(DV$12:DV19)=2),0,IF($C20+$ED19&gt;($ED$11*DV$8),1,IF($C20+$D20+$E20+$F20+$ED19&gt;($ED$11*DV$8),2,IF($C20+$D20+$E20+$F20+$G20+$ED19&gt;($ED$11*DV$8),3,0))))</f>
        <v>0</v>
      </c>
      <c r="DW20" s="68">
        <f>IF(OR(SUMIF(DW$12:DW19,2,DW$12:DW19)=2,SUMIF(DW$12:DW19,1,DW$12:DW19)=1,SUM(DW$12:DW19)=1,SUM(DW$12:DW19)=2),0,IF($C20+$ED19&gt;($ED$11*DW$8),1,IF($C20+$D20+$E20+$F20+$ED19&gt;($ED$11*DW$8),2,IF($C20+$D20+$E20+$F20+$G20+$ED19&gt;($ED$11*DW$8),3,0))))</f>
        <v>0</v>
      </c>
      <c r="DX20" s="68">
        <f>IF(OR(SUMIF(DX$12:DX19,2,DX$12:DX19)=2,SUMIF(DX$12:DX19,1,DX$12:DX19)=1,SUM(DX$12:DX19)=1,SUM(DX$12:DX19)=2),0,IF($C20+$ED19&gt;($ED$11*DX$8),1,IF($C20+$D20+$E20+$F20+$ED19&gt;($ED$11*DX$8),2,IF($C20+$D20+$E20+$F20+$G20+$ED19&gt;($ED$11*DX$8),3,0))))</f>
        <v>0</v>
      </c>
      <c r="DY20" s="68">
        <f>IF(OR(SUMIF(DY$12:DY19,2,DY$12:DY19)=2,SUMIF(DY$12:DY19,1,DY$12:DY19)=1,SUM(DY$12:DY19)=1,SUM(DY$12:DY19)=2),0,IF($C20+$ED19&gt;($ED$11*DY$8),1,IF($C20+$D20+$E20+$F20+$ED19&gt;($ED$11*DY$8),2,IF($C20+$D20+$E20+$F20+$G20+$ED19&gt;($ED$11*DY$8),3,0))))</f>
        <v>0</v>
      </c>
      <c r="DZ20" s="68">
        <f>IF(OR(SUMIF(DZ$12:DZ19,2,DZ$12:DZ19)=2,SUMIF(DZ$12:DZ19,1,DZ$12:DZ19)=1,SUM(DZ$12:DZ19)=1,SUM(DZ$12:DZ19)=2),0,IF($C20+$ED19&gt;($ED$11*DZ$8),1,IF($C20+$D20+$E20+$F20+$ED19&gt;($ED$11*DZ$8),2,IF($C20+$D20+$E20+$F20+$G20+$ED19&gt;($ED$11*DZ$8),3,0))))</f>
        <v>0</v>
      </c>
      <c r="EA20" s="68">
        <f>IF(OR(SUMIF(EA$12:EA19,2,EA$12:EA19)=2,SUMIF(EA$12:EA19,1,EA$12:EA19)=1,SUM(EA$12:EA19)=1,SUM(EA$12:EA19)=2),0,IF($C20+$ED19&gt;($ED$11*EA$8),1,IF($C20+$D20+$E20+$F20+$ED19&gt;($ED$11*EA$8),2,IF($C20+$D20+$E20+$F20+$G20+$ED19&gt;($ED$11*EA$8),3,0))))</f>
        <v>0</v>
      </c>
      <c r="EB20" s="68">
        <f>IF(OR(SUMIF(EB$12:EB19,2,EB$12:EB19)=2,SUMIF(EB$12:EB19,1,EB$12:EB19)=1,SUM(EB$12:EB19)=1,SUM(EB$12:EB19)=2),0,IF($C20+$ED19&gt;($ED$11*EB$8),1,IF($C20+$D20+$E20+$F20+$ED19&gt;($ED$11*EB$8),2,IF($C20+$D20+$E20+$F20+$G20+$ED19&gt;($ED$11*EB$8),3,0))))</f>
        <v>0</v>
      </c>
      <c r="EC20" s="68">
        <f>IF(OR(SUMIF(EC$12:EC19,2,EC$12:EC19)=2,SUMIF(EC$12:EC19,1,EC$12:EC19)=1,SUM(EC$12:EC19)=1,SUM(EC$12:EC19)=2),0,IF($C20+$ED19&gt;($ED$11*EC$8),1,IF($C20+$D20+$E20+$F20+$ED19&gt;($ED$11*EC$8),2,IF($C20+$D20+$E20+$F20+$G20+$ED19&gt;($ED$11*EC$8),3,0))))</f>
        <v>0</v>
      </c>
      <c r="ED20" s="26">
        <f>SUM($C$12:$F20)</f>
        <v>0</v>
      </c>
    </row>
    <row r="21" spans="1:134" ht="14.1" customHeight="1">
      <c r="A21" s="66">
        <v>10</v>
      </c>
      <c r="B21" s="238"/>
      <c r="C21" s="238"/>
      <c r="D21" s="238"/>
      <c r="E21" s="238"/>
      <c r="F21" s="238"/>
      <c r="G21" s="238"/>
      <c r="H21" s="68">
        <f>IF(OR(SUMIF(H$12:H20,2,H$12:H20)=2,SUMIF(H$12:H20,1,H$12:H20)=1,SUM(H$12:H20)=1,SUM(H$12:H20)=2),0,IF($C21+$ED20&gt;($ED$11*H$8),1,IF($C21+$D21+$E21+$F21+$ED20&gt;($ED$11*H$8),2,IF($C21+$D21+$E21+$F21+$G21+$ED20&gt;($ED$11*H$8),3,0))))</f>
        <v>0</v>
      </c>
      <c r="I21" s="68">
        <f>IF(OR(SUMIF(I$12:I20,2,I$12:I20)=2,SUMIF(I$12:I20,1,I$12:I20)=1,SUM(I$12:I20)=1,SUM(I$12:I20)=2),0,IF($C21+$ED20&gt;($ED$11*I$8),1,IF($C21+$D21+$E21+$F21+$ED20&gt;($ED$11*I$8),2,IF($C21+$D21+$E21+$F21+$G21+$ED20&gt;($ED$11*I$8),3,0))))</f>
        <v>0</v>
      </c>
      <c r="J21" s="68">
        <f>IF(OR(SUMIF(J$12:J20,2,J$12:J20)=2,SUMIF(J$12:J20,1,J$12:J20)=1,SUM(J$12:J20)=1,SUM(J$12:J20)=2),0,IF($C21+$ED20&gt;($ED$11*J$8),1,IF($C21+$D21+$E21+$F21+$ED20&gt;($ED$11*J$8),2,IF($C21+$D21+$E21+$F21+$G21+$ED20&gt;($ED$11*J$8),3,0))))</f>
        <v>0</v>
      </c>
      <c r="K21" s="68">
        <f>IF(OR(SUMIF(K$12:K20,2,K$12:K20)=2,SUMIF(K$12:K20,1,K$12:K20)=1,SUM(K$12:K20)=1,SUM(K$12:K20)=2),0,IF($C21+$ED20&gt;($ED$11*K$8),1,IF($C21+$D21+$E21+$F21+$ED20&gt;($ED$11*K$8),2,IF($C21+$D21+$E21+$F21+$G21+$ED20&gt;($ED$11*K$8),3,0))))</f>
        <v>0</v>
      </c>
      <c r="L21" s="68">
        <f>IF(OR(SUMIF(L$12:L20,2,L$12:L20)=2,SUMIF(L$12:L20,1,L$12:L20)=1,SUM(L$12:L20)=1,SUM(L$12:L20)=2),0,IF($C21+$ED20&gt;($ED$11*L$8),1,IF($C21+$D21+$E21+$F21+$ED20&gt;($ED$11*L$8),2,IF($C21+$D21+$E21+$F21+$G21+$ED20&gt;($ED$11*L$8),3,0))))</f>
        <v>0</v>
      </c>
      <c r="M21" s="68">
        <f>IF(OR(SUMIF(M$12:M20,2,M$12:M20)=2,SUMIF(M$12:M20,1,M$12:M20)=1,SUM(M$12:M20)=1,SUM(M$12:M20)=2),0,IF($C21+$ED20&gt;($ED$11*M$8),1,IF($C21+$D21+$E21+$F21+$ED20&gt;($ED$11*M$8),2,IF($C21+$D21+$E21+$F21+$G21+$ED20&gt;($ED$11*M$8),3,0))))</f>
        <v>0</v>
      </c>
      <c r="N21" s="68">
        <f>IF(OR(SUMIF(N$12:N20,2,N$12:N20)=2,SUMIF(N$12:N20,1,N$12:N20)=1,SUM(N$12:N20)=1,SUM(N$12:N20)=2),0,IF($C21+$ED20&gt;($ED$11*N$8),1,IF($C21+$D21+$E21+$F21+$ED20&gt;($ED$11*N$8),2,IF($C21+$D21+$E21+$F21+$G21+$ED20&gt;($ED$11*N$8),3,0))))</f>
        <v>0</v>
      </c>
      <c r="O21" s="68">
        <f>IF(OR(SUMIF(O$12:O20,2,O$12:O20)=2,SUMIF(O$12:O20,1,O$12:O20)=1,SUM(O$12:O20)=1,SUM(O$12:O20)=2),0,IF($C21+$ED20&gt;($ED$11*O$8),1,IF($C21+$D21+$E21+$F21+$ED20&gt;($ED$11*O$8),2,IF($C21+$D21+$E21+$F21+$G21+$ED20&gt;($ED$11*O$8),3,0))))</f>
        <v>0</v>
      </c>
      <c r="P21" s="68">
        <f>IF(OR(SUMIF(P$12:P20,2,P$12:P20)=2,SUMIF(P$12:P20,1,P$12:P20)=1,SUM(P$12:P20)=1,SUM(P$12:P20)=2),0,IF($C21+$ED20&gt;($ED$11*P$8),1,IF($C21+$D21+$E21+$F21+$ED20&gt;($ED$11*P$8),2,IF($C21+$D21+$E21+$F21+$G21+$ED20&gt;($ED$11*P$8),3,0))))</f>
        <v>0</v>
      </c>
      <c r="Q21" s="68">
        <f>IF(OR(SUMIF(Q$12:Q20,2,Q$12:Q20)=2,SUMIF(Q$12:Q20,1,Q$12:Q20)=1,SUM(Q$12:Q20)=1,SUM(Q$12:Q20)=2),0,IF($C21+$ED20&gt;($ED$11*Q$8),1,IF($C21+$D21+$E21+$F21+$ED20&gt;($ED$11*Q$8),2,IF($C21+$D21+$E21+$F21+$G21+$ED20&gt;($ED$11*Q$8),3,0))))</f>
        <v>0</v>
      </c>
      <c r="R21" s="68">
        <f>IF(OR(SUMIF(R$12:R20,2,R$12:R20)=2,SUMIF(R$12:R20,1,R$12:R20)=1,SUM(R$12:R20)=1,SUM(R$12:R20)=2),0,IF($C21+$ED20&gt;($ED$11*R$8),1,IF($C21+$D21+$E21+$F21+$ED20&gt;($ED$11*R$8),2,IF($C21+$D21+$E21+$F21+$G21+$ED20&gt;($ED$11*R$8),3,0))))</f>
        <v>0</v>
      </c>
      <c r="S21" s="68">
        <f>IF(OR(SUMIF(S$12:S20,2,S$12:S20)=2,SUMIF(S$12:S20,1,S$12:S20)=1,SUM(S$12:S20)=1,SUM(S$12:S20)=2),0,IF($C21+$ED20&gt;($ED$11*S$8),1,IF($C21+$D21+$E21+$F21+$ED20&gt;($ED$11*S$8),2,IF($C21+$D21+$E21+$F21+$G21+$ED20&gt;($ED$11*S$8),3,0))))</f>
        <v>0</v>
      </c>
      <c r="T21" s="68">
        <f>IF(OR(SUMIF(T$12:T20,2,T$12:T20)=2,SUMIF(T$12:T20,1,T$12:T20)=1,SUM(T$12:T20)=1,SUM(T$12:T20)=2),0,IF($C21+$ED20&gt;($ED$11*T$8),1,IF($C21+$D21+$E21+$F21+$ED20&gt;($ED$11*T$8),2,IF($C21+$D21+$E21+$F21+$G21+$ED20&gt;($ED$11*T$8),3,0))))</f>
        <v>0</v>
      </c>
      <c r="U21" s="68">
        <f>IF(OR(SUMIF(U$12:U20,2,U$12:U20)=2,SUMIF(U$12:U20,1,U$12:U20)=1,SUM(U$12:U20)=1,SUM(U$12:U20)=2),0,IF($C21+$ED20&gt;($ED$11*U$8),1,IF($C21+$D21+$E21+$F21+$ED20&gt;($ED$11*U$8),2,IF($C21+$D21+$E21+$F21+$G21+$ED20&gt;($ED$11*U$8),3,0))))</f>
        <v>0</v>
      </c>
      <c r="V21" s="68">
        <f>IF(OR(SUMIF(V$12:V20,2,V$12:V20)=2,SUMIF(V$12:V20,1,V$12:V20)=1,SUM(V$12:V20)=1,SUM(V$12:V20)=2),0,IF($C21+$ED20&gt;($ED$11*V$8),1,IF($C21+$D21+$E21+$F21+$ED20&gt;($ED$11*V$8),2,IF($C21+$D21+$E21+$F21+$G21+$ED20&gt;($ED$11*V$8),3,0))))</f>
        <v>0</v>
      </c>
      <c r="W21" s="68">
        <f>IF(OR(SUMIF(W$12:W20,2,W$12:W20)=2,SUMIF(W$12:W20,1,W$12:W20)=1,SUM(W$12:W20)=1,SUM(W$12:W20)=2),0,IF($C21+$ED20&gt;($ED$11*W$8),1,IF($C21+$D21+$E21+$F21+$ED20&gt;($ED$11*W$8),2,IF($C21+$D21+$E21+$F21+$G21+$ED20&gt;($ED$11*W$8),3,0))))</f>
        <v>0</v>
      </c>
      <c r="X21" s="68">
        <f>IF(OR(SUMIF(X$12:X20,2,X$12:X20)=2,SUMIF(X$12:X20,1,X$12:X20)=1,SUM(X$12:X20)=1,SUM(X$12:X20)=2),0,IF($C21+$ED20&gt;($ED$11*X$8),1,IF($C21+$D21+$E21+$F21+$ED20&gt;($ED$11*X$8),2,IF($C21+$D21+$E21+$F21+$G21+$ED20&gt;($ED$11*X$8),3,0))))</f>
        <v>0</v>
      </c>
      <c r="Y21" s="68">
        <f>IF(OR(SUMIF(Y$12:Y20,2,Y$12:Y20)=2,SUMIF(Y$12:Y20,1,Y$12:Y20)=1,SUM(Y$12:Y20)=1,SUM(Y$12:Y20)=2),0,IF($C21+$ED20&gt;($ED$11*Y$8),1,IF($C21+$D21+$E21+$F21+$ED20&gt;($ED$11*Y$8),2,IF($C21+$D21+$E21+$F21+$G21+$ED20&gt;($ED$11*Y$8),3,0))))</f>
        <v>0</v>
      </c>
      <c r="Z21" s="68">
        <f>IF(OR(SUMIF(Z$12:Z20,2,Z$12:Z20)=2,SUMIF(Z$12:Z20,1,Z$12:Z20)=1,SUM(Z$12:Z20)=1,SUM(Z$12:Z20)=2),0,IF($C21+$ED20&gt;($ED$11*Z$8),1,IF($C21+$D21+$E21+$F21+$ED20&gt;($ED$11*Z$8),2,IF($C21+$D21+$E21+$F21+$G21+$ED20&gt;($ED$11*Z$8),3,0))))</f>
        <v>0</v>
      </c>
      <c r="AA21" s="68">
        <f>IF(OR(SUMIF(AA$12:AA20,2,AA$12:AA20)=2,SUMIF(AA$12:AA20,1,AA$12:AA20)=1,SUM(AA$12:AA20)=1,SUM(AA$12:AA20)=2),0,IF($C21+$ED20&gt;($ED$11*AA$8),1,IF($C21+$D21+$E21+$F21+$ED20&gt;($ED$11*AA$8),2,IF($C21+$D21+$E21+$F21+$G21+$ED20&gt;($ED$11*AA$8),3,0))))</f>
        <v>0</v>
      </c>
      <c r="AB21" s="68">
        <f>IF(OR(SUMIF(AB$12:AB20,2,AB$12:AB20)=2,SUMIF(AB$12:AB20,1,AB$12:AB20)=1,SUM(AB$12:AB20)=1,SUM(AB$12:AB20)=2),0,IF($C21+$ED20&gt;($ED$11*AB$8),1,IF($C21+$D21+$E21+$F21+$ED20&gt;($ED$11*AB$8),2,IF($C21+$D21+$E21+$F21+$G21+$ED20&gt;($ED$11*AB$8),3,0))))</f>
        <v>0</v>
      </c>
      <c r="AC21" s="68">
        <f>IF(OR(SUMIF(AC$12:AC20,2,AC$12:AC20)=2,SUMIF(AC$12:AC20,1,AC$12:AC20)=1,SUM(AC$12:AC20)=1,SUM(AC$12:AC20)=2),0,IF($C21+$ED20&gt;($ED$11*AC$8),1,IF($C21+$D21+$E21+$F21+$ED20&gt;($ED$11*AC$8),2,IF($C21+$D21+$E21+$F21+$G21+$ED20&gt;($ED$11*AC$8),3,0))))</f>
        <v>0</v>
      </c>
      <c r="AD21" s="68">
        <f>IF(OR(SUMIF(AD$12:AD20,2,AD$12:AD20)=2,SUMIF(AD$12:AD20,1,AD$12:AD20)=1,SUM(AD$12:AD20)=1,SUM(AD$12:AD20)=2),0,IF($C21+$ED20&gt;($ED$11*AD$8),1,IF($C21+$D21+$E21+$F21+$ED20&gt;($ED$11*AD$8),2,IF($C21+$D21+$E21+$F21+$G21+$ED20&gt;($ED$11*AD$8),3,0))))</f>
        <v>0</v>
      </c>
      <c r="AE21" s="68">
        <f>IF(OR(SUMIF(AE$12:AE20,2,AE$12:AE20)=2,SUMIF(AE$12:AE20,1,AE$12:AE20)=1,SUM(AE$12:AE20)=1,SUM(AE$12:AE20)=2),0,IF($C21+$ED20&gt;($ED$11*AE$8),1,IF($C21+$D21+$E21+$F21+$ED20&gt;($ED$11*AE$8),2,IF($C21+$D21+$E21+$F21+$G21+$ED20&gt;($ED$11*AE$8),3,0))))</f>
        <v>0</v>
      </c>
      <c r="AF21" s="68">
        <f>IF(OR(SUMIF(AF$12:AF20,2,AF$12:AF20)=2,SUMIF(AF$12:AF20,1,AF$12:AF20)=1,SUM(AF$12:AF20)=1,SUM(AF$12:AF20)=2),0,IF($C21+$ED20&gt;($ED$11*AF$8),1,IF($C21+$D21+$E21+$F21+$ED20&gt;($ED$11*AF$8),2,IF($C21+$D21+$E21+$F21+$G21+$ED20&gt;($ED$11*AF$8),3,0))))</f>
        <v>0</v>
      </c>
      <c r="AG21" s="68">
        <f>IF(OR(SUMIF(AG$12:AG20,2,AG$12:AG20)=2,SUMIF(AG$12:AG20,1,AG$12:AG20)=1,SUM(AG$12:AG20)=1,SUM(AG$12:AG20)=2),0,IF($C21+$ED20&gt;($ED$11*AG$8),1,IF($C21+$D21+$E21+$F21+$ED20&gt;($ED$11*AG$8),2,IF($C21+$D21+$E21+$F21+$G21+$ED20&gt;($ED$11*AG$8),3,0))))</f>
        <v>0</v>
      </c>
      <c r="AH21" s="68">
        <f>IF(OR(SUMIF(AH$12:AH20,2,AH$12:AH20)=2,SUMIF(AH$12:AH20,1,AH$12:AH20)=1,SUM(AH$12:AH20)=1,SUM(AH$12:AH20)=2),0,IF($C21+$ED20&gt;($ED$11*AH$8),1,IF($C21+$D21+$E21+$F21+$ED20&gt;($ED$11*AH$8),2,IF($C21+$D21+$E21+$F21+$G21+$ED20&gt;($ED$11*AH$8),3,0))))</f>
        <v>0</v>
      </c>
      <c r="AI21" s="68">
        <f>IF(OR(SUMIF(AI$12:AI20,2,AI$12:AI20)=2,SUMIF(AI$12:AI20,1,AI$12:AI20)=1,SUM(AI$12:AI20)=1,SUM(AI$12:AI20)=2),0,IF($C21+$ED20&gt;($ED$11*AI$8),1,IF($C21+$D21+$E21+$F21+$ED20&gt;($ED$11*AI$8),2,IF($C21+$D21+$E21+$F21+$G21+$ED20&gt;($ED$11*AI$8),3,0))))</f>
        <v>0</v>
      </c>
      <c r="AJ21" s="68">
        <f>IF(OR(SUMIF(AJ$12:AJ20,2,AJ$12:AJ20)=2,SUMIF(AJ$12:AJ20,1,AJ$12:AJ20)=1,SUM(AJ$12:AJ20)=1,SUM(AJ$12:AJ20)=2),0,IF($C21+$ED20&gt;($ED$11*AJ$8),1,IF($C21+$D21+$E21+$F21+$ED20&gt;($ED$11*AJ$8),2,IF($C21+$D21+$E21+$F21+$G21+$ED20&gt;($ED$11*AJ$8),3,0))))</f>
        <v>0</v>
      </c>
      <c r="AK21" s="68">
        <f>IF(OR(SUMIF(AK$12:AK20,2,AK$12:AK20)=2,SUMIF(AK$12:AK20,1,AK$12:AK20)=1,SUM(AK$12:AK20)=1,SUM(AK$12:AK20)=2),0,IF($C21+$ED20&gt;($ED$11*AK$8),1,IF($C21+$D21+$E21+$F21+$ED20&gt;($ED$11*AK$8),2,IF($C21+$D21+$E21+$F21+$G21+$ED20&gt;($ED$11*AK$8),3,0))))</f>
        <v>0</v>
      </c>
      <c r="AL21" s="68">
        <f>IF(OR(SUMIF(AL$12:AL20,2,AL$12:AL20)=2,SUMIF(AL$12:AL20,1,AL$12:AL20)=1,SUM(AL$12:AL20)=1,SUM(AL$12:AL20)=2),0,IF($C21+$ED20&gt;($ED$11*AL$8),1,IF($C21+$D21+$E21+$F21+$ED20&gt;($ED$11*AL$8),2,IF($C21+$D21+$E21+$F21+$G21+$ED20&gt;($ED$11*AL$8),3,0))))</f>
        <v>0</v>
      </c>
      <c r="AM21" s="68">
        <f>IF(OR(SUMIF(AM$12:AM20,2,AM$12:AM20)=2,SUMIF(AM$12:AM20,1,AM$12:AM20)=1,SUM(AM$12:AM20)=1,SUM(AM$12:AM20)=2),0,IF($C21+$ED20&gt;($ED$11*AM$8),1,IF($C21+$D21+$E21+$F21+$ED20&gt;($ED$11*AM$8),2,IF($C21+$D21+$E21+$F21+$G21+$ED20&gt;($ED$11*AM$8),3,0))))</f>
        <v>0</v>
      </c>
      <c r="AN21" s="68">
        <f>IF(OR(SUMIF(AN$12:AN20,2,AN$12:AN20)=2,SUMIF(AN$12:AN20,1,AN$12:AN20)=1,SUM(AN$12:AN20)=1,SUM(AN$12:AN20)=2),0,IF($C21+$ED20&gt;($ED$11*AN$8),1,IF($C21+$D21+$E21+$F21+$ED20&gt;($ED$11*AN$8),2,IF($C21+$D21+$E21+$F21+$G21+$ED20&gt;($ED$11*AN$8),3,0))))</f>
        <v>0</v>
      </c>
      <c r="AO21" s="68">
        <f>IF(OR(SUMIF(AO$12:AO20,2,AO$12:AO20)=2,SUMIF(AO$12:AO20,1,AO$12:AO20)=1,SUM(AO$12:AO20)=1,SUM(AO$12:AO20)=2),0,IF($C21+$ED20&gt;($ED$11*AO$8),1,IF($C21+$D21+$E21+$F21+$ED20&gt;($ED$11*AO$8),2,IF($C21+$D21+$E21+$F21+$G21+$ED20&gt;($ED$11*AO$8),3,0))))</f>
        <v>0</v>
      </c>
      <c r="AP21" s="68">
        <f>IF(OR(SUMIF(AP$12:AP20,2,AP$12:AP20)=2,SUMIF(AP$12:AP20,1,AP$12:AP20)=1,SUM(AP$12:AP20)=1,SUM(AP$12:AP20)=2),0,IF($C21+$ED20&gt;($ED$11*AP$8),1,IF($C21+$D21+$E21+$F21+$ED20&gt;($ED$11*AP$8),2,IF($C21+$D21+$E21+$F21+$G21+$ED20&gt;($ED$11*AP$8),3,0))))</f>
        <v>0</v>
      </c>
      <c r="AQ21" s="68">
        <f>IF(OR(SUMIF(AQ$12:AQ20,2,AQ$12:AQ20)=2,SUMIF(AQ$12:AQ20,1,AQ$12:AQ20)=1,SUM(AQ$12:AQ20)=1,SUM(AQ$12:AQ20)=2),0,IF($C21+$ED20&gt;($ED$11*AQ$8),1,IF($C21+$D21+$E21+$F21+$ED20&gt;($ED$11*AQ$8),2,IF($C21+$D21+$E21+$F21+$G21+$ED20&gt;($ED$11*AQ$8),3,0))))</f>
        <v>0</v>
      </c>
      <c r="AR21" s="68">
        <f>IF(OR(SUMIF(AR$12:AR20,2,AR$12:AR20)=2,SUMIF(AR$12:AR20,1,AR$12:AR20)=1,SUM(AR$12:AR20)=1,SUM(AR$12:AR20)=2),0,IF($C21+$ED20&gt;($ED$11*AR$8),1,IF($C21+$D21+$E21+$F21+$ED20&gt;($ED$11*AR$8),2,IF($C21+$D21+$E21+$F21+$G21+$ED20&gt;($ED$11*AR$8),3,0))))</f>
        <v>0</v>
      </c>
      <c r="AS21" s="68">
        <f>IF(OR(SUMIF(AS$12:AS20,2,AS$12:AS20)=2,SUMIF(AS$12:AS20,1,AS$12:AS20)=1,SUM(AS$12:AS20)=1,SUM(AS$12:AS20)=2),0,IF($C21+$ED20&gt;($ED$11*AS$8),1,IF($C21+$D21+$E21+$F21+$ED20&gt;($ED$11*AS$8),2,IF($C21+$D21+$E21+$F21+$G21+$ED20&gt;($ED$11*AS$8),3,0))))</f>
        <v>0</v>
      </c>
      <c r="AT21" s="68">
        <f>IF(OR(SUMIF(AT$12:AT20,2,AT$12:AT20)=2,SUMIF(AT$12:AT20,1,AT$12:AT20)=1,SUM(AT$12:AT20)=1,SUM(AT$12:AT20)=2),0,IF($C21+$ED20&gt;($ED$11*AT$8),1,IF($C21+$D21+$E21+$F21+$ED20&gt;($ED$11*AT$8),2,IF($C21+$D21+$E21+$F21+$G21+$ED20&gt;($ED$11*AT$8),3,0))))</f>
        <v>0</v>
      </c>
      <c r="AU21" s="68">
        <f>IF(OR(SUMIF(AU$12:AU20,2,AU$12:AU20)=2,SUMIF(AU$12:AU20,1,AU$12:AU20)=1,SUM(AU$12:AU20)=1,SUM(AU$12:AU20)=2),0,IF($C21+$ED20&gt;($ED$11*AU$8),1,IF($C21+$D21+$E21+$F21+$ED20&gt;($ED$11*AU$8),2,IF($C21+$D21+$E21+$F21+$G21+$ED20&gt;($ED$11*AU$8),3,0))))</f>
        <v>0</v>
      </c>
      <c r="AV21" s="68">
        <f>IF(OR(SUMIF(AV$12:AV20,2,AV$12:AV20)=2,SUMIF(AV$12:AV20,1,AV$12:AV20)=1,SUM(AV$12:AV20)=1,SUM(AV$12:AV20)=2),0,IF($C21+$ED20&gt;($ED$11*AV$8),1,IF($C21+$D21+$E21+$F21+$ED20&gt;($ED$11*AV$8),2,IF($C21+$D21+$E21+$F21+$G21+$ED20&gt;($ED$11*AV$8),3,0))))</f>
        <v>0</v>
      </c>
      <c r="AW21" s="68">
        <f>IF(OR(SUMIF(AW$12:AW20,2,AW$12:AW20)=2,SUMIF(AW$12:AW20,1,AW$12:AW20)=1,SUM(AW$12:AW20)=1,SUM(AW$12:AW20)=2),0,IF($C21+$ED20&gt;($ED$11*AW$8),1,IF($C21+$D21+$E21+$F21+$ED20&gt;($ED$11*AW$8),2,IF($C21+$D21+$E21+$F21+$G21+$ED20&gt;($ED$11*AW$8),3,0))))</f>
        <v>0</v>
      </c>
      <c r="AX21" s="68">
        <f>IF(OR(SUMIF(AX$12:AX20,2,AX$12:AX20)=2,SUMIF(AX$12:AX20,1,AX$12:AX20)=1,SUM(AX$12:AX20)=1,SUM(AX$12:AX20)=2),0,IF($C21+$ED20&gt;($ED$11*AX$8),1,IF($C21+$D21+$E21+$F21+$ED20&gt;($ED$11*AX$8),2,IF($C21+$D21+$E21+$F21+$G21+$ED20&gt;($ED$11*AX$8),3,0))))</f>
        <v>0</v>
      </c>
      <c r="AY21" s="68">
        <f>IF(OR(SUMIF(AY$12:AY20,2,AY$12:AY20)=2,SUMIF(AY$12:AY20,1,AY$12:AY20)=1,SUM(AY$12:AY20)=1,SUM(AY$12:AY20)=2),0,IF($C21+$ED20&gt;($ED$11*AY$8),1,IF($C21+$D21+$E21+$F21+$ED20&gt;($ED$11*AY$8),2,IF($C21+$D21+$E21+$F21+$G21+$ED20&gt;($ED$11*AY$8),3,0))))</f>
        <v>0</v>
      </c>
      <c r="AZ21" s="68">
        <f>IF(OR(SUMIF(AZ$12:AZ20,2,AZ$12:AZ20)=2,SUMIF(AZ$12:AZ20,1,AZ$12:AZ20)=1,SUM(AZ$12:AZ20)=1,SUM(AZ$12:AZ20)=2),0,IF($C21+$ED20&gt;($ED$11*AZ$8),1,IF($C21+$D21+$E21+$F21+$ED20&gt;($ED$11*AZ$8),2,IF($C21+$D21+$E21+$F21+$G21+$ED20&gt;($ED$11*AZ$8),3,0))))</f>
        <v>0</v>
      </c>
      <c r="BA21" s="68">
        <f>IF(OR(SUMIF(BA$12:BA20,2,BA$12:BA20)=2,SUMIF(BA$12:BA20,1,BA$12:BA20)=1,SUM(BA$12:BA20)=1,SUM(BA$12:BA20)=2),0,IF($C21+$ED20&gt;($ED$11*BA$8),1,IF($C21+$D21+$E21+$F21+$ED20&gt;($ED$11*BA$8),2,IF($C21+$D21+$E21+$F21+$G21+$ED20&gt;($ED$11*BA$8),3,0))))</f>
        <v>0</v>
      </c>
      <c r="BB21" s="68">
        <f>IF(OR(SUMIF(BB$12:BB20,2,BB$12:BB20)=2,SUMIF(BB$12:BB20,1,BB$12:BB20)=1,SUM(BB$12:BB20)=1,SUM(BB$12:BB20)=2),0,IF($C21+$ED20&gt;($ED$11*BB$8),1,IF($C21+$D21+$E21+$F21+$ED20&gt;($ED$11*BB$8),2,IF($C21+$D21+$E21+$F21+$G21+$ED20&gt;($ED$11*BB$8),3,0))))</f>
        <v>0</v>
      </c>
      <c r="BC21" s="68">
        <f>IF(OR(SUMIF(BC$12:BC20,2,BC$12:BC20)=2,SUMIF(BC$12:BC20,1,BC$12:BC20)=1,SUM(BC$12:BC20)=1,SUM(BC$12:BC20)=2),0,IF($C21+$ED20&gt;($ED$11*BC$8),1,IF($C21+$D21+$E21+$F21+$ED20&gt;($ED$11*BC$8),2,IF($C21+$D21+$E21+$F21+$G21+$ED20&gt;($ED$11*BC$8),3,0))))</f>
        <v>0</v>
      </c>
      <c r="BD21" s="68">
        <f>IF(OR(SUMIF(BD$12:BD20,2,BD$12:BD20)=2,SUMIF(BD$12:BD20,1,BD$12:BD20)=1,SUM(BD$12:BD20)=1,SUM(BD$12:BD20)=2),0,IF($C21+$ED20&gt;($ED$11*BD$8),1,IF($C21+$D21+$E21+$F21+$ED20&gt;($ED$11*BD$8),2,IF($C21+$D21+$E21+$F21+$G21+$ED20&gt;($ED$11*BD$8),3,0))))</f>
        <v>0</v>
      </c>
      <c r="BE21" s="68">
        <f>IF(OR(SUMIF(BE$12:BE20,2,BE$12:BE20)=2,SUMIF(BE$12:BE20,1,BE$12:BE20)=1,SUM(BE$12:BE20)=1,SUM(BE$12:BE20)=2),0,IF($C21+$ED20&gt;($ED$11*BE$8),1,IF($C21+$D21+$E21+$F21+$ED20&gt;($ED$11*BE$8),2,IF($C21+$D21+$E21+$F21+$G21+$ED20&gt;($ED$11*BE$8),3,0))))</f>
        <v>0</v>
      </c>
      <c r="BF21" s="68">
        <f>IF(OR(SUMIF(BF$12:BF20,2,BF$12:BF20)=2,SUMIF(BF$12:BF20,1,BF$12:BF20)=1,SUM(BF$12:BF20)=1,SUM(BF$12:BF20)=2),0,IF($C21+$ED20&gt;($ED$11*BF$8),1,IF($C21+$D21+$E21+$F21+$ED20&gt;($ED$11*BF$8),2,IF($C21+$D21+$E21+$F21+$G21+$ED20&gt;($ED$11*BF$8),3,0))))</f>
        <v>0</v>
      </c>
      <c r="BG21" s="68">
        <f>IF(OR(SUMIF(BG$12:BG20,2,BG$12:BG20)=2,SUMIF(BG$12:BG20,1,BG$12:BG20)=1,SUM(BG$12:BG20)=1,SUM(BG$12:BG20)=2),0,IF($C21+$ED20&gt;($ED$11*BG$8),1,IF($C21+$D21+$E21+$F21+$ED20&gt;($ED$11*BG$8),2,IF($C21+$D21+$E21+$F21+$G21+$ED20&gt;($ED$11*BG$8),3,0))))</f>
        <v>0</v>
      </c>
      <c r="BH21" s="68">
        <f>IF(OR(SUMIF(BH$12:BH20,2,BH$12:BH20)=2,SUMIF(BH$12:BH20,1,BH$12:BH20)=1,SUM(BH$12:BH20)=1,SUM(BH$12:BH20)=2),0,IF($C21+$ED20&gt;($ED$11*BH$8),1,IF($C21+$D21+$E21+$F21+$ED20&gt;($ED$11*BH$8),2,IF($C21+$D21+$E21+$F21+$G21+$ED20&gt;($ED$11*BH$8),3,0))))</f>
        <v>0</v>
      </c>
      <c r="BI21" s="68">
        <f>IF(OR(SUMIF(BI$12:BI20,2,BI$12:BI20)=2,SUMIF(BI$12:BI20,1,BI$12:BI20)=1,SUM(BI$12:BI20)=1,SUM(BI$12:BI20)=2),0,IF($C21+$ED20&gt;($ED$11*BI$8),1,IF($C21+$D21+$E21+$F21+$ED20&gt;($ED$11*BI$8),2,IF($C21+$D21+$E21+$F21+$G21+$ED20&gt;($ED$11*BI$8),3,0))))</f>
        <v>0</v>
      </c>
      <c r="BJ21" s="68">
        <f>IF(OR(SUMIF(BJ$12:BJ20,2,BJ$12:BJ20)=2,SUMIF(BJ$12:BJ20,1,BJ$12:BJ20)=1,SUM(BJ$12:BJ20)=1,SUM(BJ$12:BJ20)=2),0,IF($C21+$ED20&gt;($ED$11*BJ$8),1,IF($C21+$D21+$E21+$F21+$ED20&gt;($ED$11*BJ$8),2,IF($C21+$D21+$E21+$F21+$G21+$ED20&gt;($ED$11*BJ$8),3,0))))</f>
        <v>0</v>
      </c>
      <c r="BK21" s="68">
        <f>IF(OR(SUMIF(BK$12:BK20,2,BK$12:BK20)=2,SUMIF(BK$12:BK20,1,BK$12:BK20)=1,SUM(BK$12:BK20)=1,SUM(BK$12:BK20)=2),0,IF($C21+$ED20&gt;($ED$11*BK$8),1,IF($C21+$D21+$E21+$F21+$ED20&gt;($ED$11*BK$8),2,IF($C21+$D21+$E21+$F21+$G21+$ED20&gt;($ED$11*BK$8),3,0))))</f>
        <v>0</v>
      </c>
      <c r="BL21" s="68">
        <f>IF(OR(SUMIF(BL$12:BL20,2,BL$12:BL20)=2,SUMIF(BL$12:BL20,1,BL$12:BL20)=1,SUM(BL$12:BL20)=1,SUM(BL$12:BL20)=2),0,IF($C21+$ED20&gt;($ED$11*BL$8),1,IF($C21+$D21+$E21+$F21+$ED20&gt;($ED$11*BL$8),2,IF($C21+$D21+$E21+$F21+$G21+$ED20&gt;($ED$11*BL$8),3,0))))</f>
        <v>0</v>
      </c>
      <c r="BM21" s="68">
        <f>IF(OR(SUMIF(BM$12:BM20,2,BM$12:BM20)=2,SUMIF(BM$12:BM20,1,BM$12:BM20)=1,SUM(BM$12:BM20)=1,SUM(BM$12:BM20)=2),0,IF($C21+$ED20&gt;($ED$11*BM$8),1,IF($C21+$D21+$E21+$F21+$ED20&gt;($ED$11*BM$8),2,IF($C21+$D21+$E21+$F21+$G21+$ED20&gt;($ED$11*BM$8),3,0))))</f>
        <v>0</v>
      </c>
      <c r="BN21" s="68">
        <f>IF(OR(SUMIF(BN$12:BN20,2,BN$12:BN20)=2,SUMIF(BN$12:BN20,1,BN$12:BN20)=1,SUM(BN$12:BN20)=1,SUM(BN$12:BN20)=2),0,IF($C21+$ED20&gt;($ED$11*BN$8),1,IF($C21+$D21+$E21+$F21+$ED20&gt;($ED$11*BN$8),2,IF($C21+$D21+$E21+$F21+$G21+$ED20&gt;($ED$11*BN$8),3,0))))</f>
        <v>0</v>
      </c>
      <c r="BO21" s="68">
        <f>IF(OR(SUMIF(BO$12:BO20,2,BO$12:BO20)=2,SUMIF(BO$12:BO20,1,BO$12:BO20)=1,SUM(BO$12:BO20)=1,SUM(BO$12:BO20)=2),0,IF($C21+$ED20&gt;($ED$11*BO$8),1,IF($C21+$D21+$E21+$F21+$ED20&gt;($ED$11*BO$8),2,IF($C21+$D21+$E21+$F21+$G21+$ED20&gt;($ED$11*BO$8),3,0))))</f>
        <v>0</v>
      </c>
      <c r="BP21" s="68">
        <f>IF(OR(SUMIF(BP$12:BP20,2,BP$12:BP20)=2,SUMIF(BP$12:BP20,1,BP$12:BP20)=1,SUM(BP$12:BP20)=1,SUM(BP$12:BP20)=2),0,IF($C21+$ED20&gt;($ED$11*BP$8),1,IF($C21+$D21+$E21+$F21+$ED20&gt;($ED$11*BP$8),2,IF($C21+$D21+$E21+$F21+$G21+$ED20&gt;($ED$11*BP$8),3,0))))</f>
        <v>0</v>
      </c>
      <c r="BQ21" s="68">
        <f>IF(OR(SUMIF(BQ$12:BQ20,2,BQ$12:BQ20)=2,SUMIF(BQ$12:BQ20,1,BQ$12:BQ20)=1,SUM(BQ$12:BQ20)=1,SUM(BQ$12:BQ20)=2),0,IF($C21+$ED20&gt;($ED$11*BQ$8),1,IF($C21+$D21+$E21+$F21+$ED20&gt;($ED$11*BQ$8),2,IF($C21+$D21+$E21+$F21+$G21+$ED20&gt;($ED$11*BQ$8),3,0))))</f>
        <v>0</v>
      </c>
      <c r="BR21" s="68">
        <f>IF(OR(SUMIF(BR$12:BR20,2,BR$12:BR20)=2,SUMIF(BR$12:BR20,1,BR$12:BR20)=1,SUM(BR$12:BR20)=1,SUM(BR$12:BR20)=2),0,IF($C21+$ED20&gt;($ED$11*BR$8),1,IF($C21+$D21+$E21+$F21+$ED20&gt;($ED$11*BR$8),2,IF($C21+$D21+$E21+$F21+$G21+$ED20&gt;($ED$11*BR$8),3,0))))</f>
        <v>0</v>
      </c>
      <c r="BS21" s="68">
        <f>IF(OR(SUMIF(BS$12:BS20,2,BS$12:BS20)=2,SUMIF(BS$12:BS20,1,BS$12:BS20)=1,SUM(BS$12:BS20)=1,SUM(BS$12:BS20)=2),0,IF($C21+$ED20&gt;($ED$11*BS$8),1,IF($C21+$D21+$E21+$F21+$ED20&gt;($ED$11*BS$8),2,IF($C21+$D21+$E21+$F21+$G21+$ED20&gt;($ED$11*BS$8),3,0))))</f>
        <v>0</v>
      </c>
      <c r="BT21" s="68">
        <f>IF(OR(SUMIF(BT$12:BT20,2,BT$12:BT20)=2,SUMIF(BT$12:BT20,1,BT$12:BT20)=1,SUM(BT$12:BT20)=1,SUM(BT$12:BT20)=2),0,IF($C21+$ED20&gt;($ED$11*BT$8),1,IF($C21+$D21+$E21+$F21+$ED20&gt;($ED$11*BT$8),2,IF($C21+$D21+$E21+$F21+$G21+$ED20&gt;($ED$11*BT$8),3,0))))</f>
        <v>0</v>
      </c>
      <c r="BU21" s="68">
        <f>IF(OR(SUMIF(BU$12:BU20,2,BU$12:BU20)=2,SUMIF(BU$12:BU20,1,BU$12:BU20)=1,SUM(BU$12:BU20)=1,SUM(BU$12:BU20)=2),0,IF($C21+$ED20&gt;($ED$11*BU$8),1,IF($C21+$D21+$E21+$F21+$ED20&gt;($ED$11*BU$8),2,IF($C21+$D21+$E21+$F21+$G21+$ED20&gt;($ED$11*BU$8),3,0))))</f>
        <v>0</v>
      </c>
      <c r="BV21" s="68">
        <f>IF(OR(SUMIF(BV$12:BV20,2,BV$12:BV20)=2,SUMIF(BV$12:BV20,1,BV$12:BV20)=1,SUM(BV$12:BV20)=1,SUM(BV$12:BV20)=2),0,IF($C21+$ED20&gt;($ED$11*BV$8),1,IF($C21+$D21+$E21+$F21+$ED20&gt;($ED$11*BV$8),2,IF($C21+$D21+$E21+$F21+$G21+$ED20&gt;($ED$11*BV$8),3,0))))</f>
        <v>0</v>
      </c>
      <c r="BW21" s="68">
        <f>IF(OR(SUMIF(BW$12:BW20,2,BW$12:BW20)=2,SUMIF(BW$12:BW20,1,BW$12:BW20)=1,SUM(BW$12:BW20)=1,SUM(BW$12:BW20)=2),0,IF($C21+$ED20&gt;($ED$11*BW$8),1,IF($C21+$D21+$E21+$F21+$ED20&gt;($ED$11*BW$8),2,IF($C21+$D21+$E21+$F21+$G21+$ED20&gt;($ED$11*BW$8),3,0))))</f>
        <v>0</v>
      </c>
      <c r="BX21" s="68">
        <f>IF(OR(SUMIF(BX$12:BX20,2,BX$12:BX20)=2,SUMIF(BX$12:BX20,1,BX$12:BX20)=1,SUM(BX$12:BX20)=1,SUM(BX$12:BX20)=2),0,IF($C21+$ED20&gt;($ED$11*BX$8),1,IF($C21+$D21+$E21+$F21+$ED20&gt;($ED$11*BX$8),2,IF($C21+$D21+$E21+$F21+$G21+$ED20&gt;($ED$11*BX$8),3,0))))</f>
        <v>0</v>
      </c>
      <c r="BY21" s="68">
        <f>IF(OR(SUMIF(BY$12:BY20,2,BY$12:BY20)=2,SUMIF(BY$12:BY20,1,BY$12:BY20)=1,SUM(BY$12:BY20)=1,SUM(BY$12:BY20)=2),0,IF($C21+$ED20&gt;($ED$11*BY$8),1,IF($C21+$D21+$E21+$F21+$ED20&gt;($ED$11*BY$8),2,IF($C21+$D21+$E21+$F21+$G21+$ED20&gt;($ED$11*BY$8),3,0))))</f>
        <v>0</v>
      </c>
      <c r="BZ21" s="68">
        <f>IF(OR(SUMIF(BZ$12:BZ20,2,BZ$12:BZ20)=2,SUMIF(BZ$12:BZ20,1,BZ$12:BZ20)=1,SUM(BZ$12:BZ20)=1,SUM(BZ$12:BZ20)=2),0,IF($C21+$ED20&gt;($ED$11*BZ$8),1,IF($C21+$D21+$E21+$F21+$ED20&gt;($ED$11*BZ$8),2,IF($C21+$D21+$E21+$F21+$G21+$ED20&gt;($ED$11*BZ$8),3,0))))</f>
        <v>0</v>
      </c>
      <c r="CA21" s="68">
        <f>IF(OR(SUMIF(CA$12:CA20,2,CA$12:CA20)=2,SUMIF(CA$12:CA20,1,CA$12:CA20)=1,SUM(CA$12:CA20)=1,SUM(CA$12:CA20)=2),0,IF($C21+$ED20&gt;($ED$11*CA$8),1,IF($C21+$D21+$E21+$F21+$ED20&gt;($ED$11*CA$8),2,IF($C21+$D21+$E21+$F21+$G21+$ED20&gt;($ED$11*CA$8),3,0))))</f>
        <v>0</v>
      </c>
      <c r="CB21" s="68">
        <f>IF(OR(SUMIF(CB$12:CB20,2,CB$12:CB20)=2,SUMIF(CB$12:CB20,1,CB$12:CB20)=1,SUM(CB$12:CB20)=1,SUM(CB$12:CB20)=2),0,IF($C21+$ED20&gt;($ED$11*CB$8),1,IF($C21+$D21+$E21+$F21+$ED20&gt;($ED$11*CB$8),2,IF($C21+$D21+$E21+$F21+$G21+$ED20&gt;($ED$11*CB$8),3,0))))</f>
        <v>0</v>
      </c>
      <c r="CC21" s="68">
        <f>IF(OR(SUMIF(CC$12:CC20,2,CC$12:CC20)=2,SUMIF(CC$12:CC20,1,CC$12:CC20)=1,SUM(CC$12:CC20)=1,SUM(CC$12:CC20)=2),0,IF($C21+$ED20&gt;($ED$11*CC$8),1,IF($C21+$D21+$E21+$F21+$ED20&gt;($ED$11*CC$8),2,IF($C21+$D21+$E21+$F21+$G21+$ED20&gt;($ED$11*CC$8),3,0))))</f>
        <v>0</v>
      </c>
      <c r="CD21" s="68">
        <f>IF(OR(SUMIF(CD$12:CD20,2,CD$12:CD20)=2,SUMIF(CD$12:CD20,1,CD$12:CD20)=1,SUM(CD$12:CD20)=1,SUM(CD$12:CD20)=2),0,IF($C21+$ED20&gt;($ED$11*CD$8),1,IF($C21+$D21+$E21+$F21+$ED20&gt;($ED$11*CD$8),2,IF($C21+$D21+$E21+$F21+$G21+$ED20&gt;($ED$11*CD$8),3,0))))</f>
        <v>0</v>
      </c>
      <c r="CE21" s="68">
        <f>IF(OR(SUMIF(CE$12:CE20,2,CE$12:CE20)=2,SUMIF(CE$12:CE20,1,CE$12:CE20)=1,SUM(CE$12:CE20)=1,SUM(CE$12:CE20)=2),0,IF($C21+$ED20&gt;($ED$11*CE$8),1,IF($C21+$D21+$E21+$F21+$ED20&gt;($ED$11*CE$8),2,IF($C21+$D21+$E21+$F21+$G21+$ED20&gt;($ED$11*CE$8),3,0))))</f>
        <v>0</v>
      </c>
      <c r="CF21" s="68">
        <f>IF(OR(SUMIF(CF$12:CF20,2,CF$12:CF20)=2,SUMIF(CF$12:CF20,1,CF$12:CF20)=1,SUM(CF$12:CF20)=1,SUM(CF$12:CF20)=2),0,IF($C21+$ED20&gt;($ED$11*CF$8),1,IF($C21+$D21+$E21+$F21+$ED20&gt;($ED$11*CF$8),2,IF($C21+$D21+$E21+$F21+$G21+$ED20&gt;($ED$11*CF$8),3,0))))</f>
        <v>0</v>
      </c>
      <c r="CG21" s="68">
        <f>IF(OR(SUMIF(CG$12:CG20,2,CG$12:CG20)=2,SUMIF(CG$12:CG20,1,CG$12:CG20)=1,SUM(CG$12:CG20)=1,SUM(CG$12:CG20)=2),0,IF($C21+$ED20&gt;($ED$11*CG$8),1,IF($C21+$D21+$E21+$F21+$ED20&gt;($ED$11*CG$8),2,IF($C21+$D21+$E21+$F21+$G21+$ED20&gt;($ED$11*CG$8),3,0))))</f>
        <v>0</v>
      </c>
      <c r="CH21" s="68">
        <f>IF(OR(SUMIF(CH$12:CH20,2,CH$12:CH20)=2,SUMIF(CH$12:CH20,1,CH$12:CH20)=1,SUM(CH$12:CH20)=1,SUM(CH$12:CH20)=2),0,IF($C21+$ED20&gt;($ED$11*CH$8),1,IF($C21+$D21+$E21+$F21+$ED20&gt;($ED$11*CH$8),2,IF($C21+$D21+$E21+$F21+$G21+$ED20&gt;($ED$11*CH$8),3,0))))</f>
        <v>0</v>
      </c>
      <c r="CI21" s="68">
        <f>IF(OR(SUMIF(CI$12:CI20,2,CI$12:CI20)=2,SUMIF(CI$12:CI20,1,CI$12:CI20)=1,SUM(CI$12:CI20)=1,SUM(CI$12:CI20)=2),0,IF($C21+$ED20&gt;($ED$11*CI$8),1,IF($C21+$D21+$E21+$F21+$ED20&gt;($ED$11*CI$8),2,IF($C21+$D21+$E21+$F21+$G21+$ED20&gt;($ED$11*CI$8),3,0))))</f>
        <v>0</v>
      </c>
      <c r="CJ21" s="68">
        <f>IF(OR(SUMIF(CJ$12:CJ20,2,CJ$12:CJ20)=2,SUMIF(CJ$12:CJ20,1,CJ$12:CJ20)=1,SUM(CJ$12:CJ20)=1,SUM(CJ$12:CJ20)=2),0,IF($C21+$ED20&gt;($ED$11*CJ$8),1,IF($C21+$D21+$E21+$F21+$ED20&gt;($ED$11*CJ$8),2,IF($C21+$D21+$E21+$F21+$G21+$ED20&gt;($ED$11*CJ$8),3,0))))</f>
        <v>0</v>
      </c>
      <c r="CK21" s="68">
        <f>IF(OR(SUMIF(CK$12:CK20,2,CK$12:CK20)=2,SUMIF(CK$12:CK20,1,CK$12:CK20)=1,SUM(CK$12:CK20)=1,SUM(CK$12:CK20)=2),0,IF($C21+$ED20&gt;($ED$11*CK$8),1,IF($C21+$D21+$E21+$F21+$ED20&gt;($ED$11*CK$8),2,IF($C21+$D21+$E21+$F21+$G21+$ED20&gt;($ED$11*CK$8),3,0))))</f>
        <v>0</v>
      </c>
      <c r="CL21" s="68">
        <f>IF(OR(SUMIF(CL$12:CL20,2,CL$12:CL20)=2,SUMIF(CL$12:CL20,1,CL$12:CL20)=1,SUM(CL$12:CL20)=1,SUM(CL$12:CL20)=2),0,IF($C21+$ED20&gt;($ED$11*CL$8),1,IF($C21+$D21+$E21+$F21+$ED20&gt;($ED$11*CL$8),2,IF($C21+$D21+$E21+$F21+$G21+$ED20&gt;($ED$11*CL$8),3,0))))</f>
        <v>0</v>
      </c>
      <c r="CM21" s="68">
        <f>IF(OR(SUMIF(CM$12:CM20,2,CM$12:CM20)=2,SUMIF(CM$12:CM20,1,CM$12:CM20)=1,SUM(CM$12:CM20)=1,SUM(CM$12:CM20)=2),0,IF($C21+$ED20&gt;($ED$11*CM$8),1,IF($C21+$D21+$E21+$F21+$ED20&gt;($ED$11*CM$8),2,IF($C21+$D21+$E21+$F21+$G21+$ED20&gt;($ED$11*CM$8),3,0))))</f>
        <v>0</v>
      </c>
      <c r="CN21" s="68">
        <f>IF(OR(SUMIF(CN$12:CN20,2,CN$12:CN20)=2,SUMIF(CN$12:CN20,1,CN$12:CN20)=1,SUM(CN$12:CN20)=1,SUM(CN$12:CN20)=2),0,IF($C21+$ED20&gt;($ED$11*CN$8),1,IF($C21+$D21+$E21+$F21+$ED20&gt;($ED$11*CN$8),2,IF($C21+$D21+$E21+$F21+$G21+$ED20&gt;($ED$11*CN$8),3,0))))</f>
        <v>0</v>
      </c>
      <c r="CO21" s="68">
        <f>IF(OR(SUMIF(CO$12:CO20,2,CO$12:CO20)=2,SUMIF(CO$12:CO20,1,CO$12:CO20)=1,SUM(CO$12:CO20)=1,SUM(CO$12:CO20)=2),0,IF($C21+$ED20&gt;($ED$11*CO$8),1,IF($C21+$D21+$E21+$F21+$ED20&gt;($ED$11*CO$8),2,IF($C21+$D21+$E21+$F21+$G21+$ED20&gt;($ED$11*CO$8),3,0))))</f>
        <v>0</v>
      </c>
      <c r="CP21" s="68">
        <f>IF(OR(SUMIF(CP$12:CP20,2,CP$12:CP20)=2,SUMIF(CP$12:CP20,1,CP$12:CP20)=1,SUM(CP$12:CP20)=1,SUM(CP$12:CP20)=2),0,IF($C21+$ED20&gt;($ED$11*CP$8),1,IF($C21+$D21+$E21+$F21+$ED20&gt;($ED$11*CP$8),2,IF($C21+$D21+$E21+$F21+$G21+$ED20&gt;($ED$11*CP$8),3,0))))</f>
        <v>0</v>
      </c>
      <c r="CQ21" s="68">
        <f>IF(OR(SUMIF(CQ$12:CQ20,2,CQ$12:CQ20)=2,SUMIF(CQ$12:CQ20,1,CQ$12:CQ20)=1,SUM(CQ$12:CQ20)=1,SUM(CQ$12:CQ20)=2),0,IF($C21+$ED20&gt;($ED$11*CQ$8),1,IF($C21+$D21+$E21+$F21+$ED20&gt;($ED$11*CQ$8),2,IF($C21+$D21+$E21+$F21+$G21+$ED20&gt;($ED$11*CQ$8),3,0))))</f>
        <v>0</v>
      </c>
      <c r="CR21" s="68">
        <f>IF(OR(SUMIF(CR$12:CR20,2,CR$12:CR20)=2,SUMIF(CR$12:CR20,1,CR$12:CR20)=1,SUM(CR$12:CR20)=1,SUM(CR$12:CR20)=2),0,IF($C21+$ED20&gt;($ED$11*CR$8),1,IF($C21+$D21+$E21+$F21+$ED20&gt;($ED$11*CR$8),2,IF($C21+$D21+$E21+$F21+$G21+$ED20&gt;($ED$11*CR$8),3,0))))</f>
        <v>0</v>
      </c>
      <c r="CS21" s="68">
        <f>IF(OR(SUMIF(CS$12:CS20,2,CS$12:CS20)=2,SUMIF(CS$12:CS20,1,CS$12:CS20)=1,SUM(CS$12:CS20)=1,SUM(CS$12:CS20)=2),0,IF($C21+$ED20&gt;($ED$11*CS$8),1,IF($C21+$D21+$E21+$F21+$ED20&gt;($ED$11*CS$8),2,IF($C21+$D21+$E21+$F21+$G21+$ED20&gt;($ED$11*CS$8),3,0))))</f>
        <v>0</v>
      </c>
      <c r="CT21" s="68">
        <f>IF(OR(SUMIF(CT$12:CT20,2,CT$12:CT20)=2,SUMIF(CT$12:CT20,1,CT$12:CT20)=1,SUM(CT$12:CT20)=1,SUM(CT$12:CT20)=2),0,IF($C21+$ED20&gt;($ED$11*CT$8),1,IF($C21+$D21+$E21+$F21+$ED20&gt;($ED$11*CT$8),2,IF($C21+$D21+$E21+$F21+$G21+$ED20&gt;($ED$11*CT$8),3,0))))</f>
        <v>0</v>
      </c>
      <c r="CU21" s="68">
        <f>IF(OR(SUMIF(CU$12:CU20,2,CU$12:CU20)=2,SUMIF(CU$12:CU20,1,CU$12:CU20)=1,SUM(CU$12:CU20)=1,SUM(CU$12:CU20)=2),0,IF($C21+$ED20&gt;($ED$11*CU$8),1,IF($C21+$D21+$E21+$F21+$ED20&gt;($ED$11*CU$8),2,IF($C21+$D21+$E21+$F21+$G21+$ED20&gt;($ED$11*CU$8),3,0))))</f>
        <v>0</v>
      </c>
      <c r="CV21" s="68">
        <f>IF(OR(SUMIF(CV$12:CV20,2,CV$12:CV20)=2,SUMIF(CV$12:CV20,1,CV$12:CV20)=1,SUM(CV$12:CV20)=1,SUM(CV$12:CV20)=2),0,IF($C21+$ED20&gt;($ED$11*CV$8),1,IF($C21+$D21+$E21+$F21+$ED20&gt;($ED$11*CV$8),2,IF($C21+$D21+$E21+$F21+$G21+$ED20&gt;($ED$11*CV$8),3,0))))</f>
        <v>0</v>
      </c>
      <c r="CW21" s="68">
        <f>IF(OR(SUMIF(CW$12:CW20,2,CW$12:CW20)=2,SUMIF(CW$12:CW20,1,CW$12:CW20)=1,SUM(CW$12:CW20)=1,SUM(CW$12:CW20)=2),0,IF($C21+$ED20&gt;($ED$11*CW$8),1,IF($C21+$D21+$E21+$F21+$ED20&gt;($ED$11*CW$8),2,IF($C21+$D21+$E21+$F21+$G21+$ED20&gt;($ED$11*CW$8),3,0))))</f>
        <v>0</v>
      </c>
      <c r="CX21" s="68">
        <f>IF(OR(SUMIF(CX$12:CX20,2,CX$12:CX20)=2,SUMIF(CX$12:CX20,1,CX$12:CX20)=1,SUM(CX$12:CX20)=1,SUM(CX$12:CX20)=2),0,IF($C21+$ED20&gt;($ED$11*CX$8),1,IF($C21+$D21+$E21+$F21+$ED20&gt;($ED$11*CX$8),2,IF($C21+$D21+$E21+$F21+$G21+$ED20&gt;($ED$11*CX$8),3,0))))</f>
        <v>0</v>
      </c>
      <c r="CY21" s="68">
        <f>IF(OR(SUMIF(CY$12:CY20,2,CY$12:CY20)=2,SUMIF(CY$12:CY20,1,CY$12:CY20)=1,SUM(CY$12:CY20)=1,SUM(CY$12:CY20)=2),0,IF($C21+$ED20&gt;($ED$11*CY$8),1,IF($C21+$D21+$E21+$F21+$ED20&gt;($ED$11*CY$8),2,IF($C21+$D21+$E21+$F21+$G21+$ED20&gt;($ED$11*CY$8),3,0))))</f>
        <v>0</v>
      </c>
      <c r="CZ21" s="68">
        <f>IF(OR(SUMIF(CZ$12:CZ20,2,CZ$12:CZ20)=2,SUMIF(CZ$12:CZ20,1,CZ$12:CZ20)=1,SUM(CZ$12:CZ20)=1,SUM(CZ$12:CZ20)=2),0,IF($C21+$ED20&gt;($ED$11*CZ$8),1,IF($C21+$D21+$E21+$F21+$ED20&gt;($ED$11*CZ$8),2,IF($C21+$D21+$E21+$F21+$G21+$ED20&gt;($ED$11*CZ$8),3,0))))</f>
        <v>0</v>
      </c>
      <c r="DA21" s="68">
        <f>IF(OR(SUMIF(DA$12:DA20,2,DA$12:DA20)=2,SUMIF(DA$12:DA20,1,DA$12:DA20)=1,SUM(DA$12:DA20)=1,SUM(DA$12:DA20)=2),0,IF($C21+$ED20&gt;($ED$11*DA$8),1,IF($C21+$D21+$E21+$F21+$ED20&gt;($ED$11*DA$8),2,IF($C21+$D21+$E21+$F21+$G21+$ED20&gt;($ED$11*DA$8),3,0))))</f>
        <v>0</v>
      </c>
      <c r="DB21" s="68">
        <f>IF(OR(SUMIF(DB$12:DB20,2,DB$12:DB20)=2,SUMIF(DB$12:DB20,1,DB$12:DB20)=1,SUM(DB$12:DB20)=1,SUM(DB$12:DB20)=2),0,IF($C21+$ED20&gt;($ED$11*DB$8),1,IF($C21+$D21+$E21+$F21+$ED20&gt;($ED$11*DB$8),2,IF($C21+$D21+$E21+$F21+$G21+$ED20&gt;($ED$11*DB$8),3,0))))</f>
        <v>0</v>
      </c>
      <c r="DC21" s="68">
        <f>IF(OR(SUMIF(DC$12:DC20,2,DC$12:DC20)=2,SUMIF(DC$12:DC20,1,DC$12:DC20)=1,SUM(DC$12:DC20)=1,SUM(DC$12:DC20)=2),0,IF($C21+$ED20&gt;($ED$11*DC$8),1,IF($C21+$D21+$E21+$F21+$ED20&gt;($ED$11*DC$8),2,IF($C21+$D21+$E21+$F21+$G21+$ED20&gt;($ED$11*DC$8),3,0))))</f>
        <v>0</v>
      </c>
      <c r="DD21" s="68">
        <f>IF(OR(SUMIF(DD$12:DD20,2,DD$12:DD20)=2,SUMIF(DD$12:DD20,1,DD$12:DD20)=1,SUM(DD$12:DD20)=1,SUM(DD$12:DD20)=2),0,IF($C21+$ED20&gt;($ED$11*DD$8),1,IF($C21+$D21+$E21+$F21+$ED20&gt;($ED$11*DD$8),2,IF($C21+$D21+$E21+$F21+$G21+$ED20&gt;($ED$11*DD$8),3,0))))</f>
        <v>0</v>
      </c>
      <c r="DE21" s="68">
        <f>IF(OR(SUMIF(DE$12:DE20,2,DE$12:DE20)=2,SUMIF(DE$12:DE20,1,DE$12:DE20)=1,SUM(DE$12:DE20)=1,SUM(DE$12:DE20)=2),0,IF($C21+$ED20&gt;($ED$11*DE$8),1,IF($C21+$D21+$E21+$F21+$ED20&gt;($ED$11*DE$8),2,IF($C21+$D21+$E21+$F21+$G21+$ED20&gt;($ED$11*DE$8),3,0))))</f>
        <v>0</v>
      </c>
      <c r="DF21" s="68">
        <f>IF(OR(SUMIF(DF$12:DF20,2,DF$12:DF20)=2,SUMIF(DF$12:DF20,1,DF$12:DF20)=1,SUM(DF$12:DF20)=1,SUM(DF$12:DF20)=2),0,IF($C21+$ED20&gt;($ED$11*DF$8),1,IF($C21+$D21+$E21+$F21+$ED20&gt;($ED$11*DF$8),2,IF($C21+$D21+$E21+$F21+$G21+$ED20&gt;($ED$11*DF$8),3,0))))</f>
        <v>0</v>
      </c>
      <c r="DG21" s="68">
        <f>IF(OR(SUMIF(DG$12:DG20,2,DG$12:DG20)=2,SUMIF(DG$12:DG20,1,DG$12:DG20)=1,SUM(DG$12:DG20)=1,SUM(DG$12:DG20)=2),0,IF($C21+$ED20&gt;($ED$11*DG$8),1,IF($C21+$D21+$E21+$F21+$ED20&gt;($ED$11*DG$8),2,IF($C21+$D21+$E21+$F21+$G21+$ED20&gt;($ED$11*DG$8),3,0))))</f>
        <v>0</v>
      </c>
      <c r="DH21" s="68">
        <f>IF(OR(SUMIF(DH$12:DH20,2,DH$12:DH20)=2,SUMIF(DH$12:DH20,1,DH$12:DH20)=1,SUM(DH$12:DH20)=1,SUM(DH$12:DH20)=2),0,IF($C21+$ED20&gt;($ED$11*DH$8),1,IF($C21+$D21+$E21+$F21+$ED20&gt;($ED$11*DH$8),2,IF($C21+$D21+$E21+$F21+$G21+$ED20&gt;($ED$11*DH$8),3,0))))</f>
        <v>0</v>
      </c>
      <c r="DI21" s="68">
        <f>IF(OR(SUMIF(DI$12:DI20,2,DI$12:DI20)=2,SUMIF(DI$12:DI20,1,DI$12:DI20)=1,SUM(DI$12:DI20)=1,SUM(DI$12:DI20)=2),0,IF($C21+$ED20&gt;($ED$11*DI$8),1,IF($C21+$D21+$E21+$F21+$ED20&gt;($ED$11*DI$8),2,IF($C21+$D21+$E21+$F21+$G21+$ED20&gt;($ED$11*DI$8),3,0))))</f>
        <v>0</v>
      </c>
      <c r="DJ21" s="68">
        <f>IF(OR(SUMIF(DJ$12:DJ20,2,DJ$12:DJ20)=2,SUMIF(DJ$12:DJ20,1,DJ$12:DJ20)=1,SUM(DJ$12:DJ20)=1,SUM(DJ$12:DJ20)=2),0,IF($C21+$ED20&gt;($ED$11*DJ$8),1,IF($C21+$D21+$E21+$F21+$ED20&gt;($ED$11*DJ$8),2,IF($C21+$D21+$E21+$F21+$G21+$ED20&gt;($ED$11*DJ$8),3,0))))</f>
        <v>0</v>
      </c>
      <c r="DK21" s="68">
        <f>IF(OR(SUMIF(DK$12:DK20,2,DK$12:DK20)=2,SUMIF(DK$12:DK20,1,DK$12:DK20)=1,SUM(DK$12:DK20)=1,SUM(DK$12:DK20)=2),0,IF($C21+$ED20&gt;($ED$11*DK$8),1,IF($C21+$D21+$E21+$F21+$ED20&gt;($ED$11*DK$8),2,IF($C21+$D21+$E21+$F21+$G21+$ED20&gt;($ED$11*DK$8),3,0))))</f>
        <v>0</v>
      </c>
      <c r="DL21" s="68">
        <f>IF(OR(SUMIF(DL$12:DL20,2,DL$12:DL20)=2,SUMIF(DL$12:DL20,1,DL$12:DL20)=1,SUM(DL$12:DL20)=1,SUM(DL$12:DL20)=2),0,IF($C21+$ED20&gt;($ED$11*DL$8),1,IF($C21+$D21+$E21+$F21+$ED20&gt;($ED$11*DL$8),2,IF($C21+$D21+$E21+$F21+$G21+$ED20&gt;($ED$11*DL$8),3,0))))</f>
        <v>0</v>
      </c>
      <c r="DM21" s="68">
        <f>IF(OR(SUMIF(DM$12:DM20,2,DM$12:DM20)=2,SUMIF(DM$12:DM20,1,DM$12:DM20)=1,SUM(DM$12:DM20)=1,SUM(DM$12:DM20)=2),0,IF($C21+$ED20&gt;($ED$11*DM$8),1,IF($C21+$D21+$E21+$F21+$ED20&gt;($ED$11*DM$8),2,IF($C21+$D21+$E21+$F21+$G21+$ED20&gt;($ED$11*DM$8),3,0))))</f>
        <v>0</v>
      </c>
      <c r="DN21" s="68">
        <f>IF(OR(SUMIF(DN$12:DN20,2,DN$12:DN20)=2,SUMIF(DN$12:DN20,1,DN$12:DN20)=1,SUM(DN$12:DN20)=1,SUM(DN$12:DN20)=2),0,IF($C21+$ED20&gt;($ED$11*DN$8),1,IF($C21+$D21+$E21+$F21+$ED20&gt;($ED$11*DN$8),2,IF($C21+$D21+$E21+$F21+$G21+$ED20&gt;($ED$11*DN$8),3,0))))</f>
        <v>0</v>
      </c>
      <c r="DO21" s="68">
        <f>IF(OR(SUMIF(DO$12:DO20,2,DO$12:DO20)=2,SUMIF(DO$12:DO20,1,DO$12:DO20)=1,SUM(DO$12:DO20)=1,SUM(DO$12:DO20)=2),0,IF($C21+$ED20&gt;($ED$11*DO$8),1,IF($C21+$D21+$E21+$F21+$ED20&gt;($ED$11*DO$8),2,IF($C21+$D21+$E21+$F21+$G21+$ED20&gt;($ED$11*DO$8),3,0))))</f>
        <v>0</v>
      </c>
      <c r="DP21" s="68">
        <f>IF(OR(SUMIF(DP$12:DP20,2,DP$12:DP20)=2,SUMIF(DP$12:DP20,1,DP$12:DP20)=1,SUM(DP$12:DP20)=1,SUM(DP$12:DP20)=2),0,IF($C21+$ED20&gt;($ED$11*DP$8),1,IF($C21+$D21+$E21+$F21+$ED20&gt;($ED$11*DP$8),2,IF($C21+$D21+$E21+$F21+$G21+$ED20&gt;($ED$11*DP$8),3,0))))</f>
        <v>0</v>
      </c>
      <c r="DQ21" s="68">
        <f>IF(OR(SUMIF(DQ$12:DQ20,2,DQ$12:DQ20)=2,SUMIF(DQ$12:DQ20,1,DQ$12:DQ20)=1,SUM(DQ$12:DQ20)=1,SUM(DQ$12:DQ20)=2),0,IF($C21+$ED20&gt;($ED$11*DQ$8),1,IF($C21+$D21+$E21+$F21+$ED20&gt;($ED$11*DQ$8),2,IF($C21+$D21+$E21+$F21+$G21+$ED20&gt;($ED$11*DQ$8),3,0))))</f>
        <v>0</v>
      </c>
      <c r="DR21" s="68">
        <f>IF(OR(SUMIF(DR$12:DR20,2,DR$12:DR20)=2,SUMIF(DR$12:DR20,1,DR$12:DR20)=1,SUM(DR$12:DR20)=1,SUM(DR$12:DR20)=2),0,IF($C21+$ED20&gt;($ED$11*DR$8),1,IF($C21+$D21+$E21+$F21+$ED20&gt;($ED$11*DR$8),2,IF($C21+$D21+$E21+$F21+$G21+$ED20&gt;($ED$11*DR$8),3,0))))</f>
        <v>0</v>
      </c>
      <c r="DS21" s="68">
        <f>IF(OR(SUMIF(DS$12:DS20,2,DS$12:DS20)=2,SUMIF(DS$12:DS20,1,DS$12:DS20)=1,SUM(DS$12:DS20)=1,SUM(DS$12:DS20)=2),0,IF($C21+$ED20&gt;($ED$11*DS$8),1,IF($C21+$D21+$E21+$F21+$ED20&gt;($ED$11*DS$8),2,IF($C21+$D21+$E21+$F21+$G21+$ED20&gt;($ED$11*DS$8),3,0))))</f>
        <v>0</v>
      </c>
      <c r="DT21" s="68">
        <f>IF(OR(SUMIF(DT$12:DT20,2,DT$12:DT20)=2,SUMIF(DT$12:DT20,1,DT$12:DT20)=1,SUM(DT$12:DT20)=1,SUM(DT$12:DT20)=2),0,IF($C21+$ED20&gt;($ED$11*DT$8),1,IF($C21+$D21+$E21+$F21+$ED20&gt;($ED$11*DT$8),2,IF($C21+$D21+$E21+$F21+$G21+$ED20&gt;($ED$11*DT$8),3,0))))</f>
        <v>0</v>
      </c>
      <c r="DU21" s="68">
        <f>IF(OR(SUMIF(DU$12:DU20,2,DU$12:DU20)=2,SUMIF(DU$12:DU20,1,DU$12:DU20)=1,SUM(DU$12:DU20)=1,SUM(DU$12:DU20)=2),0,IF($C21+$ED20&gt;($ED$11*DU$8),1,IF($C21+$D21+$E21+$F21+$ED20&gt;($ED$11*DU$8),2,IF($C21+$D21+$E21+$F21+$G21+$ED20&gt;($ED$11*DU$8),3,0))))</f>
        <v>0</v>
      </c>
      <c r="DV21" s="68">
        <f>IF(OR(SUMIF(DV$12:DV20,2,DV$12:DV20)=2,SUMIF(DV$12:DV20,1,DV$12:DV20)=1,SUM(DV$12:DV20)=1,SUM(DV$12:DV20)=2),0,IF($C21+$ED20&gt;($ED$11*DV$8),1,IF($C21+$D21+$E21+$F21+$ED20&gt;($ED$11*DV$8),2,IF($C21+$D21+$E21+$F21+$G21+$ED20&gt;($ED$11*DV$8),3,0))))</f>
        <v>0</v>
      </c>
      <c r="DW21" s="68">
        <f>IF(OR(SUMIF(DW$12:DW20,2,DW$12:DW20)=2,SUMIF(DW$12:DW20,1,DW$12:DW20)=1,SUM(DW$12:DW20)=1,SUM(DW$12:DW20)=2),0,IF($C21+$ED20&gt;($ED$11*DW$8),1,IF($C21+$D21+$E21+$F21+$ED20&gt;($ED$11*DW$8),2,IF($C21+$D21+$E21+$F21+$G21+$ED20&gt;($ED$11*DW$8),3,0))))</f>
        <v>0</v>
      </c>
      <c r="DX21" s="68">
        <f>IF(OR(SUMIF(DX$12:DX20,2,DX$12:DX20)=2,SUMIF(DX$12:DX20,1,DX$12:DX20)=1,SUM(DX$12:DX20)=1,SUM(DX$12:DX20)=2),0,IF($C21+$ED20&gt;($ED$11*DX$8),1,IF($C21+$D21+$E21+$F21+$ED20&gt;($ED$11*DX$8),2,IF($C21+$D21+$E21+$F21+$G21+$ED20&gt;($ED$11*DX$8),3,0))))</f>
        <v>0</v>
      </c>
      <c r="DY21" s="68">
        <f>IF(OR(SUMIF(DY$12:DY20,2,DY$12:DY20)=2,SUMIF(DY$12:DY20,1,DY$12:DY20)=1,SUM(DY$12:DY20)=1,SUM(DY$12:DY20)=2),0,IF($C21+$ED20&gt;($ED$11*DY$8),1,IF($C21+$D21+$E21+$F21+$ED20&gt;($ED$11*DY$8),2,IF($C21+$D21+$E21+$F21+$G21+$ED20&gt;($ED$11*DY$8),3,0))))</f>
        <v>0</v>
      </c>
      <c r="DZ21" s="68">
        <f>IF(OR(SUMIF(DZ$12:DZ20,2,DZ$12:DZ20)=2,SUMIF(DZ$12:DZ20,1,DZ$12:DZ20)=1,SUM(DZ$12:DZ20)=1,SUM(DZ$12:DZ20)=2),0,IF($C21+$ED20&gt;($ED$11*DZ$8),1,IF($C21+$D21+$E21+$F21+$ED20&gt;($ED$11*DZ$8),2,IF($C21+$D21+$E21+$F21+$G21+$ED20&gt;($ED$11*DZ$8),3,0))))</f>
        <v>0</v>
      </c>
      <c r="EA21" s="68">
        <f>IF(OR(SUMIF(EA$12:EA20,2,EA$12:EA20)=2,SUMIF(EA$12:EA20,1,EA$12:EA20)=1,SUM(EA$12:EA20)=1,SUM(EA$12:EA20)=2),0,IF($C21+$ED20&gt;($ED$11*EA$8),1,IF($C21+$D21+$E21+$F21+$ED20&gt;($ED$11*EA$8),2,IF($C21+$D21+$E21+$F21+$G21+$ED20&gt;($ED$11*EA$8),3,0))))</f>
        <v>0</v>
      </c>
      <c r="EB21" s="68">
        <f>IF(OR(SUMIF(EB$12:EB20,2,EB$12:EB20)=2,SUMIF(EB$12:EB20,1,EB$12:EB20)=1,SUM(EB$12:EB20)=1,SUM(EB$12:EB20)=2),0,IF($C21+$ED20&gt;($ED$11*EB$8),1,IF($C21+$D21+$E21+$F21+$ED20&gt;($ED$11*EB$8),2,IF($C21+$D21+$E21+$F21+$G21+$ED20&gt;($ED$11*EB$8),3,0))))</f>
        <v>0</v>
      </c>
      <c r="EC21" s="68">
        <f>IF(OR(SUMIF(EC$12:EC20,2,EC$12:EC20)=2,SUMIF(EC$12:EC20,1,EC$12:EC20)=1,SUM(EC$12:EC20)=1,SUM(EC$12:EC20)=2),0,IF($C21+$ED20&gt;($ED$11*EC$8),1,IF($C21+$D21+$E21+$F21+$ED20&gt;($ED$11*EC$8),2,IF($C21+$D21+$E21+$F21+$G21+$ED20&gt;($ED$11*EC$8),3,0))))</f>
        <v>0</v>
      </c>
      <c r="ED21" s="26">
        <f>SUM($C$12:$F21)</f>
        <v>0</v>
      </c>
    </row>
    <row r="22" spans="1:134" ht="14.1" customHeight="1">
      <c r="A22" s="66">
        <v>11</v>
      </c>
      <c r="B22" s="238"/>
      <c r="C22" s="238"/>
      <c r="D22" s="238"/>
      <c r="E22" s="238"/>
      <c r="F22" s="238"/>
      <c r="G22" s="238"/>
      <c r="H22" s="68">
        <f>IF(OR(SUMIF(H$12:H21,2,H$12:H21)=2,SUMIF(H$12:H21,1,H$12:H21)=1,SUM(H$12:H21)=1,SUM(H$12:H21)=2),0,IF($C22+$ED21&gt;($ED$11*H$8),1,IF($C22+$D22+$E22+$F22+$ED21&gt;($ED$11*H$8),2,IF($C22+$D22+$E22+$F22+$G22+$ED21&gt;($ED$11*H$8),3,0))))</f>
        <v>0</v>
      </c>
      <c r="I22" s="68">
        <f>IF(OR(SUMIF(I$12:I21,2,I$12:I21)=2,SUMIF(I$12:I21,1,I$12:I21)=1,SUM(I$12:I21)=1,SUM(I$12:I21)=2),0,IF($C22+$ED21&gt;($ED$11*I$8),1,IF($C22+$D22+$E22+$F22+$ED21&gt;($ED$11*I$8),2,IF($C22+$D22+$E22+$F22+$G22+$ED21&gt;($ED$11*I$8),3,0))))</f>
        <v>0</v>
      </c>
      <c r="J22" s="68">
        <f>IF(OR(SUMIF(J$12:J21,2,J$12:J21)=2,SUMIF(J$12:J21,1,J$12:J21)=1,SUM(J$12:J21)=1,SUM(J$12:J21)=2),0,IF($C22+$ED21&gt;($ED$11*J$8),1,IF($C22+$D22+$E22+$F22+$ED21&gt;($ED$11*J$8),2,IF($C22+$D22+$E22+$F22+$G22+$ED21&gt;($ED$11*J$8),3,0))))</f>
        <v>0</v>
      </c>
      <c r="K22" s="68">
        <f>IF(OR(SUMIF(K$12:K21,2,K$12:K21)=2,SUMIF(K$12:K21,1,K$12:K21)=1,SUM(K$12:K21)=1,SUM(K$12:K21)=2),0,IF($C22+$ED21&gt;($ED$11*K$8),1,IF($C22+$D22+$E22+$F22+$ED21&gt;($ED$11*K$8),2,IF($C22+$D22+$E22+$F22+$G22+$ED21&gt;($ED$11*K$8),3,0))))</f>
        <v>0</v>
      </c>
      <c r="L22" s="68">
        <f>IF(OR(SUMIF(L$12:L21,2,L$12:L21)=2,SUMIF(L$12:L21,1,L$12:L21)=1,SUM(L$12:L21)=1,SUM(L$12:L21)=2),0,IF($C22+$ED21&gt;($ED$11*L$8),1,IF($C22+$D22+$E22+$F22+$ED21&gt;($ED$11*L$8),2,IF($C22+$D22+$E22+$F22+$G22+$ED21&gt;($ED$11*L$8),3,0))))</f>
        <v>0</v>
      </c>
      <c r="M22" s="68">
        <f>IF(OR(SUMIF(M$12:M21,2,M$12:M21)=2,SUMIF(M$12:M21,1,M$12:M21)=1,SUM(M$12:M21)=1,SUM(M$12:M21)=2),0,IF($C22+$ED21&gt;($ED$11*M$8),1,IF($C22+$D22+$E22+$F22+$ED21&gt;($ED$11*M$8),2,IF($C22+$D22+$E22+$F22+$G22+$ED21&gt;($ED$11*M$8),3,0))))</f>
        <v>0</v>
      </c>
      <c r="N22" s="68">
        <f>IF(OR(SUMIF(N$12:N21,2,N$12:N21)=2,SUMIF(N$12:N21,1,N$12:N21)=1,SUM(N$12:N21)=1,SUM(N$12:N21)=2),0,IF($C22+$ED21&gt;($ED$11*N$8),1,IF($C22+$D22+$E22+$F22+$ED21&gt;($ED$11*N$8),2,IF($C22+$D22+$E22+$F22+$G22+$ED21&gt;($ED$11*N$8),3,0))))</f>
        <v>0</v>
      </c>
      <c r="O22" s="68">
        <f>IF(OR(SUMIF(O$12:O21,2,O$12:O21)=2,SUMIF(O$12:O21,1,O$12:O21)=1,SUM(O$12:O21)=1,SUM(O$12:O21)=2),0,IF($C22+$ED21&gt;($ED$11*O$8),1,IF($C22+$D22+$E22+$F22+$ED21&gt;($ED$11*O$8),2,IF($C22+$D22+$E22+$F22+$G22+$ED21&gt;($ED$11*O$8),3,0))))</f>
        <v>0</v>
      </c>
      <c r="P22" s="68">
        <f>IF(OR(SUMIF(P$12:P21,2,P$12:P21)=2,SUMIF(P$12:P21,1,P$12:P21)=1,SUM(P$12:P21)=1,SUM(P$12:P21)=2),0,IF($C22+$ED21&gt;($ED$11*P$8),1,IF($C22+$D22+$E22+$F22+$ED21&gt;($ED$11*P$8),2,IF($C22+$D22+$E22+$F22+$G22+$ED21&gt;($ED$11*P$8),3,0))))</f>
        <v>0</v>
      </c>
      <c r="Q22" s="68">
        <f>IF(OR(SUMIF(Q$12:Q21,2,Q$12:Q21)=2,SUMIF(Q$12:Q21,1,Q$12:Q21)=1,SUM(Q$12:Q21)=1,SUM(Q$12:Q21)=2),0,IF($C22+$ED21&gt;($ED$11*Q$8),1,IF($C22+$D22+$E22+$F22+$ED21&gt;($ED$11*Q$8),2,IF($C22+$D22+$E22+$F22+$G22+$ED21&gt;($ED$11*Q$8),3,0))))</f>
        <v>0</v>
      </c>
      <c r="R22" s="68">
        <f>IF(OR(SUMIF(R$12:R21,2,R$12:R21)=2,SUMIF(R$12:R21,1,R$12:R21)=1,SUM(R$12:R21)=1,SUM(R$12:R21)=2),0,IF($C22+$ED21&gt;($ED$11*R$8),1,IF($C22+$D22+$E22+$F22+$ED21&gt;($ED$11*R$8),2,IF($C22+$D22+$E22+$F22+$G22+$ED21&gt;($ED$11*R$8),3,0))))</f>
        <v>0</v>
      </c>
      <c r="S22" s="68">
        <f>IF(OR(SUMIF(S$12:S21,2,S$12:S21)=2,SUMIF(S$12:S21,1,S$12:S21)=1,SUM(S$12:S21)=1,SUM(S$12:S21)=2),0,IF($C22+$ED21&gt;($ED$11*S$8),1,IF($C22+$D22+$E22+$F22+$ED21&gt;($ED$11*S$8),2,IF($C22+$D22+$E22+$F22+$G22+$ED21&gt;($ED$11*S$8),3,0))))</f>
        <v>0</v>
      </c>
      <c r="T22" s="68">
        <f>IF(OR(SUMIF(T$12:T21,2,T$12:T21)=2,SUMIF(T$12:T21,1,T$12:T21)=1,SUM(T$12:T21)=1,SUM(T$12:T21)=2),0,IF($C22+$ED21&gt;($ED$11*T$8),1,IF($C22+$D22+$E22+$F22+$ED21&gt;($ED$11*T$8),2,IF($C22+$D22+$E22+$F22+$G22+$ED21&gt;($ED$11*T$8),3,0))))</f>
        <v>0</v>
      </c>
      <c r="U22" s="68">
        <f>IF(OR(SUMIF(U$12:U21,2,U$12:U21)=2,SUMIF(U$12:U21,1,U$12:U21)=1,SUM(U$12:U21)=1,SUM(U$12:U21)=2),0,IF($C22+$ED21&gt;($ED$11*U$8),1,IF($C22+$D22+$E22+$F22+$ED21&gt;($ED$11*U$8),2,IF($C22+$D22+$E22+$F22+$G22+$ED21&gt;($ED$11*U$8),3,0))))</f>
        <v>0</v>
      </c>
      <c r="V22" s="68">
        <f>IF(OR(SUMIF(V$12:V21,2,V$12:V21)=2,SUMIF(V$12:V21,1,V$12:V21)=1,SUM(V$12:V21)=1,SUM(V$12:V21)=2),0,IF($C22+$ED21&gt;($ED$11*V$8),1,IF($C22+$D22+$E22+$F22+$ED21&gt;($ED$11*V$8),2,IF($C22+$D22+$E22+$F22+$G22+$ED21&gt;($ED$11*V$8),3,0))))</f>
        <v>0</v>
      </c>
      <c r="W22" s="68">
        <f>IF(OR(SUMIF(W$12:W21,2,W$12:W21)=2,SUMIF(W$12:W21,1,W$12:W21)=1,SUM(W$12:W21)=1,SUM(W$12:W21)=2),0,IF($C22+$ED21&gt;($ED$11*W$8),1,IF($C22+$D22+$E22+$F22+$ED21&gt;($ED$11*W$8),2,IF($C22+$D22+$E22+$F22+$G22+$ED21&gt;($ED$11*W$8),3,0))))</f>
        <v>0</v>
      </c>
      <c r="X22" s="68">
        <f>IF(OR(SUMIF(X$12:X21,2,X$12:X21)=2,SUMIF(X$12:X21,1,X$12:X21)=1,SUM(X$12:X21)=1,SUM(X$12:X21)=2),0,IF($C22+$ED21&gt;($ED$11*X$8),1,IF($C22+$D22+$E22+$F22+$ED21&gt;($ED$11*X$8),2,IF($C22+$D22+$E22+$F22+$G22+$ED21&gt;($ED$11*X$8),3,0))))</f>
        <v>0</v>
      </c>
      <c r="Y22" s="68">
        <f>IF(OR(SUMIF(Y$12:Y21,2,Y$12:Y21)=2,SUMIF(Y$12:Y21,1,Y$12:Y21)=1,SUM(Y$12:Y21)=1,SUM(Y$12:Y21)=2),0,IF($C22+$ED21&gt;($ED$11*Y$8),1,IF($C22+$D22+$E22+$F22+$ED21&gt;($ED$11*Y$8),2,IF($C22+$D22+$E22+$F22+$G22+$ED21&gt;($ED$11*Y$8),3,0))))</f>
        <v>0</v>
      </c>
      <c r="Z22" s="68">
        <f>IF(OR(SUMIF(Z$12:Z21,2,Z$12:Z21)=2,SUMIF(Z$12:Z21,1,Z$12:Z21)=1,SUM(Z$12:Z21)=1,SUM(Z$12:Z21)=2),0,IF($C22+$ED21&gt;($ED$11*Z$8),1,IF($C22+$D22+$E22+$F22+$ED21&gt;($ED$11*Z$8),2,IF($C22+$D22+$E22+$F22+$G22+$ED21&gt;($ED$11*Z$8),3,0))))</f>
        <v>0</v>
      </c>
      <c r="AA22" s="68">
        <f>IF(OR(SUMIF(AA$12:AA21,2,AA$12:AA21)=2,SUMIF(AA$12:AA21,1,AA$12:AA21)=1,SUM(AA$12:AA21)=1,SUM(AA$12:AA21)=2),0,IF($C22+$ED21&gt;($ED$11*AA$8),1,IF($C22+$D22+$E22+$F22+$ED21&gt;($ED$11*AA$8),2,IF($C22+$D22+$E22+$F22+$G22+$ED21&gt;($ED$11*AA$8),3,0))))</f>
        <v>0</v>
      </c>
      <c r="AB22" s="68">
        <f>IF(OR(SUMIF(AB$12:AB21,2,AB$12:AB21)=2,SUMIF(AB$12:AB21,1,AB$12:AB21)=1,SUM(AB$12:AB21)=1,SUM(AB$12:AB21)=2),0,IF($C22+$ED21&gt;($ED$11*AB$8),1,IF($C22+$D22+$E22+$F22+$ED21&gt;($ED$11*AB$8),2,IF($C22+$D22+$E22+$F22+$G22+$ED21&gt;($ED$11*AB$8),3,0))))</f>
        <v>0</v>
      </c>
      <c r="AC22" s="68">
        <f>IF(OR(SUMIF(AC$12:AC21,2,AC$12:AC21)=2,SUMIF(AC$12:AC21,1,AC$12:AC21)=1,SUM(AC$12:AC21)=1,SUM(AC$12:AC21)=2),0,IF($C22+$ED21&gt;($ED$11*AC$8),1,IF($C22+$D22+$E22+$F22+$ED21&gt;($ED$11*AC$8),2,IF($C22+$D22+$E22+$F22+$G22+$ED21&gt;($ED$11*AC$8),3,0))))</f>
        <v>0</v>
      </c>
      <c r="AD22" s="68">
        <f>IF(OR(SUMIF(AD$12:AD21,2,AD$12:AD21)=2,SUMIF(AD$12:AD21,1,AD$12:AD21)=1,SUM(AD$12:AD21)=1,SUM(AD$12:AD21)=2),0,IF($C22+$ED21&gt;($ED$11*AD$8),1,IF($C22+$D22+$E22+$F22+$ED21&gt;($ED$11*AD$8),2,IF($C22+$D22+$E22+$F22+$G22+$ED21&gt;($ED$11*AD$8),3,0))))</f>
        <v>0</v>
      </c>
      <c r="AE22" s="68">
        <f>IF(OR(SUMIF(AE$12:AE21,2,AE$12:AE21)=2,SUMIF(AE$12:AE21,1,AE$12:AE21)=1,SUM(AE$12:AE21)=1,SUM(AE$12:AE21)=2),0,IF($C22+$ED21&gt;($ED$11*AE$8),1,IF($C22+$D22+$E22+$F22+$ED21&gt;($ED$11*AE$8),2,IF($C22+$D22+$E22+$F22+$G22+$ED21&gt;($ED$11*AE$8),3,0))))</f>
        <v>0</v>
      </c>
      <c r="AF22" s="68">
        <f>IF(OR(SUMIF(AF$12:AF21,2,AF$12:AF21)=2,SUMIF(AF$12:AF21,1,AF$12:AF21)=1,SUM(AF$12:AF21)=1,SUM(AF$12:AF21)=2),0,IF($C22+$ED21&gt;($ED$11*AF$8),1,IF($C22+$D22+$E22+$F22+$ED21&gt;($ED$11*AF$8),2,IF($C22+$D22+$E22+$F22+$G22+$ED21&gt;($ED$11*AF$8),3,0))))</f>
        <v>0</v>
      </c>
      <c r="AG22" s="68">
        <f>IF(OR(SUMIF(AG$12:AG21,2,AG$12:AG21)=2,SUMIF(AG$12:AG21,1,AG$12:AG21)=1,SUM(AG$12:AG21)=1,SUM(AG$12:AG21)=2),0,IF($C22+$ED21&gt;($ED$11*AG$8),1,IF($C22+$D22+$E22+$F22+$ED21&gt;($ED$11*AG$8),2,IF($C22+$D22+$E22+$F22+$G22+$ED21&gt;($ED$11*AG$8),3,0))))</f>
        <v>0</v>
      </c>
      <c r="AH22" s="68">
        <f>IF(OR(SUMIF(AH$12:AH21,2,AH$12:AH21)=2,SUMIF(AH$12:AH21,1,AH$12:AH21)=1,SUM(AH$12:AH21)=1,SUM(AH$12:AH21)=2),0,IF($C22+$ED21&gt;($ED$11*AH$8),1,IF($C22+$D22+$E22+$F22+$ED21&gt;($ED$11*AH$8),2,IF($C22+$D22+$E22+$F22+$G22+$ED21&gt;($ED$11*AH$8),3,0))))</f>
        <v>0</v>
      </c>
      <c r="AI22" s="68">
        <f>IF(OR(SUMIF(AI$12:AI21,2,AI$12:AI21)=2,SUMIF(AI$12:AI21,1,AI$12:AI21)=1,SUM(AI$12:AI21)=1,SUM(AI$12:AI21)=2),0,IF($C22+$ED21&gt;($ED$11*AI$8),1,IF($C22+$D22+$E22+$F22+$ED21&gt;($ED$11*AI$8),2,IF($C22+$D22+$E22+$F22+$G22+$ED21&gt;($ED$11*AI$8),3,0))))</f>
        <v>0</v>
      </c>
      <c r="AJ22" s="68">
        <f>IF(OR(SUMIF(AJ$12:AJ21,2,AJ$12:AJ21)=2,SUMIF(AJ$12:AJ21,1,AJ$12:AJ21)=1,SUM(AJ$12:AJ21)=1,SUM(AJ$12:AJ21)=2),0,IF($C22+$ED21&gt;($ED$11*AJ$8),1,IF($C22+$D22+$E22+$F22+$ED21&gt;($ED$11*AJ$8),2,IF($C22+$D22+$E22+$F22+$G22+$ED21&gt;($ED$11*AJ$8),3,0))))</f>
        <v>0</v>
      </c>
      <c r="AK22" s="68">
        <f>IF(OR(SUMIF(AK$12:AK21,2,AK$12:AK21)=2,SUMIF(AK$12:AK21,1,AK$12:AK21)=1,SUM(AK$12:AK21)=1,SUM(AK$12:AK21)=2),0,IF($C22+$ED21&gt;($ED$11*AK$8),1,IF($C22+$D22+$E22+$F22+$ED21&gt;($ED$11*AK$8),2,IF($C22+$D22+$E22+$F22+$G22+$ED21&gt;($ED$11*AK$8),3,0))))</f>
        <v>0</v>
      </c>
      <c r="AL22" s="68">
        <f>IF(OR(SUMIF(AL$12:AL21,2,AL$12:AL21)=2,SUMIF(AL$12:AL21,1,AL$12:AL21)=1,SUM(AL$12:AL21)=1,SUM(AL$12:AL21)=2),0,IF($C22+$ED21&gt;($ED$11*AL$8),1,IF($C22+$D22+$E22+$F22+$ED21&gt;($ED$11*AL$8),2,IF($C22+$D22+$E22+$F22+$G22+$ED21&gt;($ED$11*AL$8),3,0))))</f>
        <v>0</v>
      </c>
      <c r="AM22" s="68">
        <f>IF(OR(SUMIF(AM$12:AM21,2,AM$12:AM21)=2,SUMIF(AM$12:AM21,1,AM$12:AM21)=1,SUM(AM$12:AM21)=1,SUM(AM$12:AM21)=2),0,IF($C22+$ED21&gt;($ED$11*AM$8),1,IF($C22+$D22+$E22+$F22+$ED21&gt;($ED$11*AM$8),2,IF($C22+$D22+$E22+$F22+$G22+$ED21&gt;($ED$11*AM$8),3,0))))</f>
        <v>0</v>
      </c>
      <c r="AN22" s="68">
        <f>IF(OR(SUMIF(AN$12:AN21,2,AN$12:AN21)=2,SUMIF(AN$12:AN21,1,AN$12:AN21)=1,SUM(AN$12:AN21)=1,SUM(AN$12:AN21)=2),0,IF($C22+$ED21&gt;($ED$11*AN$8),1,IF($C22+$D22+$E22+$F22+$ED21&gt;($ED$11*AN$8),2,IF($C22+$D22+$E22+$F22+$G22+$ED21&gt;($ED$11*AN$8),3,0))))</f>
        <v>0</v>
      </c>
      <c r="AO22" s="68">
        <f>IF(OR(SUMIF(AO$12:AO21,2,AO$12:AO21)=2,SUMIF(AO$12:AO21,1,AO$12:AO21)=1,SUM(AO$12:AO21)=1,SUM(AO$12:AO21)=2),0,IF($C22+$ED21&gt;($ED$11*AO$8),1,IF($C22+$D22+$E22+$F22+$ED21&gt;($ED$11*AO$8),2,IF($C22+$D22+$E22+$F22+$G22+$ED21&gt;($ED$11*AO$8),3,0))))</f>
        <v>0</v>
      </c>
      <c r="AP22" s="68">
        <f>IF(OR(SUMIF(AP$12:AP21,2,AP$12:AP21)=2,SUMIF(AP$12:AP21,1,AP$12:AP21)=1,SUM(AP$12:AP21)=1,SUM(AP$12:AP21)=2),0,IF($C22+$ED21&gt;($ED$11*AP$8),1,IF($C22+$D22+$E22+$F22+$ED21&gt;($ED$11*AP$8),2,IF($C22+$D22+$E22+$F22+$G22+$ED21&gt;($ED$11*AP$8),3,0))))</f>
        <v>0</v>
      </c>
      <c r="AQ22" s="68">
        <f>IF(OR(SUMIF(AQ$12:AQ21,2,AQ$12:AQ21)=2,SUMIF(AQ$12:AQ21,1,AQ$12:AQ21)=1,SUM(AQ$12:AQ21)=1,SUM(AQ$12:AQ21)=2),0,IF($C22+$ED21&gt;($ED$11*AQ$8),1,IF($C22+$D22+$E22+$F22+$ED21&gt;($ED$11*AQ$8),2,IF($C22+$D22+$E22+$F22+$G22+$ED21&gt;($ED$11*AQ$8),3,0))))</f>
        <v>0</v>
      </c>
      <c r="AR22" s="68">
        <f>IF(OR(SUMIF(AR$12:AR21,2,AR$12:AR21)=2,SUMIF(AR$12:AR21,1,AR$12:AR21)=1,SUM(AR$12:AR21)=1,SUM(AR$12:AR21)=2),0,IF($C22+$ED21&gt;($ED$11*AR$8),1,IF($C22+$D22+$E22+$F22+$ED21&gt;($ED$11*AR$8),2,IF($C22+$D22+$E22+$F22+$G22+$ED21&gt;($ED$11*AR$8),3,0))))</f>
        <v>0</v>
      </c>
      <c r="AS22" s="68">
        <f>IF(OR(SUMIF(AS$12:AS21,2,AS$12:AS21)=2,SUMIF(AS$12:AS21,1,AS$12:AS21)=1,SUM(AS$12:AS21)=1,SUM(AS$12:AS21)=2),0,IF($C22+$ED21&gt;($ED$11*AS$8),1,IF($C22+$D22+$E22+$F22+$ED21&gt;($ED$11*AS$8),2,IF($C22+$D22+$E22+$F22+$G22+$ED21&gt;($ED$11*AS$8),3,0))))</f>
        <v>0</v>
      </c>
      <c r="AT22" s="68">
        <f>IF(OR(SUMIF(AT$12:AT21,2,AT$12:AT21)=2,SUMIF(AT$12:AT21,1,AT$12:AT21)=1,SUM(AT$12:AT21)=1,SUM(AT$12:AT21)=2),0,IF($C22+$ED21&gt;($ED$11*AT$8),1,IF($C22+$D22+$E22+$F22+$ED21&gt;($ED$11*AT$8),2,IF($C22+$D22+$E22+$F22+$G22+$ED21&gt;($ED$11*AT$8),3,0))))</f>
        <v>0</v>
      </c>
      <c r="AU22" s="68">
        <f>IF(OR(SUMIF(AU$12:AU21,2,AU$12:AU21)=2,SUMIF(AU$12:AU21,1,AU$12:AU21)=1,SUM(AU$12:AU21)=1,SUM(AU$12:AU21)=2),0,IF($C22+$ED21&gt;($ED$11*AU$8),1,IF($C22+$D22+$E22+$F22+$ED21&gt;($ED$11*AU$8),2,IF($C22+$D22+$E22+$F22+$G22+$ED21&gt;($ED$11*AU$8),3,0))))</f>
        <v>0</v>
      </c>
      <c r="AV22" s="68">
        <f>IF(OR(SUMIF(AV$12:AV21,2,AV$12:AV21)=2,SUMIF(AV$12:AV21,1,AV$12:AV21)=1,SUM(AV$12:AV21)=1,SUM(AV$12:AV21)=2),0,IF($C22+$ED21&gt;($ED$11*AV$8),1,IF($C22+$D22+$E22+$F22+$ED21&gt;($ED$11*AV$8),2,IF($C22+$D22+$E22+$F22+$G22+$ED21&gt;($ED$11*AV$8),3,0))))</f>
        <v>0</v>
      </c>
      <c r="AW22" s="68">
        <f>IF(OR(SUMIF(AW$12:AW21,2,AW$12:AW21)=2,SUMIF(AW$12:AW21,1,AW$12:AW21)=1,SUM(AW$12:AW21)=1,SUM(AW$12:AW21)=2),0,IF($C22+$ED21&gt;($ED$11*AW$8),1,IF($C22+$D22+$E22+$F22+$ED21&gt;($ED$11*AW$8),2,IF($C22+$D22+$E22+$F22+$G22+$ED21&gt;($ED$11*AW$8),3,0))))</f>
        <v>0</v>
      </c>
      <c r="AX22" s="68">
        <f>IF(OR(SUMIF(AX$12:AX21,2,AX$12:AX21)=2,SUMIF(AX$12:AX21,1,AX$12:AX21)=1,SUM(AX$12:AX21)=1,SUM(AX$12:AX21)=2),0,IF($C22+$ED21&gt;($ED$11*AX$8),1,IF($C22+$D22+$E22+$F22+$ED21&gt;($ED$11*AX$8),2,IF($C22+$D22+$E22+$F22+$G22+$ED21&gt;($ED$11*AX$8),3,0))))</f>
        <v>0</v>
      </c>
      <c r="AY22" s="68">
        <f>IF(OR(SUMIF(AY$12:AY21,2,AY$12:AY21)=2,SUMIF(AY$12:AY21,1,AY$12:AY21)=1,SUM(AY$12:AY21)=1,SUM(AY$12:AY21)=2),0,IF($C22+$ED21&gt;($ED$11*AY$8),1,IF($C22+$D22+$E22+$F22+$ED21&gt;($ED$11*AY$8),2,IF($C22+$D22+$E22+$F22+$G22+$ED21&gt;($ED$11*AY$8),3,0))))</f>
        <v>0</v>
      </c>
      <c r="AZ22" s="68">
        <f>IF(OR(SUMIF(AZ$12:AZ21,2,AZ$12:AZ21)=2,SUMIF(AZ$12:AZ21,1,AZ$12:AZ21)=1,SUM(AZ$12:AZ21)=1,SUM(AZ$12:AZ21)=2),0,IF($C22+$ED21&gt;($ED$11*AZ$8),1,IF($C22+$D22+$E22+$F22+$ED21&gt;($ED$11*AZ$8),2,IF($C22+$D22+$E22+$F22+$G22+$ED21&gt;($ED$11*AZ$8),3,0))))</f>
        <v>0</v>
      </c>
      <c r="BA22" s="68">
        <f>IF(OR(SUMIF(BA$12:BA21,2,BA$12:BA21)=2,SUMIF(BA$12:BA21,1,BA$12:BA21)=1,SUM(BA$12:BA21)=1,SUM(BA$12:BA21)=2),0,IF($C22+$ED21&gt;($ED$11*BA$8),1,IF($C22+$D22+$E22+$F22+$ED21&gt;($ED$11*BA$8),2,IF($C22+$D22+$E22+$F22+$G22+$ED21&gt;($ED$11*BA$8),3,0))))</f>
        <v>0</v>
      </c>
      <c r="BB22" s="68">
        <f>IF(OR(SUMIF(BB$12:BB21,2,BB$12:BB21)=2,SUMIF(BB$12:BB21,1,BB$12:BB21)=1,SUM(BB$12:BB21)=1,SUM(BB$12:BB21)=2),0,IF($C22+$ED21&gt;($ED$11*BB$8),1,IF($C22+$D22+$E22+$F22+$ED21&gt;($ED$11*BB$8),2,IF($C22+$D22+$E22+$F22+$G22+$ED21&gt;($ED$11*BB$8),3,0))))</f>
        <v>0</v>
      </c>
      <c r="BC22" s="68">
        <f>IF(OR(SUMIF(BC$12:BC21,2,BC$12:BC21)=2,SUMIF(BC$12:BC21,1,BC$12:BC21)=1,SUM(BC$12:BC21)=1,SUM(BC$12:BC21)=2),0,IF($C22+$ED21&gt;($ED$11*BC$8),1,IF($C22+$D22+$E22+$F22+$ED21&gt;($ED$11*BC$8),2,IF($C22+$D22+$E22+$F22+$G22+$ED21&gt;($ED$11*BC$8),3,0))))</f>
        <v>0</v>
      </c>
      <c r="BD22" s="68">
        <f>IF(OR(SUMIF(BD$12:BD21,2,BD$12:BD21)=2,SUMIF(BD$12:BD21,1,BD$12:BD21)=1,SUM(BD$12:BD21)=1,SUM(BD$12:BD21)=2),0,IF($C22+$ED21&gt;($ED$11*BD$8),1,IF($C22+$D22+$E22+$F22+$ED21&gt;($ED$11*BD$8),2,IF($C22+$D22+$E22+$F22+$G22+$ED21&gt;($ED$11*BD$8),3,0))))</f>
        <v>0</v>
      </c>
      <c r="BE22" s="68">
        <f>IF(OR(SUMIF(BE$12:BE21,2,BE$12:BE21)=2,SUMIF(BE$12:BE21,1,BE$12:BE21)=1,SUM(BE$12:BE21)=1,SUM(BE$12:BE21)=2),0,IF($C22+$ED21&gt;($ED$11*BE$8),1,IF($C22+$D22+$E22+$F22+$ED21&gt;($ED$11*BE$8),2,IF($C22+$D22+$E22+$F22+$G22+$ED21&gt;($ED$11*BE$8),3,0))))</f>
        <v>0</v>
      </c>
      <c r="BF22" s="68">
        <f>IF(OR(SUMIF(BF$12:BF21,2,BF$12:BF21)=2,SUMIF(BF$12:BF21,1,BF$12:BF21)=1,SUM(BF$12:BF21)=1,SUM(BF$12:BF21)=2),0,IF($C22+$ED21&gt;($ED$11*BF$8),1,IF($C22+$D22+$E22+$F22+$ED21&gt;($ED$11*BF$8),2,IF($C22+$D22+$E22+$F22+$G22+$ED21&gt;($ED$11*BF$8),3,0))))</f>
        <v>0</v>
      </c>
      <c r="BG22" s="68">
        <f>IF(OR(SUMIF(BG$12:BG21,2,BG$12:BG21)=2,SUMIF(BG$12:BG21,1,BG$12:BG21)=1,SUM(BG$12:BG21)=1,SUM(BG$12:BG21)=2),0,IF($C22+$ED21&gt;($ED$11*BG$8),1,IF($C22+$D22+$E22+$F22+$ED21&gt;($ED$11*BG$8),2,IF($C22+$D22+$E22+$F22+$G22+$ED21&gt;($ED$11*BG$8),3,0))))</f>
        <v>0</v>
      </c>
      <c r="BH22" s="68">
        <f>IF(OR(SUMIF(BH$12:BH21,2,BH$12:BH21)=2,SUMIF(BH$12:BH21,1,BH$12:BH21)=1,SUM(BH$12:BH21)=1,SUM(BH$12:BH21)=2),0,IF($C22+$ED21&gt;($ED$11*BH$8),1,IF($C22+$D22+$E22+$F22+$ED21&gt;($ED$11*BH$8),2,IF($C22+$D22+$E22+$F22+$G22+$ED21&gt;($ED$11*BH$8),3,0))))</f>
        <v>0</v>
      </c>
      <c r="BI22" s="68">
        <f>IF(OR(SUMIF(BI$12:BI21,2,BI$12:BI21)=2,SUMIF(BI$12:BI21,1,BI$12:BI21)=1,SUM(BI$12:BI21)=1,SUM(BI$12:BI21)=2),0,IF($C22+$ED21&gt;($ED$11*BI$8),1,IF($C22+$D22+$E22+$F22+$ED21&gt;($ED$11*BI$8),2,IF($C22+$D22+$E22+$F22+$G22+$ED21&gt;($ED$11*BI$8),3,0))))</f>
        <v>0</v>
      </c>
      <c r="BJ22" s="68">
        <f>IF(OR(SUMIF(BJ$12:BJ21,2,BJ$12:BJ21)=2,SUMIF(BJ$12:BJ21,1,BJ$12:BJ21)=1,SUM(BJ$12:BJ21)=1,SUM(BJ$12:BJ21)=2),0,IF($C22+$ED21&gt;($ED$11*BJ$8),1,IF($C22+$D22+$E22+$F22+$ED21&gt;($ED$11*BJ$8),2,IF($C22+$D22+$E22+$F22+$G22+$ED21&gt;($ED$11*BJ$8),3,0))))</f>
        <v>0</v>
      </c>
      <c r="BK22" s="68">
        <f>IF(OR(SUMIF(BK$12:BK21,2,BK$12:BK21)=2,SUMIF(BK$12:BK21,1,BK$12:BK21)=1,SUM(BK$12:BK21)=1,SUM(BK$12:BK21)=2),0,IF($C22+$ED21&gt;($ED$11*BK$8),1,IF($C22+$D22+$E22+$F22+$ED21&gt;($ED$11*BK$8),2,IF($C22+$D22+$E22+$F22+$G22+$ED21&gt;($ED$11*BK$8),3,0))))</f>
        <v>0</v>
      </c>
      <c r="BL22" s="68">
        <f>IF(OR(SUMIF(BL$12:BL21,2,BL$12:BL21)=2,SUMIF(BL$12:BL21,1,BL$12:BL21)=1,SUM(BL$12:BL21)=1,SUM(BL$12:BL21)=2),0,IF($C22+$ED21&gt;($ED$11*BL$8),1,IF($C22+$D22+$E22+$F22+$ED21&gt;($ED$11*BL$8),2,IF($C22+$D22+$E22+$F22+$G22+$ED21&gt;($ED$11*BL$8),3,0))))</f>
        <v>0</v>
      </c>
      <c r="BM22" s="68">
        <f>IF(OR(SUMIF(BM$12:BM21,2,BM$12:BM21)=2,SUMIF(BM$12:BM21,1,BM$12:BM21)=1,SUM(BM$12:BM21)=1,SUM(BM$12:BM21)=2),0,IF($C22+$ED21&gt;($ED$11*BM$8),1,IF($C22+$D22+$E22+$F22+$ED21&gt;($ED$11*BM$8),2,IF($C22+$D22+$E22+$F22+$G22+$ED21&gt;($ED$11*BM$8),3,0))))</f>
        <v>0</v>
      </c>
      <c r="BN22" s="68">
        <f>IF(OR(SUMIF(BN$12:BN21,2,BN$12:BN21)=2,SUMIF(BN$12:BN21,1,BN$12:BN21)=1,SUM(BN$12:BN21)=1,SUM(BN$12:BN21)=2),0,IF($C22+$ED21&gt;($ED$11*BN$8),1,IF($C22+$D22+$E22+$F22+$ED21&gt;($ED$11*BN$8),2,IF($C22+$D22+$E22+$F22+$G22+$ED21&gt;($ED$11*BN$8),3,0))))</f>
        <v>0</v>
      </c>
      <c r="BO22" s="68">
        <f>IF(OR(SUMIF(BO$12:BO21,2,BO$12:BO21)=2,SUMIF(BO$12:BO21,1,BO$12:BO21)=1,SUM(BO$12:BO21)=1,SUM(BO$12:BO21)=2),0,IF($C22+$ED21&gt;($ED$11*BO$8),1,IF($C22+$D22+$E22+$F22+$ED21&gt;($ED$11*BO$8),2,IF($C22+$D22+$E22+$F22+$G22+$ED21&gt;($ED$11*BO$8),3,0))))</f>
        <v>0</v>
      </c>
      <c r="BP22" s="68">
        <f>IF(OR(SUMIF(BP$12:BP21,2,BP$12:BP21)=2,SUMIF(BP$12:BP21,1,BP$12:BP21)=1,SUM(BP$12:BP21)=1,SUM(BP$12:BP21)=2),0,IF($C22+$ED21&gt;($ED$11*BP$8),1,IF($C22+$D22+$E22+$F22+$ED21&gt;($ED$11*BP$8),2,IF($C22+$D22+$E22+$F22+$G22+$ED21&gt;($ED$11*BP$8),3,0))))</f>
        <v>0</v>
      </c>
      <c r="BQ22" s="68">
        <f>IF(OR(SUMIF(BQ$12:BQ21,2,BQ$12:BQ21)=2,SUMIF(BQ$12:BQ21,1,BQ$12:BQ21)=1,SUM(BQ$12:BQ21)=1,SUM(BQ$12:BQ21)=2),0,IF($C22+$ED21&gt;($ED$11*BQ$8),1,IF($C22+$D22+$E22+$F22+$ED21&gt;($ED$11*BQ$8),2,IF($C22+$D22+$E22+$F22+$G22+$ED21&gt;($ED$11*BQ$8),3,0))))</f>
        <v>0</v>
      </c>
      <c r="BR22" s="68">
        <f>IF(OR(SUMIF(BR$12:BR21,2,BR$12:BR21)=2,SUMIF(BR$12:BR21,1,BR$12:BR21)=1,SUM(BR$12:BR21)=1,SUM(BR$12:BR21)=2),0,IF($C22+$ED21&gt;($ED$11*BR$8),1,IF($C22+$D22+$E22+$F22+$ED21&gt;($ED$11*BR$8),2,IF($C22+$D22+$E22+$F22+$G22+$ED21&gt;($ED$11*BR$8),3,0))))</f>
        <v>0</v>
      </c>
      <c r="BS22" s="68">
        <f>IF(OR(SUMIF(BS$12:BS21,2,BS$12:BS21)=2,SUMIF(BS$12:BS21,1,BS$12:BS21)=1,SUM(BS$12:BS21)=1,SUM(BS$12:BS21)=2),0,IF($C22+$ED21&gt;($ED$11*BS$8),1,IF($C22+$D22+$E22+$F22+$ED21&gt;($ED$11*BS$8),2,IF($C22+$D22+$E22+$F22+$G22+$ED21&gt;($ED$11*BS$8),3,0))))</f>
        <v>0</v>
      </c>
      <c r="BT22" s="68">
        <f>IF(OR(SUMIF(BT$12:BT21,2,BT$12:BT21)=2,SUMIF(BT$12:BT21,1,BT$12:BT21)=1,SUM(BT$12:BT21)=1,SUM(BT$12:BT21)=2),0,IF($C22+$ED21&gt;($ED$11*BT$8),1,IF($C22+$D22+$E22+$F22+$ED21&gt;($ED$11*BT$8),2,IF($C22+$D22+$E22+$F22+$G22+$ED21&gt;($ED$11*BT$8),3,0))))</f>
        <v>0</v>
      </c>
      <c r="BU22" s="68">
        <f>IF(OR(SUMIF(BU$12:BU21,2,BU$12:BU21)=2,SUMIF(BU$12:BU21,1,BU$12:BU21)=1,SUM(BU$12:BU21)=1,SUM(BU$12:BU21)=2),0,IF($C22+$ED21&gt;($ED$11*BU$8),1,IF($C22+$D22+$E22+$F22+$ED21&gt;($ED$11*BU$8),2,IF($C22+$D22+$E22+$F22+$G22+$ED21&gt;($ED$11*BU$8),3,0))))</f>
        <v>0</v>
      </c>
      <c r="BV22" s="68">
        <f>IF(OR(SUMIF(BV$12:BV21,2,BV$12:BV21)=2,SUMIF(BV$12:BV21,1,BV$12:BV21)=1,SUM(BV$12:BV21)=1,SUM(BV$12:BV21)=2),0,IF($C22+$ED21&gt;($ED$11*BV$8),1,IF($C22+$D22+$E22+$F22+$ED21&gt;($ED$11*BV$8),2,IF($C22+$D22+$E22+$F22+$G22+$ED21&gt;($ED$11*BV$8),3,0))))</f>
        <v>0</v>
      </c>
      <c r="BW22" s="68">
        <f>IF(OR(SUMIF(BW$12:BW21,2,BW$12:BW21)=2,SUMIF(BW$12:BW21,1,BW$12:BW21)=1,SUM(BW$12:BW21)=1,SUM(BW$12:BW21)=2),0,IF($C22+$ED21&gt;($ED$11*BW$8),1,IF($C22+$D22+$E22+$F22+$ED21&gt;($ED$11*BW$8),2,IF($C22+$D22+$E22+$F22+$G22+$ED21&gt;($ED$11*BW$8),3,0))))</f>
        <v>0</v>
      </c>
      <c r="BX22" s="68">
        <f>IF(OR(SUMIF(BX$12:BX21,2,BX$12:BX21)=2,SUMIF(BX$12:BX21,1,BX$12:BX21)=1,SUM(BX$12:BX21)=1,SUM(BX$12:BX21)=2),0,IF($C22+$ED21&gt;($ED$11*BX$8),1,IF($C22+$D22+$E22+$F22+$ED21&gt;($ED$11*BX$8),2,IF($C22+$D22+$E22+$F22+$G22+$ED21&gt;($ED$11*BX$8),3,0))))</f>
        <v>0</v>
      </c>
      <c r="BY22" s="68">
        <f>IF(OR(SUMIF(BY$12:BY21,2,BY$12:BY21)=2,SUMIF(BY$12:BY21,1,BY$12:BY21)=1,SUM(BY$12:BY21)=1,SUM(BY$12:BY21)=2),0,IF($C22+$ED21&gt;($ED$11*BY$8),1,IF($C22+$D22+$E22+$F22+$ED21&gt;($ED$11*BY$8),2,IF($C22+$D22+$E22+$F22+$G22+$ED21&gt;($ED$11*BY$8),3,0))))</f>
        <v>0</v>
      </c>
      <c r="BZ22" s="68">
        <f>IF(OR(SUMIF(BZ$12:BZ21,2,BZ$12:BZ21)=2,SUMIF(BZ$12:BZ21,1,BZ$12:BZ21)=1,SUM(BZ$12:BZ21)=1,SUM(BZ$12:BZ21)=2),0,IF($C22+$ED21&gt;($ED$11*BZ$8),1,IF($C22+$D22+$E22+$F22+$ED21&gt;($ED$11*BZ$8),2,IF($C22+$D22+$E22+$F22+$G22+$ED21&gt;($ED$11*BZ$8),3,0))))</f>
        <v>0</v>
      </c>
      <c r="CA22" s="68">
        <f>IF(OR(SUMIF(CA$12:CA21,2,CA$12:CA21)=2,SUMIF(CA$12:CA21,1,CA$12:CA21)=1,SUM(CA$12:CA21)=1,SUM(CA$12:CA21)=2),0,IF($C22+$ED21&gt;($ED$11*CA$8),1,IF($C22+$D22+$E22+$F22+$ED21&gt;($ED$11*CA$8),2,IF($C22+$D22+$E22+$F22+$G22+$ED21&gt;($ED$11*CA$8),3,0))))</f>
        <v>0</v>
      </c>
      <c r="CB22" s="68">
        <f>IF(OR(SUMIF(CB$12:CB21,2,CB$12:CB21)=2,SUMIF(CB$12:CB21,1,CB$12:CB21)=1,SUM(CB$12:CB21)=1,SUM(CB$12:CB21)=2),0,IF($C22+$ED21&gt;($ED$11*CB$8),1,IF($C22+$D22+$E22+$F22+$ED21&gt;($ED$11*CB$8),2,IF($C22+$D22+$E22+$F22+$G22+$ED21&gt;($ED$11*CB$8),3,0))))</f>
        <v>0</v>
      </c>
      <c r="CC22" s="68">
        <f>IF(OR(SUMIF(CC$12:CC21,2,CC$12:CC21)=2,SUMIF(CC$12:CC21,1,CC$12:CC21)=1,SUM(CC$12:CC21)=1,SUM(CC$12:CC21)=2),0,IF($C22+$ED21&gt;($ED$11*CC$8),1,IF($C22+$D22+$E22+$F22+$ED21&gt;($ED$11*CC$8),2,IF($C22+$D22+$E22+$F22+$G22+$ED21&gt;($ED$11*CC$8),3,0))))</f>
        <v>0</v>
      </c>
      <c r="CD22" s="68">
        <f>IF(OR(SUMIF(CD$12:CD21,2,CD$12:CD21)=2,SUMIF(CD$12:CD21,1,CD$12:CD21)=1,SUM(CD$12:CD21)=1,SUM(CD$12:CD21)=2),0,IF($C22+$ED21&gt;($ED$11*CD$8),1,IF($C22+$D22+$E22+$F22+$ED21&gt;($ED$11*CD$8),2,IF($C22+$D22+$E22+$F22+$G22+$ED21&gt;($ED$11*CD$8),3,0))))</f>
        <v>0</v>
      </c>
      <c r="CE22" s="68">
        <f>IF(OR(SUMIF(CE$12:CE21,2,CE$12:CE21)=2,SUMIF(CE$12:CE21,1,CE$12:CE21)=1,SUM(CE$12:CE21)=1,SUM(CE$12:CE21)=2),0,IF($C22+$ED21&gt;($ED$11*CE$8),1,IF($C22+$D22+$E22+$F22+$ED21&gt;($ED$11*CE$8),2,IF($C22+$D22+$E22+$F22+$G22+$ED21&gt;($ED$11*CE$8),3,0))))</f>
        <v>0</v>
      </c>
      <c r="CF22" s="68">
        <f>IF(OR(SUMIF(CF$12:CF21,2,CF$12:CF21)=2,SUMIF(CF$12:CF21,1,CF$12:CF21)=1,SUM(CF$12:CF21)=1,SUM(CF$12:CF21)=2),0,IF($C22+$ED21&gt;($ED$11*CF$8),1,IF($C22+$D22+$E22+$F22+$ED21&gt;($ED$11*CF$8),2,IF($C22+$D22+$E22+$F22+$G22+$ED21&gt;($ED$11*CF$8),3,0))))</f>
        <v>0</v>
      </c>
      <c r="CG22" s="68">
        <f>IF(OR(SUMIF(CG$12:CG21,2,CG$12:CG21)=2,SUMIF(CG$12:CG21,1,CG$12:CG21)=1,SUM(CG$12:CG21)=1,SUM(CG$12:CG21)=2),0,IF($C22+$ED21&gt;($ED$11*CG$8),1,IF($C22+$D22+$E22+$F22+$ED21&gt;($ED$11*CG$8),2,IF($C22+$D22+$E22+$F22+$G22+$ED21&gt;($ED$11*CG$8),3,0))))</f>
        <v>0</v>
      </c>
      <c r="CH22" s="68">
        <f>IF(OR(SUMIF(CH$12:CH21,2,CH$12:CH21)=2,SUMIF(CH$12:CH21,1,CH$12:CH21)=1,SUM(CH$12:CH21)=1,SUM(CH$12:CH21)=2),0,IF($C22+$ED21&gt;($ED$11*CH$8),1,IF($C22+$D22+$E22+$F22+$ED21&gt;($ED$11*CH$8),2,IF($C22+$D22+$E22+$F22+$G22+$ED21&gt;($ED$11*CH$8),3,0))))</f>
        <v>0</v>
      </c>
      <c r="CI22" s="68">
        <f>IF(OR(SUMIF(CI$12:CI21,2,CI$12:CI21)=2,SUMIF(CI$12:CI21,1,CI$12:CI21)=1,SUM(CI$12:CI21)=1,SUM(CI$12:CI21)=2),0,IF($C22+$ED21&gt;($ED$11*CI$8),1,IF($C22+$D22+$E22+$F22+$ED21&gt;($ED$11*CI$8),2,IF($C22+$D22+$E22+$F22+$G22+$ED21&gt;($ED$11*CI$8),3,0))))</f>
        <v>0</v>
      </c>
      <c r="CJ22" s="68">
        <f>IF(OR(SUMIF(CJ$12:CJ21,2,CJ$12:CJ21)=2,SUMIF(CJ$12:CJ21,1,CJ$12:CJ21)=1,SUM(CJ$12:CJ21)=1,SUM(CJ$12:CJ21)=2),0,IF($C22+$ED21&gt;($ED$11*CJ$8),1,IF($C22+$D22+$E22+$F22+$ED21&gt;($ED$11*CJ$8),2,IF($C22+$D22+$E22+$F22+$G22+$ED21&gt;($ED$11*CJ$8),3,0))))</f>
        <v>0</v>
      </c>
      <c r="CK22" s="68">
        <f>IF(OR(SUMIF(CK$12:CK21,2,CK$12:CK21)=2,SUMIF(CK$12:CK21,1,CK$12:CK21)=1,SUM(CK$12:CK21)=1,SUM(CK$12:CK21)=2),0,IF($C22+$ED21&gt;($ED$11*CK$8),1,IF($C22+$D22+$E22+$F22+$ED21&gt;($ED$11*CK$8),2,IF($C22+$D22+$E22+$F22+$G22+$ED21&gt;($ED$11*CK$8),3,0))))</f>
        <v>0</v>
      </c>
      <c r="CL22" s="68">
        <f>IF(OR(SUMIF(CL$12:CL21,2,CL$12:CL21)=2,SUMIF(CL$12:CL21,1,CL$12:CL21)=1,SUM(CL$12:CL21)=1,SUM(CL$12:CL21)=2),0,IF($C22+$ED21&gt;($ED$11*CL$8),1,IF($C22+$D22+$E22+$F22+$ED21&gt;($ED$11*CL$8),2,IF($C22+$D22+$E22+$F22+$G22+$ED21&gt;($ED$11*CL$8),3,0))))</f>
        <v>0</v>
      </c>
      <c r="CM22" s="68">
        <f>IF(OR(SUMIF(CM$12:CM21,2,CM$12:CM21)=2,SUMIF(CM$12:CM21,1,CM$12:CM21)=1,SUM(CM$12:CM21)=1,SUM(CM$12:CM21)=2),0,IF($C22+$ED21&gt;($ED$11*CM$8),1,IF($C22+$D22+$E22+$F22+$ED21&gt;($ED$11*CM$8),2,IF($C22+$D22+$E22+$F22+$G22+$ED21&gt;($ED$11*CM$8),3,0))))</f>
        <v>0</v>
      </c>
      <c r="CN22" s="68">
        <f>IF(OR(SUMIF(CN$12:CN21,2,CN$12:CN21)=2,SUMIF(CN$12:CN21,1,CN$12:CN21)=1,SUM(CN$12:CN21)=1,SUM(CN$12:CN21)=2),0,IF($C22+$ED21&gt;($ED$11*CN$8),1,IF($C22+$D22+$E22+$F22+$ED21&gt;($ED$11*CN$8),2,IF($C22+$D22+$E22+$F22+$G22+$ED21&gt;($ED$11*CN$8),3,0))))</f>
        <v>0</v>
      </c>
      <c r="CO22" s="68">
        <f>IF(OR(SUMIF(CO$12:CO21,2,CO$12:CO21)=2,SUMIF(CO$12:CO21,1,CO$12:CO21)=1,SUM(CO$12:CO21)=1,SUM(CO$12:CO21)=2),0,IF($C22+$ED21&gt;($ED$11*CO$8),1,IF($C22+$D22+$E22+$F22+$ED21&gt;($ED$11*CO$8),2,IF($C22+$D22+$E22+$F22+$G22+$ED21&gt;($ED$11*CO$8),3,0))))</f>
        <v>0</v>
      </c>
      <c r="CP22" s="68">
        <f>IF(OR(SUMIF(CP$12:CP21,2,CP$12:CP21)=2,SUMIF(CP$12:CP21,1,CP$12:CP21)=1,SUM(CP$12:CP21)=1,SUM(CP$12:CP21)=2),0,IF($C22+$ED21&gt;($ED$11*CP$8),1,IF($C22+$D22+$E22+$F22+$ED21&gt;($ED$11*CP$8),2,IF($C22+$D22+$E22+$F22+$G22+$ED21&gt;($ED$11*CP$8),3,0))))</f>
        <v>0</v>
      </c>
      <c r="CQ22" s="68">
        <f>IF(OR(SUMIF(CQ$12:CQ21,2,CQ$12:CQ21)=2,SUMIF(CQ$12:CQ21,1,CQ$12:CQ21)=1,SUM(CQ$12:CQ21)=1,SUM(CQ$12:CQ21)=2),0,IF($C22+$ED21&gt;($ED$11*CQ$8),1,IF($C22+$D22+$E22+$F22+$ED21&gt;($ED$11*CQ$8),2,IF($C22+$D22+$E22+$F22+$G22+$ED21&gt;($ED$11*CQ$8),3,0))))</f>
        <v>0</v>
      </c>
      <c r="CR22" s="68">
        <f>IF(OR(SUMIF(CR$12:CR21,2,CR$12:CR21)=2,SUMIF(CR$12:CR21,1,CR$12:CR21)=1,SUM(CR$12:CR21)=1,SUM(CR$12:CR21)=2),0,IF($C22+$ED21&gt;($ED$11*CR$8),1,IF($C22+$D22+$E22+$F22+$ED21&gt;($ED$11*CR$8),2,IF($C22+$D22+$E22+$F22+$G22+$ED21&gt;($ED$11*CR$8),3,0))))</f>
        <v>0</v>
      </c>
      <c r="CS22" s="68">
        <f>IF(OR(SUMIF(CS$12:CS21,2,CS$12:CS21)=2,SUMIF(CS$12:CS21,1,CS$12:CS21)=1,SUM(CS$12:CS21)=1,SUM(CS$12:CS21)=2),0,IF($C22+$ED21&gt;($ED$11*CS$8),1,IF($C22+$D22+$E22+$F22+$ED21&gt;($ED$11*CS$8),2,IF($C22+$D22+$E22+$F22+$G22+$ED21&gt;($ED$11*CS$8),3,0))))</f>
        <v>0</v>
      </c>
      <c r="CT22" s="68">
        <f>IF(OR(SUMIF(CT$12:CT21,2,CT$12:CT21)=2,SUMIF(CT$12:CT21,1,CT$12:CT21)=1,SUM(CT$12:CT21)=1,SUM(CT$12:CT21)=2),0,IF($C22+$ED21&gt;($ED$11*CT$8),1,IF($C22+$D22+$E22+$F22+$ED21&gt;($ED$11*CT$8),2,IF($C22+$D22+$E22+$F22+$G22+$ED21&gt;($ED$11*CT$8),3,0))))</f>
        <v>0</v>
      </c>
      <c r="CU22" s="68">
        <f>IF(OR(SUMIF(CU$12:CU21,2,CU$12:CU21)=2,SUMIF(CU$12:CU21,1,CU$12:CU21)=1,SUM(CU$12:CU21)=1,SUM(CU$12:CU21)=2),0,IF($C22+$ED21&gt;($ED$11*CU$8),1,IF($C22+$D22+$E22+$F22+$ED21&gt;($ED$11*CU$8),2,IF($C22+$D22+$E22+$F22+$G22+$ED21&gt;($ED$11*CU$8),3,0))))</f>
        <v>0</v>
      </c>
      <c r="CV22" s="68">
        <f>IF(OR(SUMIF(CV$12:CV21,2,CV$12:CV21)=2,SUMIF(CV$12:CV21,1,CV$12:CV21)=1,SUM(CV$12:CV21)=1,SUM(CV$12:CV21)=2),0,IF($C22+$ED21&gt;($ED$11*CV$8),1,IF($C22+$D22+$E22+$F22+$ED21&gt;($ED$11*CV$8),2,IF($C22+$D22+$E22+$F22+$G22+$ED21&gt;($ED$11*CV$8),3,0))))</f>
        <v>0</v>
      </c>
      <c r="CW22" s="68">
        <f>IF(OR(SUMIF(CW$12:CW21,2,CW$12:CW21)=2,SUMIF(CW$12:CW21,1,CW$12:CW21)=1,SUM(CW$12:CW21)=1,SUM(CW$12:CW21)=2),0,IF($C22+$ED21&gt;($ED$11*CW$8),1,IF($C22+$D22+$E22+$F22+$ED21&gt;($ED$11*CW$8),2,IF($C22+$D22+$E22+$F22+$G22+$ED21&gt;($ED$11*CW$8),3,0))))</f>
        <v>0</v>
      </c>
      <c r="CX22" s="68">
        <f>IF(OR(SUMIF(CX$12:CX21,2,CX$12:CX21)=2,SUMIF(CX$12:CX21,1,CX$12:CX21)=1,SUM(CX$12:CX21)=1,SUM(CX$12:CX21)=2),0,IF($C22+$ED21&gt;($ED$11*CX$8),1,IF($C22+$D22+$E22+$F22+$ED21&gt;($ED$11*CX$8),2,IF($C22+$D22+$E22+$F22+$G22+$ED21&gt;($ED$11*CX$8),3,0))))</f>
        <v>0</v>
      </c>
      <c r="CY22" s="68">
        <f>IF(OR(SUMIF(CY$12:CY21,2,CY$12:CY21)=2,SUMIF(CY$12:CY21,1,CY$12:CY21)=1,SUM(CY$12:CY21)=1,SUM(CY$12:CY21)=2),0,IF($C22+$ED21&gt;($ED$11*CY$8),1,IF($C22+$D22+$E22+$F22+$ED21&gt;($ED$11*CY$8),2,IF($C22+$D22+$E22+$F22+$G22+$ED21&gt;($ED$11*CY$8),3,0))))</f>
        <v>0</v>
      </c>
      <c r="CZ22" s="68">
        <f>IF(OR(SUMIF(CZ$12:CZ21,2,CZ$12:CZ21)=2,SUMIF(CZ$12:CZ21,1,CZ$12:CZ21)=1,SUM(CZ$12:CZ21)=1,SUM(CZ$12:CZ21)=2),0,IF($C22+$ED21&gt;($ED$11*CZ$8),1,IF($C22+$D22+$E22+$F22+$ED21&gt;($ED$11*CZ$8),2,IF($C22+$D22+$E22+$F22+$G22+$ED21&gt;($ED$11*CZ$8),3,0))))</f>
        <v>0</v>
      </c>
      <c r="DA22" s="68">
        <f>IF(OR(SUMIF(DA$12:DA21,2,DA$12:DA21)=2,SUMIF(DA$12:DA21,1,DA$12:DA21)=1,SUM(DA$12:DA21)=1,SUM(DA$12:DA21)=2),0,IF($C22+$ED21&gt;($ED$11*DA$8),1,IF($C22+$D22+$E22+$F22+$ED21&gt;($ED$11*DA$8),2,IF($C22+$D22+$E22+$F22+$G22+$ED21&gt;($ED$11*DA$8),3,0))))</f>
        <v>0</v>
      </c>
      <c r="DB22" s="68">
        <f>IF(OR(SUMIF(DB$12:DB21,2,DB$12:DB21)=2,SUMIF(DB$12:DB21,1,DB$12:DB21)=1,SUM(DB$12:DB21)=1,SUM(DB$12:DB21)=2),0,IF($C22+$ED21&gt;($ED$11*DB$8),1,IF($C22+$D22+$E22+$F22+$ED21&gt;($ED$11*DB$8),2,IF($C22+$D22+$E22+$F22+$G22+$ED21&gt;($ED$11*DB$8),3,0))))</f>
        <v>0</v>
      </c>
      <c r="DC22" s="68">
        <f>IF(OR(SUMIF(DC$12:DC21,2,DC$12:DC21)=2,SUMIF(DC$12:DC21,1,DC$12:DC21)=1,SUM(DC$12:DC21)=1,SUM(DC$12:DC21)=2),0,IF($C22+$ED21&gt;($ED$11*DC$8),1,IF($C22+$D22+$E22+$F22+$ED21&gt;($ED$11*DC$8),2,IF($C22+$D22+$E22+$F22+$G22+$ED21&gt;($ED$11*DC$8),3,0))))</f>
        <v>0</v>
      </c>
      <c r="DD22" s="68">
        <f>IF(OR(SUMIF(DD$12:DD21,2,DD$12:DD21)=2,SUMIF(DD$12:DD21,1,DD$12:DD21)=1,SUM(DD$12:DD21)=1,SUM(DD$12:DD21)=2),0,IF($C22+$ED21&gt;($ED$11*DD$8),1,IF($C22+$D22+$E22+$F22+$ED21&gt;($ED$11*DD$8),2,IF($C22+$D22+$E22+$F22+$G22+$ED21&gt;($ED$11*DD$8),3,0))))</f>
        <v>0</v>
      </c>
      <c r="DE22" s="68">
        <f>IF(OR(SUMIF(DE$12:DE21,2,DE$12:DE21)=2,SUMIF(DE$12:DE21,1,DE$12:DE21)=1,SUM(DE$12:DE21)=1,SUM(DE$12:DE21)=2),0,IF($C22+$ED21&gt;($ED$11*DE$8),1,IF($C22+$D22+$E22+$F22+$ED21&gt;($ED$11*DE$8),2,IF($C22+$D22+$E22+$F22+$G22+$ED21&gt;($ED$11*DE$8),3,0))))</f>
        <v>0</v>
      </c>
      <c r="DF22" s="68">
        <f>IF(OR(SUMIF(DF$12:DF21,2,DF$12:DF21)=2,SUMIF(DF$12:DF21,1,DF$12:DF21)=1,SUM(DF$12:DF21)=1,SUM(DF$12:DF21)=2),0,IF($C22+$ED21&gt;($ED$11*DF$8),1,IF($C22+$D22+$E22+$F22+$ED21&gt;($ED$11*DF$8),2,IF($C22+$D22+$E22+$F22+$G22+$ED21&gt;($ED$11*DF$8),3,0))))</f>
        <v>0</v>
      </c>
      <c r="DG22" s="68">
        <f>IF(OR(SUMIF(DG$12:DG21,2,DG$12:DG21)=2,SUMIF(DG$12:DG21,1,DG$12:DG21)=1,SUM(DG$12:DG21)=1,SUM(DG$12:DG21)=2),0,IF($C22+$ED21&gt;($ED$11*DG$8),1,IF($C22+$D22+$E22+$F22+$ED21&gt;($ED$11*DG$8),2,IF($C22+$D22+$E22+$F22+$G22+$ED21&gt;($ED$11*DG$8),3,0))))</f>
        <v>0</v>
      </c>
      <c r="DH22" s="68">
        <f>IF(OR(SUMIF(DH$12:DH21,2,DH$12:DH21)=2,SUMIF(DH$12:DH21,1,DH$12:DH21)=1,SUM(DH$12:DH21)=1,SUM(DH$12:DH21)=2),0,IF($C22+$ED21&gt;($ED$11*DH$8),1,IF($C22+$D22+$E22+$F22+$ED21&gt;($ED$11*DH$8),2,IF($C22+$D22+$E22+$F22+$G22+$ED21&gt;($ED$11*DH$8),3,0))))</f>
        <v>0</v>
      </c>
      <c r="DI22" s="68">
        <f>IF(OR(SUMIF(DI$12:DI21,2,DI$12:DI21)=2,SUMIF(DI$12:DI21,1,DI$12:DI21)=1,SUM(DI$12:DI21)=1,SUM(DI$12:DI21)=2),0,IF($C22+$ED21&gt;($ED$11*DI$8),1,IF($C22+$D22+$E22+$F22+$ED21&gt;($ED$11*DI$8),2,IF($C22+$D22+$E22+$F22+$G22+$ED21&gt;($ED$11*DI$8),3,0))))</f>
        <v>0</v>
      </c>
      <c r="DJ22" s="68">
        <f>IF(OR(SUMIF(DJ$12:DJ21,2,DJ$12:DJ21)=2,SUMIF(DJ$12:DJ21,1,DJ$12:DJ21)=1,SUM(DJ$12:DJ21)=1,SUM(DJ$12:DJ21)=2),0,IF($C22+$ED21&gt;($ED$11*DJ$8),1,IF($C22+$D22+$E22+$F22+$ED21&gt;($ED$11*DJ$8),2,IF($C22+$D22+$E22+$F22+$G22+$ED21&gt;($ED$11*DJ$8),3,0))))</f>
        <v>0</v>
      </c>
      <c r="DK22" s="68">
        <f>IF(OR(SUMIF(DK$12:DK21,2,DK$12:DK21)=2,SUMIF(DK$12:DK21,1,DK$12:DK21)=1,SUM(DK$12:DK21)=1,SUM(DK$12:DK21)=2),0,IF($C22+$ED21&gt;($ED$11*DK$8),1,IF($C22+$D22+$E22+$F22+$ED21&gt;($ED$11*DK$8),2,IF($C22+$D22+$E22+$F22+$G22+$ED21&gt;($ED$11*DK$8),3,0))))</f>
        <v>0</v>
      </c>
      <c r="DL22" s="68">
        <f>IF(OR(SUMIF(DL$12:DL21,2,DL$12:DL21)=2,SUMIF(DL$12:DL21,1,DL$12:DL21)=1,SUM(DL$12:DL21)=1,SUM(DL$12:DL21)=2),0,IF($C22+$ED21&gt;($ED$11*DL$8),1,IF($C22+$D22+$E22+$F22+$ED21&gt;($ED$11*DL$8),2,IF($C22+$D22+$E22+$F22+$G22+$ED21&gt;($ED$11*DL$8),3,0))))</f>
        <v>0</v>
      </c>
      <c r="DM22" s="68">
        <f>IF(OR(SUMIF(DM$12:DM21,2,DM$12:DM21)=2,SUMIF(DM$12:DM21,1,DM$12:DM21)=1,SUM(DM$12:DM21)=1,SUM(DM$12:DM21)=2),0,IF($C22+$ED21&gt;($ED$11*DM$8),1,IF($C22+$D22+$E22+$F22+$ED21&gt;($ED$11*DM$8),2,IF($C22+$D22+$E22+$F22+$G22+$ED21&gt;($ED$11*DM$8),3,0))))</f>
        <v>0</v>
      </c>
      <c r="DN22" s="68">
        <f>IF(OR(SUMIF(DN$12:DN21,2,DN$12:DN21)=2,SUMIF(DN$12:DN21,1,DN$12:DN21)=1,SUM(DN$12:DN21)=1,SUM(DN$12:DN21)=2),0,IF($C22+$ED21&gt;($ED$11*DN$8),1,IF($C22+$D22+$E22+$F22+$ED21&gt;($ED$11*DN$8),2,IF($C22+$D22+$E22+$F22+$G22+$ED21&gt;($ED$11*DN$8),3,0))))</f>
        <v>0</v>
      </c>
      <c r="DO22" s="68">
        <f>IF(OR(SUMIF(DO$12:DO21,2,DO$12:DO21)=2,SUMIF(DO$12:DO21,1,DO$12:DO21)=1,SUM(DO$12:DO21)=1,SUM(DO$12:DO21)=2),0,IF($C22+$ED21&gt;($ED$11*DO$8),1,IF($C22+$D22+$E22+$F22+$ED21&gt;($ED$11*DO$8),2,IF($C22+$D22+$E22+$F22+$G22+$ED21&gt;($ED$11*DO$8),3,0))))</f>
        <v>0</v>
      </c>
      <c r="DP22" s="68">
        <f>IF(OR(SUMIF(DP$12:DP21,2,DP$12:DP21)=2,SUMIF(DP$12:DP21,1,DP$12:DP21)=1,SUM(DP$12:DP21)=1,SUM(DP$12:DP21)=2),0,IF($C22+$ED21&gt;($ED$11*DP$8),1,IF($C22+$D22+$E22+$F22+$ED21&gt;($ED$11*DP$8),2,IF($C22+$D22+$E22+$F22+$G22+$ED21&gt;($ED$11*DP$8),3,0))))</f>
        <v>0</v>
      </c>
      <c r="DQ22" s="68">
        <f>IF(OR(SUMIF(DQ$12:DQ21,2,DQ$12:DQ21)=2,SUMIF(DQ$12:DQ21,1,DQ$12:DQ21)=1,SUM(DQ$12:DQ21)=1,SUM(DQ$12:DQ21)=2),0,IF($C22+$ED21&gt;($ED$11*DQ$8),1,IF($C22+$D22+$E22+$F22+$ED21&gt;($ED$11*DQ$8),2,IF($C22+$D22+$E22+$F22+$G22+$ED21&gt;($ED$11*DQ$8),3,0))))</f>
        <v>0</v>
      </c>
      <c r="DR22" s="68">
        <f>IF(OR(SUMIF(DR$12:DR21,2,DR$12:DR21)=2,SUMIF(DR$12:DR21,1,DR$12:DR21)=1,SUM(DR$12:DR21)=1,SUM(DR$12:DR21)=2),0,IF($C22+$ED21&gt;($ED$11*DR$8),1,IF($C22+$D22+$E22+$F22+$ED21&gt;($ED$11*DR$8),2,IF($C22+$D22+$E22+$F22+$G22+$ED21&gt;($ED$11*DR$8),3,0))))</f>
        <v>0</v>
      </c>
      <c r="DS22" s="68">
        <f>IF(OR(SUMIF(DS$12:DS21,2,DS$12:DS21)=2,SUMIF(DS$12:DS21,1,DS$12:DS21)=1,SUM(DS$12:DS21)=1,SUM(DS$12:DS21)=2),0,IF($C22+$ED21&gt;($ED$11*DS$8),1,IF($C22+$D22+$E22+$F22+$ED21&gt;($ED$11*DS$8),2,IF($C22+$D22+$E22+$F22+$G22+$ED21&gt;($ED$11*DS$8),3,0))))</f>
        <v>0</v>
      </c>
      <c r="DT22" s="68">
        <f>IF(OR(SUMIF(DT$12:DT21,2,DT$12:DT21)=2,SUMIF(DT$12:DT21,1,DT$12:DT21)=1,SUM(DT$12:DT21)=1,SUM(DT$12:DT21)=2),0,IF($C22+$ED21&gt;($ED$11*DT$8),1,IF($C22+$D22+$E22+$F22+$ED21&gt;($ED$11*DT$8),2,IF($C22+$D22+$E22+$F22+$G22+$ED21&gt;($ED$11*DT$8),3,0))))</f>
        <v>0</v>
      </c>
      <c r="DU22" s="68">
        <f>IF(OR(SUMIF(DU$12:DU21,2,DU$12:DU21)=2,SUMIF(DU$12:DU21,1,DU$12:DU21)=1,SUM(DU$12:DU21)=1,SUM(DU$12:DU21)=2),0,IF($C22+$ED21&gt;($ED$11*DU$8),1,IF($C22+$D22+$E22+$F22+$ED21&gt;($ED$11*DU$8),2,IF($C22+$D22+$E22+$F22+$G22+$ED21&gt;($ED$11*DU$8),3,0))))</f>
        <v>0</v>
      </c>
      <c r="DV22" s="68">
        <f>IF(OR(SUMIF(DV$12:DV21,2,DV$12:DV21)=2,SUMIF(DV$12:DV21,1,DV$12:DV21)=1,SUM(DV$12:DV21)=1,SUM(DV$12:DV21)=2),0,IF($C22+$ED21&gt;($ED$11*DV$8),1,IF($C22+$D22+$E22+$F22+$ED21&gt;($ED$11*DV$8),2,IF($C22+$D22+$E22+$F22+$G22+$ED21&gt;($ED$11*DV$8),3,0))))</f>
        <v>0</v>
      </c>
      <c r="DW22" s="68">
        <f>IF(OR(SUMIF(DW$12:DW21,2,DW$12:DW21)=2,SUMIF(DW$12:DW21,1,DW$12:DW21)=1,SUM(DW$12:DW21)=1,SUM(DW$12:DW21)=2),0,IF($C22+$ED21&gt;($ED$11*DW$8),1,IF($C22+$D22+$E22+$F22+$ED21&gt;($ED$11*DW$8),2,IF($C22+$D22+$E22+$F22+$G22+$ED21&gt;($ED$11*DW$8),3,0))))</f>
        <v>0</v>
      </c>
      <c r="DX22" s="68">
        <f>IF(OR(SUMIF(DX$12:DX21,2,DX$12:DX21)=2,SUMIF(DX$12:DX21,1,DX$12:DX21)=1,SUM(DX$12:DX21)=1,SUM(DX$12:DX21)=2),0,IF($C22+$ED21&gt;($ED$11*DX$8),1,IF($C22+$D22+$E22+$F22+$ED21&gt;($ED$11*DX$8),2,IF($C22+$D22+$E22+$F22+$G22+$ED21&gt;($ED$11*DX$8),3,0))))</f>
        <v>0</v>
      </c>
      <c r="DY22" s="68">
        <f>IF(OR(SUMIF(DY$12:DY21,2,DY$12:DY21)=2,SUMIF(DY$12:DY21,1,DY$12:DY21)=1,SUM(DY$12:DY21)=1,SUM(DY$12:DY21)=2),0,IF($C22+$ED21&gt;($ED$11*DY$8),1,IF($C22+$D22+$E22+$F22+$ED21&gt;($ED$11*DY$8),2,IF($C22+$D22+$E22+$F22+$G22+$ED21&gt;($ED$11*DY$8),3,0))))</f>
        <v>0</v>
      </c>
      <c r="DZ22" s="68">
        <f>IF(OR(SUMIF(DZ$12:DZ21,2,DZ$12:DZ21)=2,SUMIF(DZ$12:DZ21,1,DZ$12:DZ21)=1,SUM(DZ$12:DZ21)=1,SUM(DZ$12:DZ21)=2),0,IF($C22+$ED21&gt;($ED$11*DZ$8),1,IF($C22+$D22+$E22+$F22+$ED21&gt;($ED$11*DZ$8),2,IF($C22+$D22+$E22+$F22+$G22+$ED21&gt;($ED$11*DZ$8),3,0))))</f>
        <v>0</v>
      </c>
      <c r="EA22" s="68">
        <f>IF(OR(SUMIF(EA$12:EA21,2,EA$12:EA21)=2,SUMIF(EA$12:EA21,1,EA$12:EA21)=1,SUM(EA$12:EA21)=1,SUM(EA$12:EA21)=2),0,IF($C22+$ED21&gt;($ED$11*EA$8),1,IF($C22+$D22+$E22+$F22+$ED21&gt;($ED$11*EA$8),2,IF($C22+$D22+$E22+$F22+$G22+$ED21&gt;($ED$11*EA$8),3,0))))</f>
        <v>0</v>
      </c>
      <c r="EB22" s="68">
        <f>IF(OR(SUMIF(EB$12:EB21,2,EB$12:EB21)=2,SUMIF(EB$12:EB21,1,EB$12:EB21)=1,SUM(EB$12:EB21)=1,SUM(EB$12:EB21)=2),0,IF($C22+$ED21&gt;($ED$11*EB$8),1,IF($C22+$D22+$E22+$F22+$ED21&gt;($ED$11*EB$8),2,IF($C22+$D22+$E22+$F22+$G22+$ED21&gt;($ED$11*EB$8),3,0))))</f>
        <v>0</v>
      </c>
      <c r="EC22" s="68">
        <f>IF(OR(SUMIF(EC$12:EC21,2,EC$12:EC21)=2,SUMIF(EC$12:EC21,1,EC$12:EC21)=1,SUM(EC$12:EC21)=1,SUM(EC$12:EC21)=2),0,IF($C22+$ED21&gt;($ED$11*EC$8),1,IF($C22+$D22+$E22+$F22+$ED21&gt;($ED$11*EC$8),2,IF($C22+$D22+$E22+$F22+$G22+$ED21&gt;($ED$11*EC$8),3,0))))</f>
        <v>0</v>
      </c>
      <c r="ED22" s="26">
        <f>SUM($C$12:$F22)</f>
        <v>0</v>
      </c>
    </row>
    <row r="23" spans="1:134" ht="14.1" customHeight="1">
      <c r="A23" s="66">
        <v>12</v>
      </c>
      <c r="B23" s="238"/>
      <c r="C23" s="238"/>
      <c r="D23" s="238"/>
      <c r="E23" s="238"/>
      <c r="F23" s="238"/>
      <c r="G23" s="238"/>
      <c r="H23" s="68">
        <f>IF(OR(SUMIF(H$12:H22,2,H$12:H22)=2,SUMIF(H$12:H22,1,H$12:H22)=1,SUM(H$12:H22)=1,SUM(H$12:H22)=2),0,IF($C23+$ED22&gt;($ED$11*H$8),1,IF($C23+$D23+$E23+$F23+$ED22&gt;($ED$11*H$8),2,IF($C23+$D23+$E23+$F23+$G23+$ED22&gt;($ED$11*H$8),3,0))))</f>
        <v>0</v>
      </c>
      <c r="I23" s="68">
        <f>IF(OR(SUMIF(I$12:I22,2,I$12:I22)=2,SUMIF(I$12:I22,1,I$12:I22)=1,SUM(I$12:I22)=1,SUM(I$12:I22)=2),0,IF($C23+$ED22&gt;($ED$11*I$8),1,IF($C23+$D23+$E23+$F23+$ED22&gt;($ED$11*I$8),2,IF($C23+$D23+$E23+$F23+$G23+$ED22&gt;($ED$11*I$8),3,0))))</f>
        <v>0</v>
      </c>
      <c r="J23" s="68">
        <f>IF(OR(SUMIF(J$12:J22,2,J$12:J22)=2,SUMIF(J$12:J22,1,J$12:J22)=1,SUM(J$12:J22)=1,SUM(J$12:J22)=2),0,IF($C23+$ED22&gt;($ED$11*J$8),1,IF($C23+$D23+$E23+$F23+$ED22&gt;($ED$11*J$8),2,IF($C23+$D23+$E23+$F23+$G23+$ED22&gt;($ED$11*J$8),3,0))))</f>
        <v>0</v>
      </c>
      <c r="K23" s="68">
        <f>IF(OR(SUMIF(K$12:K22,2,K$12:K22)=2,SUMIF(K$12:K22,1,K$12:K22)=1,SUM(K$12:K22)=1,SUM(K$12:K22)=2),0,IF($C23+$ED22&gt;($ED$11*K$8),1,IF($C23+$D23+$E23+$F23+$ED22&gt;($ED$11*K$8),2,IF($C23+$D23+$E23+$F23+$G23+$ED22&gt;($ED$11*K$8),3,0))))</f>
        <v>0</v>
      </c>
      <c r="L23" s="68">
        <f>IF(OR(SUMIF(L$12:L22,2,L$12:L22)=2,SUMIF(L$12:L22,1,L$12:L22)=1,SUM(L$12:L22)=1,SUM(L$12:L22)=2),0,IF($C23+$ED22&gt;($ED$11*L$8),1,IF($C23+$D23+$E23+$F23+$ED22&gt;($ED$11*L$8),2,IF($C23+$D23+$E23+$F23+$G23+$ED22&gt;($ED$11*L$8),3,0))))</f>
        <v>0</v>
      </c>
      <c r="M23" s="68">
        <f>IF(OR(SUMIF(M$12:M22,2,M$12:M22)=2,SUMIF(M$12:M22,1,M$12:M22)=1,SUM(M$12:M22)=1,SUM(M$12:M22)=2),0,IF($C23+$ED22&gt;($ED$11*M$8),1,IF($C23+$D23+$E23+$F23+$ED22&gt;($ED$11*M$8),2,IF($C23+$D23+$E23+$F23+$G23+$ED22&gt;($ED$11*M$8),3,0))))</f>
        <v>0</v>
      </c>
      <c r="N23" s="68">
        <f>IF(OR(SUMIF(N$12:N22,2,N$12:N22)=2,SUMIF(N$12:N22,1,N$12:N22)=1,SUM(N$12:N22)=1,SUM(N$12:N22)=2),0,IF($C23+$ED22&gt;($ED$11*N$8),1,IF($C23+$D23+$E23+$F23+$ED22&gt;($ED$11*N$8),2,IF($C23+$D23+$E23+$F23+$G23+$ED22&gt;($ED$11*N$8),3,0))))</f>
        <v>0</v>
      </c>
      <c r="O23" s="68">
        <f>IF(OR(SUMIF(O$12:O22,2,O$12:O22)=2,SUMIF(O$12:O22,1,O$12:O22)=1,SUM(O$12:O22)=1,SUM(O$12:O22)=2),0,IF($C23+$ED22&gt;($ED$11*O$8),1,IF($C23+$D23+$E23+$F23+$ED22&gt;($ED$11*O$8),2,IF($C23+$D23+$E23+$F23+$G23+$ED22&gt;($ED$11*O$8),3,0))))</f>
        <v>0</v>
      </c>
      <c r="P23" s="68">
        <f>IF(OR(SUMIF(P$12:P22,2,P$12:P22)=2,SUMIF(P$12:P22,1,P$12:P22)=1,SUM(P$12:P22)=1,SUM(P$12:P22)=2),0,IF($C23+$ED22&gt;($ED$11*P$8),1,IF($C23+$D23+$E23+$F23+$ED22&gt;($ED$11*P$8),2,IF($C23+$D23+$E23+$F23+$G23+$ED22&gt;($ED$11*P$8),3,0))))</f>
        <v>0</v>
      </c>
      <c r="Q23" s="68">
        <f>IF(OR(SUMIF(Q$12:Q22,2,Q$12:Q22)=2,SUMIF(Q$12:Q22,1,Q$12:Q22)=1,SUM(Q$12:Q22)=1,SUM(Q$12:Q22)=2),0,IF($C23+$ED22&gt;($ED$11*Q$8),1,IF($C23+$D23+$E23+$F23+$ED22&gt;($ED$11*Q$8),2,IF($C23+$D23+$E23+$F23+$G23+$ED22&gt;($ED$11*Q$8),3,0))))</f>
        <v>0</v>
      </c>
      <c r="R23" s="68">
        <f>IF(OR(SUMIF(R$12:R22,2,R$12:R22)=2,SUMIF(R$12:R22,1,R$12:R22)=1,SUM(R$12:R22)=1,SUM(R$12:R22)=2),0,IF($C23+$ED22&gt;($ED$11*R$8),1,IF($C23+$D23+$E23+$F23+$ED22&gt;($ED$11*R$8),2,IF($C23+$D23+$E23+$F23+$G23+$ED22&gt;($ED$11*R$8),3,0))))</f>
        <v>0</v>
      </c>
      <c r="S23" s="68">
        <f>IF(OR(SUMIF(S$12:S22,2,S$12:S22)=2,SUMIF(S$12:S22,1,S$12:S22)=1,SUM(S$12:S22)=1,SUM(S$12:S22)=2),0,IF($C23+$ED22&gt;($ED$11*S$8),1,IF($C23+$D23+$E23+$F23+$ED22&gt;($ED$11*S$8),2,IF($C23+$D23+$E23+$F23+$G23+$ED22&gt;($ED$11*S$8),3,0))))</f>
        <v>0</v>
      </c>
      <c r="T23" s="68">
        <f>IF(OR(SUMIF(T$12:T22,2,T$12:T22)=2,SUMIF(T$12:T22,1,T$12:T22)=1,SUM(T$12:T22)=1,SUM(T$12:T22)=2),0,IF($C23+$ED22&gt;($ED$11*T$8),1,IF($C23+$D23+$E23+$F23+$ED22&gt;($ED$11*T$8),2,IF($C23+$D23+$E23+$F23+$G23+$ED22&gt;($ED$11*T$8),3,0))))</f>
        <v>0</v>
      </c>
      <c r="U23" s="68">
        <f>IF(OR(SUMIF(U$12:U22,2,U$12:U22)=2,SUMIF(U$12:U22,1,U$12:U22)=1,SUM(U$12:U22)=1,SUM(U$12:U22)=2),0,IF($C23+$ED22&gt;($ED$11*U$8),1,IF($C23+$D23+$E23+$F23+$ED22&gt;($ED$11*U$8),2,IF($C23+$D23+$E23+$F23+$G23+$ED22&gt;($ED$11*U$8),3,0))))</f>
        <v>0</v>
      </c>
      <c r="V23" s="68">
        <f>IF(OR(SUMIF(V$12:V22,2,V$12:V22)=2,SUMIF(V$12:V22,1,V$12:V22)=1,SUM(V$12:V22)=1,SUM(V$12:V22)=2),0,IF($C23+$ED22&gt;($ED$11*V$8),1,IF($C23+$D23+$E23+$F23+$ED22&gt;($ED$11*V$8),2,IF($C23+$D23+$E23+$F23+$G23+$ED22&gt;($ED$11*V$8),3,0))))</f>
        <v>0</v>
      </c>
      <c r="W23" s="68">
        <f>IF(OR(SUMIF(W$12:W22,2,W$12:W22)=2,SUMIF(W$12:W22,1,W$12:W22)=1,SUM(W$12:W22)=1,SUM(W$12:W22)=2),0,IF($C23+$ED22&gt;($ED$11*W$8),1,IF($C23+$D23+$E23+$F23+$ED22&gt;($ED$11*W$8),2,IF($C23+$D23+$E23+$F23+$G23+$ED22&gt;($ED$11*W$8),3,0))))</f>
        <v>0</v>
      </c>
      <c r="X23" s="68">
        <f>IF(OR(SUMIF(X$12:X22,2,X$12:X22)=2,SUMIF(X$12:X22,1,X$12:X22)=1,SUM(X$12:X22)=1,SUM(X$12:X22)=2),0,IF($C23+$ED22&gt;($ED$11*X$8),1,IF($C23+$D23+$E23+$F23+$ED22&gt;($ED$11*X$8),2,IF($C23+$D23+$E23+$F23+$G23+$ED22&gt;($ED$11*X$8),3,0))))</f>
        <v>0</v>
      </c>
      <c r="Y23" s="68">
        <f>IF(OR(SUMIF(Y$12:Y22,2,Y$12:Y22)=2,SUMIF(Y$12:Y22,1,Y$12:Y22)=1,SUM(Y$12:Y22)=1,SUM(Y$12:Y22)=2),0,IF($C23+$ED22&gt;($ED$11*Y$8),1,IF($C23+$D23+$E23+$F23+$ED22&gt;($ED$11*Y$8),2,IF($C23+$D23+$E23+$F23+$G23+$ED22&gt;($ED$11*Y$8),3,0))))</f>
        <v>0</v>
      </c>
      <c r="Z23" s="68">
        <f>IF(OR(SUMIF(Z$12:Z22,2,Z$12:Z22)=2,SUMIF(Z$12:Z22,1,Z$12:Z22)=1,SUM(Z$12:Z22)=1,SUM(Z$12:Z22)=2),0,IF($C23+$ED22&gt;($ED$11*Z$8),1,IF($C23+$D23+$E23+$F23+$ED22&gt;($ED$11*Z$8),2,IF($C23+$D23+$E23+$F23+$G23+$ED22&gt;($ED$11*Z$8),3,0))))</f>
        <v>0</v>
      </c>
      <c r="AA23" s="68">
        <f>IF(OR(SUMIF(AA$12:AA22,2,AA$12:AA22)=2,SUMIF(AA$12:AA22,1,AA$12:AA22)=1,SUM(AA$12:AA22)=1,SUM(AA$12:AA22)=2),0,IF($C23+$ED22&gt;($ED$11*AA$8),1,IF($C23+$D23+$E23+$F23+$ED22&gt;($ED$11*AA$8),2,IF($C23+$D23+$E23+$F23+$G23+$ED22&gt;($ED$11*AA$8),3,0))))</f>
        <v>0</v>
      </c>
      <c r="AB23" s="68">
        <f>IF(OR(SUMIF(AB$12:AB22,2,AB$12:AB22)=2,SUMIF(AB$12:AB22,1,AB$12:AB22)=1,SUM(AB$12:AB22)=1,SUM(AB$12:AB22)=2),0,IF($C23+$ED22&gt;($ED$11*AB$8),1,IF($C23+$D23+$E23+$F23+$ED22&gt;($ED$11*AB$8),2,IF($C23+$D23+$E23+$F23+$G23+$ED22&gt;($ED$11*AB$8),3,0))))</f>
        <v>0</v>
      </c>
      <c r="AC23" s="68">
        <f>IF(OR(SUMIF(AC$12:AC22,2,AC$12:AC22)=2,SUMIF(AC$12:AC22,1,AC$12:AC22)=1,SUM(AC$12:AC22)=1,SUM(AC$12:AC22)=2),0,IF($C23+$ED22&gt;($ED$11*AC$8),1,IF($C23+$D23+$E23+$F23+$ED22&gt;($ED$11*AC$8),2,IF($C23+$D23+$E23+$F23+$G23+$ED22&gt;($ED$11*AC$8),3,0))))</f>
        <v>0</v>
      </c>
      <c r="AD23" s="68">
        <f>IF(OR(SUMIF(AD$12:AD22,2,AD$12:AD22)=2,SUMIF(AD$12:AD22,1,AD$12:AD22)=1,SUM(AD$12:AD22)=1,SUM(AD$12:AD22)=2),0,IF($C23+$ED22&gt;($ED$11*AD$8),1,IF($C23+$D23+$E23+$F23+$ED22&gt;($ED$11*AD$8),2,IF($C23+$D23+$E23+$F23+$G23+$ED22&gt;($ED$11*AD$8),3,0))))</f>
        <v>0</v>
      </c>
      <c r="AE23" s="68">
        <f>IF(OR(SUMIF(AE$12:AE22,2,AE$12:AE22)=2,SUMIF(AE$12:AE22,1,AE$12:AE22)=1,SUM(AE$12:AE22)=1,SUM(AE$12:AE22)=2),0,IF($C23+$ED22&gt;($ED$11*AE$8),1,IF($C23+$D23+$E23+$F23+$ED22&gt;($ED$11*AE$8),2,IF($C23+$D23+$E23+$F23+$G23+$ED22&gt;($ED$11*AE$8),3,0))))</f>
        <v>0</v>
      </c>
      <c r="AF23" s="68">
        <f>IF(OR(SUMIF(AF$12:AF22,2,AF$12:AF22)=2,SUMIF(AF$12:AF22,1,AF$12:AF22)=1,SUM(AF$12:AF22)=1,SUM(AF$12:AF22)=2),0,IF($C23+$ED22&gt;($ED$11*AF$8),1,IF($C23+$D23+$E23+$F23+$ED22&gt;($ED$11*AF$8),2,IF($C23+$D23+$E23+$F23+$G23+$ED22&gt;($ED$11*AF$8),3,0))))</f>
        <v>0</v>
      </c>
      <c r="AG23" s="68">
        <f>IF(OR(SUMIF(AG$12:AG22,2,AG$12:AG22)=2,SUMIF(AG$12:AG22,1,AG$12:AG22)=1,SUM(AG$12:AG22)=1,SUM(AG$12:AG22)=2),0,IF($C23+$ED22&gt;($ED$11*AG$8),1,IF($C23+$D23+$E23+$F23+$ED22&gt;($ED$11*AG$8),2,IF($C23+$D23+$E23+$F23+$G23+$ED22&gt;($ED$11*AG$8),3,0))))</f>
        <v>0</v>
      </c>
      <c r="AH23" s="68">
        <f>IF(OR(SUMIF(AH$12:AH22,2,AH$12:AH22)=2,SUMIF(AH$12:AH22,1,AH$12:AH22)=1,SUM(AH$12:AH22)=1,SUM(AH$12:AH22)=2),0,IF($C23+$ED22&gt;($ED$11*AH$8),1,IF($C23+$D23+$E23+$F23+$ED22&gt;($ED$11*AH$8),2,IF($C23+$D23+$E23+$F23+$G23+$ED22&gt;($ED$11*AH$8),3,0))))</f>
        <v>0</v>
      </c>
      <c r="AI23" s="68">
        <f>IF(OR(SUMIF(AI$12:AI22,2,AI$12:AI22)=2,SUMIF(AI$12:AI22,1,AI$12:AI22)=1,SUM(AI$12:AI22)=1,SUM(AI$12:AI22)=2),0,IF($C23+$ED22&gt;($ED$11*AI$8),1,IF($C23+$D23+$E23+$F23+$ED22&gt;($ED$11*AI$8),2,IF($C23+$D23+$E23+$F23+$G23+$ED22&gt;($ED$11*AI$8),3,0))))</f>
        <v>0</v>
      </c>
      <c r="AJ23" s="68">
        <f>IF(OR(SUMIF(AJ$12:AJ22,2,AJ$12:AJ22)=2,SUMIF(AJ$12:AJ22,1,AJ$12:AJ22)=1,SUM(AJ$12:AJ22)=1,SUM(AJ$12:AJ22)=2),0,IF($C23+$ED22&gt;($ED$11*AJ$8),1,IF($C23+$D23+$E23+$F23+$ED22&gt;($ED$11*AJ$8),2,IF($C23+$D23+$E23+$F23+$G23+$ED22&gt;($ED$11*AJ$8),3,0))))</f>
        <v>0</v>
      </c>
      <c r="AK23" s="68">
        <f>IF(OR(SUMIF(AK$12:AK22,2,AK$12:AK22)=2,SUMIF(AK$12:AK22,1,AK$12:AK22)=1,SUM(AK$12:AK22)=1,SUM(AK$12:AK22)=2),0,IF($C23+$ED22&gt;($ED$11*AK$8),1,IF($C23+$D23+$E23+$F23+$ED22&gt;($ED$11*AK$8),2,IF($C23+$D23+$E23+$F23+$G23+$ED22&gt;($ED$11*AK$8),3,0))))</f>
        <v>0</v>
      </c>
      <c r="AL23" s="68">
        <f>IF(OR(SUMIF(AL$12:AL22,2,AL$12:AL22)=2,SUMIF(AL$12:AL22,1,AL$12:AL22)=1,SUM(AL$12:AL22)=1,SUM(AL$12:AL22)=2),0,IF($C23+$ED22&gt;($ED$11*AL$8),1,IF($C23+$D23+$E23+$F23+$ED22&gt;($ED$11*AL$8),2,IF($C23+$D23+$E23+$F23+$G23+$ED22&gt;($ED$11*AL$8),3,0))))</f>
        <v>0</v>
      </c>
      <c r="AM23" s="68">
        <f>IF(OR(SUMIF(AM$12:AM22,2,AM$12:AM22)=2,SUMIF(AM$12:AM22,1,AM$12:AM22)=1,SUM(AM$12:AM22)=1,SUM(AM$12:AM22)=2),0,IF($C23+$ED22&gt;($ED$11*AM$8),1,IF($C23+$D23+$E23+$F23+$ED22&gt;($ED$11*AM$8),2,IF($C23+$D23+$E23+$F23+$G23+$ED22&gt;($ED$11*AM$8),3,0))))</f>
        <v>0</v>
      </c>
      <c r="AN23" s="68">
        <f>IF(OR(SUMIF(AN$12:AN22,2,AN$12:AN22)=2,SUMIF(AN$12:AN22,1,AN$12:AN22)=1,SUM(AN$12:AN22)=1,SUM(AN$12:AN22)=2),0,IF($C23+$ED22&gt;($ED$11*AN$8),1,IF($C23+$D23+$E23+$F23+$ED22&gt;($ED$11*AN$8),2,IF($C23+$D23+$E23+$F23+$G23+$ED22&gt;($ED$11*AN$8),3,0))))</f>
        <v>0</v>
      </c>
      <c r="AO23" s="68">
        <f>IF(OR(SUMIF(AO$12:AO22,2,AO$12:AO22)=2,SUMIF(AO$12:AO22,1,AO$12:AO22)=1,SUM(AO$12:AO22)=1,SUM(AO$12:AO22)=2),0,IF($C23+$ED22&gt;($ED$11*AO$8),1,IF($C23+$D23+$E23+$F23+$ED22&gt;($ED$11*AO$8),2,IF($C23+$D23+$E23+$F23+$G23+$ED22&gt;($ED$11*AO$8),3,0))))</f>
        <v>0</v>
      </c>
      <c r="AP23" s="68">
        <f>IF(OR(SUMIF(AP$12:AP22,2,AP$12:AP22)=2,SUMIF(AP$12:AP22,1,AP$12:AP22)=1,SUM(AP$12:AP22)=1,SUM(AP$12:AP22)=2),0,IF($C23+$ED22&gt;($ED$11*AP$8),1,IF($C23+$D23+$E23+$F23+$ED22&gt;($ED$11*AP$8),2,IF($C23+$D23+$E23+$F23+$G23+$ED22&gt;($ED$11*AP$8),3,0))))</f>
        <v>0</v>
      </c>
      <c r="AQ23" s="68">
        <f>IF(OR(SUMIF(AQ$12:AQ22,2,AQ$12:AQ22)=2,SUMIF(AQ$12:AQ22,1,AQ$12:AQ22)=1,SUM(AQ$12:AQ22)=1,SUM(AQ$12:AQ22)=2),0,IF($C23+$ED22&gt;($ED$11*AQ$8),1,IF($C23+$D23+$E23+$F23+$ED22&gt;($ED$11*AQ$8),2,IF($C23+$D23+$E23+$F23+$G23+$ED22&gt;($ED$11*AQ$8),3,0))))</f>
        <v>0</v>
      </c>
      <c r="AR23" s="68">
        <f>IF(OR(SUMIF(AR$12:AR22,2,AR$12:AR22)=2,SUMIF(AR$12:AR22,1,AR$12:AR22)=1,SUM(AR$12:AR22)=1,SUM(AR$12:AR22)=2),0,IF($C23+$ED22&gt;($ED$11*AR$8),1,IF($C23+$D23+$E23+$F23+$ED22&gt;($ED$11*AR$8),2,IF($C23+$D23+$E23+$F23+$G23+$ED22&gt;($ED$11*AR$8),3,0))))</f>
        <v>0</v>
      </c>
      <c r="AS23" s="68">
        <f>IF(OR(SUMIF(AS$12:AS22,2,AS$12:AS22)=2,SUMIF(AS$12:AS22,1,AS$12:AS22)=1,SUM(AS$12:AS22)=1,SUM(AS$12:AS22)=2),0,IF($C23+$ED22&gt;($ED$11*AS$8),1,IF($C23+$D23+$E23+$F23+$ED22&gt;($ED$11*AS$8),2,IF($C23+$D23+$E23+$F23+$G23+$ED22&gt;($ED$11*AS$8),3,0))))</f>
        <v>0</v>
      </c>
      <c r="AT23" s="68">
        <f>IF(OR(SUMIF(AT$12:AT22,2,AT$12:AT22)=2,SUMIF(AT$12:AT22,1,AT$12:AT22)=1,SUM(AT$12:AT22)=1,SUM(AT$12:AT22)=2),0,IF($C23+$ED22&gt;($ED$11*AT$8),1,IF($C23+$D23+$E23+$F23+$ED22&gt;($ED$11*AT$8),2,IF($C23+$D23+$E23+$F23+$G23+$ED22&gt;($ED$11*AT$8),3,0))))</f>
        <v>0</v>
      </c>
      <c r="AU23" s="68">
        <f>IF(OR(SUMIF(AU$12:AU22,2,AU$12:AU22)=2,SUMIF(AU$12:AU22,1,AU$12:AU22)=1,SUM(AU$12:AU22)=1,SUM(AU$12:AU22)=2),0,IF($C23+$ED22&gt;($ED$11*AU$8),1,IF($C23+$D23+$E23+$F23+$ED22&gt;($ED$11*AU$8),2,IF($C23+$D23+$E23+$F23+$G23+$ED22&gt;($ED$11*AU$8),3,0))))</f>
        <v>0</v>
      </c>
      <c r="AV23" s="68">
        <f>IF(OR(SUMIF(AV$12:AV22,2,AV$12:AV22)=2,SUMIF(AV$12:AV22,1,AV$12:AV22)=1,SUM(AV$12:AV22)=1,SUM(AV$12:AV22)=2),0,IF($C23+$ED22&gt;($ED$11*AV$8),1,IF($C23+$D23+$E23+$F23+$ED22&gt;($ED$11*AV$8),2,IF($C23+$D23+$E23+$F23+$G23+$ED22&gt;($ED$11*AV$8),3,0))))</f>
        <v>0</v>
      </c>
      <c r="AW23" s="68">
        <f>IF(OR(SUMIF(AW$12:AW22,2,AW$12:AW22)=2,SUMIF(AW$12:AW22,1,AW$12:AW22)=1,SUM(AW$12:AW22)=1,SUM(AW$12:AW22)=2),0,IF($C23+$ED22&gt;($ED$11*AW$8),1,IF($C23+$D23+$E23+$F23+$ED22&gt;($ED$11*AW$8),2,IF($C23+$D23+$E23+$F23+$G23+$ED22&gt;($ED$11*AW$8),3,0))))</f>
        <v>0</v>
      </c>
      <c r="AX23" s="68">
        <f>IF(OR(SUMIF(AX$12:AX22,2,AX$12:AX22)=2,SUMIF(AX$12:AX22,1,AX$12:AX22)=1,SUM(AX$12:AX22)=1,SUM(AX$12:AX22)=2),0,IF($C23+$ED22&gt;($ED$11*AX$8),1,IF($C23+$D23+$E23+$F23+$ED22&gt;($ED$11*AX$8),2,IF($C23+$D23+$E23+$F23+$G23+$ED22&gt;($ED$11*AX$8),3,0))))</f>
        <v>0</v>
      </c>
      <c r="AY23" s="68">
        <f>IF(OR(SUMIF(AY$12:AY22,2,AY$12:AY22)=2,SUMIF(AY$12:AY22,1,AY$12:AY22)=1,SUM(AY$12:AY22)=1,SUM(AY$12:AY22)=2),0,IF($C23+$ED22&gt;($ED$11*AY$8),1,IF($C23+$D23+$E23+$F23+$ED22&gt;($ED$11*AY$8),2,IF($C23+$D23+$E23+$F23+$G23+$ED22&gt;($ED$11*AY$8),3,0))))</f>
        <v>0</v>
      </c>
      <c r="AZ23" s="68">
        <f>IF(OR(SUMIF(AZ$12:AZ22,2,AZ$12:AZ22)=2,SUMIF(AZ$12:AZ22,1,AZ$12:AZ22)=1,SUM(AZ$12:AZ22)=1,SUM(AZ$12:AZ22)=2),0,IF($C23+$ED22&gt;($ED$11*AZ$8),1,IF($C23+$D23+$E23+$F23+$ED22&gt;($ED$11*AZ$8),2,IF($C23+$D23+$E23+$F23+$G23+$ED22&gt;($ED$11*AZ$8),3,0))))</f>
        <v>0</v>
      </c>
      <c r="BA23" s="68">
        <f>IF(OR(SUMIF(BA$12:BA22,2,BA$12:BA22)=2,SUMIF(BA$12:BA22,1,BA$12:BA22)=1,SUM(BA$12:BA22)=1,SUM(BA$12:BA22)=2),0,IF($C23+$ED22&gt;($ED$11*BA$8),1,IF($C23+$D23+$E23+$F23+$ED22&gt;($ED$11*BA$8),2,IF($C23+$D23+$E23+$F23+$G23+$ED22&gt;($ED$11*BA$8),3,0))))</f>
        <v>0</v>
      </c>
      <c r="BB23" s="68">
        <f>IF(OR(SUMIF(BB$12:BB22,2,BB$12:BB22)=2,SUMIF(BB$12:BB22,1,BB$12:BB22)=1,SUM(BB$12:BB22)=1,SUM(BB$12:BB22)=2),0,IF($C23+$ED22&gt;($ED$11*BB$8),1,IF($C23+$D23+$E23+$F23+$ED22&gt;($ED$11*BB$8),2,IF($C23+$D23+$E23+$F23+$G23+$ED22&gt;($ED$11*BB$8),3,0))))</f>
        <v>0</v>
      </c>
      <c r="BC23" s="68">
        <f>IF(OR(SUMIF(BC$12:BC22,2,BC$12:BC22)=2,SUMIF(BC$12:BC22,1,BC$12:BC22)=1,SUM(BC$12:BC22)=1,SUM(BC$12:BC22)=2),0,IF($C23+$ED22&gt;($ED$11*BC$8),1,IF($C23+$D23+$E23+$F23+$ED22&gt;($ED$11*BC$8),2,IF($C23+$D23+$E23+$F23+$G23+$ED22&gt;($ED$11*BC$8),3,0))))</f>
        <v>0</v>
      </c>
      <c r="BD23" s="68">
        <f>IF(OR(SUMIF(BD$12:BD22,2,BD$12:BD22)=2,SUMIF(BD$12:BD22,1,BD$12:BD22)=1,SUM(BD$12:BD22)=1,SUM(BD$12:BD22)=2),0,IF($C23+$ED22&gt;($ED$11*BD$8),1,IF($C23+$D23+$E23+$F23+$ED22&gt;($ED$11*BD$8),2,IF($C23+$D23+$E23+$F23+$G23+$ED22&gt;($ED$11*BD$8),3,0))))</f>
        <v>0</v>
      </c>
      <c r="BE23" s="68">
        <f>IF(OR(SUMIF(BE$12:BE22,2,BE$12:BE22)=2,SUMIF(BE$12:BE22,1,BE$12:BE22)=1,SUM(BE$12:BE22)=1,SUM(BE$12:BE22)=2),0,IF($C23+$ED22&gt;($ED$11*BE$8),1,IF($C23+$D23+$E23+$F23+$ED22&gt;($ED$11*BE$8),2,IF($C23+$D23+$E23+$F23+$G23+$ED22&gt;($ED$11*BE$8),3,0))))</f>
        <v>0</v>
      </c>
      <c r="BF23" s="68">
        <f>IF(OR(SUMIF(BF$12:BF22,2,BF$12:BF22)=2,SUMIF(BF$12:BF22,1,BF$12:BF22)=1,SUM(BF$12:BF22)=1,SUM(BF$12:BF22)=2),0,IF($C23+$ED22&gt;($ED$11*BF$8),1,IF($C23+$D23+$E23+$F23+$ED22&gt;($ED$11*BF$8),2,IF($C23+$D23+$E23+$F23+$G23+$ED22&gt;($ED$11*BF$8),3,0))))</f>
        <v>0</v>
      </c>
      <c r="BG23" s="68">
        <f>IF(OR(SUMIF(BG$12:BG22,2,BG$12:BG22)=2,SUMIF(BG$12:BG22,1,BG$12:BG22)=1,SUM(BG$12:BG22)=1,SUM(BG$12:BG22)=2),0,IF($C23+$ED22&gt;($ED$11*BG$8),1,IF($C23+$D23+$E23+$F23+$ED22&gt;($ED$11*BG$8),2,IF($C23+$D23+$E23+$F23+$G23+$ED22&gt;($ED$11*BG$8),3,0))))</f>
        <v>0</v>
      </c>
      <c r="BH23" s="68">
        <f>IF(OR(SUMIF(BH$12:BH22,2,BH$12:BH22)=2,SUMIF(BH$12:BH22,1,BH$12:BH22)=1,SUM(BH$12:BH22)=1,SUM(BH$12:BH22)=2),0,IF($C23+$ED22&gt;($ED$11*BH$8),1,IF($C23+$D23+$E23+$F23+$ED22&gt;($ED$11*BH$8),2,IF($C23+$D23+$E23+$F23+$G23+$ED22&gt;($ED$11*BH$8),3,0))))</f>
        <v>0</v>
      </c>
      <c r="BI23" s="68">
        <f>IF(OR(SUMIF(BI$12:BI22,2,BI$12:BI22)=2,SUMIF(BI$12:BI22,1,BI$12:BI22)=1,SUM(BI$12:BI22)=1,SUM(BI$12:BI22)=2),0,IF($C23+$ED22&gt;($ED$11*BI$8),1,IF($C23+$D23+$E23+$F23+$ED22&gt;($ED$11*BI$8),2,IF($C23+$D23+$E23+$F23+$G23+$ED22&gt;($ED$11*BI$8),3,0))))</f>
        <v>0</v>
      </c>
      <c r="BJ23" s="68">
        <f>IF(OR(SUMIF(BJ$12:BJ22,2,BJ$12:BJ22)=2,SUMIF(BJ$12:BJ22,1,BJ$12:BJ22)=1,SUM(BJ$12:BJ22)=1,SUM(BJ$12:BJ22)=2),0,IF($C23+$ED22&gt;($ED$11*BJ$8),1,IF($C23+$D23+$E23+$F23+$ED22&gt;($ED$11*BJ$8),2,IF($C23+$D23+$E23+$F23+$G23+$ED22&gt;($ED$11*BJ$8),3,0))))</f>
        <v>0</v>
      </c>
      <c r="BK23" s="68">
        <f>IF(OR(SUMIF(BK$12:BK22,2,BK$12:BK22)=2,SUMIF(BK$12:BK22,1,BK$12:BK22)=1,SUM(BK$12:BK22)=1,SUM(BK$12:BK22)=2),0,IF($C23+$ED22&gt;($ED$11*BK$8),1,IF($C23+$D23+$E23+$F23+$ED22&gt;($ED$11*BK$8),2,IF($C23+$D23+$E23+$F23+$G23+$ED22&gt;($ED$11*BK$8),3,0))))</f>
        <v>0</v>
      </c>
      <c r="BL23" s="68">
        <f>IF(OR(SUMIF(BL$12:BL22,2,BL$12:BL22)=2,SUMIF(BL$12:BL22,1,BL$12:BL22)=1,SUM(BL$12:BL22)=1,SUM(BL$12:BL22)=2),0,IF($C23+$ED22&gt;($ED$11*BL$8),1,IF($C23+$D23+$E23+$F23+$ED22&gt;($ED$11*BL$8),2,IF($C23+$D23+$E23+$F23+$G23+$ED22&gt;($ED$11*BL$8),3,0))))</f>
        <v>0</v>
      </c>
      <c r="BM23" s="68">
        <f>IF(OR(SUMIF(BM$12:BM22,2,BM$12:BM22)=2,SUMIF(BM$12:BM22,1,BM$12:BM22)=1,SUM(BM$12:BM22)=1,SUM(BM$12:BM22)=2),0,IF($C23+$ED22&gt;($ED$11*BM$8),1,IF($C23+$D23+$E23+$F23+$ED22&gt;($ED$11*BM$8),2,IF($C23+$D23+$E23+$F23+$G23+$ED22&gt;($ED$11*BM$8),3,0))))</f>
        <v>0</v>
      </c>
      <c r="BN23" s="68">
        <f>IF(OR(SUMIF(BN$12:BN22,2,BN$12:BN22)=2,SUMIF(BN$12:BN22,1,BN$12:BN22)=1,SUM(BN$12:BN22)=1,SUM(BN$12:BN22)=2),0,IF($C23+$ED22&gt;($ED$11*BN$8),1,IF($C23+$D23+$E23+$F23+$ED22&gt;($ED$11*BN$8),2,IF($C23+$D23+$E23+$F23+$G23+$ED22&gt;($ED$11*BN$8),3,0))))</f>
        <v>0</v>
      </c>
      <c r="BO23" s="68">
        <f>IF(OR(SUMIF(BO$12:BO22,2,BO$12:BO22)=2,SUMIF(BO$12:BO22,1,BO$12:BO22)=1,SUM(BO$12:BO22)=1,SUM(BO$12:BO22)=2),0,IF($C23+$ED22&gt;($ED$11*BO$8),1,IF($C23+$D23+$E23+$F23+$ED22&gt;($ED$11*BO$8),2,IF($C23+$D23+$E23+$F23+$G23+$ED22&gt;($ED$11*BO$8),3,0))))</f>
        <v>0</v>
      </c>
      <c r="BP23" s="68">
        <f>IF(OR(SUMIF(BP$12:BP22,2,BP$12:BP22)=2,SUMIF(BP$12:BP22,1,BP$12:BP22)=1,SUM(BP$12:BP22)=1,SUM(BP$12:BP22)=2),0,IF($C23+$ED22&gt;($ED$11*BP$8),1,IF($C23+$D23+$E23+$F23+$ED22&gt;($ED$11*BP$8),2,IF($C23+$D23+$E23+$F23+$G23+$ED22&gt;($ED$11*BP$8),3,0))))</f>
        <v>0</v>
      </c>
      <c r="BQ23" s="68">
        <f>IF(OR(SUMIF(BQ$12:BQ22,2,BQ$12:BQ22)=2,SUMIF(BQ$12:BQ22,1,BQ$12:BQ22)=1,SUM(BQ$12:BQ22)=1,SUM(BQ$12:BQ22)=2),0,IF($C23+$ED22&gt;($ED$11*BQ$8),1,IF($C23+$D23+$E23+$F23+$ED22&gt;($ED$11*BQ$8),2,IF($C23+$D23+$E23+$F23+$G23+$ED22&gt;($ED$11*BQ$8),3,0))))</f>
        <v>0</v>
      </c>
      <c r="BR23" s="68">
        <f>IF(OR(SUMIF(BR$12:BR22,2,BR$12:BR22)=2,SUMIF(BR$12:BR22,1,BR$12:BR22)=1,SUM(BR$12:BR22)=1,SUM(BR$12:BR22)=2),0,IF($C23+$ED22&gt;($ED$11*BR$8),1,IF($C23+$D23+$E23+$F23+$ED22&gt;($ED$11*BR$8),2,IF($C23+$D23+$E23+$F23+$G23+$ED22&gt;($ED$11*BR$8),3,0))))</f>
        <v>0</v>
      </c>
      <c r="BS23" s="68">
        <f>IF(OR(SUMIF(BS$12:BS22,2,BS$12:BS22)=2,SUMIF(BS$12:BS22,1,BS$12:BS22)=1,SUM(BS$12:BS22)=1,SUM(BS$12:BS22)=2),0,IF($C23+$ED22&gt;($ED$11*BS$8),1,IF($C23+$D23+$E23+$F23+$ED22&gt;($ED$11*BS$8),2,IF($C23+$D23+$E23+$F23+$G23+$ED22&gt;($ED$11*BS$8),3,0))))</f>
        <v>0</v>
      </c>
      <c r="BT23" s="68">
        <f>IF(OR(SUMIF(BT$12:BT22,2,BT$12:BT22)=2,SUMIF(BT$12:BT22,1,BT$12:BT22)=1,SUM(BT$12:BT22)=1,SUM(BT$12:BT22)=2),0,IF($C23+$ED22&gt;($ED$11*BT$8),1,IF($C23+$D23+$E23+$F23+$ED22&gt;($ED$11*BT$8),2,IF($C23+$D23+$E23+$F23+$G23+$ED22&gt;($ED$11*BT$8),3,0))))</f>
        <v>0</v>
      </c>
      <c r="BU23" s="68">
        <f>IF(OR(SUMIF(BU$12:BU22,2,BU$12:BU22)=2,SUMIF(BU$12:BU22,1,BU$12:BU22)=1,SUM(BU$12:BU22)=1,SUM(BU$12:BU22)=2),0,IF($C23+$ED22&gt;($ED$11*BU$8),1,IF($C23+$D23+$E23+$F23+$ED22&gt;($ED$11*BU$8),2,IF($C23+$D23+$E23+$F23+$G23+$ED22&gt;($ED$11*BU$8),3,0))))</f>
        <v>0</v>
      </c>
      <c r="BV23" s="68">
        <f>IF(OR(SUMIF(BV$12:BV22,2,BV$12:BV22)=2,SUMIF(BV$12:BV22,1,BV$12:BV22)=1,SUM(BV$12:BV22)=1,SUM(BV$12:BV22)=2),0,IF($C23+$ED22&gt;($ED$11*BV$8),1,IF($C23+$D23+$E23+$F23+$ED22&gt;($ED$11*BV$8),2,IF($C23+$D23+$E23+$F23+$G23+$ED22&gt;($ED$11*BV$8),3,0))))</f>
        <v>0</v>
      </c>
      <c r="BW23" s="68">
        <f>IF(OR(SUMIF(BW$12:BW22,2,BW$12:BW22)=2,SUMIF(BW$12:BW22,1,BW$12:BW22)=1,SUM(BW$12:BW22)=1,SUM(BW$12:BW22)=2),0,IF($C23+$ED22&gt;($ED$11*BW$8),1,IF($C23+$D23+$E23+$F23+$ED22&gt;($ED$11*BW$8),2,IF($C23+$D23+$E23+$F23+$G23+$ED22&gt;($ED$11*BW$8),3,0))))</f>
        <v>0</v>
      </c>
      <c r="BX23" s="68">
        <f>IF(OR(SUMIF(BX$12:BX22,2,BX$12:BX22)=2,SUMIF(BX$12:BX22,1,BX$12:BX22)=1,SUM(BX$12:BX22)=1,SUM(BX$12:BX22)=2),0,IF($C23+$ED22&gt;($ED$11*BX$8),1,IF($C23+$D23+$E23+$F23+$ED22&gt;($ED$11*BX$8),2,IF($C23+$D23+$E23+$F23+$G23+$ED22&gt;($ED$11*BX$8),3,0))))</f>
        <v>0</v>
      </c>
      <c r="BY23" s="68">
        <f>IF(OR(SUMIF(BY$12:BY22,2,BY$12:BY22)=2,SUMIF(BY$12:BY22,1,BY$12:BY22)=1,SUM(BY$12:BY22)=1,SUM(BY$12:BY22)=2),0,IF($C23+$ED22&gt;($ED$11*BY$8),1,IF($C23+$D23+$E23+$F23+$ED22&gt;($ED$11*BY$8),2,IF($C23+$D23+$E23+$F23+$G23+$ED22&gt;($ED$11*BY$8),3,0))))</f>
        <v>0</v>
      </c>
      <c r="BZ23" s="68">
        <f>IF(OR(SUMIF(BZ$12:BZ22,2,BZ$12:BZ22)=2,SUMIF(BZ$12:BZ22,1,BZ$12:BZ22)=1,SUM(BZ$12:BZ22)=1,SUM(BZ$12:BZ22)=2),0,IF($C23+$ED22&gt;($ED$11*BZ$8),1,IF($C23+$D23+$E23+$F23+$ED22&gt;($ED$11*BZ$8),2,IF($C23+$D23+$E23+$F23+$G23+$ED22&gt;($ED$11*BZ$8),3,0))))</f>
        <v>0</v>
      </c>
      <c r="CA23" s="68">
        <f>IF(OR(SUMIF(CA$12:CA22,2,CA$12:CA22)=2,SUMIF(CA$12:CA22,1,CA$12:CA22)=1,SUM(CA$12:CA22)=1,SUM(CA$12:CA22)=2),0,IF($C23+$ED22&gt;($ED$11*CA$8),1,IF($C23+$D23+$E23+$F23+$ED22&gt;($ED$11*CA$8),2,IF($C23+$D23+$E23+$F23+$G23+$ED22&gt;($ED$11*CA$8),3,0))))</f>
        <v>0</v>
      </c>
      <c r="CB23" s="68">
        <f>IF(OR(SUMIF(CB$12:CB22,2,CB$12:CB22)=2,SUMIF(CB$12:CB22,1,CB$12:CB22)=1,SUM(CB$12:CB22)=1,SUM(CB$12:CB22)=2),0,IF($C23+$ED22&gt;($ED$11*CB$8),1,IF($C23+$D23+$E23+$F23+$ED22&gt;($ED$11*CB$8),2,IF($C23+$D23+$E23+$F23+$G23+$ED22&gt;($ED$11*CB$8),3,0))))</f>
        <v>0</v>
      </c>
      <c r="CC23" s="68">
        <f>IF(OR(SUMIF(CC$12:CC22,2,CC$12:CC22)=2,SUMIF(CC$12:CC22,1,CC$12:CC22)=1,SUM(CC$12:CC22)=1,SUM(CC$12:CC22)=2),0,IF($C23+$ED22&gt;($ED$11*CC$8),1,IF($C23+$D23+$E23+$F23+$ED22&gt;($ED$11*CC$8),2,IF($C23+$D23+$E23+$F23+$G23+$ED22&gt;($ED$11*CC$8),3,0))))</f>
        <v>0</v>
      </c>
      <c r="CD23" s="68">
        <f>IF(OR(SUMIF(CD$12:CD22,2,CD$12:CD22)=2,SUMIF(CD$12:CD22,1,CD$12:CD22)=1,SUM(CD$12:CD22)=1,SUM(CD$12:CD22)=2),0,IF($C23+$ED22&gt;($ED$11*CD$8),1,IF($C23+$D23+$E23+$F23+$ED22&gt;($ED$11*CD$8),2,IF($C23+$D23+$E23+$F23+$G23+$ED22&gt;($ED$11*CD$8),3,0))))</f>
        <v>0</v>
      </c>
      <c r="CE23" s="68">
        <f>IF(OR(SUMIF(CE$12:CE22,2,CE$12:CE22)=2,SUMIF(CE$12:CE22,1,CE$12:CE22)=1,SUM(CE$12:CE22)=1,SUM(CE$12:CE22)=2),0,IF($C23+$ED22&gt;($ED$11*CE$8),1,IF($C23+$D23+$E23+$F23+$ED22&gt;($ED$11*CE$8),2,IF($C23+$D23+$E23+$F23+$G23+$ED22&gt;($ED$11*CE$8),3,0))))</f>
        <v>0</v>
      </c>
      <c r="CF23" s="68">
        <f>IF(OR(SUMIF(CF$12:CF22,2,CF$12:CF22)=2,SUMIF(CF$12:CF22,1,CF$12:CF22)=1,SUM(CF$12:CF22)=1,SUM(CF$12:CF22)=2),0,IF($C23+$ED22&gt;($ED$11*CF$8),1,IF($C23+$D23+$E23+$F23+$ED22&gt;($ED$11*CF$8),2,IF($C23+$D23+$E23+$F23+$G23+$ED22&gt;($ED$11*CF$8),3,0))))</f>
        <v>0</v>
      </c>
      <c r="CG23" s="68">
        <f>IF(OR(SUMIF(CG$12:CG22,2,CG$12:CG22)=2,SUMIF(CG$12:CG22,1,CG$12:CG22)=1,SUM(CG$12:CG22)=1,SUM(CG$12:CG22)=2),0,IF($C23+$ED22&gt;($ED$11*CG$8),1,IF($C23+$D23+$E23+$F23+$ED22&gt;($ED$11*CG$8),2,IF($C23+$D23+$E23+$F23+$G23+$ED22&gt;($ED$11*CG$8),3,0))))</f>
        <v>0</v>
      </c>
      <c r="CH23" s="68">
        <f>IF(OR(SUMIF(CH$12:CH22,2,CH$12:CH22)=2,SUMIF(CH$12:CH22,1,CH$12:CH22)=1,SUM(CH$12:CH22)=1,SUM(CH$12:CH22)=2),0,IF($C23+$ED22&gt;($ED$11*CH$8),1,IF($C23+$D23+$E23+$F23+$ED22&gt;($ED$11*CH$8),2,IF($C23+$D23+$E23+$F23+$G23+$ED22&gt;($ED$11*CH$8),3,0))))</f>
        <v>0</v>
      </c>
      <c r="CI23" s="68">
        <f>IF(OR(SUMIF(CI$12:CI22,2,CI$12:CI22)=2,SUMIF(CI$12:CI22,1,CI$12:CI22)=1,SUM(CI$12:CI22)=1,SUM(CI$12:CI22)=2),0,IF($C23+$ED22&gt;($ED$11*CI$8),1,IF($C23+$D23+$E23+$F23+$ED22&gt;($ED$11*CI$8),2,IF($C23+$D23+$E23+$F23+$G23+$ED22&gt;($ED$11*CI$8),3,0))))</f>
        <v>0</v>
      </c>
      <c r="CJ23" s="68">
        <f>IF(OR(SUMIF(CJ$12:CJ22,2,CJ$12:CJ22)=2,SUMIF(CJ$12:CJ22,1,CJ$12:CJ22)=1,SUM(CJ$12:CJ22)=1,SUM(CJ$12:CJ22)=2),0,IF($C23+$ED22&gt;($ED$11*CJ$8),1,IF($C23+$D23+$E23+$F23+$ED22&gt;($ED$11*CJ$8),2,IF($C23+$D23+$E23+$F23+$G23+$ED22&gt;($ED$11*CJ$8),3,0))))</f>
        <v>0</v>
      </c>
      <c r="CK23" s="68">
        <f>IF(OR(SUMIF(CK$12:CK22,2,CK$12:CK22)=2,SUMIF(CK$12:CK22,1,CK$12:CK22)=1,SUM(CK$12:CK22)=1,SUM(CK$12:CK22)=2),0,IF($C23+$ED22&gt;($ED$11*CK$8),1,IF($C23+$D23+$E23+$F23+$ED22&gt;($ED$11*CK$8),2,IF($C23+$D23+$E23+$F23+$G23+$ED22&gt;($ED$11*CK$8),3,0))))</f>
        <v>0</v>
      </c>
      <c r="CL23" s="68">
        <f>IF(OR(SUMIF(CL$12:CL22,2,CL$12:CL22)=2,SUMIF(CL$12:CL22,1,CL$12:CL22)=1,SUM(CL$12:CL22)=1,SUM(CL$12:CL22)=2),0,IF($C23+$ED22&gt;($ED$11*CL$8),1,IF($C23+$D23+$E23+$F23+$ED22&gt;($ED$11*CL$8),2,IF($C23+$D23+$E23+$F23+$G23+$ED22&gt;($ED$11*CL$8),3,0))))</f>
        <v>0</v>
      </c>
      <c r="CM23" s="68">
        <f>IF(OR(SUMIF(CM$12:CM22,2,CM$12:CM22)=2,SUMIF(CM$12:CM22,1,CM$12:CM22)=1,SUM(CM$12:CM22)=1,SUM(CM$12:CM22)=2),0,IF($C23+$ED22&gt;($ED$11*CM$8),1,IF($C23+$D23+$E23+$F23+$ED22&gt;($ED$11*CM$8),2,IF($C23+$D23+$E23+$F23+$G23+$ED22&gt;($ED$11*CM$8),3,0))))</f>
        <v>0</v>
      </c>
      <c r="CN23" s="68">
        <f>IF(OR(SUMIF(CN$12:CN22,2,CN$12:CN22)=2,SUMIF(CN$12:CN22,1,CN$12:CN22)=1,SUM(CN$12:CN22)=1,SUM(CN$12:CN22)=2),0,IF($C23+$ED22&gt;($ED$11*CN$8),1,IF($C23+$D23+$E23+$F23+$ED22&gt;($ED$11*CN$8),2,IF($C23+$D23+$E23+$F23+$G23+$ED22&gt;($ED$11*CN$8),3,0))))</f>
        <v>0</v>
      </c>
      <c r="CO23" s="68">
        <f>IF(OR(SUMIF(CO$12:CO22,2,CO$12:CO22)=2,SUMIF(CO$12:CO22,1,CO$12:CO22)=1,SUM(CO$12:CO22)=1,SUM(CO$12:CO22)=2),0,IF($C23+$ED22&gt;($ED$11*CO$8),1,IF($C23+$D23+$E23+$F23+$ED22&gt;($ED$11*CO$8),2,IF($C23+$D23+$E23+$F23+$G23+$ED22&gt;($ED$11*CO$8),3,0))))</f>
        <v>0</v>
      </c>
      <c r="CP23" s="68">
        <f>IF(OR(SUMIF(CP$12:CP22,2,CP$12:CP22)=2,SUMIF(CP$12:CP22,1,CP$12:CP22)=1,SUM(CP$12:CP22)=1,SUM(CP$12:CP22)=2),0,IF($C23+$ED22&gt;($ED$11*CP$8),1,IF($C23+$D23+$E23+$F23+$ED22&gt;($ED$11*CP$8),2,IF($C23+$D23+$E23+$F23+$G23+$ED22&gt;($ED$11*CP$8),3,0))))</f>
        <v>0</v>
      </c>
      <c r="CQ23" s="68">
        <f>IF(OR(SUMIF(CQ$12:CQ22,2,CQ$12:CQ22)=2,SUMIF(CQ$12:CQ22,1,CQ$12:CQ22)=1,SUM(CQ$12:CQ22)=1,SUM(CQ$12:CQ22)=2),0,IF($C23+$ED22&gt;($ED$11*CQ$8),1,IF($C23+$D23+$E23+$F23+$ED22&gt;($ED$11*CQ$8),2,IF($C23+$D23+$E23+$F23+$G23+$ED22&gt;($ED$11*CQ$8),3,0))))</f>
        <v>0</v>
      </c>
      <c r="CR23" s="68">
        <f>IF(OR(SUMIF(CR$12:CR22,2,CR$12:CR22)=2,SUMIF(CR$12:CR22,1,CR$12:CR22)=1,SUM(CR$12:CR22)=1,SUM(CR$12:CR22)=2),0,IF($C23+$ED22&gt;($ED$11*CR$8),1,IF($C23+$D23+$E23+$F23+$ED22&gt;($ED$11*CR$8),2,IF($C23+$D23+$E23+$F23+$G23+$ED22&gt;($ED$11*CR$8),3,0))))</f>
        <v>0</v>
      </c>
      <c r="CS23" s="68">
        <f>IF(OR(SUMIF(CS$12:CS22,2,CS$12:CS22)=2,SUMIF(CS$12:CS22,1,CS$12:CS22)=1,SUM(CS$12:CS22)=1,SUM(CS$12:CS22)=2),0,IF($C23+$ED22&gt;($ED$11*CS$8),1,IF($C23+$D23+$E23+$F23+$ED22&gt;($ED$11*CS$8),2,IF($C23+$D23+$E23+$F23+$G23+$ED22&gt;($ED$11*CS$8),3,0))))</f>
        <v>0</v>
      </c>
      <c r="CT23" s="68">
        <f>IF(OR(SUMIF(CT$12:CT22,2,CT$12:CT22)=2,SUMIF(CT$12:CT22,1,CT$12:CT22)=1,SUM(CT$12:CT22)=1,SUM(CT$12:CT22)=2),0,IF($C23+$ED22&gt;($ED$11*CT$8),1,IF($C23+$D23+$E23+$F23+$ED22&gt;($ED$11*CT$8),2,IF($C23+$D23+$E23+$F23+$G23+$ED22&gt;($ED$11*CT$8),3,0))))</f>
        <v>0</v>
      </c>
      <c r="CU23" s="68">
        <f>IF(OR(SUMIF(CU$12:CU22,2,CU$12:CU22)=2,SUMIF(CU$12:CU22,1,CU$12:CU22)=1,SUM(CU$12:CU22)=1,SUM(CU$12:CU22)=2),0,IF($C23+$ED22&gt;($ED$11*CU$8),1,IF($C23+$D23+$E23+$F23+$ED22&gt;($ED$11*CU$8),2,IF($C23+$D23+$E23+$F23+$G23+$ED22&gt;($ED$11*CU$8),3,0))))</f>
        <v>0</v>
      </c>
      <c r="CV23" s="68">
        <f>IF(OR(SUMIF(CV$12:CV22,2,CV$12:CV22)=2,SUMIF(CV$12:CV22,1,CV$12:CV22)=1,SUM(CV$12:CV22)=1,SUM(CV$12:CV22)=2),0,IF($C23+$ED22&gt;($ED$11*CV$8),1,IF($C23+$D23+$E23+$F23+$ED22&gt;($ED$11*CV$8),2,IF($C23+$D23+$E23+$F23+$G23+$ED22&gt;($ED$11*CV$8),3,0))))</f>
        <v>0</v>
      </c>
      <c r="CW23" s="68">
        <f>IF(OR(SUMIF(CW$12:CW22,2,CW$12:CW22)=2,SUMIF(CW$12:CW22,1,CW$12:CW22)=1,SUM(CW$12:CW22)=1,SUM(CW$12:CW22)=2),0,IF($C23+$ED22&gt;($ED$11*CW$8),1,IF($C23+$D23+$E23+$F23+$ED22&gt;($ED$11*CW$8),2,IF($C23+$D23+$E23+$F23+$G23+$ED22&gt;($ED$11*CW$8),3,0))))</f>
        <v>0</v>
      </c>
      <c r="CX23" s="68">
        <f>IF(OR(SUMIF(CX$12:CX22,2,CX$12:CX22)=2,SUMIF(CX$12:CX22,1,CX$12:CX22)=1,SUM(CX$12:CX22)=1,SUM(CX$12:CX22)=2),0,IF($C23+$ED22&gt;($ED$11*CX$8),1,IF($C23+$D23+$E23+$F23+$ED22&gt;($ED$11*CX$8),2,IF($C23+$D23+$E23+$F23+$G23+$ED22&gt;($ED$11*CX$8),3,0))))</f>
        <v>0</v>
      </c>
      <c r="CY23" s="68">
        <f>IF(OR(SUMIF(CY$12:CY22,2,CY$12:CY22)=2,SUMIF(CY$12:CY22,1,CY$12:CY22)=1,SUM(CY$12:CY22)=1,SUM(CY$12:CY22)=2),0,IF($C23+$ED22&gt;($ED$11*CY$8),1,IF($C23+$D23+$E23+$F23+$ED22&gt;($ED$11*CY$8),2,IF($C23+$D23+$E23+$F23+$G23+$ED22&gt;($ED$11*CY$8),3,0))))</f>
        <v>0</v>
      </c>
      <c r="CZ23" s="68">
        <f>IF(OR(SUMIF(CZ$12:CZ22,2,CZ$12:CZ22)=2,SUMIF(CZ$12:CZ22,1,CZ$12:CZ22)=1,SUM(CZ$12:CZ22)=1,SUM(CZ$12:CZ22)=2),0,IF($C23+$ED22&gt;($ED$11*CZ$8),1,IF($C23+$D23+$E23+$F23+$ED22&gt;($ED$11*CZ$8),2,IF($C23+$D23+$E23+$F23+$G23+$ED22&gt;($ED$11*CZ$8),3,0))))</f>
        <v>0</v>
      </c>
      <c r="DA23" s="68">
        <f>IF(OR(SUMIF(DA$12:DA22,2,DA$12:DA22)=2,SUMIF(DA$12:DA22,1,DA$12:DA22)=1,SUM(DA$12:DA22)=1,SUM(DA$12:DA22)=2),0,IF($C23+$ED22&gt;($ED$11*DA$8),1,IF($C23+$D23+$E23+$F23+$ED22&gt;($ED$11*DA$8),2,IF($C23+$D23+$E23+$F23+$G23+$ED22&gt;($ED$11*DA$8),3,0))))</f>
        <v>0</v>
      </c>
      <c r="DB23" s="68">
        <f>IF(OR(SUMIF(DB$12:DB22,2,DB$12:DB22)=2,SUMIF(DB$12:DB22,1,DB$12:DB22)=1,SUM(DB$12:DB22)=1,SUM(DB$12:DB22)=2),0,IF($C23+$ED22&gt;($ED$11*DB$8),1,IF($C23+$D23+$E23+$F23+$ED22&gt;($ED$11*DB$8),2,IF($C23+$D23+$E23+$F23+$G23+$ED22&gt;($ED$11*DB$8),3,0))))</f>
        <v>0</v>
      </c>
      <c r="DC23" s="68">
        <f>IF(OR(SUMIF(DC$12:DC22,2,DC$12:DC22)=2,SUMIF(DC$12:DC22,1,DC$12:DC22)=1,SUM(DC$12:DC22)=1,SUM(DC$12:DC22)=2),0,IF($C23+$ED22&gt;($ED$11*DC$8),1,IF($C23+$D23+$E23+$F23+$ED22&gt;($ED$11*DC$8),2,IF($C23+$D23+$E23+$F23+$G23+$ED22&gt;($ED$11*DC$8),3,0))))</f>
        <v>0</v>
      </c>
      <c r="DD23" s="68">
        <f>IF(OR(SUMIF(DD$12:DD22,2,DD$12:DD22)=2,SUMIF(DD$12:DD22,1,DD$12:DD22)=1,SUM(DD$12:DD22)=1,SUM(DD$12:DD22)=2),0,IF($C23+$ED22&gt;($ED$11*DD$8),1,IF($C23+$D23+$E23+$F23+$ED22&gt;($ED$11*DD$8),2,IF($C23+$D23+$E23+$F23+$G23+$ED22&gt;($ED$11*DD$8),3,0))))</f>
        <v>0</v>
      </c>
      <c r="DE23" s="68">
        <f>IF(OR(SUMIF(DE$12:DE22,2,DE$12:DE22)=2,SUMIF(DE$12:DE22,1,DE$12:DE22)=1,SUM(DE$12:DE22)=1,SUM(DE$12:DE22)=2),0,IF($C23+$ED22&gt;($ED$11*DE$8),1,IF($C23+$D23+$E23+$F23+$ED22&gt;($ED$11*DE$8),2,IF($C23+$D23+$E23+$F23+$G23+$ED22&gt;($ED$11*DE$8),3,0))))</f>
        <v>0</v>
      </c>
      <c r="DF23" s="68">
        <f>IF(OR(SUMIF(DF$12:DF22,2,DF$12:DF22)=2,SUMIF(DF$12:DF22,1,DF$12:DF22)=1,SUM(DF$12:DF22)=1,SUM(DF$12:DF22)=2),0,IF($C23+$ED22&gt;($ED$11*DF$8),1,IF($C23+$D23+$E23+$F23+$ED22&gt;($ED$11*DF$8),2,IF($C23+$D23+$E23+$F23+$G23+$ED22&gt;($ED$11*DF$8),3,0))))</f>
        <v>0</v>
      </c>
      <c r="DG23" s="68">
        <f>IF(OR(SUMIF(DG$12:DG22,2,DG$12:DG22)=2,SUMIF(DG$12:DG22,1,DG$12:DG22)=1,SUM(DG$12:DG22)=1,SUM(DG$12:DG22)=2),0,IF($C23+$ED22&gt;($ED$11*DG$8),1,IF($C23+$D23+$E23+$F23+$ED22&gt;($ED$11*DG$8),2,IF($C23+$D23+$E23+$F23+$G23+$ED22&gt;($ED$11*DG$8),3,0))))</f>
        <v>0</v>
      </c>
      <c r="DH23" s="68">
        <f>IF(OR(SUMIF(DH$12:DH22,2,DH$12:DH22)=2,SUMIF(DH$12:DH22,1,DH$12:DH22)=1,SUM(DH$12:DH22)=1,SUM(DH$12:DH22)=2),0,IF($C23+$ED22&gt;($ED$11*DH$8),1,IF($C23+$D23+$E23+$F23+$ED22&gt;($ED$11*DH$8),2,IF($C23+$D23+$E23+$F23+$G23+$ED22&gt;($ED$11*DH$8),3,0))))</f>
        <v>0</v>
      </c>
      <c r="DI23" s="68">
        <f>IF(OR(SUMIF(DI$12:DI22,2,DI$12:DI22)=2,SUMIF(DI$12:DI22,1,DI$12:DI22)=1,SUM(DI$12:DI22)=1,SUM(DI$12:DI22)=2),0,IF($C23+$ED22&gt;($ED$11*DI$8),1,IF($C23+$D23+$E23+$F23+$ED22&gt;($ED$11*DI$8),2,IF($C23+$D23+$E23+$F23+$G23+$ED22&gt;($ED$11*DI$8),3,0))))</f>
        <v>0</v>
      </c>
      <c r="DJ23" s="68">
        <f>IF(OR(SUMIF(DJ$12:DJ22,2,DJ$12:DJ22)=2,SUMIF(DJ$12:DJ22,1,DJ$12:DJ22)=1,SUM(DJ$12:DJ22)=1,SUM(DJ$12:DJ22)=2),0,IF($C23+$ED22&gt;($ED$11*DJ$8),1,IF($C23+$D23+$E23+$F23+$ED22&gt;($ED$11*DJ$8),2,IF($C23+$D23+$E23+$F23+$G23+$ED22&gt;($ED$11*DJ$8),3,0))))</f>
        <v>0</v>
      </c>
      <c r="DK23" s="68">
        <f>IF(OR(SUMIF(DK$12:DK22,2,DK$12:DK22)=2,SUMIF(DK$12:DK22,1,DK$12:DK22)=1,SUM(DK$12:DK22)=1,SUM(DK$12:DK22)=2),0,IF($C23+$ED22&gt;($ED$11*DK$8),1,IF($C23+$D23+$E23+$F23+$ED22&gt;($ED$11*DK$8),2,IF($C23+$D23+$E23+$F23+$G23+$ED22&gt;($ED$11*DK$8),3,0))))</f>
        <v>0</v>
      </c>
      <c r="DL23" s="68">
        <f>IF(OR(SUMIF(DL$12:DL22,2,DL$12:DL22)=2,SUMIF(DL$12:DL22,1,DL$12:DL22)=1,SUM(DL$12:DL22)=1,SUM(DL$12:DL22)=2),0,IF($C23+$ED22&gt;($ED$11*DL$8),1,IF($C23+$D23+$E23+$F23+$ED22&gt;($ED$11*DL$8),2,IF($C23+$D23+$E23+$F23+$G23+$ED22&gt;($ED$11*DL$8),3,0))))</f>
        <v>0</v>
      </c>
      <c r="DM23" s="68">
        <f>IF(OR(SUMIF(DM$12:DM22,2,DM$12:DM22)=2,SUMIF(DM$12:DM22,1,DM$12:DM22)=1,SUM(DM$12:DM22)=1,SUM(DM$12:DM22)=2),0,IF($C23+$ED22&gt;($ED$11*DM$8),1,IF($C23+$D23+$E23+$F23+$ED22&gt;($ED$11*DM$8),2,IF($C23+$D23+$E23+$F23+$G23+$ED22&gt;($ED$11*DM$8),3,0))))</f>
        <v>0</v>
      </c>
      <c r="DN23" s="68">
        <f>IF(OR(SUMIF(DN$12:DN22,2,DN$12:DN22)=2,SUMIF(DN$12:DN22,1,DN$12:DN22)=1,SUM(DN$12:DN22)=1,SUM(DN$12:DN22)=2),0,IF($C23+$ED22&gt;($ED$11*DN$8),1,IF($C23+$D23+$E23+$F23+$ED22&gt;($ED$11*DN$8),2,IF($C23+$D23+$E23+$F23+$G23+$ED22&gt;($ED$11*DN$8),3,0))))</f>
        <v>0</v>
      </c>
      <c r="DO23" s="68">
        <f>IF(OR(SUMIF(DO$12:DO22,2,DO$12:DO22)=2,SUMIF(DO$12:DO22,1,DO$12:DO22)=1,SUM(DO$12:DO22)=1,SUM(DO$12:DO22)=2),0,IF($C23+$ED22&gt;($ED$11*DO$8),1,IF($C23+$D23+$E23+$F23+$ED22&gt;($ED$11*DO$8),2,IF($C23+$D23+$E23+$F23+$G23+$ED22&gt;($ED$11*DO$8),3,0))))</f>
        <v>0</v>
      </c>
      <c r="DP23" s="68">
        <f>IF(OR(SUMIF(DP$12:DP22,2,DP$12:DP22)=2,SUMIF(DP$12:DP22,1,DP$12:DP22)=1,SUM(DP$12:DP22)=1,SUM(DP$12:DP22)=2),0,IF($C23+$ED22&gt;($ED$11*DP$8),1,IF($C23+$D23+$E23+$F23+$ED22&gt;($ED$11*DP$8),2,IF($C23+$D23+$E23+$F23+$G23+$ED22&gt;($ED$11*DP$8),3,0))))</f>
        <v>0</v>
      </c>
      <c r="DQ23" s="68">
        <f>IF(OR(SUMIF(DQ$12:DQ22,2,DQ$12:DQ22)=2,SUMIF(DQ$12:DQ22,1,DQ$12:DQ22)=1,SUM(DQ$12:DQ22)=1,SUM(DQ$12:DQ22)=2),0,IF($C23+$ED22&gt;($ED$11*DQ$8),1,IF($C23+$D23+$E23+$F23+$ED22&gt;($ED$11*DQ$8),2,IF($C23+$D23+$E23+$F23+$G23+$ED22&gt;($ED$11*DQ$8),3,0))))</f>
        <v>0</v>
      </c>
      <c r="DR23" s="68">
        <f>IF(OR(SUMIF(DR$12:DR22,2,DR$12:DR22)=2,SUMIF(DR$12:DR22,1,DR$12:DR22)=1,SUM(DR$12:DR22)=1,SUM(DR$12:DR22)=2),0,IF($C23+$ED22&gt;($ED$11*DR$8),1,IF($C23+$D23+$E23+$F23+$ED22&gt;($ED$11*DR$8),2,IF($C23+$D23+$E23+$F23+$G23+$ED22&gt;($ED$11*DR$8),3,0))))</f>
        <v>0</v>
      </c>
      <c r="DS23" s="68">
        <f>IF(OR(SUMIF(DS$12:DS22,2,DS$12:DS22)=2,SUMIF(DS$12:DS22,1,DS$12:DS22)=1,SUM(DS$12:DS22)=1,SUM(DS$12:DS22)=2),0,IF($C23+$ED22&gt;($ED$11*DS$8),1,IF($C23+$D23+$E23+$F23+$ED22&gt;($ED$11*DS$8),2,IF($C23+$D23+$E23+$F23+$G23+$ED22&gt;($ED$11*DS$8),3,0))))</f>
        <v>0</v>
      </c>
      <c r="DT23" s="68">
        <f>IF(OR(SUMIF(DT$12:DT22,2,DT$12:DT22)=2,SUMIF(DT$12:DT22,1,DT$12:DT22)=1,SUM(DT$12:DT22)=1,SUM(DT$12:DT22)=2),0,IF($C23+$ED22&gt;($ED$11*DT$8),1,IF($C23+$D23+$E23+$F23+$ED22&gt;($ED$11*DT$8),2,IF($C23+$D23+$E23+$F23+$G23+$ED22&gt;($ED$11*DT$8),3,0))))</f>
        <v>0</v>
      </c>
      <c r="DU23" s="68">
        <f>IF(OR(SUMIF(DU$12:DU22,2,DU$12:DU22)=2,SUMIF(DU$12:DU22,1,DU$12:DU22)=1,SUM(DU$12:DU22)=1,SUM(DU$12:DU22)=2),0,IF($C23+$ED22&gt;($ED$11*DU$8),1,IF($C23+$D23+$E23+$F23+$ED22&gt;($ED$11*DU$8),2,IF($C23+$D23+$E23+$F23+$G23+$ED22&gt;($ED$11*DU$8),3,0))))</f>
        <v>0</v>
      </c>
      <c r="DV23" s="68">
        <f>IF(OR(SUMIF(DV$12:DV22,2,DV$12:DV22)=2,SUMIF(DV$12:DV22,1,DV$12:DV22)=1,SUM(DV$12:DV22)=1,SUM(DV$12:DV22)=2),0,IF($C23+$ED22&gt;($ED$11*DV$8),1,IF($C23+$D23+$E23+$F23+$ED22&gt;($ED$11*DV$8),2,IF($C23+$D23+$E23+$F23+$G23+$ED22&gt;($ED$11*DV$8),3,0))))</f>
        <v>0</v>
      </c>
      <c r="DW23" s="68">
        <f>IF(OR(SUMIF(DW$12:DW22,2,DW$12:DW22)=2,SUMIF(DW$12:DW22,1,DW$12:DW22)=1,SUM(DW$12:DW22)=1,SUM(DW$12:DW22)=2),0,IF($C23+$ED22&gt;($ED$11*DW$8),1,IF($C23+$D23+$E23+$F23+$ED22&gt;($ED$11*DW$8),2,IF($C23+$D23+$E23+$F23+$G23+$ED22&gt;($ED$11*DW$8),3,0))))</f>
        <v>0</v>
      </c>
      <c r="DX23" s="68">
        <f>IF(OR(SUMIF(DX$12:DX22,2,DX$12:DX22)=2,SUMIF(DX$12:DX22,1,DX$12:DX22)=1,SUM(DX$12:DX22)=1,SUM(DX$12:DX22)=2),0,IF($C23+$ED22&gt;($ED$11*DX$8),1,IF($C23+$D23+$E23+$F23+$ED22&gt;($ED$11*DX$8),2,IF($C23+$D23+$E23+$F23+$G23+$ED22&gt;($ED$11*DX$8),3,0))))</f>
        <v>0</v>
      </c>
      <c r="DY23" s="68">
        <f>IF(OR(SUMIF(DY$12:DY22,2,DY$12:DY22)=2,SUMIF(DY$12:DY22,1,DY$12:DY22)=1,SUM(DY$12:DY22)=1,SUM(DY$12:DY22)=2),0,IF($C23+$ED22&gt;($ED$11*DY$8),1,IF($C23+$D23+$E23+$F23+$ED22&gt;($ED$11*DY$8),2,IF($C23+$D23+$E23+$F23+$G23+$ED22&gt;($ED$11*DY$8),3,0))))</f>
        <v>0</v>
      </c>
      <c r="DZ23" s="68">
        <f>IF(OR(SUMIF(DZ$12:DZ22,2,DZ$12:DZ22)=2,SUMIF(DZ$12:DZ22,1,DZ$12:DZ22)=1,SUM(DZ$12:DZ22)=1,SUM(DZ$12:DZ22)=2),0,IF($C23+$ED22&gt;($ED$11*DZ$8),1,IF($C23+$D23+$E23+$F23+$ED22&gt;($ED$11*DZ$8),2,IF($C23+$D23+$E23+$F23+$G23+$ED22&gt;($ED$11*DZ$8),3,0))))</f>
        <v>0</v>
      </c>
      <c r="EA23" s="68">
        <f>IF(OR(SUMIF(EA$12:EA22,2,EA$12:EA22)=2,SUMIF(EA$12:EA22,1,EA$12:EA22)=1,SUM(EA$12:EA22)=1,SUM(EA$12:EA22)=2),0,IF($C23+$ED22&gt;($ED$11*EA$8),1,IF($C23+$D23+$E23+$F23+$ED22&gt;($ED$11*EA$8),2,IF($C23+$D23+$E23+$F23+$G23+$ED22&gt;($ED$11*EA$8),3,0))))</f>
        <v>0</v>
      </c>
      <c r="EB23" s="68">
        <f>IF(OR(SUMIF(EB$12:EB22,2,EB$12:EB22)=2,SUMIF(EB$12:EB22,1,EB$12:EB22)=1,SUM(EB$12:EB22)=1,SUM(EB$12:EB22)=2),0,IF($C23+$ED22&gt;($ED$11*EB$8),1,IF($C23+$D23+$E23+$F23+$ED22&gt;($ED$11*EB$8),2,IF($C23+$D23+$E23+$F23+$G23+$ED22&gt;($ED$11*EB$8),3,0))))</f>
        <v>0</v>
      </c>
      <c r="EC23" s="68">
        <f>IF(OR(SUMIF(EC$12:EC22,2,EC$12:EC22)=2,SUMIF(EC$12:EC22,1,EC$12:EC22)=1,SUM(EC$12:EC22)=1,SUM(EC$12:EC22)=2),0,IF($C23+$ED22&gt;($ED$11*EC$8),1,IF($C23+$D23+$E23+$F23+$ED22&gt;($ED$11*EC$8),2,IF($C23+$D23+$E23+$F23+$G23+$ED22&gt;($ED$11*EC$8),3,0))))</f>
        <v>0</v>
      </c>
      <c r="ED23" s="26">
        <f>SUM($C$12:$F23)</f>
        <v>0</v>
      </c>
    </row>
    <row r="24" spans="1:134" ht="14.1" customHeight="1">
      <c r="A24" s="66">
        <v>13</v>
      </c>
      <c r="B24" s="238"/>
      <c r="C24" s="238"/>
      <c r="D24" s="238"/>
      <c r="E24" s="238"/>
      <c r="F24" s="238"/>
      <c r="G24" s="238"/>
      <c r="H24" s="68">
        <f>IF(OR(SUMIF(H$12:H23,2,H$12:H23)=2,SUMIF(H$12:H23,1,H$12:H23)=1,SUM(H$12:H23)=1,SUM(H$12:H23)=2),0,IF($C24+$ED23&gt;($ED$11*H$8),1,IF($C24+$D24+$E24+$F24+$ED23&gt;($ED$11*H$8),2,IF($C24+$D24+$E24+$F24+$G24+$ED23&gt;($ED$11*H$8),3,0))))</f>
        <v>0</v>
      </c>
      <c r="I24" s="68">
        <f>IF(OR(SUMIF(I$12:I23,2,I$12:I23)=2,SUMIF(I$12:I23,1,I$12:I23)=1,SUM(I$12:I23)=1,SUM(I$12:I23)=2),0,IF($C24+$ED23&gt;($ED$11*I$8),1,IF($C24+$D24+$E24+$F24+$ED23&gt;($ED$11*I$8),2,IF($C24+$D24+$E24+$F24+$G24+$ED23&gt;($ED$11*I$8),3,0))))</f>
        <v>0</v>
      </c>
      <c r="J24" s="68">
        <f>IF(OR(SUMIF(J$12:J23,2,J$12:J23)=2,SUMIF(J$12:J23,1,J$12:J23)=1,SUM(J$12:J23)=1,SUM(J$12:J23)=2),0,IF($C24+$ED23&gt;($ED$11*J$8),1,IF($C24+$D24+$E24+$F24+$ED23&gt;($ED$11*J$8),2,IF($C24+$D24+$E24+$F24+$G24+$ED23&gt;($ED$11*J$8),3,0))))</f>
        <v>0</v>
      </c>
      <c r="K24" s="68">
        <f>IF(OR(SUMIF(K$12:K23,2,K$12:K23)=2,SUMIF(K$12:K23,1,K$12:K23)=1,SUM(K$12:K23)=1,SUM(K$12:K23)=2),0,IF($C24+$ED23&gt;($ED$11*K$8),1,IF($C24+$D24+$E24+$F24+$ED23&gt;($ED$11*K$8),2,IF($C24+$D24+$E24+$F24+$G24+$ED23&gt;($ED$11*K$8),3,0))))</f>
        <v>0</v>
      </c>
      <c r="L24" s="68">
        <f>IF(OR(SUMIF(L$12:L23,2,L$12:L23)=2,SUMIF(L$12:L23,1,L$12:L23)=1,SUM(L$12:L23)=1,SUM(L$12:L23)=2),0,IF($C24+$ED23&gt;($ED$11*L$8),1,IF($C24+$D24+$E24+$F24+$ED23&gt;($ED$11*L$8),2,IF($C24+$D24+$E24+$F24+$G24+$ED23&gt;($ED$11*L$8),3,0))))</f>
        <v>0</v>
      </c>
      <c r="M24" s="68">
        <f>IF(OR(SUMIF(M$12:M23,2,M$12:M23)=2,SUMIF(M$12:M23,1,M$12:M23)=1,SUM(M$12:M23)=1,SUM(M$12:M23)=2),0,IF($C24+$ED23&gt;($ED$11*M$8),1,IF($C24+$D24+$E24+$F24+$ED23&gt;($ED$11*M$8),2,IF($C24+$D24+$E24+$F24+$G24+$ED23&gt;($ED$11*M$8),3,0))))</f>
        <v>0</v>
      </c>
      <c r="N24" s="68">
        <f>IF(OR(SUMIF(N$12:N23,2,N$12:N23)=2,SUMIF(N$12:N23,1,N$12:N23)=1,SUM(N$12:N23)=1,SUM(N$12:N23)=2),0,IF($C24+$ED23&gt;($ED$11*N$8),1,IF($C24+$D24+$E24+$F24+$ED23&gt;($ED$11*N$8),2,IF($C24+$D24+$E24+$F24+$G24+$ED23&gt;($ED$11*N$8),3,0))))</f>
        <v>0</v>
      </c>
      <c r="O24" s="68">
        <f>IF(OR(SUMIF(O$12:O23,2,O$12:O23)=2,SUMIF(O$12:O23,1,O$12:O23)=1,SUM(O$12:O23)=1,SUM(O$12:O23)=2),0,IF($C24+$ED23&gt;($ED$11*O$8),1,IF($C24+$D24+$E24+$F24+$ED23&gt;($ED$11*O$8),2,IF($C24+$D24+$E24+$F24+$G24+$ED23&gt;($ED$11*O$8),3,0))))</f>
        <v>0</v>
      </c>
      <c r="P24" s="68">
        <f>IF(OR(SUMIF(P$12:P23,2,P$12:P23)=2,SUMIF(P$12:P23,1,P$12:P23)=1,SUM(P$12:P23)=1,SUM(P$12:P23)=2),0,IF($C24+$ED23&gt;($ED$11*P$8),1,IF($C24+$D24+$E24+$F24+$ED23&gt;($ED$11*P$8),2,IF($C24+$D24+$E24+$F24+$G24+$ED23&gt;($ED$11*P$8),3,0))))</f>
        <v>0</v>
      </c>
      <c r="Q24" s="68">
        <f>IF(OR(SUMIF(Q$12:Q23,2,Q$12:Q23)=2,SUMIF(Q$12:Q23,1,Q$12:Q23)=1,SUM(Q$12:Q23)=1,SUM(Q$12:Q23)=2),0,IF($C24+$ED23&gt;($ED$11*Q$8),1,IF($C24+$D24+$E24+$F24+$ED23&gt;($ED$11*Q$8),2,IF($C24+$D24+$E24+$F24+$G24+$ED23&gt;($ED$11*Q$8),3,0))))</f>
        <v>0</v>
      </c>
      <c r="R24" s="68">
        <f>IF(OR(SUMIF(R$12:R23,2,R$12:R23)=2,SUMIF(R$12:R23,1,R$12:R23)=1,SUM(R$12:R23)=1,SUM(R$12:R23)=2),0,IF($C24+$ED23&gt;($ED$11*R$8),1,IF($C24+$D24+$E24+$F24+$ED23&gt;($ED$11*R$8),2,IF($C24+$D24+$E24+$F24+$G24+$ED23&gt;($ED$11*R$8),3,0))))</f>
        <v>0</v>
      </c>
      <c r="S24" s="68">
        <f>IF(OR(SUMIF(S$12:S23,2,S$12:S23)=2,SUMIF(S$12:S23,1,S$12:S23)=1,SUM(S$12:S23)=1,SUM(S$12:S23)=2),0,IF($C24+$ED23&gt;($ED$11*S$8),1,IF($C24+$D24+$E24+$F24+$ED23&gt;($ED$11*S$8),2,IF($C24+$D24+$E24+$F24+$G24+$ED23&gt;($ED$11*S$8),3,0))))</f>
        <v>0</v>
      </c>
      <c r="T24" s="68">
        <f>IF(OR(SUMIF(T$12:T23,2,T$12:T23)=2,SUMIF(T$12:T23,1,T$12:T23)=1,SUM(T$12:T23)=1,SUM(T$12:T23)=2),0,IF($C24+$ED23&gt;($ED$11*T$8),1,IF($C24+$D24+$E24+$F24+$ED23&gt;($ED$11*T$8),2,IF($C24+$D24+$E24+$F24+$G24+$ED23&gt;($ED$11*T$8),3,0))))</f>
        <v>0</v>
      </c>
      <c r="U24" s="68">
        <f>IF(OR(SUMIF(U$12:U23,2,U$12:U23)=2,SUMIF(U$12:U23,1,U$12:U23)=1,SUM(U$12:U23)=1,SUM(U$12:U23)=2),0,IF($C24+$ED23&gt;($ED$11*U$8),1,IF($C24+$D24+$E24+$F24+$ED23&gt;($ED$11*U$8),2,IF($C24+$D24+$E24+$F24+$G24+$ED23&gt;($ED$11*U$8),3,0))))</f>
        <v>0</v>
      </c>
      <c r="V24" s="68">
        <f>IF(OR(SUMIF(V$12:V23,2,V$12:V23)=2,SUMIF(V$12:V23,1,V$12:V23)=1,SUM(V$12:V23)=1,SUM(V$12:V23)=2),0,IF($C24+$ED23&gt;($ED$11*V$8),1,IF($C24+$D24+$E24+$F24+$ED23&gt;($ED$11*V$8),2,IF($C24+$D24+$E24+$F24+$G24+$ED23&gt;($ED$11*V$8),3,0))))</f>
        <v>0</v>
      </c>
      <c r="W24" s="68">
        <f>IF(OR(SUMIF(W$12:W23,2,W$12:W23)=2,SUMIF(W$12:W23,1,W$12:W23)=1,SUM(W$12:W23)=1,SUM(W$12:W23)=2),0,IF($C24+$ED23&gt;($ED$11*W$8),1,IF($C24+$D24+$E24+$F24+$ED23&gt;($ED$11*W$8),2,IF($C24+$D24+$E24+$F24+$G24+$ED23&gt;($ED$11*W$8),3,0))))</f>
        <v>0</v>
      </c>
      <c r="X24" s="68">
        <f>IF(OR(SUMIF(X$12:X23,2,X$12:X23)=2,SUMIF(X$12:X23,1,X$12:X23)=1,SUM(X$12:X23)=1,SUM(X$12:X23)=2),0,IF($C24+$ED23&gt;($ED$11*X$8),1,IF($C24+$D24+$E24+$F24+$ED23&gt;($ED$11*X$8),2,IF($C24+$D24+$E24+$F24+$G24+$ED23&gt;($ED$11*X$8),3,0))))</f>
        <v>0</v>
      </c>
      <c r="Y24" s="68">
        <f>IF(OR(SUMIF(Y$12:Y23,2,Y$12:Y23)=2,SUMIF(Y$12:Y23,1,Y$12:Y23)=1,SUM(Y$12:Y23)=1,SUM(Y$12:Y23)=2),0,IF($C24+$ED23&gt;($ED$11*Y$8),1,IF($C24+$D24+$E24+$F24+$ED23&gt;($ED$11*Y$8),2,IF($C24+$D24+$E24+$F24+$G24+$ED23&gt;($ED$11*Y$8),3,0))))</f>
        <v>0</v>
      </c>
      <c r="Z24" s="68">
        <f>IF(OR(SUMIF(Z$12:Z23,2,Z$12:Z23)=2,SUMIF(Z$12:Z23,1,Z$12:Z23)=1,SUM(Z$12:Z23)=1,SUM(Z$12:Z23)=2),0,IF($C24+$ED23&gt;($ED$11*Z$8),1,IF($C24+$D24+$E24+$F24+$ED23&gt;($ED$11*Z$8),2,IF($C24+$D24+$E24+$F24+$G24+$ED23&gt;($ED$11*Z$8),3,0))))</f>
        <v>0</v>
      </c>
      <c r="AA24" s="68">
        <f>IF(OR(SUMIF(AA$12:AA23,2,AA$12:AA23)=2,SUMIF(AA$12:AA23,1,AA$12:AA23)=1,SUM(AA$12:AA23)=1,SUM(AA$12:AA23)=2),0,IF($C24+$ED23&gt;($ED$11*AA$8),1,IF($C24+$D24+$E24+$F24+$ED23&gt;($ED$11*AA$8),2,IF($C24+$D24+$E24+$F24+$G24+$ED23&gt;($ED$11*AA$8),3,0))))</f>
        <v>0</v>
      </c>
      <c r="AB24" s="68">
        <f>IF(OR(SUMIF(AB$12:AB23,2,AB$12:AB23)=2,SUMIF(AB$12:AB23,1,AB$12:AB23)=1,SUM(AB$12:AB23)=1,SUM(AB$12:AB23)=2),0,IF($C24+$ED23&gt;($ED$11*AB$8),1,IF($C24+$D24+$E24+$F24+$ED23&gt;($ED$11*AB$8),2,IF($C24+$D24+$E24+$F24+$G24+$ED23&gt;($ED$11*AB$8),3,0))))</f>
        <v>0</v>
      </c>
      <c r="AC24" s="68">
        <f>IF(OR(SUMIF(AC$12:AC23,2,AC$12:AC23)=2,SUMIF(AC$12:AC23,1,AC$12:AC23)=1,SUM(AC$12:AC23)=1,SUM(AC$12:AC23)=2),0,IF($C24+$ED23&gt;($ED$11*AC$8),1,IF($C24+$D24+$E24+$F24+$ED23&gt;($ED$11*AC$8),2,IF($C24+$D24+$E24+$F24+$G24+$ED23&gt;($ED$11*AC$8),3,0))))</f>
        <v>0</v>
      </c>
      <c r="AD24" s="68">
        <f>IF(OR(SUMIF(AD$12:AD23,2,AD$12:AD23)=2,SUMIF(AD$12:AD23,1,AD$12:AD23)=1,SUM(AD$12:AD23)=1,SUM(AD$12:AD23)=2),0,IF($C24+$ED23&gt;($ED$11*AD$8),1,IF($C24+$D24+$E24+$F24+$ED23&gt;($ED$11*AD$8),2,IF($C24+$D24+$E24+$F24+$G24+$ED23&gt;($ED$11*AD$8),3,0))))</f>
        <v>0</v>
      </c>
      <c r="AE24" s="68">
        <f>IF(OR(SUMIF(AE$12:AE23,2,AE$12:AE23)=2,SUMIF(AE$12:AE23,1,AE$12:AE23)=1,SUM(AE$12:AE23)=1,SUM(AE$12:AE23)=2),0,IF($C24+$ED23&gt;($ED$11*AE$8),1,IF($C24+$D24+$E24+$F24+$ED23&gt;($ED$11*AE$8),2,IF($C24+$D24+$E24+$F24+$G24+$ED23&gt;($ED$11*AE$8),3,0))))</f>
        <v>0</v>
      </c>
      <c r="AF24" s="68">
        <f>IF(OR(SUMIF(AF$12:AF23,2,AF$12:AF23)=2,SUMIF(AF$12:AF23,1,AF$12:AF23)=1,SUM(AF$12:AF23)=1,SUM(AF$12:AF23)=2),0,IF($C24+$ED23&gt;($ED$11*AF$8),1,IF($C24+$D24+$E24+$F24+$ED23&gt;($ED$11*AF$8),2,IF($C24+$D24+$E24+$F24+$G24+$ED23&gt;($ED$11*AF$8),3,0))))</f>
        <v>0</v>
      </c>
      <c r="AG24" s="68">
        <f>IF(OR(SUMIF(AG$12:AG23,2,AG$12:AG23)=2,SUMIF(AG$12:AG23,1,AG$12:AG23)=1,SUM(AG$12:AG23)=1,SUM(AG$12:AG23)=2),0,IF($C24+$ED23&gt;($ED$11*AG$8),1,IF($C24+$D24+$E24+$F24+$ED23&gt;($ED$11*AG$8),2,IF($C24+$D24+$E24+$F24+$G24+$ED23&gt;($ED$11*AG$8),3,0))))</f>
        <v>0</v>
      </c>
      <c r="AH24" s="68">
        <f>IF(OR(SUMIF(AH$12:AH23,2,AH$12:AH23)=2,SUMIF(AH$12:AH23,1,AH$12:AH23)=1,SUM(AH$12:AH23)=1,SUM(AH$12:AH23)=2),0,IF($C24+$ED23&gt;($ED$11*AH$8),1,IF($C24+$D24+$E24+$F24+$ED23&gt;($ED$11*AH$8),2,IF($C24+$D24+$E24+$F24+$G24+$ED23&gt;($ED$11*AH$8),3,0))))</f>
        <v>0</v>
      </c>
      <c r="AI24" s="68">
        <f>IF(OR(SUMIF(AI$12:AI23,2,AI$12:AI23)=2,SUMIF(AI$12:AI23,1,AI$12:AI23)=1,SUM(AI$12:AI23)=1,SUM(AI$12:AI23)=2),0,IF($C24+$ED23&gt;($ED$11*AI$8),1,IF($C24+$D24+$E24+$F24+$ED23&gt;($ED$11*AI$8),2,IF($C24+$D24+$E24+$F24+$G24+$ED23&gt;($ED$11*AI$8),3,0))))</f>
        <v>0</v>
      </c>
      <c r="AJ24" s="68">
        <f>IF(OR(SUMIF(AJ$12:AJ23,2,AJ$12:AJ23)=2,SUMIF(AJ$12:AJ23,1,AJ$12:AJ23)=1,SUM(AJ$12:AJ23)=1,SUM(AJ$12:AJ23)=2),0,IF($C24+$ED23&gt;($ED$11*AJ$8),1,IF($C24+$D24+$E24+$F24+$ED23&gt;($ED$11*AJ$8),2,IF($C24+$D24+$E24+$F24+$G24+$ED23&gt;($ED$11*AJ$8),3,0))))</f>
        <v>0</v>
      </c>
      <c r="AK24" s="68">
        <f>IF(OR(SUMIF(AK$12:AK23,2,AK$12:AK23)=2,SUMIF(AK$12:AK23,1,AK$12:AK23)=1,SUM(AK$12:AK23)=1,SUM(AK$12:AK23)=2),0,IF($C24+$ED23&gt;($ED$11*AK$8),1,IF($C24+$D24+$E24+$F24+$ED23&gt;($ED$11*AK$8),2,IF($C24+$D24+$E24+$F24+$G24+$ED23&gt;($ED$11*AK$8),3,0))))</f>
        <v>0</v>
      </c>
      <c r="AL24" s="68">
        <f>IF(OR(SUMIF(AL$12:AL23,2,AL$12:AL23)=2,SUMIF(AL$12:AL23,1,AL$12:AL23)=1,SUM(AL$12:AL23)=1,SUM(AL$12:AL23)=2),0,IF($C24+$ED23&gt;($ED$11*AL$8),1,IF($C24+$D24+$E24+$F24+$ED23&gt;($ED$11*AL$8),2,IF($C24+$D24+$E24+$F24+$G24+$ED23&gt;($ED$11*AL$8),3,0))))</f>
        <v>0</v>
      </c>
      <c r="AM24" s="68">
        <f>IF(OR(SUMIF(AM$12:AM23,2,AM$12:AM23)=2,SUMIF(AM$12:AM23,1,AM$12:AM23)=1,SUM(AM$12:AM23)=1,SUM(AM$12:AM23)=2),0,IF($C24+$ED23&gt;($ED$11*AM$8),1,IF($C24+$D24+$E24+$F24+$ED23&gt;($ED$11*AM$8),2,IF($C24+$D24+$E24+$F24+$G24+$ED23&gt;($ED$11*AM$8),3,0))))</f>
        <v>0</v>
      </c>
      <c r="AN24" s="68">
        <f>IF(OR(SUMIF(AN$12:AN23,2,AN$12:AN23)=2,SUMIF(AN$12:AN23,1,AN$12:AN23)=1,SUM(AN$12:AN23)=1,SUM(AN$12:AN23)=2),0,IF($C24+$ED23&gt;($ED$11*AN$8),1,IF($C24+$D24+$E24+$F24+$ED23&gt;($ED$11*AN$8),2,IF($C24+$D24+$E24+$F24+$G24+$ED23&gt;($ED$11*AN$8),3,0))))</f>
        <v>0</v>
      </c>
      <c r="AO24" s="68">
        <f>IF(OR(SUMIF(AO$12:AO23,2,AO$12:AO23)=2,SUMIF(AO$12:AO23,1,AO$12:AO23)=1,SUM(AO$12:AO23)=1,SUM(AO$12:AO23)=2),0,IF($C24+$ED23&gt;($ED$11*AO$8),1,IF($C24+$D24+$E24+$F24+$ED23&gt;($ED$11*AO$8),2,IF($C24+$D24+$E24+$F24+$G24+$ED23&gt;($ED$11*AO$8),3,0))))</f>
        <v>0</v>
      </c>
      <c r="AP24" s="68">
        <f>IF(OR(SUMIF(AP$12:AP23,2,AP$12:AP23)=2,SUMIF(AP$12:AP23,1,AP$12:AP23)=1,SUM(AP$12:AP23)=1,SUM(AP$12:AP23)=2),0,IF($C24+$ED23&gt;($ED$11*AP$8),1,IF($C24+$D24+$E24+$F24+$ED23&gt;($ED$11*AP$8),2,IF($C24+$D24+$E24+$F24+$G24+$ED23&gt;($ED$11*AP$8),3,0))))</f>
        <v>0</v>
      </c>
      <c r="AQ24" s="68">
        <f>IF(OR(SUMIF(AQ$12:AQ23,2,AQ$12:AQ23)=2,SUMIF(AQ$12:AQ23,1,AQ$12:AQ23)=1,SUM(AQ$12:AQ23)=1,SUM(AQ$12:AQ23)=2),0,IF($C24+$ED23&gt;($ED$11*AQ$8),1,IF($C24+$D24+$E24+$F24+$ED23&gt;($ED$11*AQ$8),2,IF($C24+$D24+$E24+$F24+$G24+$ED23&gt;($ED$11*AQ$8),3,0))))</f>
        <v>0</v>
      </c>
      <c r="AR24" s="68">
        <f>IF(OR(SUMIF(AR$12:AR23,2,AR$12:AR23)=2,SUMIF(AR$12:AR23,1,AR$12:AR23)=1,SUM(AR$12:AR23)=1,SUM(AR$12:AR23)=2),0,IF($C24+$ED23&gt;($ED$11*AR$8),1,IF($C24+$D24+$E24+$F24+$ED23&gt;($ED$11*AR$8),2,IF($C24+$D24+$E24+$F24+$G24+$ED23&gt;($ED$11*AR$8),3,0))))</f>
        <v>0</v>
      </c>
      <c r="AS24" s="68">
        <f>IF(OR(SUMIF(AS$12:AS23,2,AS$12:AS23)=2,SUMIF(AS$12:AS23,1,AS$12:AS23)=1,SUM(AS$12:AS23)=1,SUM(AS$12:AS23)=2),0,IF($C24+$ED23&gt;($ED$11*AS$8),1,IF($C24+$D24+$E24+$F24+$ED23&gt;($ED$11*AS$8),2,IF($C24+$D24+$E24+$F24+$G24+$ED23&gt;($ED$11*AS$8),3,0))))</f>
        <v>0</v>
      </c>
      <c r="AT24" s="68">
        <f>IF(OR(SUMIF(AT$12:AT23,2,AT$12:AT23)=2,SUMIF(AT$12:AT23,1,AT$12:AT23)=1,SUM(AT$12:AT23)=1,SUM(AT$12:AT23)=2),0,IF($C24+$ED23&gt;($ED$11*AT$8),1,IF($C24+$D24+$E24+$F24+$ED23&gt;($ED$11*AT$8),2,IF($C24+$D24+$E24+$F24+$G24+$ED23&gt;($ED$11*AT$8),3,0))))</f>
        <v>0</v>
      </c>
      <c r="AU24" s="68">
        <f>IF(OR(SUMIF(AU$12:AU23,2,AU$12:AU23)=2,SUMIF(AU$12:AU23,1,AU$12:AU23)=1,SUM(AU$12:AU23)=1,SUM(AU$12:AU23)=2),0,IF($C24+$ED23&gt;($ED$11*AU$8),1,IF($C24+$D24+$E24+$F24+$ED23&gt;($ED$11*AU$8),2,IF($C24+$D24+$E24+$F24+$G24+$ED23&gt;($ED$11*AU$8),3,0))))</f>
        <v>0</v>
      </c>
      <c r="AV24" s="68">
        <f>IF(OR(SUMIF(AV$12:AV23,2,AV$12:AV23)=2,SUMIF(AV$12:AV23,1,AV$12:AV23)=1,SUM(AV$12:AV23)=1,SUM(AV$12:AV23)=2),0,IF($C24+$ED23&gt;($ED$11*AV$8),1,IF($C24+$D24+$E24+$F24+$ED23&gt;($ED$11*AV$8),2,IF($C24+$D24+$E24+$F24+$G24+$ED23&gt;($ED$11*AV$8),3,0))))</f>
        <v>0</v>
      </c>
      <c r="AW24" s="68">
        <f>IF(OR(SUMIF(AW$12:AW23,2,AW$12:AW23)=2,SUMIF(AW$12:AW23,1,AW$12:AW23)=1,SUM(AW$12:AW23)=1,SUM(AW$12:AW23)=2),0,IF($C24+$ED23&gt;($ED$11*AW$8),1,IF($C24+$D24+$E24+$F24+$ED23&gt;($ED$11*AW$8),2,IF($C24+$D24+$E24+$F24+$G24+$ED23&gt;($ED$11*AW$8),3,0))))</f>
        <v>0</v>
      </c>
      <c r="AX24" s="68">
        <f>IF(OR(SUMIF(AX$12:AX23,2,AX$12:AX23)=2,SUMIF(AX$12:AX23,1,AX$12:AX23)=1,SUM(AX$12:AX23)=1,SUM(AX$12:AX23)=2),0,IF($C24+$ED23&gt;($ED$11*AX$8),1,IF($C24+$D24+$E24+$F24+$ED23&gt;($ED$11*AX$8),2,IF($C24+$D24+$E24+$F24+$G24+$ED23&gt;($ED$11*AX$8),3,0))))</f>
        <v>0</v>
      </c>
      <c r="AY24" s="68">
        <f>IF(OR(SUMIF(AY$12:AY23,2,AY$12:AY23)=2,SUMIF(AY$12:AY23,1,AY$12:AY23)=1,SUM(AY$12:AY23)=1,SUM(AY$12:AY23)=2),0,IF($C24+$ED23&gt;($ED$11*AY$8),1,IF($C24+$D24+$E24+$F24+$ED23&gt;($ED$11*AY$8),2,IF($C24+$D24+$E24+$F24+$G24+$ED23&gt;($ED$11*AY$8),3,0))))</f>
        <v>0</v>
      </c>
      <c r="AZ24" s="68">
        <f>IF(OR(SUMIF(AZ$12:AZ23,2,AZ$12:AZ23)=2,SUMIF(AZ$12:AZ23,1,AZ$12:AZ23)=1,SUM(AZ$12:AZ23)=1,SUM(AZ$12:AZ23)=2),0,IF($C24+$ED23&gt;($ED$11*AZ$8),1,IF($C24+$D24+$E24+$F24+$ED23&gt;($ED$11*AZ$8),2,IF($C24+$D24+$E24+$F24+$G24+$ED23&gt;($ED$11*AZ$8),3,0))))</f>
        <v>0</v>
      </c>
      <c r="BA24" s="68">
        <f>IF(OR(SUMIF(BA$12:BA23,2,BA$12:BA23)=2,SUMIF(BA$12:BA23,1,BA$12:BA23)=1,SUM(BA$12:BA23)=1,SUM(BA$12:BA23)=2),0,IF($C24+$ED23&gt;($ED$11*BA$8),1,IF($C24+$D24+$E24+$F24+$ED23&gt;($ED$11*BA$8),2,IF($C24+$D24+$E24+$F24+$G24+$ED23&gt;($ED$11*BA$8),3,0))))</f>
        <v>0</v>
      </c>
      <c r="BB24" s="68">
        <f>IF(OR(SUMIF(BB$12:BB23,2,BB$12:BB23)=2,SUMIF(BB$12:BB23,1,BB$12:BB23)=1,SUM(BB$12:BB23)=1,SUM(BB$12:BB23)=2),0,IF($C24+$ED23&gt;($ED$11*BB$8),1,IF($C24+$D24+$E24+$F24+$ED23&gt;($ED$11*BB$8),2,IF($C24+$D24+$E24+$F24+$G24+$ED23&gt;($ED$11*BB$8),3,0))))</f>
        <v>0</v>
      </c>
      <c r="BC24" s="68">
        <f>IF(OR(SUMIF(BC$12:BC23,2,BC$12:BC23)=2,SUMIF(BC$12:BC23,1,BC$12:BC23)=1,SUM(BC$12:BC23)=1,SUM(BC$12:BC23)=2),0,IF($C24+$ED23&gt;($ED$11*BC$8),1,IF($C24+$D24+$E24+$F24+$ED23&gt;($ED$11*BC$8),2,IF($C24+$D24+$E24+$F24+$G24+$ED23&gt;($ED$11*BC$8),3,0))))</f>
        <v>0</v>
      </c>
      <c r="BD24" s="68">
        <f>IF(OR(SUMIF(BD$12:BD23,2,BD$12:BD23)=2,SUMIF(BD$12:BD23,1,BD$12:BD23)=1,SUM(BD$12:BD23)=1,SUM(BD$12:BD23)=2),0,IF($C24+$ED23&gt;($ED$11*BD$8),1,IF($C24+$D24+$E24+$F24+$ED23&gt;($ED$11*BD$8),2,IF($C24+$D24+$E24+$F24+$G24+$ED23&gt;($ED$11*BD$8),3,0))))</f>
        <v>0</v>
      </c>
      <c r="BE24" s="68">
        <f>IF(OR(SUMIF(BE$12:BE23,2,BE$12:BE23)=2,SUMIF(BE$12:BE23,1,BE$12:BE23)=1,SUM(BE$12:BE23)=1,SUM(BE$12:BE23)=2),0,IF($C24+$ED23&gt;($ED$11*BE$8),1,IF($C24+$D24+$E24+$F24+$ED23&gt;($ED$11*BE$8),2,IF($C24+$D24+$E24+$F24+$G24+$ED23&gt;($ED$11*BE$8),3,0))))</f>
        <v>0</v>
      </c>
      <c r="BF24" s="68">
        <f>IF(OR(SUMIF(BF$12:BF23,2,BF$12:BF23)=2,SUMIF(BF$12:BF23,1,BF$12:BF23)=1,SUM(BF$12:BF23)=1,SUM(BF$12:BF23)=2),0,IF($C24+$ED23&gt;($ED$11*BF$8),1,IF($C24+$D24+$E24+$F24+$ED23&gt;($ED$11*BF$8),2,IF($C24+$D24+$E24+$F24+$G24+$ED23&gt;($ED$11*BF$8),3,0))))</f>
        <v>0</v>
      </c>
      <c r="BG24" s="68">
        <f>IF(OR(SUMIF(BG$12:BG23,2,BG$12:BG23)=2,SUMIF(BG$12:BG23,1,BG$12:BG23)=1,SUM(BG$12:BG23)=1,SUM(BG$12:BG23)=2),0,IF($C24+$ED23&gt;($ED$11*BG$8),1,IF($C24+$D24+$E24+$F24+$ED23&gt;($ED$11*BG$8),2,IF($C24+$D24+$E24+$F24+$G24+$ED23&gt;($ED$11*BG$8),3,0))))</f>
        <v>0</v>
      </c>
      <c r="BH24" s="68">
        <f>IF(OR(SUMIF(BH$12:BH23,2,BH$12:BH23)=2,SUMIF(BH$12:BH23,1,BH$12:BH23)=1,SUM(BH$12:BH23)=1,SUM(BH$12:BH23)=2),0,IF($C24+$ED23&gt;($ED$11*BH$8),1,IF($C24+$D24+$E24+$F24+$ED23&gt;($ED$11*BH$8),2,IF($C24+$D24+$E24+$F24+$G24+$ED23&gt;($ED$11*BH$8),3,0))))</f>
        <v>0</v>
      </c>
      <c r="BI24" s="68">
        <f>IF(OR(SUMIF(BI$12:BI23,2,BI$12:BI23)=2,SUMIF(BI$12:BI23,1,BI$12:BI23)=1,SUM(BI$12:BI23)=1,SUM(BI$12:BI23)=2),0,IF($C24+$ED23&gt;($ED$11*BI$8),1,IF($C24+$D24+$E24+$F24+$ED23&gt;($ED$11*BI$8),2,IF($C24+$D24+$E24+$F24+$G24+$ED23&gt;($ED$11*BI$8),3,0))))</f>
        <v>0</v>
      </c>
      <c r="BJ24" s="68">
        <f>IF(OR(SUMIF(BJ$12:BJ23,2,BJ$12:BJ23)=2,SUMIF(BJ$12:BJ23,1,BJ$12:BJ23)=1,SUM(BJ$12:BJ23)=1,SUM(BJ$12:BJ23)=2),0,IF($C24+$ED23&gt;($ED$11*BJ$8),1,IF($C24+$D24+$E24+$F24+$ED23&gt;($ED$11*BJ$8),2,IF($C24+$D24+$E24+$F24+$G24+$ED23&gt;($ED$11*BJ$8),3,0))))</f>
        <v>0</v>
      </c>
      <c r="BK24" s="68">
        <f>IF(OR(SUMIF(BK$12:BK23,2,BK$12:BK23)=2,SUMIF(BK$12:BK23,1,BK$12:BK23)=1,SUM(BK$12:BK23)=1,SUM(BK$12:BK23)=2),0,IF($C24+$ED23&gt;($ED$11*BK$8),1,IF($C24+$D24+$E24+$F24+$ED23&gt;($ED$11*BK$8),2,IF($C24+$D24+$E24+$F24+$G24+$ED23&gt;($ED$11*BK$8),3,0))))</f>
        <v>0</v>
      </c>
      <c r="BL24" s="68">
        <f>IF(OR(SUMIF(BL$12:BL23,2,BL$12:BL23)=2,SUMIF(BL$12:BL23,1,BL$12:BL23)=1,SUM(BL$12:BL23)=1,SUM(BL$12:BL23)=2),0,IF($C24+$ED23&gt;($ED$11*BL$8),1,IF($C24+$D24+$E24+$F24+$ED23&gt;($ED$11*BL$8),2,IF($C24+$D24+$E24+$F24+$G24+$ED23&gt;($ED$11*BL$8),3,0))))</f>
        <v>0</v>
      </c>
      <c r="BM24" s="68">
        <f>IF(OR(SUMIF(BM$12:BM23,2,BM$12:BM23)=2,SUMIF(BM$12:BM23,1,BM$12:BM23)=1,SUM(BM$12:BM23)=1,SUM(BM$12:BM23)=2),0,IF($C24+$ED23&gt;($ED$11*BM$8),1,IF($C24+$D24+$E24+$F24+$ED23&gt;($ED$11*BM$8),2,IF($C24+$D24+$E24+$F24+$G24+$ED23&gt;($ED$11*BM$8),3,0))))</f>
        <v>0</v>
      </c>
      <c r="BN24" s="68">
        <f>IF(OR(SUMIF(BN$12:BN23,2,BN$12:BN23)=2,SUMIF(BN$12:BN23,1,BN$12:BN23)=1,SUM(BN$12:BN23)=1,SUM(BN$12:BN23)=2),0,IF($C24+$ED23&gt;($ED$11*BN$8),1,IF($C24+$D24+$E24+$F24+$ED23&gt;($ED$11*BN$8),2,IF($C24+$D24+$E24+$F24+$G24+$ED23&gt;($ED$11*BN$8),3,0))))</f>
        <v>0</v>
      </c>
      <c r="BO24" s="68">
        <f>IF(OR(SUMIF(BO$12:BO23,2,BO$12:BO23)=2,SUMIF(BO$12:BO23,1,BO$12:BO23)=1,SUM(BO$12:BO23)=1,SUM(BO$12:BO23)=2),0,IF($C24+$ED23&gt;($ED$11*BO$8),1,IF($C24+$D24+$E24+$F24+$ED23&gt;($ED$11*BO$8),2,IF($C24+$D24+$E24+$F24+$G24+$ED23&gt;($ED$11*BO$8),3,0))))</f>
        <v>0</v>
      </c>
      <c r="BP24" s="68">
        <f>IF(OR(SUMIF(BP$12:BP23,2,BP$12:BP23)=2,SUMIF(BP$12:BP23,1,BP$12:BP23)=1,SUM(BP$12:BP23)=1,SUM(BP$12:BP23)=2),0,IF($C24+$ED23&gt;($ED$11*BP$8),1,IF($C24+$D24+$E24+$F24+$ED23&gt;($ED$11*BP$8),2,IF($C24+$D24+$E24+$F24+$G24+$ED23&gt;($ED$11*BP$8),3,0))))</f>
        <v>0</v>
      </c>
      <c r="BQ24" s="68">
        <f>IF(OR(SUMIF(BQ$12:BQ23,2,BQ$12:BQ23)=2,SUMIF(BQ$12:BQ23,1,BQ$12:BQ23)=1,SUM(BQ$12:BQ23)=1,SUM(BQ$12:BQ23)=2),0,IF($C24+$ED23&gt;($ED$11*BQ$8),1,IF($C24+$D24+$E24+$F24+$ED23&gt;($ED$11*BQ$8),2,IF($C24+$D24+$E24+$F24+$G24+$ED23&gt;($ED$11*BQ$8),3,0))))</f>
        <v>0</v>
      </c>
      <c r="BR24" s="68">
        <f>IF(OR(SUMIF(BR$12:BR23,2,BR$12:BR23)=2,SUMIF(BR$12:BR23,1,BR$12:BR23)=1,SUM(BR$12:BR23)=1,SUM(BR$12:BR23)=2),0,IF($C24+$ED23&gt;($ED$11*BR$8),1,IF($C24+$D24+$E24+$F24+$ED23&gt;($ED$11*BR$8),2,IF($C24+$D24+$E24+$F24+$G24+$ED23&gt;($ED$11*BR$8),3,0))))</f>
        <v>0</v>
      </c>
      <c r="BS24" s="68">
        <f>IF(OR(SUMIF(BS$12:BS23,2,BS$12:BS23)=2,SUMIF(BS$12:BS23,1,BS$12:BS23)=1,SUM(BS$12:BS23)=1,SUM(BS$12:BS23)=2),0,IF($C24+$ED23&gt;($ED$11*BS$8),1,IF($C24+$D24+$E24+$F24+$ED23&gt;($ED$11*BS$8),2,IF($C24+$D24+$E24+$F24+$G24+$ED23&gt;($ED$11*BS$8),3,0))))</f>
        <v>0</v>
      </c>
      <c r="BT24" s="68">
        <f>IF(OR(SUMIF(BT$12:BT23,2,BT$12:BT23)=2,SUMIF(BT$12:BT23,1,BT$12:BT23)=1,SUM(BT$12:BT23)=1,SUM(BT$12:BT23)=2),0,IF($C24+$ED23&gt;($ED$11*BT$8),1,IF($C24+$D24+$E24+$F24+$ED23&gt;($ED$11*BT$8),2,IF($C24+$D24+$E24+$F24+$G24+$ED23&gt;($ED$11*BT$8),3,0))))</f>
        <v>0</v>
      </c>
      <c r="BU24" s="68">
        <f>IF(OR(SUMIF(BU$12:BU23,2,BU$12:BU23)=2,SUMIF(BU$12:BU23,1,BU$12:BU23)=1,SUM(BU$12:BU23)=1,SUM(BU$12:BU23)=2),0,IF($C24+$ED23&gt;($ED$11*BU$8),1,IF($C24+$D24+$E24+$F24+$ED23&gt;($ED$11*BU$8),2,IF($C24+$D24+$E24+$F24+$G24+$ED23&gt;($ED$11*BU$8),3,0))))</f>
        <v>0</v>
      </c>
      <c r="BV24" s="68">
        <f>IF(OR(SUMIF(BV$12:BV23,2,BV$12:BV23)=2,SUMIF(BV$12:BV23,1,BV$12:BV23)=1,SUM(BV$12:BV23)=1,SUM(BV$12:BV23)=2),0,IF($C24+$ED23&gt;($ED$11*BV$8),1,IF($C24+$D24+$E24+$F24+$ED23&gt;($ED$11*BV$8),2,IF($C24+$D24+$E24+$F24+$G24+$ED23&gt;($ED$11*BV$8),3,0))))</f>
        <v>0</v>
      </c>
      <c r="BW24" s="68">
        <f>IF(OR(SUMIF(BW$12:BW23,2,BW$12:BW23)=2,SUMIF(BW$12:BW23,1,BW$12:BW23)=1,SUM(BW$12:BW23)=1,SUM(BW$12:BW23)=2),0,IF($C24+$ED23&gt;($ED$11*BW$8),1,IF($C24+$D24+$E24+$F24+$ED23&gt;($ED$11*BW$8),2,IF($C24+$D24+$E24+$F24+$G24+$ED23&gt;($ED$11*BW$8),3,0))))</f>
        <v>0</v>
      </c>
      <c r="BX24" s="68">
        <f>IF(OR(SUMIF(BX$12:BX23,2,BX$12:BX23)=2,SUMIF(BX$12:BX23,1,BX$12:BX23)=1,SUM(BX$12:BX23)=1,SUM(BX$12:BX23)=2),0,IF($C24+$ED23&gt;($ED$11*BX$8),1,IF($C24+$D24+$E24+$F24+$ED23&gt;($ED$11*BX$8),2,IF($C24+$D24+$E24+$F24+$G24+$ED23&gt;($ED$11*BX$8),3,0))))</f>
        <v>0</v>
      </c>
      <c r="BY24" s="68">
        <f>IF(OR(SUMIF(BY$12:BY23,2,BY$12:BY23)=2,SUMIF(BY$12:BY23,1,BY$12:BY23)=1,SUM(BY$12:BY23)=1,SUM(BY$12:BY23)=2),0,IF($C24+$ED23&gt;($ED$11*BY$8),1,IF($C24+$D24+$E24+$F24+$ED23&gt;($ED$11*BY$8),2,IF($C24+$D24+$E24+$F24+$G24+$ED23&gt;($ED$11*BY$8),3,0))))</f>
        <v>0</v>
      </c>
      <c r="BZ24" s="68">
        <f>IF(OR(SUMIF(BZ$12:BZ23,2,BZ$12:BZ23)=2,SUMIF(BZ$12:BZ23,1,BZ$12:BZ23)=1,SUM(BZ$12:BZ23)=1,SUM(BZ$12:BZ23)=2),0,IF($C24+$ED23&gt;($ED$11*BZ$8),1,IF($C24+$D24+$E24+$F24+$ED23&gt;($ED$11*BZ$8),2,IF($C24+$D24+$E24+$F24+$G24+$ED23&gt;($ED$11*BZ$8),3,0))))</f>
        <v>0</v>
      </c>
      <c r="CA24" s="68">
        <f>IF(OR(SUMIF(CA$12:CA23,2,CA$12:CA23)=2,SUMIF(CA$12:CA23,1,CA$12:CA23)=1,SUM(CA$12:CA23)=1,SUM(CA$12:CA23)=2),0,IF($C24+$ED23&gt;($ED$11*CA$8),1,IF($C24+$D24+$E24+$F24+$ED23&gt;($ED$11*CA$8),2,IF($C24+$D24+$E24+$F24+$G24+$ED23&gt;($ED$11*CA$8),3,0))))</f>
        <v>0</v>
      </c>
      <c r="CB24" s="68">
        <f>IF(OR(SUMIF(CB$12:CB23,2,CB$12:CB23)=2,SUMIF(CB$12:CB23,1,CB$12:CB23)=1,SUM(CB$12:CB23)=1,SUM(CB$12:CB23)=2),0,IF($C24+$ED23&gt;($ED$11*CB$8),1,IF($C24+$D24+$E24+$F24+$ED23&gt;($ED$11*CB$8),2,IF($C24+$D24+$E24+$F24+$G24+$ED23&gt;($ED$11*CB$8),3,0))))</f>
        <v>0</v>
      </c>
      <c r="CC24" s="68">
        <f>IF(OR(SUMIF(CC$12:CC23,2,CC$12:CC23)=2,SUMIF(CC$12:CC23,1,CC$12:CC23)=1,SUM(CC$12:CC23)=1,SUM(CC$12:CC23)=2),0,IF($C24+$ED23&gt;($ED$11*CC$8),1,IF($C24+$D24+$E24+$F24+$ED23&gt;($ED$11*CC$8),2,IF($C24+$D24+$E24+$F24+$G24+$ED23&gt;($ED$11*CC$8),3,0))))</f>
        <v>0</v>
      </c>
      <c r="CD24" s="68">
        <f>IF(OR(SUMIF(CD$12:CD23,2,CD$12:CD23)=2,SUMIF(CD$12:CD23,1,CD$12:CD23)=1,SUM(CD$12:CD23)=1,SUM(CD$12:CD23)=2),0,IF($C24+$ED23&gt;($ED$11*CD$8),1,IF($C24+$D24+$E24+$F24+$ED23&gt;($ED$11*CD$8),2,IF($C24+$D24+$E24+$F24+$G24+$ED23&gt;($ED$11*CD$8),3,0))))</f>
        <v>0</v>
      </c>
      <c r="CE24" s="68">
        <f>IF(OR(SUMIF(CE$12:CE23,2,CE$12:CE23)=2,SUMIF(CE$12:CE23,1,CE$12:CE23)=1,SUM(CE$12:CE23)=1,SUM(CE$12:CE23)=2),0,IF($C24+$ED23&gt;($ED$11*CE$8),1,IF($C24+$D24+$E24+$F24+$ED23&gt;($ED$11*CE$8),2,IF($C24+$D24+$E24+$F24+$G24+$ED23&gt;($ED$11*CE$8),3,0))))</f>
        <v>0</v>
      </c>
      <c r="CF24" s="68">
        <f>IF(OR(SUMIF(CF$12:CF23,2,CF$12:CF23)=2,SUMIF(CF$12:CF23,1,CF$12:CF23)=1,SUM(CF$12:CF23)=1,SUM(CF$12:CF23)=2),0,IF($C24+$ED23&gt;($ED$11*CF$8),1,IF($C24+$D24+$E24+$F24+$ED23&gt;($ED$11*CF$8),2,IF($C24+$D24+$E24+$F24+$G24+$ED23&gt;($ED$11*CF$8),3,0))))</f>
        <v>0</v>
      </c>
      <c r="CG24" s="68">
        <f>IF(OR(SUMIF(CG$12:CG23,2,CG$12:CG23)=2,SUMIF(CG$12:CG23,1,CG$12:CG23)=1,SUM(CG$12:CG23)=1,SUM(CG$12:CG23)=2),0,IF($C24+$ED23&gt;($ED$11*CG$8),1,IF($C24+$D24+$E24+$F24+$ED23&gt;($ED$11*CG$8),2,IF($C24+$D24+$E24+$F24+$G24+$ED23&gt;($ED$11*CG$8),3,0))))</f>
        <v>0</v>
      </c>
      <c r="CH24" s="68">
        <f>IF(OR(SUMIF(CH$12:CH23,2,CH$12:CH23)=2,SUMIF(CH$12:CH23,1,CH$12:CH23)=1,SUM(CH$12:CH23)=1,SUM(CH$12:CH23)=2),0,IF($C24+$ED23&gt;($ED$11*CH$8),1,IF($C24+$D24+$E24+$F24+$ED23&gt;($ED$11*CH$8),2,IF($C24+$D24+$E24+$F24+$G24+$ED23&gt;($ED$11*CH$8),3,0))))</f>
        <v>0</v>
      </c>
      <c r="CI24" s="68">
        <f>IF(OR(SUMIF(CI$12:CI23,2,CI$12:CI23)=2,SUMIF(CI$12:CI23,1,CI$12:CI23)=1,SUM(CI$12:CI23)=1,SUM(CI$12:CI23)=2),0,IF($C24+$ED23&gt;($ED$11*CI$8),1,IF($C24+$D24+$E24+$F24+$ED23&gt;($ED$11*CI$8),2,IF($C24+$D24+$E24+$F24+$G24+$ED23&gt;($ED$11*CI$8),3,0))))</f>
        <v>0</v>
      </c>
      <c r="CJ24" s="68">
        <f>IF(OR(SUMIF(CJ$12:CJ23,2,CJ$12:CJ23)=2,SUMIF(CJ$12:CJ23,1,CJ$12:CJ23)=1,SUM(CJ$12:CJ23)=1,SUM(CJ$12:CJ23)=2),0,IF($C24+$ED23&gt;($ED$11*CJ$8),1,IF($C24+$D24+$E24+$F24+$ED23&gt;($ED$11*CJ$8),2,IF($C24+$D24+$E24+$F24+$G24+$ED23&gt;($ED$11*CJ$8),3,0))))</f>
        <v>0</v>
      </c>
      <c r="CK24" s="68">
        <f>IF(OR(SUMIF(CK$12:CK23,2,CK$12:CK23)=2,SUMIF(CK$12:CK23,1,CK$12:CK23)=1,SUM(CK$12:CK23)=1,SUM(CK$12:CK23)=2),0,IF($C24+$ED23&gt;($ED$11*CK$8),1,IF($C24+$D24+$E24+$F24+$ED23&gt;($ED$11*CK$8),2,IF($C24+$D24+$E24+$F24+$G24+$ED23&gt;($ED$11*CK$8),3,0))))</f>
        <v>0</v>
      </c>
      <c r="CL24" s="68">
        <f>IF(OR(SUMIF(CL$12:CL23,2,CL$12:CL23)=2,SUMIF(CL$12:CL23,1,CL$12:CL23)=1,SUM(CL$12:CL23)=1,SUM(CL$12:CL23)=2),0,IF($C24+$ED23&gt;($ED$11*CL$8),1,IF($C24+$D24+$E24+$F24+$ED23&gt;($ED$11*CL$8),2,IF($C24+$D24+$E24+$F24+$G24+$ED23&gt;($ED$11*CL$8),3,0))))</f>
        <v>0</v>
      </c>
      <c r="CM24" s="68">
        <f>IF(OR(SUMIF(CM$12:CM23,2,CM$12:CM23)=2,SUMIF(CM$12:CM23,1,CM$12:CM23)=1,SUM(CM$12:CM23)=1,SUM(CM$12:CM23)=2),0,IF($C24+$ED23&gt;($ED$11*CM$8),1,IF($C24+$D24+$E24+$F24+$ED23&gt;($ED$11*CM$8),2,IF($C24+$D24+$E24+$F24+$G24+$ED23&gt;($ED$11*CM$8),3,0))))</f>
        <v>0</v>
      </c>
      <c r="CN24" s="68">
        <f>IF(OR(SUMIF(CN$12:CN23,2,CN$12:CN23)=2,SUMIF(CN$12:CN23,1,CN$12:CN23)=1,SUM(CN$12:CN23)=1,SUM(CN$12:CN23)=2),0,IF($C24+$ED23&gt;($ED$11*CN$8),1,IF($C24+$D24+$E24+$F24+$ED23&gt;($ED$11*CN$8),2,IF($C24+$D24+$E24+$F24+$G24+$ED23&gt;($ED$11*CN$8),3,0))))</f>
        <v>0</v>
      </c>
      <c r="CO24" s="68">
        <f>IF(OR(SUMIF(CO$12:CO23,2,CO$12:CO23)=2,SUMIF(CO$12:CO23,1,CO$12:CO23)=1,SUM(CO$12:CO23)=1,SUM(CO$12:CO23)=2),0,IF($C24+$ED23&gt;($ED$11*CO$8),1,IF($C24+$D24+$E24+$F24+$ED23&gt;($ED$11*CO$8),2,IF($C24+$D24+$E24+$F24+$G24+$ED23&gt;($ED$11*CO$8),3,0))))</f>
        <v>0</v>
      </c>
      <c r="CP24" s="68">
        <f>IF(OR(SUMIF(CP$12:CP23,2,CP$12:CP23)=2,SUMIF(CP$12:CP23,1,CP$12:CP23)=1,SUM(CP$12:CP23)=1,SUM(CP$12:CP23)=2),0,IF($C24+$ED23&gt;($ED$11*CP$8),1,IF($C24+$D24+$E24+$F24+$ED23&gt;($ED$11*CP$8),2,IF($C24+$D24+$E24+$F24+$G24+$ED23&gt;($ED$11*CP$8),3,0))))</f>
        <v>0</v>
      </c>
      <c r="CQ24" s="68">
        <f>IF(OR(SUMIF(CQ$12:CQ23,2,CQ$12:CQ23)=2,SUMIF(CQ$12:CQ23,1,CQ$12:CQ23)=1,SUM(CQ$12:CQ23)=1,SUM(CQ$12:CQ23)=2),0,IF($C24+$ED23&gt;($ED$11*CQ$8),1,IF($C24+$D24+$E24+$F24+$ED23&gt;($ED$11*CQ$8),2,IF($C24+$D24+$E24+$F24+$G24+$ED23&gt;($ED$11*CQ$8),3,0))))</f>
        <v>0</v>
      </c>
      <c r="CR24" s="68">
        <f>IF(OR(SUMIF(CR$12:CR23,2,CR$12:CR23)=2,SUMIF(CR$12:CR23,1,CR$12:CR23)=1,SUM(CR$12:CR23)=1,SUM(CR$12:CR23)=2),0,IF($C24+$ED23&gt;($ED$11*CR$8),1,IF($C24+$D24+$E24+$F24+$ED23&gt;($ED$11*CR$8),2,IF($C24+$D24+$E24+$F24+$G24+$ED23&gt;($ED$11*CR$8),3,0))))</f>
        <v>0</v>
      </c>
      <c r="CS24" s="68">
        <f>IF(OR(SUMIF(CS$12:CS23,2,CS$12:CS23)=2,SUMIF(CS$12:CS23,1,CS$12:CS23)=1,SUM(CS$12:CS23)=1,SUM(CS$12:CS23)=2),0,IF($C24+$ED23&gt;($ED$11*CS$8),1,IF($C24+$D24+$E24+$F24+$ED23&gt;($ED$11*CS$8),2,IF($C24+$D24+$E24+$F24+$G24+$ED23&gt;($ED$11*CS$8),3,0))))</f>
        <v>0</v>
      </c>
      <c r="CT24" s="68">
        <f>IF(OR(SUMIF(CT$12:CT23,2,CT$12:CT23)=2,SUMIF(CT$12:CT23,1,CT$12:CT23)=1,SUM(CT$12:CT23)=1,SUM(CT$12:CT23)=2),0,IF($C24+$ED23&gt;($ED$11*CT$8),1,IF($C24+$D24+$E24+$F24+$ED23&gt;($ED$11*CT$8),2,IF($C24+$D24+$E24+$F24+$G24+$ED23&gt;($ED$11*CT$8),3,0))))</f>
        <v>0</v>
      </c>
      <c r="CU24" s="68">
        <f>IF(OR(SUMIF(CU$12:CU23,2,CU$12:CU23)=2,SUMIF(CU$12:CU23,1,CU$12:CU23)=1,SUM(CU$12:CU23)=1,SUM(CU$12:CU23)=2),0,IF($C24+$ED23&gt;($ED$11*CU$8),1,IF($C24+$D24+$E24+$F24+$ED23&gt;($ED$11*CU$8),2,IF($C24+$D24+$E24+$F24+$G24+$ED23&gt;($ED$11*CU$8),3,0))))</f>
        <v>0</v>
      </c>
      <c r="CV24" s="68">
        <f>IF(OR(SUMIF(CV$12:CV23,2,CV$12:CV23)=2,SUMIF(CV$12:CV23,1,CV$12:CV23)=1,SUM(CV$12:CV23)=1,SUM(CV$12:CV23)=2),0,IF($C24+$ED23&gt;($ED$11*CV$8),1,IF($C24+$D24+$E24+$F24+$ED23&gt;($ED$11*CV$8),2,IF($C24+$D24+$E24+$F24+$G24+$ED23&gt;($ED$11*CV$8),3,0))))</f>
        <v>0</v>
      </c>
      <c r="CW24" s="68">
        <f>IF(OR(SUMIF(CW$12:CW23,2,CW$12:CW23)=2,SUMIF(CW$12:CW23,1,CW$12:CW23)=1,SUM(CW$12:CW23)=1,SUM(CW$12:CW23)=2),0,IF($C24+$ED23&gt;($ED$11*CW$8),1,IF($C24+$D24+$E24+$F24+$ED23&gt;($ED$11*CW$8),2,IF($C24+$D24+$E24+$F24+$G24+$ED23&gt;($ED$11*CW$8),3,0))))</f>
        <v>0</v>
      </c>
      <c r="CX24" s="68">
        <f>IF(OR(SUMIF(CX$12:CX23,2,CX$12:CX23)=2,SUMIF(CX$12:CX23,1,CX$12:CX23)=1,SUM(CX$12:CX23)=1,SUM(CX$12:CX23)=2),0,IF($C24+$ED23&gt;($ED$11*CX$8),1,IF($C24+$D24+$E24+$F24+$ED23&gt;($ED$11*CX$8),2,IF($C24+$D24+$E24+$F24+$G24+$ED23&gt;($ED$11*CX$8),3,0))))</f>
        <v>0</v>
      </c>
      <c r="CY24" s="68">
        <f>IF(OR(SUMIF(CY$12:CY23,2,CY$12:CY23)=2,SUMIF(CY$12:CY23,1,CY$12:CY23)=1,SUM(CY$12:CY23)=1,SUM(CY$12:CY23)=2),0,IF($C24+$ED23&gt;($ED$11*CY$8),1,IF($C24+$D24+$E24+$F24+$ED23&gt;($ED$11*CY$8),2,IF($C24+$D24+$E24+$F24+$G24+$ED23&gt;($ED$11*CY$8),3,0))))</f>
        <v>0</v>
      </c>
      <c r="CZ24" s="68">
        <f>IF(OR(SUMIF(CZ$12:CZ23,2,CZ$12:CZ23)=2,SUMIF(CZ$12:CZ23,1,CZ$12:CZ23)=1,SUM(CZ$12:CZ23)=1,SUM(CZ$12:CZ23)=2),0,IF($C24+$ED23&gt;($ED$11*CZ$8),1,IF($C24+$D24+$E24+$F24+$ED23&gt;($ED$11*CZ$8),2,IF($C24+$D24+$E24+$F24+$G24+$ED23&gt;($ED$11*CZ$8),3,0))))</f>
        <v>0</v>
      </c>
      <c r="DA24" s="68">
        <f>IF(OR(SUMIF(DA$12:DA23,2,DA$12:DA23)=2,SUMIF(DA$12:DA23,1,DA$12:DA23)=1,SUM(DA$12:DA23)=1,SUM(DA$12:DA23)=2),0,IF($C24+$ED23&gt;($ED$11*DA$8),1,IF($C24+$D24+$E24+$F24+$ED23&gt;($ED$11*DA$8),2,IF($C24+$D24+$E24+$F24+$G24+$ED23&gt;($ED$11*DA$8),3,0))))</f>
        <v>0</v>
      </c>
      <c r="DB24" s="68">
        <f>IF(OR(SUMIF(DB$12:DB23,2,DB$12:DB23)=2,SUMIF(DB$12:DB23,1,DB$12:DB23)=1,SUM(DB$12:DB23)=1,SUM(DB$12:DB23)=2),0,IF($C24+$ED23&gt;($ED$11*DB$8),1,IF($C24+$D24+$E24+$F24+$ED23&gt;($ED$11*DB$8),2,IF($C24+$D24+$E24+$F24+$G24+$ED23&gt;($ED$11*DB$8),3,0))))</f>
        <v>0</v>
      </c>
      <c r="DC24" s="68">
        <f>IF(OR(SUMIF(DC$12:DC23,2,DC$12:DC23)=2,SUMIF(DC$12:DC23,1,DC$12:DC23)=1,SUM(DC$12:DC23)=1,SUM(DC$12:DC23)=2),0,IF($C24+$ED23&gt;($ED$11*DC$8),1,IF($C24+$D24+$E24+$F24+$ED23&gt;($ED$11*DC$8),2,IF($C24+$D24+$E24+$F24+$G24+$ED23&gt;($ED$11*DC$8),3,0))))</f>
        <v>0</v>
      </c>
      <c r="DD24" s="68">
        <f>IF(OR(SUMIF(DD$12:DD23,2,DD$12:DD23)=2,SUMIF(DD$12:DD23,1,DD$12:DD23)=1,SUM(DD$12:DD23)=1,SUM(DD$12:DD23)=2),0,IF($C24+$ED23&gt;($ED$11*DD$8),1,IF($C24+$D24+$E24+$F24+$ED23&gt;($ED$11*DD$8),2,IF($C24+$D24+$E24+$F24+$G24+$ED23&gt;($ED$11*DD$8),3,0))))</f>
        <v>0</v>
      </c>
      <c r="DE24" s="68">
        <f>IF(OR(SUMIF(DE$12:DE23,2,DE$12:DE23)=2,SUMIF(DE$12:DE23,1,DE$12:DE23)=1,SUM(DE$12:DE23)=1,SUM(DE$12:DE23)=2),0,IF($C24+$ED23&gt;($ED$11*DE$8),1,IF($C24+$D24+$E24+$F24+$ED23&gt;($ED$11*DE$8),2,IF($C24+$D24+$E24+$F24+$G24+$ED23&gt;($ED$11*DE$8),3,0))))</f>
        <v>0</v>
      </c>
      <c r="DF24" s="68">
        <f>IF(OR(SUMIF(DF$12:DF23,2,DF$12:DF23)=2,SUMIF(DF$12:DF23,1,DF$12:DF23)=1,SUM(DF$12:DF23)=1,SUM(DF$12:DF23)=2),0,IF($C24+$ED23&gt;($ED$11*DF$8),1,IF($C24+$D24+$E24+$F24+$ED23&gt;($ED$11*DF$8),2,IF($C24+$D24+$E24+$F24+$G24+$ED23&gt;($ED$11*DF$8),3,0))))</f>
        <v>0</v>
      </c>
      <c r="DG24" s="68">
        <f>IF(OR(SUMIF(DG$12:DG23,2,DG$12:DG23)=2,SUMIF(DG$12:DG23,1,DG$12:DG23)=1,SUM(DG$12:DG23)=1,SUM(DG$12:DG23)=2),0,IF($C24+$ED23&gt;($ED$11*DG$8),1,IF($C24+$D24+$E24+$F24+$ED23&gt;($ED$11*DG$8),2,IF($C24+$D24+$E24+$F24+$G24+$ED23&gt;($ED$11*DG$8),3,0))))</f>
        <v>0</v>
      </c>
      <c r="DH24" s="68">
        <f>IF(OR(SUMIF(DH$12:DH23,2,DH$12:DH23)=2,SUMIF(DH$12:DH23,1,DH$12:DH23)=1,SUM(DH$12:DH23)=1,SUM(DH$12:DH23)=2),0,IF($C24+$ED23&gt;($ED$11*DH$8),1,IF($C24+$D24+$E24+$F24+$ED23&gt;($ED$11*DH$8),2,IF($C24+$D24+$E24+$F24+$G24+$ED23&gt;($ED$11*DH$8),3,0))))</f>
        <v>0</v>
      </c>
      <c r="DI24" s="68">
        <f>IF(OR(SUMIF(DI$12:DI23,2,DI$12:DI23)=2,SUMIF(DI$12:DI23,1,DI$12:DI23)=1,SUM(DI$12:DI23)=1,SUM(DI$12:DI23)=2),0,IF($C24+$ED23&gt;($ED$11*DI$8),1,IF($C24+$D24+$E24+$F24+$ED23&gt;($ED$11*DI$8),2,IF($C24+$D24+$E24+$F24+$G24+$ED23&gt;($ED$11*DI$8),3,0))))</f>
        <v>0</v>
      </c>
      <c r="DJ24" s="68">
        <f>IF(OR(SUMIF(DJ$12:DJ23,2,DJ$12:DJ23)=2,SUMIF(DJ$12:DJ23,1,DJ$12:DJ23)=1,SUM(DJ$12:DJ23)=1,SUM(DJ$12:DJ23)=2),0,IF($C24+$ED23&gt;($ED$11*DJ$8),1,IF($C24+$D24+$E24+$F24+$ED23&gt;($ED$11*DJ$8),2,IF($C24+$D24+$E24+$F24+$G24+$ED23&gt;($ED$11*DJ$8),3,0))))</f>
        <v>0</v>
      </c>
      <c r="DK24" s="68">
        <f>IF(OR(SUMIF(DK$12:DK23,2,DK$12:DK23)=2,SUMIF(DK$12:DK23,1,DK$12:DK23)=1,SUM(DK$12:DK23)=1,SUM(DK$12:DK23)=2),0,IF($C24+$ED23&gt;($ED$11*DK$8),1,IF($C24+$D24+$E24+$F24+$ED23&gt;($ED$11*DK$8),2,IF($C24+$D24+$E24+$F24+$G24+$ED23&gt;($ED$11*DK$8),3,0))))</f>
        <v>0</v>
      </c>
      <c r="DL24" s="68">
        <f>IF(OR(SUMIF(DL$12:DL23,2,DL$12:DL23)=2,SUMIF(DL$12:DL23,1,DL$12:DL23)=1,SUM(DL$12:DL23)=1,SUM(DL$12:DL23)=2),0,IF($C24+$ED23&gt;($ED$11*DL$8),1,IF($C24+$D24+$E24+$F24+$ED23&gt;($ED$11*DL$8),2,IF($C24+$D24+$E24+$F24+$G24+$ED23&gt;($ED$11*DL$8),3,0))))</f>
        <v>0</v>
      </c>
      <c r="DM24" s="68">
        <f>IF(OR(SUMIF(DM$12:DM23,2,DM$12:DM23)=2,SUMIF(DM$12:DM23,1,DM$12:DM23)=1,SUM(DM$12:DM23)=1,SUM(DM$12:DM23)=2),0,IF($C24+$ED23&gt;($ED$11*DM$8),1,IF($C24+$D24+$E24+$F24+$ED23&gt;($ED$11*DM$8),2,IF($C24+$D24+$E24+$F24+$G24+$ED23&gt;($ED$11*DM$8),3,0))))</f>
        <v>0</v>
      </c>
      <c r="DN24" s="68">
        <f>IF(OR(SUMIF(DN$12:DN23,2,DN$12:DN23)=2,SUMIF(DN$12:DN23,1,DN$12:DN23)=1,SUM(DN$12:DN23)=1,SUM(DN$12:DN23)=2),0,IF($C24+$ED23&gt;($ED$11*DN$8),1,IF($C24+$D24+$E24+$F24+$ED23&gt;($ED$11*DN$8),2,IF($C24+$D24+$E24+$F24+$G24+$ED23&gt;($ED$11*DN$8),3,0))))</f>
        <v>0</v>
      </c>
      <c r="DO24" s="68">
        <f>IF(OR(SUMIF(DO$12:DO23,2,DO$12:DO23)=2,SUMIF(DO$12:DO23,1,DO$12:DO23)=1,SUM(DO$12:DO23)=1,SUM(DO$12:DO23)=2),0,IF($C24+$ED23&gt;($ED$11*DO$8),1,IF($C24+$D24+$E24+$F24+$ED23&gt;($ED$11*DO$8),2,IF($C24+$D24+$E24+$F24+$G24+$ED23&gt;($ED$11*DO$8),3,0))))</f>
        <v>0</v>
      </c>
      <c r="DP24" s="68">
        <f>IF(OR(SUMIF(DP$12:DP23,2,DP$12:DP23)=2,SUMIF(DP$12:DP23,1,DP$12:DP23)=1,SUM(DP$12:DP23)=1,SUM(DP$12:DP23)=2),0,IF($C24+$ED23&gt;($ED$11*DP$8),1,IF($C24+$D24+$E24+$F24+$ED23&gt;($ED$11*DP$8),2,IF($C24+$D24+$E24+$F24+$G24+$ED23&gt;($ED$11*DP$8),3,0))))</f>
        <v>0</v>
      </c>
      <c r="DQ24" s="68">
        <f>IF(OR(SUMIF(DQ$12:DQ23,2,DQ$12:DQ23)=2,SUMIF(DQ$12:DQ23,1,DQ$12:DQ23)=1,SUM(DQ$12:DQ23)=1,SUM(DQ$12:DQ23)=2),0,IF($C24+$ED23&gt;($ED$11*DQ$8),1,IF($C24+$D24+$E24+$F24+$ED23&gt;($ED$11*DQ$8),2,IF($C24+$D24+$E24+$F24+$G24+$ED23&gt;($ED$11*DQ$8),3,0))))</f>
        <v>0</v>
      </c>
      <c r="DR24" s="68">
        <f>IF(OR(SUMIF(DR$12:DR23,2,DR$12:DR23)=2,SUMIF(DR$12:DR23,1,DR$12:DR23)=1,SUM(DR$12:DR23)=1,SUM(DR$12:DR23)=2),0,IF($C24+$ED23&gt;($ED$11*DR$8),1,IF($C24+$D24+$E24+$F24+$ED23&gt;($ED$11*DR$8),2,IF($C24+$D24+$E24+$F24+$G24+$ED23&gt;($ED$11*DR$8),3,0))))</f>
        <v>0</v>
      </c>
      <c r="DS24" s="68">
        <f>IF(OR(SUMIF(DS$12:DS23,2,DS$12:DS23)=2,SUMIF(DS$12:DS23,1,DS$12:DS23)=1,SUM(DS$12:DS23)=1,SUM(DS$12:DS23)=2),0,IF($C24+$ED23&gt;($ED$11*DS$8),1,IF($C24+$D24+$E24+$F24+$ED23&gt;($ED$11*DS$8),2,IF($C24+$D24+$E24+$F24+$G24+$ED23&gt;($ED$11*DS$8),3,0))))</f>
        <v>0</v>
      </c>
      <c r="DT24" s="68">
        <f>IF(OR(SUMIF(DT$12:DT23,2,DT$12:DT23)=2,SUMIF(DT$12:DT23,1,DT$12:DT23)=1,SUM(DT$12:DT23)=1,SUM(DT$12:DT23)=2),0,IF($C24+$ED23&gt;($ED$11*DT$8),1,IF($C24+$D24+$E24+$F24+$ED23&gt;($ED$11*DT$8),2,IF($C24+$D24+$E24+$F24+$G24+$ED23&gt;($ED$11*DT$8),3,0))))</f>
        <v>0</v>
      </c>
      <c r="DU24" s="68">
        <f>IF(OR(SUMIF(DU$12:DU23,2,DU$12:DU23)=2,SUMIF(DU$12:DU23,1,DU$12:DU23)=1,SUM(DU$12:DU23)=1,SUM(DU$12:DU23)=2),0,IF($C24+$ED23&gt;($ED$11*DU$8),1,IF($C24+$D24+$E24+$F24+$ED23&gt;($ED$11*DU$8),2,IF($C24+$D24+$E24+$F24+$G24+$ED23&gt;($ED$11*DU$8),3,0))))</f>
        <v>0</v>
      </c>
      <c r="DV24" s="68">
        <f>IF(OR(SUMIF(DV$12:DV23,2,DV$12:DV23)=2,SUMIF(DV$12:DV23,1,DV$12:DV23)=1,SUM(DV$12:DV23)=1,SUM(DV$12:DV23)=2),0,IF($C24+$ED23&gt;($ED$11*DV$8),1,IF($C24+$D24+$E24+$F24+$ED23&gt;($ED$11*DV$8),2,IF($C24+$D24+$E24+$F24+$G24+$ED23&gt;($ED$11*DV$8),3,0))))</f>
        <v>0</v>
      </c>
      <c r="DW24" s="68">
        <f>IF(OR(SUMIF(DW$12:DW23,2,DW$12:DW23)=2,SUMIF(DW$12:DW23,1,DW$12:DW23)=1,SUM(DW$12:DW23)=1,SUM(DW$12:DW23)=2),0,IF($C24+$ED23&gt;($ED$11*DW$8),1,IF($C24+$D24+$E24+$F24+$ED23&gt;($ED$11*DW$8),2,IF($C24+$D24+$E24+$F24+$G24+$ED23&gt;($ED$11*DW$8),3,0))))</f>
        <v>0</v>
      </c>
      <c r="DX24" s="68">
        <f>IF(OR(SUMIF(DX$12:DX23,2,DX$12:DX23)=2,SUMIF(DX$12:DX23,1,DX$12:DX23)=1,SUM(DX$12:DX23)=1,SUM(DX$12:DX23)=2),0,IF($C24+$ED23&gt;($ED$11*DX$8),1,IF($C24+$D24+$E24+$F24+$ED23&gt;($ED$11*DX$8),2,IF($C24+$D24+$E24+$F24+$G24+$ED23&gt;($ED$11*DX$8),3,0))))</f>
        <v>0</v>
      </c>
      <c r="DY24" s="68">
        <f>IF(OR(SUMIF(DY$12:DY23,2,DY$12:DY23)=2,SUMIF(DY$12:DY23,1,DY$12:DY23)=1,SUM(DY$12:DY23)=1,SUM(DY$12:DY23)=2),0,IF($C24+$ED23&gt;($ED$11*DY$8),1,IF($C24+$D24+$E24+$F24+$ED23&gt;($ED$11*DY$8),2,IF($C24+$D24+$E24+$F24+$G24+$ED23&gt;($ED$11*DY$8),3,0))))</f>
        <v>0</v>
      </c>
      <c r="DZ24" s="68">
        <f>IF(OR(SUMIF(DZ$12:DZ23,2,DZ$12:DZ23)=2,SUMIF(DZ$12:DZ23,1,DZ$12:DZ23)=1,SUM(DZ$12:DZ23)=1,SUM(DZ$12:DZ23)=2),0,IF($C24+$ED23&gt;($ED$11*DZ$8),1,IF($C24+$D24+$E24+$F24+$ED23&gt;($ED$11*DZ$8),2,IF($C24+$D24+$E24+$F24+$G24+$ED23&gt;($ED$11*DZ$8),3,0))))</f>
        <v>0</v>
      </c>
      <c r="EA24" s="68">
        <f>IF(OR(SUMIF(EA$12:EA23,2,EA$12:EA23)=2,SUMIF(EA$12:EA23,1,EA$12:EA23)=1,SUM(EA$12:EA23)=1,SUM(EA$12:EA23)=2),0,IF($C24+$ED23&gt;($ED$11*EA$8),1,IF($C24+$D24+$E24+$F24+$ED23&gt;($ED$11*EA$8),2,IF($C24+$D24+$E24+$F24+$G24+$ED23&gt;($ED$11*EA$8),3,0))))</f>
        <v>0</v>
      </c>
      <c r="EB24" s="68">
        <f>IF(OR(SUMIF(EB$12:EB23,2,EB$12:EB23)=2,SUMIF(EB$12:EB23,1,EB$12:EB23)=1,SUM(EB$12:EB23)=1,SUM(EB$12:EB23)=2),0,IF($C24+$ED23&gt;($ED$11*EB$8),1,IF($C24+$D24+$E24+$F24+$ED23&gt;($ED$11*EB$8),2,IF($C24+$D24+$E24+$F24+$G24+$ED23&gt;($ED$11*EB$8),3,0))))</f>
        <v>0</v>
      </c>
      <c r="EC24" s="68">
        <f>IF(OR(SUMIF(EC$12:EC23,2,EC$12:EC23)=2,SUMIF(EC$12:EC23,1,EC$12:EC23)=1,SUM(EC$12:EC23)=1,SUM(EC$12:EC23)=2),0,IF($C24+$ED23&gt;($ED$11*EC$8),1,IF($C24+$D24+$E24+$F24+$ED23&gt;($ED$11*EC$8),2,IF($C24+$D24+$E24+$F24+$G24+$ED23&gt;($ED$11*EC$8),3,0))))</f>
        <v>0</v>
      </c>
      <c r="ED24" s="26">
        <f>SUM($C$12:$F24)</f>
        <v>0</v>
      </c>
    </row>
    <row r="25" spans="1:134" ht="14.1" customHeight="1">
      <c r="A25" s="66">
        <v>14</v>
      </c>
      <c r="B25" s="238"/>
      <c r="C25" s="238"/>
      <c r="D25" s="238"/>
      <c r="E25" s="238"/>
      <c r="F25" s="238"/>
      <c r="G25" s="238"/>
      <c r="H25" s="68">
        <f>IF(OR(SUMIF(H$12:H24,2,H$12:H24)=2,SUMIF(H$12:H24,1,H$12:H24)=1,SUM(H$12:H24)=1,SUM(H$12:H24)=2),0,IF($C25+$ED24&gt;($ED$11*H$8),1,IF($C25+$D25+$E25+$F25+$ED24&gt;($ED$11*H$8),2,IF($C25+$D25+$E25+$F25+$G25+$ED24&gt;($ED$11*H$8),3,0))))</f>
        <v>0</v>
      </c>
      <c r="I25" s="68">
        <f>IF(OR(SUMIF(I$12:I24,2,I$12:I24)=2,SUMIF(I$12:I24,1,I$12:I24)=1,SUM(I$12:I24)=1,SUM(I$12:I24)=2),0,IF($C25+$ED24&gt;($ED$11*I$8),1,IF($C25+$D25+$E25+$F25+$ED24&gt;($ED$11*I$8),2,IF($C25+$D25+$E25+$F25+$G25+$ED24&gt;($ED$11*I$8),3,0))))</f>
        <v>0</v>
      </c>
      <c r="J25" s="68">
        <f>IF(OR(SUMIF(J$12:J24,2,J$12:J24)=2,SUMIF(J$12:J24,1,J$12:J24)=1,SUM(J$12:J24)=1,SUM(J$12:J24)=2),0,IF($C25+$ED24&gt;($ED$11*J$8),1,IF($C25+$D25+$E25+$F25+$ED24&gt;($ED$11*J$8),2,IF($C25+$D25+$E25+$F25+$G25+$ED24&gt;($ED$11*J$8),3,0))))</f>
        <v>0</v>
      </c>
      <c r="K25" s="68">
        <f>IF(OR(SUMIF(K$12:K24,2,K$12:K24)=2,SUMIF(K$12:K24,1,K$12:K24)=1,SUM(K$12:K24)=1,SUM(K$12:K24)=2),0,IF($C25+$ED24&gt;($ED$11*K$8),1,IF($C25+$D25+$E25+$F25+$ED24&gt;($ED$11*K$8),2,IF($C25+$D25+$E25+$F25+$G25+$ED24&gt;($ED$11*K$8),3,0))))</f>
        <v>0</v>
      </c>
      <c r="L25" s="68">
        <f>IF(OR(SUMIF(L$12:L24,2,L$12:L24)=2,SUMIF(L$12:L24,1,L$12:L24)=1,SUM(L$12:L24)=1,SUM(L$12:L24)=2),0,IF($C25+$ED24&gt;($ED$11*L$8),1,IF($C25+$D25+$E25+$F25+$ED24&gt;($ED$11*L$8),2,IF($C25+$D25+$E25+$F25+$G25+$ED24&gt;($ED$11*L$8),3,0))))</f>
        <v>0</v>
      </c>
      <c r="M25" s="68">
        <f>IF(OR(SUMIF(M$12:M24,2,M$12:M24)=2,SUMIF(M$12:M24,1,M$12:M24)=1,SUM(M$12:M24)=1,SUM(M$12:M24)=2),0,IF($C25+$ED24&gt;($ED$11*M$8),1,IF($C25+$D25+$E25+$F25+$ED24&gt;($ED$11*M$8),2,IF($C25+$D25+$E25+$F25+$G25+$ED24&gt;($ED$11*M$8),3,0))))</f>
        <v>0</v>
      </c>
      <c r="N25" s="68">
        <f>IF(OR(SUMIF(N$12:N24,2,N$12:N24)=2,SUMIF(N$12:N24,1,N$12:N24)=1,SUM(N$12:N24)=1,SUM(N$12:N24)=2),0,IF($C25+$ED24&gt;($ED$11*N$8),1,IF($C25+$D25+$E25+$F25+$ED24&gt;($ED$11*N$8),2,IF($C25+$D25+$E25+$F25+$G25+$ED24&gt;($ED$11*N$8),3,0))))</f>
        <v>0</v>
      </c>
      <c r="O25" s="68">
        <f>IF(OR(SUMIF(O$12:O24,2,O$12:O24)=2,SUMIF(O$12:O24,1,O$12:O24)=1,SUM(O$12:O24)=1,SUM(O$12:O24)=2),0,IF($C25+$ED24&gt;($ED$11*O$8),1,IF($C25+$D25+$E25+$F25+$ED24&gt;($ED$11*O$8),2,IF($C25+$D25+$E25+$F25+$G25+$ED24&gt;($ED$11*O$8),3,0))))</f>
        <v>0</v>
      </c>
      <c r="P25" s="68">
        <f>IF(OR(SUMIF(P$12:P24,2,P$12:P24)=2,SUMIF(P$12:P24,1,P$12:P24)=1,SUM(P$12:P24)=1,SUM(P$12:P24)=2),0,IF($C25+$ED24&gt;($ED$11*P$8),1,IF($C25+$D25+$E25+$F25+$ED24&gt;($ED$11*P$8),2,IF($C25+$D25+$E25+$F25+$G25+$ED24&gt;($ED$11*P$8),3,0))))</f>
        <v>0</v>
      </c>
      <c r="Q25" s="68">
        <f>IF(OR(SUMIF(Q$12:Q24,2,Q$12:Q24)=2,SUMIF(Q$12:Q24,1,Q$12:Q24)=1,SUM(Q$12:Q24)=1,SUM(Q$12:Q24)=2),0,IF($C25+$ED24&gt;($ED$11*Q$8),1,IF($C25+$D25+$E25+$F25+$ED24&gt;($ED$11*Q$8),2,IF($C25+$D25+$E25+$F25+$G25+$ED24&gt;($ED$11*Q$8),3,0))))</f>
        <v>0</v>
      </c>
      <c r="R25" s="68">
        <f>IF(OR(SUMIF(R$12:R24,2,R$12:R24)=2,SUMIF(R$12:R24,1,R$12:R24)=1,SUM(R$12:R24)=1,SUM(R$12:R24)=2),0,IF($C25+$ED24&gt;($ED$11*R$8),1,IF($C25+$D25+$E25+$F25+$ED24&gt;($ED$11*R$8),2,IF($C25+$D25+$E25+$F25+$G25+$ED24&gt;($ED$11*R$8),3,0))))</f>
        <v>0</v>
      </c>
      <c r="S25" s="68">
        <f>IF(OR(SUMIF(S$12:S24,2,S$12:S24)=2,SUMIF(S$12:S24,1,S$12:S24)=1,SUM(S$12:S24)=1,SUM(S$12:S24)=2),0,IF($C25+$ED24&gt;($ED$11*S$8),1,IF($C25+$D25+$E25+$F25+$ED24&gt;($ED$11*S$8),2,IF($C25+$D25+$E25+$F25+$G25+$ED24&gt;($ED$11*S$8),3,0))))</f>
        <v>0</v>
      </c>
      <c r="T25" s="68">
        <f>IF(OR(SUMIF(T$12:T24,2,T$12:T24)=2,SUMIF(T$12:T24,1,T$12:T24)=1,SUM(T$12:T24)=1,SUM(T$12:T24)=2),0,IF($C25+$ED24&gt;($ED$11*T$8),1,IF($C25+$D25+$E25+$F25+$ED24&gt;($ED$11*T$8),2,IF($C25+$D25+$E25+$F25+$G25+$ED24&gt;($ED$11*T$8),3,0))))</f>
        <v>0</v>
      </c>
      <c r="U25" s="68">
        <f>IF(OR(SUMIF(U$12:U24,2,U$12:U24)=2,SUMIF(U$12:U24,1,U$12:U24)=1,SUM(U$12:U24)=1,SUM(U$12:U24)=2),0,IF($C25+$ED24&gt;($ED$11*U$8),1,IF($C25+$D25+$E25+$F25+$ED24&gt;($ED$11*U$8),2,IF($C25+$D25+$E25+$F25+$G25+$ED24&gt;($ED$11*U$8),3,0))))</f>
        <v>0</v>
      </c>
      <c r="V25" s="68">
        <f>IF(OR(SUMIF(V$12:V24,2,V$12:V24)=2,SUMIF(V$12:V24,1,V$12:V24)=1,SUM(V$12:V24)=1,SUM(V$12:V24)=2),0,IF($C25+$ED24&gt;($ED$11*V$8),1,IF($C25+$D25+$E25+$F25+$ED24&gt;($ED$11*V$8),2,IF($C25+$D25+$E25+$F25+$G25+$ED24&gt;($ED$11*V$8),3,0))))</f>
        <v>0</v>
      </c>
      <c r="W25" s="68">
        <f>IF(OR(SUMIF(W$12:W24,2,W$12:W24)=2,SUMIF(W$12:W24,1,W$12:W24)=1,SUM(W$12:W24)=1,SUM(W$12:W24)=2),0,IF($C25+$ED24&gt;($ED$11*W$8),1,IF($C25+$D25+$E25+$F25+$ED24&gt;($ED$11*W$8),2,IF($C25+$D25+$E25+$F25+$G25+$ED24&gt;($ED$11*W$8),3,0))))</f>
        <v>0</v>
      </c>
      <c r="X25" s="68">
        <f>IF(OR(SUMIF(X$12:X24,2,X$12:X24)=2,SUMIF(X$12:X24,1,X$12:X24)=1,SUM(X$12:X24)=1,SUM(X$12:X24)=2),0,IF($C25+$ED24&gt;($ED$11*X$8),1,IF($C25+$D25+$E25+$F25+$ED24&gt;($ED$11*X$8),2,IF($C25+$D25+$E25+$F25+$G25+$ED24&gt;($ED$11*X$8),3,0))))</f>
        <v>0</v>
      </c>
      <c r="Y25" s="68">
        <f>IF(OR(SUMIF(Y$12:Y24,2,Y$12:Y24)=2,SUMIF(Y$12:Y24,1,Y$12:Y24)=1,SUM(Y$12:Y24)=1,SUM(Y$12:Y24)=2),0,IF($C25+$ED24&gt;($ED$11*Y$8),1,IF($C25+$D25+$E25+$F25+$ED24&gt;($ED$11*Y$8),2,IF($C25+$D25+$E25+$F25+$G25+$ED24&gt;($ED$11*Y$8),3,0))))</f>
        <v>0</v>
      </c>
      <c r="Z25" s="68">
        <f>IF(OR(SUMIF(Z$12:Z24,2,Z$12:Z24)=2,SUMIF(Z$12:Z24,1,Z$12:Z24)=1,SUM(Z$12:Z24)=1,SUM(Z$12:Z24)=2),0,IF($C25+$ED24&gt;($ED$11*Z$8),1,IF($C25+$D25+$E25+$F25+$ED24&gt;($ED$11*Z$8),2,IF($C25+$D25+$E25+$F25+$G25+$ED24&gt;($ED$11*Z$8),3,0))))</f>
        <v>0</v>
      </c>
      <c r="AA25" s="68">
        <f>IF(OR(SUMIF(AA$12:AA24,2,AA$12:AA24)=2,SUMIF(AA$12:AA24,1,AA$12:AA24)=1,SUM(AA$12:AA24)=1,SUM(AA$12:AA24)=2),0,IF($C25+$ED24&gt;($ED$11*AA$8),1,IF($C25+$D25+$E25+$F25+$ED24&gt;($ED$11*AA$8),2,IF($C25+$D25+$E25+$F25+$G25+$ED24&gt;($ED$11*AA$8),3,0))))</f>
        <v>0</v>
      </c>
      <c r="AB25" s="68">
        <f>IF(OR(SUMIF(AB$12:AB24,2,AB$12:AB24)=2,SUMIF(AB$12:AB24,1,AB$12:AB24)=1,SUM(AB$12:AB24)=1,SUM(AB$12:AB24)=2),0,IF($C25+$ED24&gt;($ED$11*AB$8),1,IF($C25+$D25+$E25+$F25+$ED24&gt;($ED$11*AB$8),2,IF($C25+$D25+$E25+$F25+$G25+$ED24&gt;($ED$11*AB$8),3,0))))</f>
        <v>0</v>
      </c>
      <c r="AC25" s="68">
        <f>IF(OR(SUMIF(AC$12:AC24,2,AC$12:AC24)=2,SUMIF(AC$12:AC24,1,AC$12:AC24)=1,SUM(AC$12:AC24)=1,SUM(AC$12:AC24)=2),0,IF($C25+$ED24&gt;($ED$11*AC$8),1,IF($C25+$D25+$E25+$F25+$ED24&gt;($ED$11*AC$8),2,IF($C25+$D25+$E25+$F25+$G25+$ED24&gt;($ED$11*AC$8),3,0))))</f>
        <v>0</v>
      </c>
      <c r="AD25" s="68">
        <f>IF(OR(SUMIF(AD$12:AD24,2,AD$12:AD24)=2,SUMIF(AD$12:AD24,1,AD$12:AD24)=1,SUM(AD$12:AD24)=1,SUM(AD$12:AD24)=2),0,IF($C25+$ED24&gt;($ED$11*AD$8),1,IF($C25+$D25+$E25+$F25+$ED24&gt;($ED$11*AD$8),2,IF($C25+$D25+$E25+$F25+$G25+$ED24&gt;($ED$11*AD$8),3,0))))</f>
        <v>0</v>
      </c>
      <c r="AE25" s="68">
        <f>IF(OR(SUMIF(AE$12:AE24,2,AE$12:AE24)=2,SUMIF(AE$12:AE24,1,AE$12:AE24)=1,SUM(AE$12:AE24)=1,SUM(AE$12:AE24)=2),0,IF($C25+$ED24&gt;($ED$11*AE$8),1,IF($C25+$D25+$E25+$F25+$ED24&gt;($ED$11*AE$8),2,IF($C25+$D25+$E25+$F25+$G25+$ED24&gt;($ED$11*AE$8),3,0))))</f>
        <v>0</v>
      </c>
      <c r="AF25" s="68">
        <f>IF(OR(SUMIF(AF$12:AF24,2,AF$12:AF24)=2,SUMIF(AF$12:AF24,1,AF$12:AF24)=1,SUM(AF$12:AF24)=1,SUM(AF$12:AF24)=2),0,IF($C25+$ED24&gt;($ED$11*AF$8),1,IF($C25+$D25+$E25+$F25+$ED24&gt;($ED$11*AF$8),2,IF($C25+$D25+$E25+$F25+$G25+$ED24&gt;($ED$11*AF$8),3,0))))</f>
        <v>0</v>
      </c>
      <c r="AG25" s="68">
        <f>IF(OR(SUMIF(AG$12:AG24,2,AG$12:AG24)=2,SUMIF(AG$12:AG24,1,AG$12:AG24)=1,SUM(AG$12:AG24)=1,SUM(AG$12:AG24)=2),0,IF($C25+$ED24&gt;($ED$11*AG$8),1,IF($C25+$D25+$E25+$F25+$ED24&gt;($ED$11*AG$8),2,IF($C25+$D25+$E25+$F25+$G25+$ED24&gt;($ED$11*AG$8),3,0))))</f>
        <v>0</v>
      </c>
      <c r="AH25" s="68">
        <f>IF(OR(SUMIF(AH$12:AH24,2,AH$12:AH24)=2,SUMIF(AH$12:AH24,1,AH$12:AH24)=1,SUM(AH$12:AH24)=1,SUM(AH$12:AH24)=2),0,IF($C25+$ED24&gt;($ED$11*AH$8),1,IF($C25+$D25+$E25+$F25+$ED24&gt;($ED$11*AH$8),2,IF($C25+$D25+$E25+$F25+$G25+$ED24&gt;($ED$11*AH$8),3,0))))</f>
        <v>0</v>
      </c>
      <c r="AI25" s="68">
        <f>IF(OR(SUMIF(AI$12:AI24,2,AI$12:AI24)=2,SUMIF(AI$12:AI24,1,AI$12:AI24)=1,SUM(AI$12:AI24)=1,SUM(AI$12:AI24)=2),0,IF($C25+$ED24&gt;($ED$11*AI$8),1,IF($C25+$D25+$E25+$F25+$ED24&gt;($ED$11*AI$8),2,IF($C25+$D25+$E25+$F25+$G25+$ED24&gt;($ED$11*AI$8),3,0))))</f>
        <v>0</v>
      </c>
      <c r="AJ25" s="68">
        <f>IF(OR(SUMIF(AJ$12:AJ24,2,AJ$12:AJ24)=2,SUMIF(AJ$12:AJ24,1,AJ$12:AJ24)=1,SUM(AJ$12:AJ24)=1,SUM(AJ$12:AJ24)=2),0,IF($C25+$ED24&gt;($ED$11*AJ$8),1,IF($C25+$D25+$E25+$F25+$ED24&gt;($ED$11*AJ$8),2,IF($C25+$D25+$E25+$F25+$G25+$ED24&gt;($ED$11*AJ$8),3,0))))</f>
        <v>0</v>
      </c>
      <c r="AK25" s="68">
        <f>IF(OR(SUMIF(AK$12:AK24,2,AK$12:AK24)=2,SUMIF(AK$12:AK24,1,AK$12:AK24)=1,SUM(AK$12:AK24)=1,SUM(AK$12:AK24)=2),0,IF($C25+$ED24&gt;($ED$11*AK$8),1,IF($C25+$D25+$E25+$F25+$ED24&gt;($ED$11*AK$8),2,IF($C25+$D25+$E25+$F25+$G25+$ED24&gt;($ED$11*AK$8),3,0))))</f>
        <v>0</v>
      </c>
      <c r="AL25" s="68">
        <f>IF(OR(SUMIF(AL$12:AL24,2,AL$12:AL24)=2,SUMIF(AL$12:AL24,1,AL$12:AL24)=1,SUM(AL$12:AL24)=1,SUM(AL$12:AL24)=2),0,IF($C25+$ED24&gt;($ED$11*AL$8),1,IF($C25+$D25+$E25+$F25+$ED24&gt;($ED$11*AL$8),2,IF($C25+$D25+$E25+$F25+$G25+$ED24&gt;($ED$11*AL$8),3,0))))</f>
        <v>0</v>
      </c>
      <c r="AM25" s="68">
        <f>IF(OR(SUMIF(AM$12:AM24,2,AM$12:AM24)=2,SUMIF(AM$12:AM24,1,AM$12:AM24)=1,SUM(AM$12:AM24)=1,SUM(AM$12:AM24)=2),0,IF($C25+$ED24&gt;($ED$11*AM$8),1,IF($C25+$D25+$E25+$F25+$ED24&gt;($ED$11*AM$8),2,IF($C25+$D25+$E25+$F25+$G25+$ED24&gt;($ED$11*AM$8),3,0))))</f>
        <v>0</v>
      </c>
      <c r="AN25" s="68">
        <f>IF(OR(SUMIF(AN$12:AN24,2,AN$12:AN24)=2,SUMIF(AN$12:AN24,1,AN$12:AN24)=1,SUM(AN$12:AN24)=1,SUM(AN$12:AN24)=2),0,IF($C25+$ED24&gt;($ED$11*AN$8),1,IF($C25+$D25+$E25+$F25+$ED24&gt;($ED$11*AN$8),2,IF($C25+$D25+$E25+$F25+$G25+$ED24&gt;($ED$11*AN$8),3,0))))</f>
        <v>0</v>
      </c>
      <c r="AO25" s="68">
        <f>IF(OR(SUMIF(AO$12:AO24,2,AO$12:AO24)=2,SUMIF(AO$12:AO24,1,AO$12:AO24)=1,SUM(AO$12:AO24)=1,SUM(AO$12:AO24)=2),0,IF($C25+$ED24&gt;($ED$11*AO$8),1,IF($C25+$D25+$E25+$F25+$ED24&gt;($ED$11*AO$8),2,IF($C25+$D25+$E25+$F25+$G25+$ED24&gt;($ED$11*AO$8),3,0))))</f>
        <v>0</v>
      </c>
      <c r="AP25" s="68">
        <f>IF(OR(SUMIF(AP$12:AP24,2,AP$12:AP24)=2,SUMIF(AP$12:AP24,1,AP$12:AP24)=1,SUM(AP$12:AP24)=1,SUM(AP$12:AP24)=2),0,IF($C25+$ED24&gt;($ED$11*AP$8),1,IF($C25+$D25+$E25+$F25+$ED24&gt;($ED$11*AP$8),2,IF($C25+$D25+$E25+$F25+$G25+$ED24&gt;($ED$11*AP$8),3,0))))</f>
        <v>0</v>
      </c>
      <c r="AQ25" s="68">
        <f>IF(OR(SUMIF(AQ$12:AQ24,2,AQ$12:AQ24)=2,SUMIF(AQ$12:AQ24,1,AQ$12:AQ24)=1,SUM(AQ$12:AQ24)=1,SUM(AQ$12:AQ24)=2),0,IF($C25+$ED24&gt;($ED$11*AQ$8),1,IF($C25+$D25+$E25+$F25+$ED24&gt;($ED$11*AQ$8),2,IF($C25+$D25+$E25+$F25+$G25+$ED24&gt;($ED$11*AQ$8),3,0))))</f>
        <v>0</v>
      </c>
      <c r="AR25" s="68">
        <f>IF(OR(SUMIF(AR$12:AR24,2,AR$12:AR24)=2,SUMIF(AR$12:AR24,1,AR$12:AR24)=1,SUM(AR$12:AR24)=1,SUM(AR$12:AR24)=2),0,IF($C25+$ED24&gt;($ED$11*AR$8),1,IF($C25+$D25+$E25+$F25+$ED24&gt;($ED$11*AR$8),2,IF($C25+$D25+$E25+$F25+$G25+$ED24&gt;($ED$11*AR$8),3,0))))</f>
        <v>0</v>
      </c>
      <c r="AS25" s="68">
        <f>IF(OR(SUMIF(AS$12:AS24,2,AS$12:AS24)=2,SUMIF(AS$12:AS24,1,AS$12:AS24)=1,SUM(AS$12:AS24)=1,SUM(AS$12:AS24)=2),0,IF($C25+$ED24&gt;($ED$11*AS$8),1,IF($C25+$D25+$E25+$F25+$ED24&gt;($ED$11*AS$8),2,IF($C25+$D25+$E25+$F25+$G25+$ED24&gt;($ED$11*AS$8),3,0))))</f>
        <v>0</v>
      </c>
      <c r="AT25" s="68">
        <f>IF(OR(SUMIF(AT$12:AT24,2,AT$12:AT24)=2,SUMIF(AT$12:AT24,1,AT$12:AT24)=1,SUM(AT$12:AT24)=1,SUM(AT$12:AT24)=2),0,IF($C25+$ED24&gt;($ED$11*AT$8),1,IF($C25+$D25+$E25+$F25+$ED24&gt;($ED$11*AT$8),2,IF($C25+$D25+$E25+$F25+$G25+$ED24&gt;($ED$11*AT$8),3,0))))</f>
        <v>0</v>
      </c>
      <c r="AU25" s="68">
        <f>IF(OR(SUMIF(AU$12:AU24,2,AU$12:AU24)=2,SUMIF(AU$12:AU24,1,AU$12:AU24)=1,SUM(AU$12:AU24)=1,SUM(AU$12:AU24)=2),0,IF($C25+$ED24&gt;($ED$11*AU$8),1,IF($C25+$D25+$E25+$F25+$ED24&gt;($ED$11*AU$8),2,IF($C25+$D25+$E25+$F25+$G25+$ED24&gt;($ED$11*AU$8),3,0))))</f>
        <v>0</v>
      </c>
      <c r="AV25" s="68">
        <f>IF(OR(SUMIF(AV$12:AV24,2,AV$12:AV24)=2,SUMIF(AV$12:AV24,1,AV$12:AV24)=1,SUM(AV$12:AV24)=1,SUM(AV$12:AV24)=2),0,IF($C25+$ED24&gt;($ED$11*AV$8),1,IF($C25+$D25+$E25+$F25+$ED24&gt;($ED$11*AV$8),2,IF($C25+$D25+$E25+$F25+$G25+$ED24&gt;($ED$11*AV$8),3,0))))</f>
        <v>0</v>
      </c>
      <c r="AW25" s="68">
        <f>IF(OR(SUMIF(AW$12:AW24,2,AW$12:AW24)=2,SUMIF(AW$12:AW24,1,AW$12:AW24)=1,SUM(AW$12:AW24)=1,SUM(AW$12:AW24)=2),0,IF($C25+$ED24&gt;($ED$11*AW$8),1,IF($C25+$D25+$E25+$F25+$ED24&gt;($ED$11*AW$8),2,IF($C25+$D25+$E25+$F25+$G25+$ED24&gt;($ED$11*AW$8),3,0))))</f>
        <v>0</v>
      </c>
      <c r="AX25" s="68">
        <f>IF(OR(SUMIF(AX$12:AX24,2,AX$12:AX24)=2,SUMIF(AX$12:AX24,1,AX$12:AX24)=1,SUM(AX$12:AX24)=1,SUM(AX$12:AX24)=2),0,IF($C25+$ED24&gt;($ED$11*AX$8),1,IF($C25+$D25+$E25+$F25+$ED24&gt;($ED$11*AX$8),2,IF($C25+$D25+$E25+$F25+$G25+$ED24&gt;($ED$11*AX$8),3,0))))</f>
        <v>0</v>
      </c>
      <c r="AY25" s="68">
        <f>IF(OR(SUMIF(AY$12:AY24,2,AY$12:AY24)=2,SUMIF(AY$12:AY24,1,AY$12:AY24)=1,SUM(AY$12:AY24)=1,SUM(AY$12:AY24)=2),0,IF($C25+$ED24&gt;($ED$11*AY$8),1,IF($C25+$D25+$E25+$F25+$ED24&gt;($ED$11*AY$8),2,IF($C25+$D25+$E25+$F25+$G25+$ED24&gt;($ED$11*AY$8),3,0))))</f>
        <v>0</v>
      </c>
      <c r="AZ25" s="68">
        <f>IF(OR(SUMIF(AZ$12:AZ24,2,AZ$12:AZ24)=2,SUMIF(AZ$12:AZ24,1,AZ$12:AZ24)=1,SUM(AZ$12:AZ24)=1,SUM(AZ$12:AZ24)=2),0,IF($C25+$ED24&gt;($ED$11*AZ$8),1,IF($C25+$D25+$E25+$F25+$ED24&gt;($ED$11*AZ$8),2,IF($C25+$D25+$E25+$F25+$G25+$ED24&gt;($ED$11*AZ$8),3,0))))</f>
        <v>0</v>
      </c>
      <c r="BA25" s="68">
        <f>IF(OR(SUMIF(BA$12:BA24,2,BA$12:BA24)=2,SUMIF(BA$12:BA24,1,BA$12:BA24)=1,SUM(BA$12:BA24)=1,SUM(BA$12:BA24)=2),0,IF($C25+$ED24&gt;($ED$11*BA$8),1,IF($C25+$D25+$E25+$F25+$ED24&gt;($ED$11*BA$8),2,IF($C25+$D25+$E25+$F25+$G25+$ED24&gt;($ED$11*BA$8),3,0))))</f>
        <v>0</v>
      </c>
      <c r="BB25" s="68">
        <f>IF(OR(SUMIF(BB$12:BB24,2,BB$12:BB24)=2,SUMIF(BB$12:BB24,1,BB$12:BB24)=1,SUM(BB$12:BB24)=1,SUM(BB$12:BB24)=2),0,IF($C25+$ED24&gt;($ED$11*BB$8),1,IF($C25+$D25+$E25+$F25+$ED24&gt;($ED$11*BB$8),2,IF($C25+$D25+$E25+$F25+$G25+$ED24&gt;($ED$11*BB$8),3,0))))</f>
        <v>0</v>
      </c>
      <c r="BC25" s="68">
        <f>IF(OR(SUMIF(BC$12:BC24,2,BC$12:BC24)=2,SUMIF(BC$12:BC24,1,BC$12:BC24)=1,SUM(BC$12:BC24)=1,SUM(BC$12:BC24)=2),0,IF($C25+$ED24&gt;($ED$11*BC$8),1,IF($C25+$D25+$E25+$F25+$ED24&gt;($ED$11*BC$8),2,IF($C25+$D25+$E25+$F25+$G25+$ED24&gt;($ED$11*BC$8),3,0))))</f>
        <v>0</v>
      </c>
      <c r="BD25" s="68">
        <f>IF(OR(SUMIF(BD$12:BD24,2,BD$12:BD24)=2,SUMIF(BD$12:BD24,1,BD$12:BD24)=1,SUM(BD$12:BD24)=1,SUM(BD$12:BD24)=2),0,IF($C25+$ED24&gt;($ED$11*BD$8),1,IF($C25+$D25+$E25+$F25+$ED24&gt;($ED$11*BD$8),2,IF($C25+$D25+$E25+$F25+$G25+$ED24&gt;($ED$11*BD$8),3,0))))</f>
        <v>0</v>
      </c>
      <c r="BE25" s="68">
        <f>IF(OR(SUMIF(BE$12:BE24,2,BE$12:BE24)=2,SUMIF(BE$12:BE24,1,BE$12:BE24)=1,SUM(BE$12:BE24)=1,SUM(BE$12:BE24)=2),0,IF($C25+$ED24&gt;($ED$11*BE$8),1,IF($C25+$D25+$E25+$F25+$ED24&gt;($ED$11*BE$8),2,IF($C25+$D25+$E25+$F25+$G25+$ED24&gt;($ED$11*BE$8),3,0))))</f>
        <v>0</v>
      </c>
      <c r="BF25" s="68">
        <f>IF(OR(SUMIF(BF$12:BF24,2,BF$12:BF24)=2,SUMIF(BF$12:BF24,1,BF$12:BF24)=1,SUM(BF$12:BF24)=1,SUM(BF$12:BF24)=2),0,IF($C25+$ED24&gt;($ED$11*BF$8),1,IF($C25+$D25+$E25+$F25+$ED24&gt;($ED$11*BF$8),2,IF($C25+$D25+$E25+$F25+$G25+$ED24&gt;($ED$11*BF$8),3,0))))</f>
        <v>0</v>
      </c>
      <c r="BG25" s="68">
        <f>IF(OR(SUMIF(BG$12:BG24,2,BG$12:BG24)=2,SUMIF(BG$12:BG24,1,BG$12:BG24)=1,SUM(BG$12:BG24)=1,SUM(BG$12:BG24)=2),0,IF($C25+$ED24&gt;($ED$11*BG$8),1,IF($C25+$D25+$E25+$F25+$ED24&gt;($ED$11*BG$8),2,IF($C25+$D25+$E25+$F25+$G25+$ED24&gt;($ED$11*BG$8),3,0))))</f>
        <v>0</v>
      </c>
      <c r="BH25" s="68">
        <f>IF(OR(SUMIF(BH$12:BH24,2,BH$12:BH24)=2,SUMIF(BH$12:BH24,1,BH$12:BH24)=1,SUM(BH$12:BH24)=1,SUM(BH$12:BH24)=2),0,IF($C25+$ED24&gt;($ED$11*BH$8),1,IF($C25+$D25+$E25+$F25+$ED24&gt;($ED$11*BH$8),2,IF($C25+$D25+$E25+$F25+$G25+$ED24&gt;($ED$11*BH$8),3,0))))</f>
        <v>0</v>
      </c>
      <c r="BI25" s="68">
        <f>IF(OR(SUMIF(BI$12:BI24,2,BI$12:BI24)=2,SUMIF(BI$12:BI24,1,BI$12:BI24)=1,SUM(BI$12:BI24)=1,SUM(BI$12:BI24)=2),0,IF($C25+$ED24&gt;($ED$11*BI$8),1,IF($C25+$D25+$E25+$F25+$ED24&gt;($ED$11*BI$8),2,IF($C25+$D25+$E25+$F25+$G25+$ED24&gt;($ED$11*BI$8),3,0))))</f>
        <v>0</v>
      </c>
      <c r="BJ25" s="68">
        <f>IF(OR(SUMIF(BJ$12:BJ24,2,BJ$12:BJ24)=2,SUMIF(BJ$12:BJ24,1,BJ$12:BJ24)=1,SUM(BJ$12:BJ24)=1,SUM(BJ$12:BJ24)=2),0,IF($C25+$ED24&gt;($ED$11*BJ$8),1,IF($C25+$D25+$E25+$F25+$ED24&gt;($ED$11*BJ$8),2,IF($C25+$D25+$E25+$F25+$G25+$ED24&gt;($ED$11*BJ$8),3,0))))</f>
        <v>0</v>
      </c>
      <c r="BK25" s="68">
        <f>IF(OR(SUMIF(BK$12:BK24,2,BK$12:BK24)=2,SUMIF(BK$12:BK24,1,BK$12:BK24)=1,SUM(BK$12:BK24)=1,SUM(BK$12:BK24)=2),0,IF($C25+$ED24&gt;($ED$11*BK$8),1,IF($C25+$D25+$E25+$F25+$ED24&gt;($ED$11*BK$8),2,IF($C25+$D25+$E25+$F25+$G25+$ED24&gt;($ED$11*BK$8),3,0))))</f>
        <v>0</v>
      </c>
      <c r="BL25" s="68">
        <f>IF(OR(SUMIF(BL$12:BL24,2,BL$12:BL24)=2,SUMIF(BL$12:BL24,1,BL$12:BL24)=1,SUM(BL$12:BL24)=1,SUM(BL$12:BL24)=2),0,IF($C25+$ED24&gt;($ED$11*BL$8),1,IF($C25+$D25+$E25+$F25+$ED24&gt;($ED$11*BL$8),2,IF($C25+$D25+$E25+$F25+$G25+$ED24&gt;($ED$11*BL$8),3,0))))</f>
        <v>0</v>
      </c>
      <c r="BM25" s="68">
        <f>IF(OR(SUMIF(BM$12:BM24,2,BM$12:BM24)=2,SUMIF(BM$12:BM24,1,BM$12:BM24)=1,SUM(BM$12:BM24)=1,SUM(BM$12:BM24)=2),0,IF($C25+$ED24&gt;($ED$11*BM$8),1,IF($C25+$D25+$E25+$F25+$ED24&gt;($ED$11*BM$8),2,IF($C25+$D25+$E25+$F25+$G25+$ED24&gt;($ED$11*BM$8),3,0))))</f>
        <v>0</v>
      </c>
      <c r="BN25" s="68">
        <f>IF(OR(SUMIF(BN$12:BN24,2,BN$12:BN24)=2,SUMIF(BN$12:BN24,1,BN$12:BN24)=1,SUM(BN$12:BN24)=1,SUM(BN$12:BN24)=2),0,IF($C25+$ED24&gt;($ED$11*BN$8),1,IF($C25+$D25+$E25+$F25+$ED24&gt;($ED$11*BN$8),2,IF($C25+$D25+$E25+$F25+$G25+$ED24&gt;($ED$11*BN$8),3,0))))</f>
        <v>0</v>
      </c>
      <c r="BO25" s="68">
        <f>IF(OR(SUMIF(BO$12:BO24,2,BO$12:BO24)=2,SUMIF(BO$12:BO24,1,BO$12:BO24)=1,SUM(BO$12:BO24)=1,SUM(BO$12:BO24)=2),0,IF($C25+$ED24&gt;($ED$11*BO$8),1,IF($C25+$D25+$E25+$F25+$ED24&gt;($ED$11*BO$8),2,IF($C25+$D25+$E25+$F25+$G25+$ED24&gt;($ED$11*BO$8),3,0))))</f>
        <v>0</v>
      </c>
      <c r="BP25" s="68">
        <f>IF(OR(SUMIF(BP$12:BP24,2,BP$12:BP24)=2,SUMIF(BP$12:BP24,1,BP$12:BP24)=1,SUM(BP$12:BP24)=1,SUM(BP$12:BP24)=2),0,IF($C25+$ED24&gt;($ED$11*BP$8),1,IF($C25+$D25+$E25+$F25+$ED24&gt;($ED$11*BP$8),2,IF($C25+$D25+$E25+$F25+$G25+$ED24&gt;($ED$11*BP$8),3,0))))</f>
        <v>0</v>
      </c>
      <c r="BQ25" s="68">
        <f>IF(OR(SUMIF(BQ$12:BQ24,2,BQ$12:BQ24)=2,SUMIF(BQ$12:BQ24,1,BQ$12:BQ24)=1,SUM(BQ$12:BQ24)=1,SUM(BQ$12:BQ24)=2),0,IF($C25+$ED24&gt;($ED$11*BQ$8),1,IF($C25+$D25+$E25+$F25+$ED24&gt;($ED$11*BQ$8),2,IF($C25+$D25+$E25+$F25+$G25+$ED24&gt;($ED$11*BQ$8),3,0))))</f>
        <v>0</v>
      </c>
      <c r="BR25" s="68">
        <f>IF(OR(SUMIF(BR$12:BR24,2,BR$12:BR24)=2,SUMIF(BR$12:BR24,1,BR$12:BR24)=1,SUM(BR$12:BR24)=1,SUM(BR$12:BR24)=2),0,IF($C25+$ED24&gt;($ED$11*BR$8),1,IF($C25+$D25+$E25+$F25+$ED24&gt;($ED$11*BR$8),2,IF($C25+$D25+$E25+$F25+$G25+$ED24&gt;($ED$11*BR$8),3,0))))</f>
        <v>0</v>
      </c>
      <c r="BS25" s="68">
        <f>IF(OR(SUMIF(BS$12:BS24,2,BS$12:BS24)=2,SUMIF(BS$12:BS24,1,BS$12:BS24)=1,SUM(BS$12:BS24)=1,SUM(BS$12:BS24)=2),0,IF($C25+$ED24&gt;($ED$11*BS$8),1,IF($C25+$D25+$E25+$F25+$ED24&gt;($ED$11*BS$8),2,IF($C25+$D25+$E25+$F25+$G25+$ED24&gt;($ED$11*BS$8),3,0))))</f>
        <v>0</v>
      </c>
      <c r="BT25" s="68">
        <f>IF(OR(SUMIF(BT$12:BT24,2,BT$12:BT24)=2,SUMIF(BT$12:BT24,1,BT$12:BT24)=1,SUM(BT$12:BT24)=1,SUM(BT$12:BT24)=2),0,IF($C25+$ED24&gt;($ED$11*BT$8),1,IF($C25+$D25+$E25+$F25+$ED24&gt;($ED$11*BT$8),2,IF($C25+$D25+$E25+$F25+$G25+$ED24&gt;($ED$11*BT$8),3,0))))</f>
        <v>0</v>
      </c>
      <c r="BU25" s="68">
        <f>IF(OR(SUMIF(BU$12:BU24,2,BU$12:BU24)=2,SUMIF(BU$12:BU24,1,BU$12:BU24)=1,SUM(BU$12:BU24)=1,SUM(BU$12:BU24)=2),0,IF($C25+$ED24&gt;($ED$11*BU$8),1,IF($C25+$D25+$E25+$F25+$ED24&gt;($ED$11*BU$8),2,IF($C25+$D25+$E25+$F25+$G25+$ED24&gt;($ED$11*BU$8),3,0))))</f>
        <v>0</v>
      </c>
      <c r="BV25" s="68">
        <f>IF(OR(SUMIF(BV$12:BV24,2,BV$12:BV24)=2,SUMIF(BV$12:BV24,1,BV$12:BV24)=1,SUM(BV$12:BV24)=1,SUM(BV$12:BV24)=2),0,IF($C25+$ED24&gt;($ED$11*BV$8),1,IF($C25+$D25+$E25+$F25+$ED24&gt;($ED$11*BV$8),2,IF($C25+$D25+$E25+$F25+$G25+$ED24&gt;($ED$11*BV$8),3,0))))</f>
        <v>0</v>
      </c>
      <c r="BW25" s="68">
        <f>IF(OR(SUMIF(BW$12:BW24,2,BW$12:BW24)=2,SUMIF(BW$12:BW24,1,BW$12:BW24)=1,SUM(BW$12:BW24)=1,SUM(BW$12:BW24)=2),0,IF($C25+$ED24&gt;($ED$11*BW$8),1,IF($C25+$D25+$E25+$F25+$ED24&gt;($ED$11*BW$8),2,IF($C25+$D25+$E25+$F25+$G25+$ED24&gt;($ED$11*BW$8),3,0))))</f>
        <v>0</v>
      </c>
      <c r="BX25" s="68">
        <f>IF(OR(SUMIF(BX$12:BX24,2,BX$12:BX24)=2,SUMIF(BX$12:BX24,1,BX$12:BX24)=1,SUM(BX$12:BX24)=1,SUM(BX$12:BX24)=2),0,IF($C25+$ED24&gt;($ED$11*BX$8),1,IF($C25+$D25+$E25+$F25+$ED24&gt;($ED$11*BX$8),2,IF($C25+$D25+$E25+$F25+$G25+$ED24&gt;($ED$11*BX$8),3,0))))</f>
        <v>0</v>
      </c>
      <c r="BY25" s="68">
        <f>IF(OR(SUMIF(BY$12:BY24,2,BY$12:BY24)=2,SUMIF(BY$12:BY24,1,BY$12:BY24)=1,SUM(BY$12:BY24)=1,SUM(BY$12:BY24)=2),0,IF($C25+$ED24&gt;($ED$11*BY$8),1,IF($C25+$D25+$E25+$F25+$ED24&gt;($ED$11*BY$8),2,IF($C25+$D25+$E25+$F25+$G25+$ED24&gt;($ED$11*BY$8),3,0))))</f>
        <v>0</v>
      </c>
      <c r="BZ25" s="68">
        <f>IF(OR(SUMIF(BZ$12:BZ24,2,BZ$12:BZ24)=2,SUMIF(BZ$12:BZ24,1,BZ$12:BZ24)=1,SUM(BZ$12:BZ24)=1,SUM(BZ$12:BZ24)=2),0,IF($C25+$ED24&gt;($ED$11*BZ$8),1,IF($C25+$D25+$E25+$F25+$ED24&gt;($ED$11*BZ$8),2,IF($C25+$D25+$E25+$F25+$G25+$ED24&gt;($ED$11*BZ$8),3,0))))</f>
        <v>0</v>
      </c>
      <c r="CA25" s="68">
        <f>IF(OR(SUMIF(CA$12:CA24,2,CA$12:CA24)=2,SUMIF(CA$12:CA24,1,CA$12:CA24)=1,SUM(CA$12:CA24)=1,SUM(CA$12:CA24)=2),0,IF($C25+$ED24&gt;($ED$11*CA$8),1,IF($C25+$D25+$E25+$F25+$ED24&gt;($ED$11*CA$8),2,IF($C25+$D25+$E25+$F25+$G25+$ED24&gt;($ED$11*CA$8),3,0))))</f>
        <v>0</v>
      </c>
      <c r="CB25" s="68">
        <f>IF(OR(SUMIF(CB$12:CB24,2,CB$12:CB24)=2,SUMIF(CB$12:CB24,1,CB$12:CB24)=1,SUM(CB$12:CB24)=1,SUM(CB$12:CB24)=2),0,IF($C25+$ED24&gt;($ED$11*CB$8),1,IF($C25+$D25+$E25+$F25+$ED24&gt;($ED$11*CB$8),2,IF($C25+$D25+$E25+$F25+$G25+$ED24&gt;($ED$11*CB$8),3,0))))</f>
        <v>0</v>
      </c>
      <c r="CC25" s="68">
        <f>IF(OR(SUMIF(CC$12:CC24,2,CC$12:CC24)=2,SUMIF(CC$12:CC24,1,CC$12:CC24)=1,SUM(CC$12:CC24)=1,SUM(CC$12:CC24)=2),0,IF($C25+$ED24&gt;($ED$11*CC$8),1,IF($C25+$D25+$E25+$F25+$ED24&gt;($ED$11*CC$8),2,IF($C25+$D25+$E25+$F25+$G25+$ED24&gt;($ED$11*CC$8),3,0))))</f>
        <v>0</v>
      </c>
      <c r="CD25" s="68">
        <f>IF(OR(SUMIF(CD$12:CD24,2,CD$12:CD24)=2,SUMIF(CD$12:CD24,1,CD$12:CD24)=1,SUM(CD$12:CD24)=1,SUM(CD$12:CD24)=2),0,IF($C25+$ED24&gt;($ED$11*CD$8),1,IF($C25+$D25+$E25+$F25+$ED24&gt;($ED$11*CD$8),2,IF($C25+$D25+$E25+$F25+$G25+$ED24&gt;($ED$11*CD$8),3,0))))</f>
        <v>0</v>
      </c>
      <c r="CE25" s="68">
        <f>IF(OR(SUMIF(CE$12:CE24,2,CE$12:CE24)=2,SUMIF(CE$12:CE24,1,CE$12:CE24)=1,SUM(CE$12:CE24)=1,SUM(CE$12:CE24)=2),0,IF($C25+$ED24&gt;($ED$11*CE$8),1,IF($C25+$D25+$E25+$F25+$ED24&gt;($ED$11*CE$8),2,IF($C25+$D25+$E25+$F25+$G25+$ED24&gt;($ED$11*CE$8),3,0))))</f>
        <v>0</v>
      </c>
      <c r="CF25" s="68">
        <f>IF(OR(SUMIF(CF$12:CF24,2,CF$12:CF24)=2,SUMIF(CF$12:CF24,1,CF$12:CF24)=1,SUM(CF$12:CF24)=1,SUM(CF$12:CF24)=2),0,IF($C25+$ED24&gt;($ED$11*CF$8),1,IF($C25+$D25+$E25+$F25+$ED24&gt;($ED$11*CF$8),2,IF($C25+$D25+$E25+$F25+$G25+$ED24&gt;($ED$11*CF$8),3,0))))</f>
        <v>0</v>
      </c>
      <c r="CG25" s="68">
        <f>IF(OR(SUMIF(CG$12:CG24,2,CG$12:CG24)=2,SUMIF(CG$12:CG24,1,CG$12:CG24)=1,SUM(CG$12:CG24)=1,SUM(CG$12:CG24)=2),0,IF($C25+$ED24&gt;($ED$11*CG$8),1,IF($C25+$D25+$E25+$F25+$ED24&gt;($ED$11*CG$8),2,IF($C25+$D25+$E25+$F25+$G25+$ED24&gt;($ED$11*CG$8),3,0))))</f>
        <v>0</v>
      </c>
      <c r="CH25" s="68">
        <f>IF(OR(SUMIF(CH$12:CH24,2,CH$12:CH24)=2,SUMIF(CH$12:CH24,1,CH$12:CH24)=1,SUM(CH$12:CH24)=1,SUM(CH$12:CH24)=2),0,IF($C25+$ED24&gt;($ED$11*CH$8),1,IF($C25+$D25+$E25+$F25+$ED24&gt;($ED$11*CH$8),2,IF($C25+$D25+$E25+$F25+$G25+$ED24&gt;($ED$11*CH$8),3,0))))</f>
        <v>0</v>
      </c>
      <c r="CI25" s="68">
        <f>IF(OR(SUMIF(CI$12:CI24,2,CI$12:CI24)=2,SUMIF(CI$12:CI24,1,CI$12:CI24)=1,SUM(CI$12:CI24)=1,SUM(CI$12:CI24)=2),0,IF($C25+$ED24&gt;($ED$11*CI$8),1,IF($C25+$D25+$E25+$F25+$ED24&gt;($ED$11*CI$8),2,IF($C25+$D25+$E25+$F25+$G25+$ED24&gt;($ED$11*CI$8),3,0))))</f>
        <v>0</v>
      </c>
      <c r="CJ25" s="68">
        <f>IF(OR(SUMIF(CJ$12:CJ24,2,CJ$12:CJ24)=2,SUMIF(CJ$12:CJ24,1,CJ$12:CJ24)=1,SUM(CJ$12:CJ24)=1,SUM(CJ$12:CJ24)=2),0,IF($C25+$ED24&gt;($ED$11*CJ$8),1,IF($C25+$D25+$E25+$F25+$ED24&gt;($ED$11*CJ$8),2,IF($C25+$D25+$E25+$F25+$G25+$ED24&gt;($ED$11*CJ$8),3,0))))</f>
        <v>0</v>
      </c>
      <c r="CK25" s="68">
        <f>IF(OR(SUMIF(CK$12:CK24,2,CK$12:CK24)=2,SUMIF(CK$12:CK24,1,CK$12:CK24)=1,SUM(CK$12:CK24)=1,SUM(CK$12:CK24)=2),0,IF($C25+$ED24&gt;($ED$11*CK$8),1,IF($C25+$D25+$E25+$F25+$ED24&gt;($ED$11*CK$8),2,IF($C25+$D25+$E25+$F25+$G25+$ED24&gt;($ED$11*CK$8),3,0))))</f>
        <v>0</v>
      </c>
      <c r="CL25" s="68">
        <f>IF(OR(SUMIF(CL$12:CL24,2,CL$12:CL24)=2,SUMIF(CL$12:CL24,1,CL$12:CL24)=1,SUM(CL$12:CL24)=1,SUM(CL$12:CL24)=2),0,IF($C25+$ED24&gt;($ED$11*CL$8),1,IF($C25+$D25+$E25+$F25+$ED24&gt;($ED$11*CL$8),2,IF($C25+$D25+$E25+$F25+$G25+$ED24&gt;($ED$11*CL$8),3,0))))</f>
        <v>0</v>
      </c>
      <c r="CM25" s="68">
        <f>IF(OR(SUMIF(CM$12:CM24,2,CM$12:CM24)=2,SUMIF(CM$12:CM24,1,CM$12:CM24)=1,SUM(CM$12:CM24)=1,SUM(CM$12:CM24)=2),0,IF($C25+$ED24&gt;($ED$11*CM$8),1,IF($C25+$D25+$E25+$F25+$ED24&gt;($ED$11*CM$8),2,IF($C25+$D25+$E25+$F25+$G25+$ED24&gt;($ED$11*CM$8),3,0))))</f>
        <v>0</v>
      </c>
      <c r="CN25" s="68">
        <f>IF(OR(SUMIF(CN$12:CN24,2,CN$12:CN24)=2,SUMIF(CN$12:CN24,1,CN$12:CN24)=1,SUM(CN$12:CN24)=1,SUM(CN$12:CN24)=2),0,IF($C25+$ED24&gt;($ED$11*CN$8),1,IF($C25+$D25+$E25+$F25+$ED24&gt;($ED$11*CN$8),2,IF($C25+$D25+$E25+$F25+$G25+$ED24&gt;($ED$11*CN$8),3,0))))</f>
        <v>0</v>
      </c>
      <c r="CO25" s="68">
        <f>IF(OR(SUMIF(CO$12:CO24,2,CO$12:CO24)=2,SUMIF(CO$12:CO24,1,CO$12:CO24)=1,SUM(CO$12:CO24)=1,SUM(CO$12:CO24)=2),0,IF($C25+$ED24&gt;($ED$11*CO$8),1,IF($C25+$D25+$E25+$F25+$ED24&gt;($ED$11*CO$8),2,IF($C25+$D25+$E25+$F25+$G25+$ED24&gt;($ED$11*CO$8),3,0))))</f>
        <v>0</v>
      </c>
      <c r="CP25" s="68">
        <f>IF(OR(SUMIF(CP$12:CP24,2,CP$12:CP24)=2,SUMIF(CP$12:CP24,1,CP$12:CP24)=1,SUM(CP$12:CP24)=1,SUM(CP$12:CP24)=2),0,IF($C25+$ED24&gt;($ED$11*CP$8),1,IF($C25+$D25+$E25+$F25+$ED24&gt;($ED$11*CP$8),2,IF($C25+$D25+$E25+$F25+$G25+$ED24&gt;($ED$11*CP$8),3,0))))</f>
        <v>0</v>
      </c>
      <c r="CQ25" s="68">
        <f>IF(OR(SUMIF(CQ$12:CQ24,2,CQ$12:CQ24)=2,SUMIF(CQ$12:CQ24,1,CQ$12:CQ24)=1,SUM(CQ$12:CQ24)=1,SUM(CQ$12:CQ24)=2),0,IF($C25+$ED24&gt;($ED$11*CQ$8),1,IF($C25+$D25+$E25+$F25+$ED24&gt;($ED$11*CQ$8),2,IF($C25+$D25+$E25+$F25+$G25+$ED24&gt;($ED$11*CQ$8),3,0))))</f>
        <v>0</v>
      </c>
      <c r="CR25" s="68">
        <f>IF(OR(SUMIF(CR$12:CR24,2,CR$12:CR24)=2,SUMIF(CR$12:CR24,1,CR$12:CR24)=1,SUM(CR$12:CR24)=1,SUM(CR$12:CR24)=2),0,IF($C25+$ED24&gt;($ED$11*CR$8),1,IF($C25+$D25+$E25+$F25+$ED24&gt;($ED$11*CR$8),2,IF($C25+$D25+$E25+$F25+$G25+$ED24&gt;($ED$11*CR$8),3,0))))</f>
        <v>0</v>
      </c>
      <c r="CS25" s="68">
        <f>IF(OR(SUMIF(CS$12:CS24,2,CS$12:CS24)=2,SUMIF(CS$12:CS24,1,CS$12:CS24)=1,SUM(CS$12:CS24)=1,SUM(CS$12:CS24)=2),0,IF($C25+$ED24&gt;($ED$11*CS$8),1,IF($C25+$D25+$E25+$F25+$ED24&gt;($ED$11*CS$8),2,IF($C25+$D25+$E25+$F25+$G25+$ED24&gt;($ED$11*CS$8),3,0))))</f>
        <v>0</v>
      </c>
      <c r="CT25" s="68">
        <f>IF(OR(SUMIF(CT$12:CT24,2,CT$12:CT24)=2,SUMIF(CT$12:CT24,1,CT$12:CT24)=1,SUM(CT$12:CT24)=1,SUM(CT$12:CT24)=2),0,IF($C25+$ED24&gt;($ED$11*CT$8),1,IF($C25+$D25+$E25+$F25+$ED24&gt;($ED$11*CT$8),2,IF($C25+$D25+$E25+$F25+$G25+$ED24&gt;($ED$11*CT$8),3,0))))</f>
        <v>0</v>
      </c>
      <c r="CU25" s="68">
        <f>IF(OR(SUMIF(CU$12:CU24,2,CU$12:CU24)=2,SUMIF(CU$12:CU24,1,CU$12:CU24)=1,SUM(CU$12:CU24)=1,SUM(CU$12:CU24)=2),0,IF($C25+$ED24&gt;($ED$11*CU$8),1,IF($C25+$D25+$E25+$F25+$ED24&gt;($ED$11*CU$8),2,IF($C25+$D25+$E25+$F25+$G25+$ED24&gt;($ED$11*CU$8),3,0))))</f>
        <v>0</v>
      </c>
      <c r="CV25" s="68">
        <f>IF(OR(SUMIF(CV$12:CV24,2,CV$12:CV24)=2,SUMIF(CV$12:CV24,1,CV$12:CV24)=1,SUM(CV$12:CV24)=1,SUM(CV$12:CV24)=2),0,IF($C25+$ED24&gt;($ED$11*CV$8),1,IF($C25+$D25+$E25+$F25+$ED24&gt;($ED$11*CV$8),2,IF($C25+$D25+$E25+$F25+$G25+$ED24&gt;($ED$11*CV$8),3,0))))</f>
        <v>0</v>
      </c>
      <c r="CW25" s="68">
        <f>IF(OR(SUMIF(CW$12:CW24,2,CW$12:CW24)=2,SUMIF(CW$12:CW24,1,CW$12:CW24)=1,SUM(CW$12:CW24)=1,SUM(CW$12:CW24)=2),0,IF($C25+$ED24&gt;($ED$11*CW$8),1,IF($C25+$D25+$E25+$F25+$ED24&gt;($ED$11*CW$8),2,IF($C25+$D25+$E25+$F25+$G25+$ED24&gt;($ED$11*CW$8),3,0))))</f>
        <v>0</v>
      </c>
      <c r="CX25" s="68">
        <f>IF(OR(SUMIF(CX$12:CX24,2,CX$12:CX24)=2,SUMIF(CX$12:CX24,1,CX$12:CX24)=1,SUM(CX$12:CX24)=1,SUM(CX$12:CX24)=2),0,IF($C25+$ED24&gt;($ED$11*CX$8),1,IF($C25+$D25+$E25+$F25+$ED24&gt;($ED$11*CX$8),2,IF($C25+$D25+$E25+$F25+$G25+$ED24&gt;($ED$11*CX$8),3,0))))</f>
        <v>0</v>
      </c>
      <c r="CY25" s="68">
        <f>IF(OR(SUMIF(CY$12:CY24,2,CY$12:CY24)=2,SUMIF(CY$12:CY24,1,CY$12:CY24)=1,SUM(CY$12:CY24)=1,SUM(CY$12:CY24)=2),0,IF($C25+$ED24&gt;($ED$11*CY$8),1,IF($C25+$D25+$E25+$F25+$ED24&gt;($ED$11*CY$8),2,IF($C25+$D25+$E25+$F25+$G25+$ED24&gt;($ED$11*CY$8),3,0))))</f>
        <v>0</v>
      </c>
      <c r="CZ25" s="68">
        <f>IF(OR(SUMIF(CZ$12:CZ24,2,CZ$12:CZ24)=2,SUMIF(CZ$12:CZ24,1,CZ$12:CZ24)=1,SUM(CZ$12:CZ24)=1,SUM(CZ$12:CZ24)=2),0,IF($C25+$ED24&gt;($ED$11*CZ$8),1,IF($C25+$D25+$E25+$F25+$ED24&gt;($ED$11*CZ$8),2,IF($C25+$D25+$E25+$F25+$G25+$ED24&gt;($ED$11*CZ$8),3,0))))</f>
        <v>0</v>
      </c>
      <c r="DA25" s="68">
        <f>IF(OR(SUMIF(DA$12:DA24,2,DA$12:DA24)=2,SUMIF(DA$12:DA24,1,DA$12:DA24)=1,SUM(DA$12:DA24)=1,SUM(DA$12:DA24)=2),0,IF($C25+$ED24&gt;($ED$11*DA$8),1,IF($C25+$D25+$E25+$F25+$ED24&gt;($ED$11*DA$8),2,IF($C25+$D25+$E25+$F25+$G25+$ED24&gt;($ED$11*DA$8),3,0))))</f>
        <v>0</v>
      </c>
      <c r="DB25" s="68">
        <f>IF(OR(SUMIF(DB$12:DB24,2,DB$12:DB24)=2,SUMIF(DB$12:DB24,1,DB$12:DB24)=1,SUM(DB$12:DB24)=1,SUM(DB$12:DB24)=2),0,IF($C25+$ED24&gt;($ED$11*DB$8),1,IF($C25+$D25+$E25+$F25+$ED24&gt;($ED$11*DB$8),2,IF($C25+$D25+$E25+$F25+$G25+$ED24&gt;($ED$11*DB$8),3,0))))</f>
        <v>0</v>
      </c>
      <c r="DC25" s="68">
        <f>IF(OR(SUMIF(DC$12:DC24,2,DC$12:DC24)=2,SUMIF(DC$12:DC24,1,DC$12:DC24)=1,SUM(DC$12:DC24)=1,SUM(DC$12:DC24)=2),0,IF($C25+$ED24&gt;($ED$11*DC$8),1,IF($C25+$D25+$E25+$F25+$ED24&gt;($ED$11*DC$8),2,IF($C25+$D25+$E25+$F25+$G25+$ED24&gt;($ED$11*DC$8),3,0))))</f>
        <v>0</v>
      </c>
      <c r="DD25" s="68">
        <f>IF(OR(SUMIF(DD$12:DD24,2,DD$12:DD24)=2,SUMIF(DD$12:DD24,1,DD$12:DD24)=1,SUM(DD$12:DD24)=1,SUM(DD$12:DD24)=2),0,IF($C25+$ED24&gt;($ED$11*DD$8),1,IF($C25+$D25+$E25+$F25+$ED24&gt;($ED$11*DD$8),2,IF($C25+$D25+$E25+$F25+$G25+$ED24&gt;($ED$11*DD$8),3,0))))</f>
        <v>0</v>
      </c>
      <c r="DE25" s="68">
        <f>IF(OR(SUMIF(DE$12:DE24,2,DE$12:DE24)=2,SUMIF(DE$12:DE24,1,DE$12:DE24)=1,SUM(DE$12:DE24)=1,SUM(DE$12:DE24)=2),0,IF($C25+$ED24&gt;($ED$11*DE$8),1,IF($C25+$D25+$E25+$F25+$ED24&gt;($ED$11*DE$8),2,IF($C25+$D25+$E25+$F25+$G25+$ED24&gt;($ED$11*DE$8),3,0))))</f>
        <v>0</v>
      </c>
      <c r="DF25" s="68">
        <f>IF(OR(SUMIF(DF$12:DF24,2,DF$12:DF24)=2,SUMIF(DF$12:DF24,1,DF$12:DF24)=1,SUM(DF$12:DF24)=1,SUM(DF$12:DF24)=2),0,IF($C25+$ED24&gt;($ED$11*DF$8),1,IF($C25+$D25+$E25+$F25+$ED24&gt;($ED$11*DF$8),2,IF($C25+$D25+$E25+$F25+$G25+$ED24&gt;($ED$11*DF$8),3,0))))</f>
        <v>0</v>
      </c>
      <c r="DG25" s="68">
        <f>IF(OR(SUMIF(DG$12:DG24,2,DG$12:DG24)=2,SUMIF(DG$12:DG24,1,DG$12:DG24)=1,SUM(DG$12:DG24)=1,SUM(DG$12:DG24)=2),0,IF($C25+$ED24&gt;($ED$11*DG$8),1,IF($C25+$D25+$E25+$F25+$ED24&gt;($ED$11*DG$8),2,IF($C25+$D25+$E25+$F25+$G25+$ED24&gt;($ED$11*DG$8),3,0))))</f>
        <v>0</v>
      </c>
      <c r="DH25" s="68">
        <f>IF(OR(SUMIF(DH$12:DH24,2,DH$12:DH24)=2,SUMIF(DH$12:DH24,1,DH$12:DH24)=1,SUM(DH$12:DH24)=1,SUM(DH$12:DH24)=2),0,IF($C25+$ED24&gt;($ED$11*DH$8),1,IF($C25+$D25+$E25+$F25+$ED24&gt;($ED$11*DH$8),2,IF($C25+$D25+$E25+$F25+$G25+$ED24&gt;($ED$11*DH$8),3,0))))</f>
        <v>0</v>
      </c>
      <c r="DI25" s="68">
        <f>IF(OR(SUMIF(DI$12:DI24,2,DI$12:DI24)=2,SUMIF(DI$12:DI24,1,DI$12:DI24)=1,SUM(DI$12:DI24)=1,SUM(DI$12:DI24)=2),0,IF($C25+$ED24&gt;($ED$11*DI$8),1,IF($C25+$D25+$E25+$F25+$ED24&gt;($ED$11*DI$8),2,IF($C25+$D25+$E25+$F25+$G25+$ED24&gt;($ED$11*DI$8),3,0))))</f>
        <v>0</v>
      </c>
      <c r="DJ25" s="68">
        <f>IF(OR(SUMIF(DJ$12:DJ24,2,DJ$12:DJ24)=2,SUMIF(DJ$12:DJ24,1,DJ$12:DJ24)=1,SUM(DJ$12:DJ24)=1,SUM(DJ$12:DJ24)=2),0,IF($C25+$ED24&gt;($ED$11*DJ$8),1,IF($C25+$D25+$E25+$F25+$ED24&gt;($ED$11*DJ$8),2,IF($C25+$D25+$E25+$F25+$G25+$ED24&gt;($ED$11*DJ$8),3,0))))</f>
        <v>0</v>
      </c>
      <c r="DK25" s="68">
        <f>IF(OR(SUMIF(DK$12:DK24,2,DK$12:DK24)=2,SUMIF(DK$12:DK24,1,DK$12:DK24)=1,SUM(DK$12:DK24)=1,SUM(DK$12:DK24)=2),0,IF($C25+$ED24&gt;($ED$11*DK$8),1,IF($C25+$D25+$E25+$F25+$ED24&gt;($ED$11*DK$8),2,IF($C25+$D25+$E25+$F25+$G25+$ED24&gt;($ED$11*DK$8),3,0))))</f>
        <v>0</v>
      </c>
      <c r="DL25" s="68">
        <f>IF(OR(SUMIF(DL$12:DL24,2,DL$12:DL24)=2,SUMIF(DL$12:DL24,1,DL$12:DL24)=1,SUM(DL$12:DL24)=1,SUM(DL$12:DL24)=2),0,IF($C25+$ED24&gt;($ED$11*DL$8),1,IF($C25+$D25+$E25+$F25+$ED24&gt;($ED$11*DL$8),2,IF($C25+$D25+$E25+$F25+$G25+$ED24&gt;($ED$11*DL$8),3,0))))</f>
        <v>0</v>
      </c>
      <c r="DM25" s="68">
        <f>IF(OR(SUMIF(DM$12:DM24,2,DM$12:DM24)=2,SUMIF(DM$12:DM24,1,DM$12:DM24)=1,SUM(DM$12:DM24)=1,SUM(DM$12:DM24)=2),0,IF($C25+$ED24&gt;($ED$11*DM$8),1,IF($C25+$D25+$E25+$F25+$ED24&gt;($ED$11*DM$8),2,IF($C25+$D25+$E25+$F25+$G25+$ED24&gt;($ED$11*DM$8),3,0))))</f>
        <v>0</v>
      </c>
      <c r="DN25" s="68">
        <f>IF(OR(SUMIF(DN$12:DN24,2,DN$12:DN24)=2,SUMIF(DN$12:DN24,1,DN$12:DN24)=1,SUM(DN$12:DN24)=1,SUM(DN$12:DN24)=2),0,IF($C25+$ED24&gt;($ED$11*DN$8),1,IF($C25+$D25+$E25+$F25+$ED24&gt;($ED$11*DN$8),2,IF($C25+$D25+$E25+$F25+$G25+$ED24&gt;($ED$11*DN$8),3,0))))</f>
        <v>0</v>
      </c>
      <c r="DO25" s="68">
        <f>IF(OR(SUMIF(DO$12:DO24,2,DO$12:DO24)=2,SUMIF(DO$12:DO24,1,DO$12:DO24)=1,SUM(DO$12:DO24)=1,SUM(DO$12:DO24)=2),0,IF($C25+$ED24&gt;($ED$11*DO$8),1,IF($C25+$D25+$E25+$F25+$ED24&gt;($ED$11*DO$8),2,IF($C25+$D25+$E25+$F25+$G25+$ED24&gt;($ED$11*DO$8),3,0))))</f>
        <v>0</v>
      </c>
      <c r="DP25" s="68">
        <f>IF(OR(SUMIF(DP$12:DP24,2,DP$12:DP24)=2,SUMIF(DP$12:DP24,1,DP$12:DP24)=1,SUM(DP$12:DP24)=1,SUM(DP$12:DP24)=2),0,IF($C25+$ED24&gt;($ED$11*DP$8),1,IF($C25+$D25+$E25+$F25+$ED24&gt;($ED$11*DP$8),2,IF($C25+$D25+$E25+$F25+$G25+$ED24&gt;($ED$11*DP$8),3,0))))</f>
        <v>0</v>
      </c>
      <c r="DQ25" s="68">
        <f>IF(OR(SUMIF(DQ$12:DQ24,2,DQ$12:DQ24)=2,SUMIF(DQ$12:DQ24,1,DQ$12:DQ24)=1,SUM(DQ$12:DQ24)=1,SUM(DQ$12:DQ24)=2),0,IF($C25+$ED24&gt;($ED$11*DQ$8),1,IF($C25+$D25+$E25+$F25+$ED24&gt;($ED$11*DQ$8),2,IF($C25+$D25+$E25+$F25+$G25+$ED24&gt;($ED$11*DQ$8),3,0))))</f>
        <v>0</v>
      </c>
      <c r="DR25" s="68">
        <f>IF(OR(SUMIF(DR$12:DR24,2,DR$12:DR24)=2,SUMIF(DR$12:DR24,1,DR$12:DR24)=1,SUM(DR$12:DR24)=1,SUM(DR$12:DR24)=2),0,IF($C25+$ED24&gt;($ED$11*DR$8),1,IF($C25+$D25+$E25+$F25+$ED24&gt;($ED$11*DR$8),2,IF($C25+$D25+$E25+$F25+$G25+$ED24&gt;($ED$11*DR$8),3,0))))</f>
        <v>0</v>
      </c>
      <c r="DS25" s="68">
        <f>IF(OR(SUMIF(DS$12:DS24,2,DS$12:DS24)=2,SUMIF(DS$12:DS24,1,DS$12:DS24)=1,SUM(DS$12:DS24)=1,SUM(DS$12:DS24)=2),0,IF($C25+$ED24&gt;($ED$11*DS$8),1,IF($C25+$D25+$E25+$F25+$ED24&gt;($ED$11*DS$8),2,IF($C25+$D25+$E25+$F25+$G25+$ED24&gt;($ED$11*DS$8),3,0))))</f>
        <v>0</v>
      </c>
      <c r="DT25" s="68">
        <f>IF(OR(SUMIF(DT$12:DT24,2,DT$12:DT24)=2,SUMIF(DT$12:DT24,1,DT$12:DT24)=1,SUM(DT$12:DT24)=1,SUM(DT$12:DT24)=2),0,IF($C25+$ED24&gt;($ED$11*DT$8),1,IF($C25+$D25+$E25+$F25+$ED24&gt;($ED$11*DT$8),2,IF($C25+$D25+$E25+$F25+$G25+$ED24&gt;($ED$11*DT$8),3,0))))</f>
        <v>0</v>
      </c>
      <c r="DU25" s="68">
        <f>IF(OR(SUMIF(DU$12:DU24,2,DU$12:DU24)=2,SUMIF(DU$12:DU24,1,DU$12:DU24)=1,SUM(DU$12:DU24)=1,SUM(DU$12:DU24)=2),0,IF($C25+$ED24&gt;($ED$11*DU$8),1,IF($C25+$D25+$E25+$F25+$ED24&gt;($ED$11*DU$8),2,IF($C25+$D25+$E25+$F25+$G25+$ED24&gt;($ED$11*DU$8),3,0))))</f>
        <v>0</v>
      </c>
      <c r="DV25" s="68">
        <f>IF(OR(SUMIF(DV$12:DV24,2,DV$12:DV24)=2,SUMIF(DV$12:DV24,1,DV$12:DV24)=1,SUM(DV$12:DV24)=1,SUM(DV$12:DV24)=2),0,IF($C25+$ED24&gt;($ED$11*DV$8),1,IF($C25+$D25+$E25+$F25+$ED24&gt;($ED$11*DV$8),2,IF($C25+$D25+$E25+$F25+$G25+$ED24&gt;($ED$11*DV$8),3,0))))</f>
        <v>0</v>
      </c>
      <c r="DW25" s="68">
        <f>IF(OR(SUMIF(DW$12:DW24,2,DW$12:DW24)=2,SUMIF(DW$12:DW24,1,DW$12:DW24)=1,SUM(DW$12:DW24)=1,SUM(DW$12:DW24)=2),0,IF($C25+$ED24&gt;($ED$11*DW$8),1,IF($C25+$D25+$E25+$F25+$ED24&gt;($ED$11*DW$8),2,IF($C25+$D25+$E25+$F25+$G25+$ED24&gt;($ED$11*DW$8),3,0))))</f>
        <v>0</v>
      </c>
      <c r="DX25" s="68">
        <f>IF(OR(SUMIF(DX$12:DX24,2,DX$12:DX24)=2,SUMIF(DX$12:DX24,1,DX$12:DX24)=1,SUM(DX$12:DX24)=1,SUM(DX$12:DX24)=2),0,IF($C25+$ED24&gt;($ED$11*DX$8),1,IF($C25+$D25+$E25+$F25+$ED24&gt;($ED$11*DX$8),2,IF($C25+$D25+$E25+$F25+$G25+$ED24&gt;($ED$11*DX$8),3,0))))</f>
        <v>0</v>
      </c>
      <c r="DY25" s="68">
        <f>IF(OR(SUMIF(DY$12:DY24,2,DY$12:DY24)=2,SUMIF(DY$12:DY24,1,DY$12:DY24)=1,SUM(DY$12:DY24)=1,SUM(DY$12:DY24)=2),0,IF($C25+$ED24&gt;($ED$11*DY$8),1,IF($C25+$D25+$E25+$F25+$ED24&gt;($ED$11*DY$8),2,IF($C25+$D25+$E25+$F25+$G25+$ED24&gt;($ED$11*DY$8),3,0))))</f>
        <v>0</v>
      </c>
      <c r="DZ25" s="68">
        <f>IF(OR(SUMIF(DZ$12:DZ24,2,DZ$12:DZ24)=2,SUMIF(DZ$12:DZ24,1,DZ$12:DZ24)=1,SUM(DZ$12:DZ24)=1,SUM(DZ$12:DZ24)=2),0,IF($C25+$ED24&gt;($ED$11*DZ$8),1,IF($C25+$D25+$E25+$F25+$ED24&gt;($ED$11*DZ$8),2,IF($C25+$D25+$E25+$F25+$G25+$ED24&gt;($ED$11*DZ$8),3,0))))</f>
        <v>0</v>
      </c>
      <c r="EA25" s="68">
        <f>IF(OR(SUMIF(EA$12:EA24,2,EA$12:EA24)=2,SUMIF(EA$12:EA24,1,EA$12:EA24)=1,SUM(EA$12:EA24)=1,SUM(EA$12:EA24)=2),0,IF($C25+$ED24&gt;($ED$11*EA$8),1,IF($C25+$D25+$E25+$F25+$ED24&gt;($ED$11*EA$8),2,IF($C25+$D25+$E25+$F25+$G25+$ED24&gt;($ED$11*EA$8),3,0))))</f>
        <v>0</v>
      </c>
      <c r="EB25" s="68">
        <f>IF(OR(SUMIF(EB$12:EB24,2,EB$12:EB24)=2,SUMIF(EB$12:EB24,1,EB$12:EB24)=1,SUM(EB$12:EB24)=1,SUM(EB$12:EB24)=2),0,IF($C25+$ED24&gt;($ED$11*EB$8),1,IF($C25+$D25+$E25+$F25+$ED24&gt;($ED$11*EB$8),2,IF($C25+$D25+$E25+$F25+$G25+$ED24&gt;($ED$11*EB$8),3,0))))</f>
        <v>0</v>
      </c>
      <c r="EC25" s="68">
        <f>IF(OR(SUMIF(EC$12:EC24,2,EC$12:EC24)=2,SUMIF(EC$12:EC24,1,EC$12:EC24)=1,SUM(EC$12:EC24)=1,SUM(EC$12:EC24)=2),0,IF($C25+$ED24&gt;($ED$11*EC$8),1,IF($C25+$D25+$E25+$F25+$ED24&gt;($ED$11*EC$8),2,IF($C25+$D25+$E25+$F25+$G25+$ED24&gt;($ED$11*EC$8),3,0))))</f>
        <v>0</v>
      </c>
      <c r="ED25" s="26">
        <f>SUM($C$12:$F25)</f>
        <v>0</v>
      </c>
    </row>
    <row r="26" spans="1:134" ht="14.1" customHeight="1">
      <c r="A26" s="66">
        <v>15</v>
      </c>
      <c r="B26" s="238"/>
      <c r="C26" s="238"/>
      <c r="D26" s="238"/>
      <c r="E26" s="238"/>
      <c r="F26" s="238"/>
      <c r="G26" s="238"/>
      <c r="H26" s="68">
        <f>IF(OR(SUMIF(H$12:H25,2,H$12:H25)=2,SUMIF(H$12:H25,1,H$12:H25)=1,SUM(H$12:H25)=1,SUM(H$12:H25)=2),0,IF($C26+$ED25&gt;($ED$11*H$8),1,IF($C26+$D26+$E26+$F26+$ED25&gt;($ED$11*H$8),2,IF($C26+$D26+$E26+$F26+$G26+$ED25&gt;($ED$11*H$8),3,0))))</f>
        <v>0</v>
      </c>
      <c r="I26" s="68">
        <f>IF(OR(SUMIF(I$12:I25,2,I$12:I25)=2,SUMIF(I$12:I25,1,I$12:I25)=1,SUM(I$12:I25)=1,SUM(I$12:I25)=2),0,IF($C26+$ED25&gt;($ED$11*I$8),1,IF($C26+$D26+$E26+$F26+$ED25&gt;($ED$11*I$8),2,IF($C26+$D26+$E26+$F26+$G26+$ED25&gt;($ED$11*I$8),3,0))))</f>
        <v>0</v>
      </c>
      <c r="J26" s="68">
        <f>IF(OR(SUMIF(J$12:J25,2,J$12:J25)=2,SUMIF(J$12:J25,1,J$12:J25)=1,SUM(J$12:J25)=1,SUM(J$12:J25)=2),0,IF($C26+$ED25&gt;($ED$11*J$8),1,IF($C26+$D26+$E26+$F26+$ED25&gt;($ED$11*J$8),2,IF($C26+$D26+$E26+$F26+$G26+$ED25&gt;($ED$11*J$8),3,0))))</f>
        <v>0</v>
      </c>
      <c r="K26" s="68">
        <f>IF(OR(SUMIF(K$12:K25,2,K$12:K25)=2,SUMIF(K$12:K25,1,K$12:K25)=1,SUM(K$12:K25)=1,SUM(K$12:K25)=2),0,IF($C26+$ED25&gt;($ED$11*K$8),1,IF($C26+$D26+$E26+$F26+$ED25&gt;($ED$11*K$8),2,IF($C26+$D26+$E26+$F26+$G26+$ED25&gt;($ED$11*K$8),3,0))))</f>
        <v>0</v>
      </c>
      <c r="L26" s="68">
        <f>IF(OR(SUMIF(L$12:L25,2,L$12:L25)=2,SUMIF(L$12:L25,1,L$12:L25)=1,SUM(L$12:L25)=1,SUM(L$12:L25)=2),0,IF($C26+$ED25&gt;($ED$11*L$8),1,IF($C26+$D26+$E26+$F26+$ED25&gt;($ED$11*L$8),2,IF($C26+$D26+$E26+$F26+$G26+$ED25&gt;($ED$11*L$8),3,0))))</f>
        <v>0</v>
      </c>
      <c r="M26" s="68">
        <f>IF(OR(SUMIF(M$12:M25,2,M$12:M25)=2,SUMIF(M$12:M25,1,M$12:M25)=1,SUM(M$12:M25)=1,SUM(M$12:M25)=2),0,IF($C26+$ED25&gt;($ED$11*M$8),1,IF($C26+$D26+$E26+$F26+$ED25&gt;($ED$11*M$8),2,IF($C26+$D26+$E26+$F26+$G26+$ED25&gt;($ED$11*M$8),3,0))))</f>
        <v>0</v>
      </c>
      <c r="N26" s="68">
        <f>IF(OR(SUMIF(N$12:N25,2,N$12:N25)=2,SUMIF(N$12:N25,1,N$12:N25)=1,SUM(N$12:N25)=1,SUM(N$12:N25)=2),0,IF($C26+$ED25&gt;($ED$11*N$8),1,IF($C26+$D26+$E26+$F26+$ED25&gt;($ED$11*N$8),2,IF($C26+$D26+$E26+$F26+$G26+$ED25&gt;($ED$11*N$8),3,0))))</f>
        <v>0</v>
      </c>
      <c r="O26" s="68">
        <f>IF(OR(SUMIF(O$12:O25,2,O$12:O25)=2,SUMIF(O$12:O25,1,O$12:O25)=1,SUM(O$12:O25)=1,SUM(O$12:O25)=2),0,IF($C26+$ED25&gt;($ED$11*O$8),1,IF($C26+$D26+$E26+$F26+$ED25&gt;($ED$11*O$8),2,IF($C26+$D26+$E26+$F26+$G26+$ED25&gt;($ED$11*O$8),3,0))))</f>
        <v>0</v>
      </c>
      <c r="P26" s="68">
        <f>IF(OR(SUMIF(P$12:P25,2,P$12:P25)=2,SUMIF(P$12:P25,1,P$12:P25)=1,SUM(P$12:P25)=1,SUM(P$12:P25)=2),0,IF($C26+$ED25&gt;($ED$11*P$8),1,IF($C26+$D26+$E26+$F26+$ED25&gt;($ED$11*P$8),2,IF($C26+$D26+$E26+$F26+$G26+$ED25&gt;($ED$11*P$8),3,0))))</f>
        <v>0</v>
      </c>
      <c r="Q26" s="68">
        <f>IF(OR(SUMIF(Q$12:Q25,2,Q$12:Q25)=2,SUMIF(Q$12:Q25,1,Q$12:Q25)=1,SUM(Q$12:Q25)=1,SUM(Q$12:Q25)=2),0,IF($C26+$ED25&gt;($ED$11*Q$8),1,IF($C26+$D26+$E26+$F26+$ED25&gt;($ED$11*Q$8),2,IF($C26+$D26+$E26+$F26+$G26+$ED25&gt;($ED$11*Q$8),3,0))))</f>
        <v>0</v>
      </c>
      <c r="R26" s="68">
        <f>IF(OR(SUMIF(R$12:R25,2,R$12:R25)=2,SUMIF(R$12:R25,1,R$12:R25)=1,SUM(R$12:R25)=1,SUM(R$12:R25)=2),0,IF($C26+$ED25&gt;($ED$11*R$8),1,IF($C26+$D26+$E26+$F26+$ED25&gt;($ED$11*R$8),2,IF($C26+$D26+$E26+$F26+$G26+$ED25&gt;($ED$11*R$8),3,0))))</f>
        <v>0</v>
      </c>
      <c r="S26" s="68">
        <f>IF(OR(SUMIF(S$12:S25,2,S$12:S25)=2,SUMIF(S$12:S25,1,S$12:S25)=1,SUM(S$12:S25)=1,SUM(S$12:S25)=2),0,IF($C26+$ED25&gt;($ED$11*S$8),1,IF($C26+$D26+$E26+$F26+$ED25&gt;($ED$11*S$8),2,IF($C26+$D26+$E26+$F26+$G26+$ED25&gt;($ED$11*S$8),3,0))))</f>
        <v>0</v>
      </c>
      <c r="T26" s="68">
        <f>IF(OR(SUMIF(T$12:T25,2,T$12:T25)=2,SUMIF(T$12:T25,1,T$12:T25)=1,SUM(T$12:T25)=1,SUM(T$12:T25)=2),0,IF($C26+$ED25&gt;($ED$11*T$8),1,IF($C26+$D26+$E26+$F26+$ED25&gt;($ED$11*T$8),2,IF($C26+$D26+$E26+$F26+$G26+$ED25&gt;($ED$11*T$8),3,0))))</f>
        <v>0</v>
      </c>
      <c r="U26" s="68">
        <f>IF(OR(SUMIF(U$12:U25,2,U$12:U25)=2,SUMIF(U$12:U25,1,U$12:U25)=1,SUM(U$12:U25)=1,SUM(U$12:U25)=2),0,IF($C26+$ED25&gt;($ED$11*U$8),1,IF($C26+$D26+$E26+$F26+$ED25&gt;($ED$11*U$8),2,IF($C26+$D26+$E26+$F26+$G26+$ED25&gt;($ED$11*U$8),3,0))))</f>
        <v>0</v>
      </c>
      <c r="V26" s="68">
        <f>IF(OR(SUMIF(V$12:V25,2,V$12:V25)=2,SUMIF(V$12:V25,1,V$12:V25)=1,SUM(V$12:V25)=1,SUM(V$12:V25)=2),0,IF($C26+$ED25&gt;($ED$11*V$8),1,IF($C26+$D26+$E26+$F26+$ED25&gt;($ED$11*V$8),2,IF($C26+$D26+$E26+$F26+$G26+$ED25&gt;($ED$11*V$8),3,0))))</f>
        <v>0</v>
      </c>
      <c r="W26" s="68">
        <f>IF(OR(SUMIF(W$12:W25,2,W$12:W25)=2,SUMIF(W$12:W25,1,W$12:W25)=1,SUM(W$12:W25)=1,SUM(W$12:W25)=2),0,IF($C26+$ED25&gt;($ED$11*W$8),1,IF($C26+$D26+$E26+$F26+$ED25&gt;($ED$11*W$8),2,IF($C26+$D26+$E26+$F26+$G26+$ED25&gt;($ED$11*W$8),3,0))))</f>
        <v>0</v>
      </c>
      <c r="X26" s="68">
        <f>IF(OR(SUMIF(X$12:X25,2,X$12:X25)=2,SUMIF(X$12:X25,1,X$12:X25)=1,SUM(X$12:X25)=1,SUM(X$12:X25)=2),0,IF($C26+$ED25&gt;($ED$11*X$8),1,IF($C26+$D26+$E26+$F26+$ED25&gt;($ED$11*X$8),2,IF($C26+$D26+$E26+$F26+$G26+$ED25&gt;($ED$11*X$8),3,0))))</f>
        <v>0</v>
      </c>
      <c r="Y26" s="68">
        <f>IF(OR(SUMIF(Y$12:Y25,2,Y$12:Y25)=2,SUMIF(Y$12:Y25,1,Y$12:Y25)=1,SUM(Y$12:Y25)=1,SUM(Y$12:Y25)=2),0,IF($C26+$ED25&gt;($ED$11*Y$8),1,IF($C26+$D26+$E26+$F26+$ED25&gt;($ED$11*Y$8),2,IF($C26+$D26+$E26+$F26+$G26+$ED25&gt;($ED$11*Y$8),3,0))))</f>
        <v>0</v>
      </c>
      <c r="Z26" s="68">
        <f>IF(OR(SUMIF(Z$12:Z25,2,Z$12:Z25)=2,SUMIF(Z$12:Z25,1,Z$12:Z25)=1,SUM(Z$12:Z25)=1,SUM(Z$12:Z25)=2),0,IF($C26+$ED25&gt;($ED$11*Z$8),1,IF($C26+$D26+$E26+$F26+$ED25&gt;($ED$11*Z$8),2,IF($C26+$D26+$E26+$F26+$G26+$ED25&gt;($ED$11*Z$8),3,0))))</f>
        <v>0</v>
      </c>
      <c r="AA26" s="68">
        <f>IF(OR(SUMIF(AA$12:AA25,2,AA$12:AA25)=2,SUMIF(AA$12:AA25,1,AA$12:AA25)=1,SUM(AA$12:AA25)=1,SUM(AA$12:AA25)=2),0,IF($C26+$ED25&gt;($ED$11*AA$8),1,IF($C26+$D26+$E26+$F26+$ED25&gt;($ED$11*AA$8),2,IF($C26+$D26+$E26+$F26+$G26+$ED25&gt;($ED$11*AA$8),3,0))))</f>
        <v>0</v>
      </c>
      <c r="AB26" s="68">
        <f>IF(OR(SUMIF(AB$12:AB25,2,AB$12:AB25)=2,SUMIF(AB$12:AB25,1,AB$12:AB25)=1,SUM(AB$12:AB25)=1,SUM(AB$12:AB25)=2),0,IF($C26+$ED25&gt;($ED$11*AB$8),1,IF($C26+$D26+$E26+$F26+$ED25&gt;($ED$11*AB$8),2,IF($C26+$D26+$E26+$F26+$G26+$ED25&gt;($ED$11*AB$8),3,0))))</f>
        <v>0</v>
      </c>
      <c r="AC26" s="68">
        <f>IF(OR(SUMIF(AC$12:AC25,2,AC$12:AC25)=2,SUMIF(AC$12:AC25,1,AC$12:AC25)=1,SUM(AC$12:AC25)=1,SUM(AC$12:AC25)=2),0,IF($C26+$ED25&gt;($ED$11*AC$8),1,IF($C26+$D26+$E26+$F26+$ED25&gt;($ED$11*AC$8),2,IF($C26+$D26+$E26+$F26+$G26+$ED25&gt;($ED$11*AC$8),3,0))))</f>
        <v>0</v>
      </c>
      <c r="AD26" s="68">
        <f>IF(OR(SUMIF(AD$12:AD25,2,AD$12:AD25)=2,SUMIF(AD$12:AD25,1,AD$12:AD25)=1,SUM(AD$12:AD25)=1,SUM(AD$12:AD25)=2),0,IF($C26+$ED25&gt;($ED$11*AD$8),1,IF($C26+$D26+$E26+$F26+$ED25&gt;($ED$11*AD$8),2,IF($C26+$D26+$E26+$F26+$G26+$ED25&gt;($ED$11*AD$8),3,0))))</f>
        <v>0</v>
      </c>
      <c r="AE26" s="68">
        <f>IF(OR(SUMIF(AE$12:AE25,2,AE$12:AE25)=2,SUMIF(AE$12:AE25,1,AE$12:AE25)=1,SUM(AE$12:AE25)=1,SUM(AE$12:AE25)=2),0,IF($C26+$ED25&gt;($ED$11*AE$8),1,IF($C26+$D26+$E26+$F26+$ED25&gt;($ED$11*AE$8),2,IF($C26+$D26+$E26+$F26+$G26+$ED25&gt;($ED$11*AE$8),3,0))))</f>
        <v>0</v>
      </c>
      <c r="AF26" s="68">
        <f>IF(OR(SUMIF(AF$12:AF25,2,AF$12:AF25)=2,SUMIF(AF$12:AF25,1,AF$12:AF25)=1,SUM(AF$12:AF25)=1,SUM(AF$12:AF25)=2),0,IF($C26+$ED25&gt;($ED$11*AF$8),1,IF($C26+$D26+$E26+$F26+$ED25&gt;($ED$11*AF$8),2,IF($C26+$D26+$E26+$F26+$G26+$ED25&gt;($ED$11*AF$8),3,0))))</f>
        <v>0</v>
      </c>
      <c r="AG26" s="68">
        <f>IF(OR(SUMIF(AG$12:AG25,2,AG$12:AG25)=2,SUMIF(AG$12:AG25,1,AG$12:AG25)=1,SUM(AG$12:AG25)=1,SUM(AG$12:AG25)=2),0,IF($C26+$ED25&gt;($ED$11*AG$8),1,IF($C26+$D26+$E26+$F26+$ED25&gt;($ED$11*AG$8),2,IF($C26+$D26+$E26+$F26+$G26+$ED25&gt;($ED$11*AG$8),3,0))))</f>
        <v>0</v>
      </c>
      <c r="AH26" s="68">
        <f>IF(OR(SUMIF(AH$12:AH25,2,AH$12:AH25)=2,SUMIF(AH$12:AH25,1,AH$12:AH25)=1,SUM(AH$12:AH25)=1,SUM(AH$12:AH25)=2),0,IF($C26+$ED25&gt;($ED$11*AH$8),1,IF($C26+$D26+$E26+$F26+$ED25&gt;($ED$11*AH$8),2,IF($C26+$D26+$E26+$F26+$G26+$ED25&gt;($ED$11*AH$8),3,0))))</f>
        <v>0</v>
      </c>
      <c r="AI26" s="68">
        <f>IF(OR(SUMIF(AI$12:AI25,2,AI$12:AI25)=2,SUMIF(AI$12:AI25,1,AI$12:AI25)=1,SUM(AI$12:AI25)=1,SUM(AI$12:AI25)=2),0,IF($C26+$ED25&gt;($ED$11*AI$8),1,IF($C26+$D26+$E26+$F26+$ED25&gt;($ED$11*AI$8),2,IF($C26+$D26+$E26+$F26+$G26+$ED25&gt;($ED$11*AI$8),3,0))))</f>
        <v>0</v>
      </c>
      <c r="AJ26" s="68">
        <f>IF(OR(SUMIF(AJ$12:AJ25,2,AJ$12:AJ25)=2,SUMIF(AJ$12:AJ25,1,AJ$12:AJ25)=1,SUM(AJ$12:AJ25)=1,SUM(AJ$12:AJ25)=2),0,IF($C26+$ED25&gt;($ED$11*AJ$8),1,IF($C26+$D26+$E26+$F26+$ED25&gt;($ED$11*AJ$8),2,IF($C26+$D26+$E26+$F26+$G26+$ED25&gt;($ED$11*AJ$8),3,0))))</f>
        <v>0</v>
      </c>
      <c r="AK26" s="68">
        <f>IF(OR(SUMIF(AK$12:AK25,2,AK$12:AK25)=2,SUMIF(AK$12:AK25,1,AK$12:AK25)=1,SUM(AK$12:AK25)=1,SUM(AK$12:AK25)=2),0,IF($C26+$ED25&gt;($ED$11*AK$8),1,IF($C26+$D26+$E26+$F26+$ED25&gt;($ED$11*AK$8),2,IF($C26+$D26+$E26+$F26+$G26+$ED25&gt;($ED$11*AK$8),3,0))))</f>
        <v>0</v>
      </c>
      <c r="AL26" s="68">
        <f>IF(OR(SUMIF(AL$12:AL25,2,AL$12:AL25)=2,SUMIF(AL$12:AL25,1,AL$12:AL25)=1,SUM(AL$12:AL25)=1,SUM(AL$12:AL25)=2),0,IF($C26+$ED25&gt;($ED$11*AL$8),1,IF($C26+$D26+$E26+$F26+$ED25&gt;($ED$11*AL$8),2,IF($C26+$D26+$E26+$F26+$G26+$ED25&gt;($ED$11*AL$8),3,0))))</f>
        <v>0</v>
      </c>
      <c r="AM26" s="68">
        <f>IF(OR(SUMIF(AM$12:AM25,2,AM$12:AM25)=2,SUMIF(AM$12:AM25,1,AM$12:AM25)=1,SUM(AM$12:AM25)=1,SUM(AM$12:AM25)=2),0,IF($C26+$ED25&gt;($ED$11*AM$8),1,IF($C26+$D26+$E26+$F26+$ED25&gt;($ED$11*AM$8),2,IF($C26+$D26+$E26+$F26+$G26+$ED25&gt;($ED$11*AM$8),3,0))))</f>
        <v>0</v>
      </c>
      <c r="AN26" s="68">
        <f>IF(OR(SUMIF(AN$12:AN25,2,AN$12:AN25)=2,SUMIF(AN$12:AN25,1,AN$12:AN25)=1,SUM(AN$12:AN25)=1,SUM(AN$12:AN25)=2),0,IF($C26+$ED25&gt;($ED$11*AN$8),1,IF($C26+$D26+$E26+$F26+$ED25&gt;($ED$11*AN$8),2,IF($C26+$D26+$E26+$F26+$G26+$ED25&gt;($ED$11*AN$8),3,0))))</f>
        <v>0</v>
      </c>
      <c r="AO26" s="68">
        <f>IF(OR(SUMIF(AO$12:AO25,2,AO$12:AO25)=2,SUMIF(AO$12:AO25,1,AO$12:AO25)=1,SUM(AO$12:AO25)=1,SUM(AO$12:AO25)=2),0,IF($C26+$ED25&gt;($ED$11*AO$8),1,IF($C26+$D26+$E26+$F26+$ED25&gt;($ED$11*AO$8),2,IF($C26+$D26+$E26+$F26+$G26+$ED25&gt;($ED$11*AO$8),3,0))))</f>
        <v>0</v>
      </c>
      <c r="AP26" s="68">
        <f>IF(OR(SUMIF(AP$12:AP25,2,AP$12:AP25)=2,SUMIF(AP$12:AP25,1,AP$12:AP25)=1,SUM(AP$12:AP25)=1,SUM(AP$12:AP25)=2),0,IF($C26+$ED25&gt;($ED$11*AP$8),1,IF($C26+$D26+$E26+$F26+$ED25&gt;($ED$11*AP$8),2,IF($C26+$D26+$E26+$F26+$G26+$ED25&gt;($ED$11*AP$8),3,0))))</f>
        <v>0</v>
      </c>
      <c r="AQ26" s="68">
        <f>IF(OR(SUMIF(AQ$12:AQ25,2,AQ$12:AQ25)=2,SUMIF(AQ$12:AQ25,1,AQ$12:AQ25)=1,SUM(AQ$12:AQ25)=1,SUM(AQ$12:AQ25)=2),0,IF($C26+$ED25&gt;($ED$11*AQ$8),1,IF($C26+$D26+$E26+$F26+$ED25&gt;($ED$11*AQ$8),2,IF($C26+$D26+$E26+$F26+$G26+$ED25&gt;($ED$11*AQ$8),3,0))))</f>
        <v>0</v>
      </c>
      <c r="AR26" s="68">
        <f>IF(OR(SUMIF(AR$12:AR25,2,AR$12:AR25)=2,SUMIF(AR$12:AR25,1,AR$12:AR25)=1,SUM(AR$12:AR25)=1,SUM(AR$12:AR25)=2),0,IF($C26+$ED25&gt;($ED$11*AR$8),1,IF($C26+$D26+$E26+$F26+$ED25&gt;($ED$11*AR$8),2,IF($C26+$D26+$E26+$F26+$G26+$ED25&gt;($ED$11*AR$8),3,0))))</f>
        <v>0</v>
      </c>
      <c r="AS26" s="68">
        <f>IF(OR(SUMIF(AS$12:AS25,2,AS$12:AS25)=2,SUMIF(AS$12:AS25,1,AS$12:AS25)=1,SUM(AS$12:AS25)=1,SUM(AS$12:AS25)=2),0,IF($C26+$ED25&gt;($ED$11*AS$8),1,IF($C26+$D26+$E26+$F26+$ED25&gt;($ED$11*AS$8),2,IF($C26+$D26+$E26+$F26+$G26+$ED25&gt;($ED$11*AS$8),3,0))))</f>
        <v>0</v>
      </c>
      <c r="AT26" s="68">
        <f>IF(OR(SUMIF(AT$12:AT25,2,AT$12:AT25)=2,SUMIF(AT$12:AT25,1,AT$12:AT25)=1,SUM(AT$12:AT25)=1,SUM(AT$12:AT25)=2),0,IF($C26+$ED25&gt;($ED$11*AT$8),1,IF($C26+$D26+$E26+$F26+$ED25&gt;($ED$11*AT$8),2,IF($C26+$D26+$E26+$F26+$G26+$ED25&gt;($ED$11*AT$8),3,0))))</f>
        <v>0</v>
      </c>
      <c r="AU26" s="68">
        <f>IF(OR(SUMIF(AU$12:AU25,2,AU$12:AU25)=2,SUMIF(AU$12:AU25,1,AU$12:AU25)=1,SUM(AU$12:AU25)=1,SUM(AU$12:AU25)=2),0,IF($C26+$ED25&gt;($ED$11*AU$8),1,IF($C26+$D26+$E26+$F26+$ED25&gt;($ED$11*AU$8),2,IF($C26+$D26+$E26+$F26+$G26+$ED25&gt;($ED$11*AU$8),3,0))))</f>
        <v>0</v>
      </c>
      <c r="AV26" s="68">
        <f>IF(OR(SUMIF(AV$12:AV25,2,AV$12:AV25)=2,SUMIF(AV$12:AV25,1,AV$12:AV25)=1,SUM(AV$12:AV25)=1,SUM(AV$12:AV25)=2),0,IF($C26+$ED25&gt;($ED$11*AV$8),1,IF($C26+$D26+$E26+$F26+$ED25&gt;($ED$11*AV$8),2,IF($C26+$D26+$E26+$F26+$G26+$ED25&gt;($ED$11*AV$8),3,0))))</f>
        <v>0</v>
      </c>
      <c r="AW26" s="68">
        <f>IF(OR(SUMIF(AW$12:AW25,2,AW$12:AW25)=2,SUMIF(AW$12:AW25,1,AW$12:AW25)=1,SUM(AW$12:AW25)=1,SUM(AW$12:AW25)=2),0,IF($C26+$ED25&gt;($ED$11*AW$8),1,IF($C26+$D26+$E26+$F26+$ED25&gt;($ED$11*AW$8),2,IF($C26+$D26+$E26+$F26+$G26+$ED25&gt;($ED$11*AW$8),3,0))))</f>
        <v>0</v>
      </c>
      <c r="AX26" s="68">
        <f>IF(OR(SUMIF(AX$12:AX25,2,AX$12:AX25)=2,SUMIF(AX$12:AX25,1,AX$12:AX25)=1,SUM(AX$12:AX25)=1,SUM(AX$12:AX25)=2),0,IF($C26+$ED25&gt;($ED$11*AX$8),1,IF($C26+$D26+$E26+$F26+$ED25&gt;($ED$11*AX$8),2,IF($C26+$D26+$E26+$F26+$G26+$ED25&gt;($ED$11*AX$8),3,0))))</f>
        <v>0</v>
      </c>
      <c r="AY26" s="68">
        <f>IF(OR(SUMIF(AY$12:AY25,2,AY$12:AY25)=2,SUMIF(AY$12:AY25,1,AY$12:AY25)=1,SUM(AY$12:AY25)=1,SUM(AY$12:AY25)=2),0,IF($C26+$ED25&gt;($ED$11*AY$8),1,IF($C26+$D26+$E26+$F26+$ED25&gt;($ED$11*AY$8),2,IF($C26+$D26+$E26+$F26+$G26+$ED25&gt;($ED$11*AY$8),3,0))))</f>
        <v>0</v>
      </c>
      <c r="AZ26" s="68">
        <f>IF(OR(SUMIF(AZ$12:AZ25,2,AZ$12:AZ25)=2,SUMIF(AZ$12:AZ25,1,AZ$12:AZ25)=1,SUM(AZ$12:AZ25)=1,SUM(AZ$12:AZ25)=2),0,IF($C26+$ED25&gt;($ED$11*AZ$8),1,IF($C26+$D26+$E26+$F26+$ED25&gt;($ED$11*AZ$8),2,IF($C26+$D26+$E26+$F26+$G26+$ED25&gt;($ED$11*AZ$8),3,0))))</f>
        <v>0</v>
      </c>
      <c r="BA26" s="68">
        <f>IF(OR(SUMIF(BA$12:BA25,2,BA$12:BA25)=2,SUMIF(BA$12:BA25,1,BA$12:BA25)=1,SUM(BA$12:BA25)=1,SUM(BA$12:BA25)=2),0,IF($C26+$ED25&gt;($ED$11*BA$8),1,IF($C26+$D26+$E26+$F26+$ED25&gt;($ED$11*BA$8),2,IF($C26+$D26+$E26+$F26+$G26+$ED25&gt;($ED$11*BA$8),3,0))))</f>
        <v>0</v>
      </c>
      <c r="BB26" s="68">
        <f>IF(OR(SUMIF(BB$12:BB25,2,BB$12:BB25)=2,SUMIF(BB$12:BB25,1,BB$12:BB25)=1,SUM(BB$12:BB25)=1,SUM(BB$12:BB25)=2),0,IF($C26+$ED25&gt;($ED$11*BB$8),1,IF($C26+$D26+$E26+$F26+$ED25&gt;($ED$11*BB$8),2,IF($C26+$D26+$E26+$F26+$G26+$ED25&gt;($ED$11*BB$8),3,0))))</f>
        <v>0</v>
      </c>
      <c r="BC26" s="68">
        <f>IF(OR(SUMIF(BC$12:BC25,2,BC$12:BC25)=2,SUMIF(BC$12:BC25,1,BC$12:BC25)=1,SUM(BC$12:BC25)=1,SUM(BC$12:BC25)=2),0,IF($C26+$ED25&gt;($ED$11*BC$8),1,IF($C26+$D26+$E26+$F26+$ED25&gt;($ED$11*BC$8),2,IF($C26+$D26+$E26+$F26+$G26+$ED25&gt;($ED$11*BC$8),3,0))))</f>
        <v>0</v>
      </c>
      <c r="BD26" s="68">
        <f>IF(OR(SUMIF(BD$12:BD25,2,BD$12:BD25)=2,SUMIF(BD$12:BD25,1,BD$12:BD25)=1,SUM(BD$12:BD25)=1,SUM(BD$12:BD25)=2),0,IF($C26+$ED25&gt;($ED$11*BD$8),1,IF($C26+$D26+$E26+$F26+$ED25&gt;($ED$11*BD$8),2,IF($C26+$D26+$E26+$F26+$G26+$ED25&gt;($ED$11*BD$8),3,0))))</f>
        <v>0</v>
      </c>
      <c r="BE26" s="68">
        <f>IF(OR(SUMIF(BE$12:BE25,2,BE$12:BE25)=2,SUMIF(BE$12:BE25,1,BE$12:BE25)=1,SUM(BE$12:BE25)=1,SUM(BE$12:BE25)=2),0,IF($C26+$ED25&gt;($ED$11*BE$8),1,IF($C26+$D26+$E26+$F26+$ED25&gt;($ED$11*BE$8),2,IF($C26+$D26+$E26+$F26+$G26+$ED25&gt;($ED$11*BE$8),3,0))))</f>
        <v>0</v>
      </c>
      <c r="BF26" s="68">
        <f>IF(OR(SUMIF(BF$12:BF25,2,BF$12:BF25)=2,SUMIF(BF$12:BF25,1,BF$12:BF25)=1,SUM(BF$12:BF25)=1,SUM(BF$12:BF25)=2),0,IF($C26+$ED25&gt;($ED$11*BF$8),1,IF($C26+$D26+$E26+$F26+$ED25&gt;($ED$11*BF$8),2,IF($C26+$D26+$E26+$F26+$G26+$ED25&gt;($ED$11*BF$8),3,0))))</f>
        <v>0</v>
      </c>
      <c r="BG26" s="68">
        <f>IF(OR(SUMIF(BG$12:BG25,2,BG$12:BG25)=2,SUMIF(BG$12:BG25,1,BG$12:BG25)=1,SUM(BG$12:BG25)=1,SUM(BG$12:BG25)=2),0,IF($C26+$ED25&gt;($ED$11*BG$8),1,IF($C26+$D26+$E26+$F26+$ED25&gt;($ED$11*BG$8),2,IF($C26+$D26+$E26+$F26+$G26+$ED25&gt;($ED$11*BG$8),3,0))))</f>
        <v>0</v>
      </c>
      <c r="BH26" s="68">
        <f>IF(OR(SUMIF(BH$12:BH25,2,BH$12:BH25)=2,SUMIF(BH$12:BH25,1,BH$12:BH25)=1,SUM(BH$12:BH25)=1,SUM(BH$12:BH25)=2),0,IF($C26+$ED25&gt;($ED$11*BH$8),1,IF($C26+$D26+$E26+$F26+$ED25&gt;($ED$11*BH$8),2,IF($C26+$D26+$E26+$F26+$G26+$ED25&gt;($ED$11*BH$8),3,0))))</f>
        <v>0</v>
      </c>
      <c r="BI26" s="68">
        <f>IF(OR(SUMIF(BI$12:BI25,2,BI$12:BI25)=2,SUMIF(BI$12:BI25,1,BI$12:BI25)=1,SUM(BI$12:BI25)=1,SUM(BI$12:BI25)=2),0,IF($C26+$ED25&gt;($ED$11*BI$8),1,IF($C26+$D26+$E26+$F26+$ED25&gt;($ED$11*BI$8),2,IF($C26+$D26+$E26+$F26+$G26+$ED25&gt;($ED$11*BI$8),3,0))))</f>
        <v>0</v>
      </c>
      <c r="BJ26" s="68">
        <f>IF(OR(SUMIF(BJ$12:BJ25,2,BJ$12:BJ25)=2,SUMIF(BJ$12:BJ25,1,BJ$12:BJ25)=1,SUM(BJ$12:BJ25)=1,SUM(BJ$12:BJ25)=2),0,IF($C26+$ED25&gt;($ED$11*BJ$8),1,IF($C26+$D26+$E26+$F26+$ED25&gt;($ED$11*BJ$8),2,IF($C26+$D26+$E26+$F26+$G26+$ED25&gt;($ED$11*BJ$8),3,0))))</f>
        <v>0</v>
      </c>
      <c r="BK26" s="68">
        <f>IF(OR(SUMIF(BK$12:BK25,2,BK$12:BK25)=2,SUMIF(BK$12:BK25,1,BK$12:BK25)=1,SUM(BK$12:BK25)=1,SUM(BK$12:BK25)=2),0,IF($C26+$ED25&gt;($ED$11*BK$8),1,IF($C26+$D26+$E26+$F26+$ED25&gt;($ED$11*BK$8),2,IF($C26+$D26+$E26+$F26+$G26+$ED25&gt;($ED$11*BK$8),3,0))))</f>
        <v>0</v>
      </c>
      <c r="BL26" s="68">
        <f>IF(OR(SUMIF(BL$12:BL25,2,BL$12:BL25)=2,SUMIF(BL$12:BL25,1,BL$12:BL25)=1,SUM(BL$12:BL25)=1,SUM(BL$12:BL25)=2),0,IF($C26+$ED25&gt;($ED$11*BL$8),1,IF($C26+$D26+$E26+$F26+$ED25&gt;($ED$11*BL$8),2,IF($C26+$D26+$E26+$F26+$G26+$ED25&gt;($ED$11*BL$8),3,0))))</f>
        <v>0</v>
      </c>
      <c r="BM26" s="68">
        <f>IF(OR(SUMIF(BM$12:BM25,2,BM$12:BM25)=2,SUMIF(BM$12:BM25,1,BM$12:BM25)=1,SUM(BM$12:BM25)=1,SUM(BM$12:BM25)=2),0,IF($C26+$ED25&gt;($ED$11*BM$8),1,IF($C26+$D26+$E26+$F26+$ED25&gt;($ED$11*BM$8),2,IF($C26+$D26+$E26+$F26+$G26+$ED25&gt;($ED$11*BM$8),3,0))))</f>
        <v>0</v>
      </c>
      <c r="BN26" s="68">
        <f>IF(OR(SUMIF(BN$12:BN25,2,BN$12:BN25)=2,SUMIF(BN$12:BN25,1,BN$12:BN25)=1,SUM(BN$12:BN25)=1,SUM(BN$12:BN25)=2),0,IF($C26+$ED25&gt;($ED$11*BN$8),1,IF($C26+$D26+$E26+$F26+$ED25&gt;($ED$11*BN$8),2,IF($C26+$D26+$E26+$F26+$G26+$ED25&gt;($ED$11*BN$8),3,0))))</f>
        <v>0</v>
      </c>
      <c r="BO26" s="68">
        <f>IF(OR(SUMIF(BO$12:BO25,2,BO$12:BO25)=2,SUMIF(BO$12:BO25,1,BO$12:BO25)=1,SUM(BO$12:BO25)=1,SUM(BO$12:BO25)=2),0,IF($C26+$ED25&gt;($ED$11*BO$8),1,IF($C26+$D26+$E26+$F26+$ED25&gt;($ED$11*BO$8),2,IF($C26+$D26+$E26+$F26+$G26+$ED25&gt;($ED$11*BO$8),3,0))))</f>
        <v>0</v>
      </c>
      <c r="BP26" s="68">
        <f>IF(OR(SUMIF(BP$12:BP25,2,BP$12:BP25)=2,SUMIF(BP$12:BP25,1,BP$12:BP25)=1,SUM(BP$12:BP25)=1,SUM(BP$12:BP25)=2),0,IF($C26+$ED25&gt;($ED$11*BP$8),1,IF($C26+$D26+$E26+$F26+$ED25&gt;($ED$11*BP$8),2,IF($C26+$D26+$E26+$F26+$G26+$ED25&gt;($ED$11*BP$8),3,0))))</f>
        <v>0</v>
      </c>
      <c r="BQ26" s="68">
        <f>IF(OR(SUMIF(BQ$12:BQ25,2,BQ$12:BQ25)=2,SUMIF(BQ$12:BQ25,1,BQ$12:BQ25)=1,SUM(BQ$12:BQ25)=1,SUM(BQ$12:BQ25)=2),0,IF($C26+$ED25&gt;($ED$11*BQ$8),1,IF($C26+$D26+$E26+$F26+$ED25&gt;($ED$11*BQ$8),2,IF($C26+$D26+$E26+$F26+$G26+$ED25&gt;($ED$11*BQ$8),3,0))))</f>
        <v>0</v>
      </c>
      <c r="BR26" s="68">
        <f>IF(OR(SUMIF(BR$12:BR25,2,BR$12:BR25)=2,SUMIF(BR$12:BR25,1,BR$12:BR25)=1,SUM(BR$12:BR25)=1,SUM(BR$12:BR25)=2),0,IF($C26+$ED25&gt;($ED$11*BR$8),1,IF($C26+$D26+$E26+$F26+$ED25&gt;($ED$11*BR$8),2,IF($C26+$D26+$E26+$F26+$G26+$ED25&gt;($ED$11*BR$8),3,0))))</f>
        <v>0</v>
      </c>
      <c r="BS26" s="68">
        <f>IF(OR(SUMIF(BS$12:BS25,2,BS$12:BS25)=2,SUMIF(BS$12:BS25,1,BS$12:BS25)=1,SUM(BS$12:BS25)=1,SUM(BS$12:BS25)=2),0,IF($C26+$ED25&gt;($ED$11*BS$8),1,IF($C26+$D26+$E26+$F26+$ED25&gt;($ED$11*BS$8),2,IF($C26+$D26+$E26+$F26+$G26+$ED25&gt;($ED$11*BS$8),3,0))))</f>
        <v>0</v>
      </c>
      <c r="BT26" s="68">
        <f>IF(OR(SUMIF(BT$12:BT25,2,BT$12:BT25)=2,SUMIF(BT$12:BT25,1,BT$12:BT25)=1,SUM(BT$12:BT25)=1,SUM(BT$12:BT25)=2),0,IF($C26+$ED25&gt;($ED$11*BT$8),1,IF($C26+$D26+$E26+$F26+$ED25&gt;($ED$11*BT$8),2,IF($C26+$D26+$E26+$F26+$G26+$ED25&gt;($ED$11*BT$8),3,0))))</f>
        <v>0</v>
      </c>
      <c r="BU26" s="68">
        <f>IF(OR(SUMIF(BU$12:BU25,2,BU$12:BU25)=2,SUMIF(BU$12:BU25,1,BU$12:BU25)=1,SUM(BU$12:BU25)=1,SUM(BU$12:BU25)=2),0,IF($C26+$ED25&gt;($ED$11*BU$8),1,IF($C26+$D26+$E26+$F26+$ED25&gt;($ED$11*BU$8),2,IF($C26+$D26+$E26+$F26+$G26+$ED25&gt;($ED$11*BU$8),3,0))))</f>
        <v>0</v>
      </c>
      <c r="BV26" s="68">
        <f>IF(OR(SUMIF(BV$12:BV25,2,BV$12:BV25)=2,SUMIF(BV$12:BV25,1,BV$12:BV25)=1,SUM(BV$12:BV25)=1,SUM(BV$12:BV25)=2),0,IF($C26+$ED25&gt;($ED$11*BV$8),1,IF($C26+$D26+$E26+$F26+$ED25&gt;($ED$11*BV$8),2,IF($C26+$D26+$E26+$F26+$G26+$ED25&gt;($ED$11*BV$8),3,0))))</f>
        <v>0</v>
      </c>
      <c r="BW26" s="68">
        <f>IF(OR(SUMIF(BW$12:BW25,2,BW$12:BW25)=2,SUMIF(BW$12:BW25,1,BW$12:BW25)=1,SUM(BW$12:BW25)=1,SUM(BW$12:BW25)=2),0,IF($C26+$ED25&gt;($ED$11*BW$8),1,IF($C26+$D26+$E26+$F26+$ED25&gt;($ED$11*BW$8),2,IF($C26+$D26+$E26+$F26+$G26+$ED25&gt;($ED$11*BW$8),3,0))))</f>
        <v>0</v>
      </c>
      <c r="BX26" s="68">
        <f>IF(OR(SUMIF(BX$12:BX25,2,BX$12:BX25)=2,SUMIF(BX$12:BX25,1,BX$12:BX25)=1,SUM(BX$12:BX25)=1,SUM(BX$12:BX25)=2),0,IF($C26+$ED25&gt;($ED$11*BX$8),1,IF($C26+$D26+$E26+$F26+$ED25&gt;($ED$11*BX$8),2,IF($C26+$D26+$E26+$F26+$G26+$ED25&gt;($ED$11*BX$8),3,0))))</f>
        <v>0</v>
      </c>
      <c r="BY26" s="68">
        <f>IF(OR(SUMIF(BY$12:BY25,2,BY$12:BY25)=2,SUMIF(BY$12:BY25,1,BY$12:BY25)=1,SUM(BY$12:BY25)=1,SUM(BY$12:BY25)=2),0,IF($C26+$ED25&gt;($ED$11*BY$8),1,IF($C26+$D26+$E26+$F26+$ED25&gt;($ED$11*BY$8),2,IF($C26+$D26+$E26+$F26+$G26+$ED25&gt;($ED$11*BY$8),3,0))))</f>
        <v>0</v>
      </c>
      <c r="BZ26" s="68">
        <f>IF(OR(SUMIF(BZ$12:BZ25,2,BZ$12:BZ25)=2,SUMIF(BZ$12:BZ25,1,BZ$12:BZ25)=1,SUM(BZ$12:BZ25)=1,SUM(BZ$12:BZ25)=2),0,IF($C26+$ED25&gt;($ED$11*BZ$8),1,IF($C26+$D26+$E26+$F26+$ED25&gt;($ED$11*BZ$8),2,IF($C26+$D26+$E26+$F26+$G26+$ED25&gt;($ED$11*BZ$8),3,0))))</f>
        <v>0</v>
      </c>
      <c r="CA26" s="68">
        <f>IF(OR(SUMIF(CA$12:CA25,2,CA$12:CA25)=2,SUMIF(CA$12:CA25,1,CA$12:CA25)=1,SUM(CA$12:CA25)=1,SUM(CA$12:CA25)=2),0,IF($C26+$ED25&gt;($ED$11*CA$8),1,IF($C26+$D26+$E26+$F26+$ED25&gt;($ED$11*CA$8),2,IF($C26+$D26+$E26+$F26+$G26+$ED25&gt;($ED$11*CA$8),3,0))))</f>
        <v>0</v>
      </c>
      <c r="CB26" s="68">
        <f>IF(OR(SUMIF(CB$12:CB25,2,CB$12:CB25)=2,SUMIF(CB$12:CB25,1,CB$12:CB25)=1,SUM(CB$12:CB25)=1,SUM(CB$12:CB25)=2),0,IF($C26+$ED25&gt;($ED$11*CB$8),1,IF($C26+$D26+$E26+$F26+$ED25&gt;($ED$11*CB$8),2,IF($C26+$D26+$E26+$F26+$G26+$ED25&gt;($ED$11*CB$8),3,0))))</f>
        <v>0</v>
      </c>
      <c r="CC26" s="68">
        <f>IF(OR(SUMIF(CC$12:CC25,2,CC$12:CC25)=2,SUMIF(CC$12:CC25,1,CC$12:CC25)=1,SUM(CC$12:CC25)=1,SUM(CC$12:CC25)=2),0,IF($C26+$ED25&gt;($ED$11*CC$8),1,IF($C26+$D26+$E26+$F26+$ED25&gt;($ED$11*CC$8),2,IF($C26+$D26+$E26+$F26+$G26+$ED25&gt;($ED$11*CC$8),3,0))))</f>
        <v>0</v>
      </c>
      <c r="CD26" s="68">
        <f>IF(OR(SUMIF(CD$12:CD25,2,CD$12:CD25)=2,SUMIF(CD$12:CD25,1,CD$12:CD25)=1,SUM(CD$12:CD25)=1,SUM(CD$12:CD25)=2),0,IF($C26+$ED25&gt;($ED$11*CD$8),1,IF($C26+$D26+$E26+$F26+$ED25&gt;($ED$11*CD$8),2,IF($C26+$D26+$E26+$F26+$G26+$ED25&gt;($ED$11*CD$8),3,0))))</f>
        <v>0</v>
      </c>
      <c r="CE26" s="68">
        <f>IF(OR(SUMIF(CE$12:CE25,2,CE$12:CE25)=2,SUMIF(CE$12:CE25,1,CE$12:CE25)=1,SUM(CE$12:CE25)=1,SUM(CE$12:CE25)=2),0,IF($C26+$ED25&gt;($ED$11*CE$8),1,IF($C26+$D26+$E26+$F26+$ED25&gt;($ED$11*CE$8),2,IF($C26+$D26+$E26+$F26+$G26+$ED25&gt;($ED$11*CE$8),3,0))))</f>
        <v>0</v>
      </c>
      <c r="CF26" s="68">
        <f>IF(OR(SUMIF(CF$12:CF25,2,CF$12:CF25)=2,SUMIF(CF$12:CF25,1,CF$12:CF25)=1,SUM(CF$12:CF25)=1,SUM(CF$12:CF25)=2),0,IF($C26+$ED25&gt;($ED$11*CF$8),1,IF($C26+$D26+$E26+$F26+$ED25&gt;($ED$11*CF$8),2,IF($C26+$D26+$E26+$F26+$G26+$ED25&gt;($ED$11*CF$8),3,0))))</f>
        <v>0</v>
      </c>
      <c r="CG26" s="68">
        <f>IF(OR(SUMIF(CG$12:CG25,2,CG$12:CG25)=2,SUMIF(CG$12:CG25,1,CG$12:CG25)=1,SUM(CG$12:CG25)=1,SUM(CG$12:CG25)=2),0,IF($C26+$ED25&gt;($ED$11*CG$8),1,IF($C26+$D26+$E26+$F26+$ED25&gt;($ED$11*CG$8),2,IF($C26+$D26+$E26+$F26+$G26+$ED25&gt;($ED$11*CG$8),3,0))))</f>
        <v>0</v>
      </c>
      <c r="CH26" s="68">
        <f>IF(OR(SUMIF(CH$12:CH25,2,CH$12:CH25)=2,SUMIF(CH$12:CH25,1,CH$12:CH25)=1,SUM(CH$12:CH25)=1,SUM(CH$12:CH25)=2),0,IF($C26+$ED25&gt;($ED$11*CH$8),1,IF($C26+$D26+$E26+$F26+$ED25&gt;($ED$11*CH$8),2,IF($C26+$D26+$E26+$F26+$G26+$ED25&gt;($ED$11*CH$8),3,0))))</f>
        <v>0</v>
      </c>
      <c r="CI26" s="68">
        <f>IF(OR(SUMIF(CI$12:CI25,2,CI$12:CI25)=2,SUMIF(CI$12:CI25,1,CI$12:CI25)=1,SUM(CI$12:CI25)=1,SUM(CI$12:CI25)=2),0,IF($C26+$ED25&gt;($ED$11*CI$8),1,IF($C26+$D26+$E26+$F26+$ED25&gt;($ED$11*CI$8),2,IF($C26+$D26+$E26+$F26+$G26+$ED25&gt;($ED$11*CI$8),3,0))))</f>
        <v>0</v>
      </c>
      <c r="CJ26" s="68">
        <f>IF(OR(SUMIF(CJ$12:CJ25,2,CJ$12:CJ25)=2,SUMIF(CJ$12:CJ25,1,CJ$12:CJ25)=1,SUM(CJ$12:CJ25)=1,SUM(CJ$12:CJ25)=2),0,IF($C26+$ED25&gt;($ED$11*CJ$8),1,IF($C26+$D26+$E26+$F26+$ED25&gt;($ED$11*CJ$8),2,IF($C26+$D26+$E26+$F26+$G26+$ED25&gt;($ED$11*CJ$8),3,0))))</f>
        <v>0</v>
      </c>
      <c r="CK26" s="68">
        <f>IF(OR(SUMIF(CK$12:CK25,2,CK$12:CK25)=2,SUMIF(CK$12:CK25,1,CK$12:CK25)=1,SUM(CK$12:CK25)=1,SUM(CK$12:CK25)=2),0,IF($C26+$ED25&gt;($ED$11*CK$8),1,IF($C26+$D26+$E26+$F26+$ED25&gt;($ED$11*CK$8),2,IF($C26+$D26+$E26+$F26+$G26+$ED25&gt;($ED$11*CK$8),3,0))))</f>
        <v>0</v>
      </c>
      <c r="CL26" s="68">
        <f>IF(OR(SUMIF(CL$12:CL25,2,CL$12:CL25)=2,SUMIF(CL$12:CL25,1,CL$12:CL25)=1,SUM(CL$12:CL25)=1,SUM(CL$12:CL25)=2),0,IF($C26+$ED25&gt;($ED$11*CL$8),1,IF($C26+$D26+$E26+$F26+$ED25&gt;($ED$11*CL$8),2,IF($C26+$D26+$E26+$F26+$G26+$ED25&gt;($ED$11*CL$8),3,0))))</f>
        <v>0</v>
      </c>
      <c r="CM26" s="68">
        <f>IF(OR(SUMIF(CM$12:CM25,2,CM$12:CM25)=2,SUMIF(CM$12:CM25,1,CM$12:CM25)=1,SUM(CM$12:CM25)=1,SUM(CM$12:CM25)=2),0,IF($C26+$ED25&gt;($ED$11*CM$8),1,IF($C26+$D26+$E26+$F26+$ED25&gt;($ED$11*CM$8),2,IF($C26+$D26+$E26+$F26+$G26+$ED25&gt;($ED$11*CM$8),3,0))))</f>
        <v>0</v>
      </c>
      <c r="CN26" s="68">
        <f>IF(OR(SUMIF(CN$12:CN25,2,CN$12:CN25)=2,SUMIF(CN$12:CN25,1,CN$12:CN25)=1,SUM(CN$12:CN25)=1,SUM(CN$12:CN25)=2),0,IF($C26+$ED25&gt;($ED$11*CN$8),1,IF($C26+$D26+$E26+$F26+$ED25&gt;($ED$11*CN$8),2,IF($C26+$D26+$E26+$F26+$G26+$ED25&gt;($ED$11*CN$8),3,0))))</f>
        <v>0</v>
      </c>
      <c r="CO26" s="68">
        <f>IF(OR(SUMIF(CO$12:CO25,2,CO$12:CO25)=2,SUMIF(CO$12:CO25,1,CO$12:CO25)=1,SUM(CO$12:CO25)=1,SUM(CO$12:CO25)=2),0,IF($C26+$ED25&gt;($ED$11*CO$8),1,IF($C26+$D26+$E26+$F26+$ED25&gt;($ED$11*CO$8),2,IF($C26+$D26+$E26+$F26+$G26+$ED25&gt;($ED$11*CO$8),3,0))))</f>
        <v>0</v>
      </c>
      <c r="CP26" s="68">
        <f>IF(OR(SUMIF(CP$12:CP25,2,CP$12:CP25)=2,SUMIF(CP$12:CP25,1,CP$12:CP25)=1,SUM(CP$12:CP25)=1,SUM(CP$12:CP25)=2),0,IF($C26+$ED25&gt;($ED$11*CP$8),1,IF($C26+$D26+$E26+$F26+$ED25&gt;($ED$11*CP$8),2,IF($C26+$D26+$E26+$F26+$G26+$ED25&gt;($ED$11*CP$8),3,0))))</f>
        <v>0</v>
      </c>
      <c r="CQ26" s="68">
        <f>IF(OR(SUMIF(CQ$12:CQ25,2,CQ$12:CQ25)=2,SUMIF(CQ$12:CQ25,1,CQ$12:CQ25)=1,SUM(CQ$12:CQ25)=1,SUM(CQ$12:CQ25)=2),0,IF($C26+$ED25&gt;($ED$11*CQ$8),1,IF($C26+$D26+$E26+$F26+$ED25&gt;($ED$11*CQ$8),2,IF($C26+$D26+$E26+$F26+$G26+$ED25&gt;($ED$11*CQ$8),3,0))))</f>
        <v>0</v>
      </c>
      <c r="CR26" s="68">
        <f>IF(OR(SUMIF(CR$12:CR25,2,CR$12:CR25)=2,SUMIF(CR$12:CR25,1,CR$12:CR25)=1,SUM(CR$12:CR25)=1,SUM(CR$12:CR25)=2),0,IF($C26+$ED25&gt;($ED$11*CR$8),1,IF($C26+$D26+$E26+$F26+$ED25&gt;($ED$11*CR$8),2,IF($C26+$D26+$E26+$F26+$G26+$ED25&gt;($ED$11*CR$8),3,0))))</f>
        <v>0</v>
      </c>
      <c r="CS26" s="68">
        <f>IF(OR(SUMIF(CS$12:CS25,2,CS$12:CS25)=2,SUMIF(CS$12:CS25,1,CS$12:CS25)=1,SUM(CS$12:CS25)=1,SUM(CS$12:CS25)=2),0,IF($C26+$ED25&gt;($ED$11*CS$8),1,IF($C26+$D26+$E26+$F26+$ED25&gt;($ED$11*CS$8),2,IF($C26+$D26+$E26+$F26+$G26+$ED25&gt;($ED$11*CS$8),3,0))))</f>
        <v>0</v>
      </c>
      <c r="CT26" s="68">
        <f>IF(OR(SUMIF(CT$12:CT25,2,CT$12:CT25)=2,SUMIF(CT$12:CT25,1,CT$12:CT25)=1,SUM(CT$12:CT25)=1,SUM(CT$12:CT25)=2),0,IF($C26+$ED25&gt;($ED$11*CT$8),1,IF($C26+$D26+$E26+$F26+$ED25&gt;($ED$11*CT$8),2,IF($C26+$D26+$E26+$F26+$G26+$ED25&gt;($ED$11*CT$8),3,0))))</f>
        <v>0</v>
      </c>
      <c r="CU26" s="68">
        <f>IF(OR(SUMIF(CU$12:CU25,2,CU$12:CU25)=2,SUMIF(CU$12:CU25,1,CU$12:CU25)=1,SUM(CU$12:CU25)=1,SUM(CU$12:CU25)=2),0,IF($C26+$ED25&gt;($ED$11*CU$8),1,IF($C26+$D26+$E26+$F26+$ED25&gt;($ED$11*CU$8),2,IF($C26+$D26+$E26+$F26+$G26+$ED25&gt;($ED$11*CU$8),3,0))))</f>
        <v>0</v>
      </c>
      <c r="CV26" s="68">
        <f>IF(OR(SUMIF(CV$12:CV25,2,CV$12:CV25)=2,SUMIF(CV$12:CV25,1,CV$12:CV25)=1,SUM(CV$12:CV25)=1,SUM(CV$12:CV25)=2),0,IF($C26+$ED25&gt;($ED$11*CV$8),1,IF($C26+$D26+$E26+$F26+$ED25&gt;($ED$11*CV$8),2,IF($C26+$D26+$E26+$F26+$G26+$ED25&gt;($ED$11*CV$8),3,0))))</f>
        <v>0</v>
      </c>
      <c r="CW26" s="68">
        <f>IF(OR(SUMIF(CW$12:CW25,2,CW$12:CW25)=2,SUMIF(CW$12:CW25,1,CW$12:CW25)=1,SUM(CW$12:CW25)=1,SUM(CW$12:CW25)=2),0,IF($C26+$ED25&gt;($ED$11*CW$8),1,IF($C26+$D26+$E26+$F26+$ED25&gt;($ED$11*CW$8),2,IF($C26+$D26+$E26+$F26+$G26+$ED25&gt;($ED$11*CW$8),3,0))))</f>
        <v>0</v>
      </c>
      <c r="CX26" s="68">
        <f>IF(OR(SUMIF(CX$12:CX25,2,CX$12:CX25)=2,SUMIF(CX$12:CX25,1,CX$12:CX25)=1,SUM(CX$12:CX25)=1,SUM(CX$12:CX25)=2),0,IF($C26+$ED25&gt;($ED$11*CX$8),1,IF($C26+$D26+$E26+$F26+$ED25&gt;($ED$11*CX$8),2,IF($C26+$D26+$E26+$F26+$G26+$ED25&gt;($ED$11*CX$8),3,0))))</f>
        <v>0</v>
      </c>
      <c r="CY26" s="68">
        <f>IF(OR(SUMIF(CY$12:CY25,2,CY$12:CY25)=2,SUMIF(CY$12:CY25,1,CY$12:CY25)=1,SUM(CY$12:CY25)=1,SUM(CY$12:CY25)=2),0,IF($C26+$ED25&gt;($ED$11*CY$8),1,IF($C26+$D26+$E26+$F26+$ED25&gt;($ED$11*CY$8),2,IF($C26+$D26+$E26+$F26+$G26+$ED25&gt;($ED$11*CY$8),3,0))))</f>
        <v>0</v>
      </c>
      <c r="CZ26" s="68">
        <f>IF(OR(SUMIF(CZ$12:CZ25,2,CZ$12:CZ25)=2,SUMIF(CZ$12:CZ25,1,CZ$12:CZ25)=1,SUM(CZ$12:CZ25)=1,SUM(CZ$12:CZ25)=2),0,IF($C26+$ED25&gt;($ED$11*CZ$8),1,IF($C26+$D26+$E26+$F26+$ED25&gt;($ED$11*CZ$8),2,IF($C26+$D26+$E26+$F26+$G26+$ED25&gt;($ED$11*CZ$8),3,0))))</f>
        <v>0</v>
      </c>
      <c r="DA26" s="68">
        <f>IF(OR(SUMIF(DA$12:DA25,2,DA$12:DA25)=2,SUMIF(DA$12:DA25,1,DA$12:DA25)=1,SUM(DA$12:DA25)=1,SUM(DA$12:DA25)=2),0,IF($C26+$ED25&gt;($ED$11*DA$8),1,IF($C26+$D26+$E26+$F26+$ED25&gt;($ED$11*DA$8),2,IF($C26+$D26+$E26+$F26+$G26+$ED25&gt;($ED$11*DA$8),3,0))))</f>
        <v>0</v>
      </c>
      <c r="DB26" s="68">
        <f>IF(OR(SUMIF(DB$12:DB25,2,DB$12:DB25)=2,SUMIF(DB$12:DB25,1,DB$12:DB25)=1,SUM(DB$12:DB25)=1,SUM(DB$12:DB25)=2),0,IF($C26+$ED25&gt;($ED$11*DB$8),1,IF($C26+$D26+$E26+$F26+$ED25&gt;($ED$11*DB$8),2,IF($C26+$D26+$E26+$F26+$G26+$ED25&gt;($ED$11*DB$8),3,0))))</f>
        <v>0</v>
      </c>
      <c r="DC26" s="68">
        <f>IF(OR(SUMIF(DC$12:DC25,2,DC$12:DC25)=2,SUMIF(DC$12:DC25,1,DC$12:DC25)=1,SUM(DC$12:DC25)=1,SUM(DC$12:DC25)=2),0,IF($C26+$ED25&gt;($ED$11*DC$8),1,IF($C26+$D26+$E26+$F26+$ED25&gt;($ED$11*DC$8),2,IF($C26+$D26+$E26+$F26+$G26+$ED25&gt;($ED$11*DC$8),3,0))))</f>
        <v>0</v>
      </c>
      <c r="DD26" s="68">
        <f>IF(OR(SUMIF(DD$12:DD25,2,DD$12:DD25)=2,SUMIF(DD$12:DD25,1,DD$12:DD25)=1,SUM(DD$12:DD25)=1,SUM(DD$12:DD25)=2),0,IF($C26+$ED25&gt;($ED$11*DD$8),1,IF($C26+$D26+$E26+$F26+$ED25&gt;($ED$11*DD$8),2,IF($C26+$D26+$E26+$F26+$G26+$ED25&gt;($ED$11*DD$8),3,0))))</f>
        <v>0</v>
      </c>
      <c r="DE26" s="68">
        <f>IF(OR(SUMIF(DE$12:DE25,2,DE$12:DE25)=2,SUMIF(DE$12:DE25,1,DE$12:DE25)=1,SUM(DE$12:DE25)=1,SUM(DE$12:DE25)=2),0,IF($C26+$ED25&gt;($ED$11*DE$8),1,IF($C26+$D26+$E26+$F26+$ED25&gt;($ED$11*DE$8),2,IF($C26+$D26+$E26+$F26+$G26+$ED25&gt;($ED$11*DE$8),3,0))))</f>
        <v>0</v>
      </c>
      <c r="DF26" s="68">
        <f>IF(OR(SUMIF(DF$12:DF25,2,DF$12:DF25)=2,SUMIF(DF$12:DF25,1,DF$12:DF25)=1,SUM(DF$12:DF25)=1,SUM(DF$12:DF25)=2),0,IF($C26+$ED25&gt;($ED$11*DF$8),1,IF($C26+$D26+$E26+$F26+$ED25&gt;($ED$11*DF$8),2,IF($C26+$D26+$E26+$F26+$G26+$ED25&gt;($ED$11*DF$8),3,0))))</f>
        <v>0</v>
      </c>
      <c r="DG26" s="68">
        <f>IF(OR(SUMIF(DG$12:DG25,2,DG$12:DG25)=2,SUMIF(DG$12:DG25,1,DG$12:DG25)=1,SUM(DG$12:DG25)=1,SUM(DG$12:DG25)=2),0,IF($C26+$ED25&gt;($ED$11*DG$8),1,IF($C26+$D26+$E26+$F26+$ED25&gt;($ED$11*DG$8),2,IF($C26+$D26+$E26+$F26+$G26+$ED25&gt;($ED$11*DG$8),3,0))))</f>
        <v>0</v>
      </c>
      <c r="DH26" s="68">
        <f>IF(OR(SUMIF(DH$12:DH25,2,DH$12:DH25)=2,SUMIF(DH$12:DH25,1,DH$12:DH25)=1,SUM(DH$12:DH25)=1,SUM(DH$12:DH25)=2),0,IF($C26+$ED25&gt;($ED$11*DH$8),1,IF($C26+$D26+$E26+$F26+$ED25&gt;($ED$11*DH$8),2,IF($C26+$D26+$E26+$F26+$G26+$ED25&gt;($ED$11*DH$8),3,0))))</f>
        <v>0</v>
      </c>
      <c r="DI26" s="68">
        <f>IF(OR(SUMIF(DI$12:DI25,2,DI$12:DI25)=2,SUMIF(DI$12:DI25,1,DI$12:DI25)=1,SUM(DI$12:DI25)=1,SUM(DI$12:DI25)=2),0,IF($C26+$ED25&gt;($ED$11*DI$8),1,IF($C26+$D26+$E26+$F26+$ED25&gt;($ED$11*DI$8),2,IF($C26+$D26+$E26+$F26+$G26+$ED25&gt;($ED$11*DI$8),3,0))))</f>
        <v>0</v>
      </c>
      <c r="DJ26" s="68">
        <f>IF(OR(SUMIF(DJ$12:DJ25,2,DJ$12:DJ25)=2,SUMIF(DJ$12:DJ25,1,DJ$12:DJ25)=1,SUM(DJ$12:DJ25)=1,SUM(DJ$12:DJ25)=2),0,IF($C26+$ED25&gt;($ED$11*DJ$8),1,IF($C26+$D26+$E26+$F26+$ED25&gt;($ED$11*DJ$8),2,IF($C26+$D26+$E26+$F26+$G26+$ED25&gt;($ED$11*DJ$8),3,0))))</f>
        <v>0</v>
      </c>
      <c r="DK26" s="68">
        <f>IF(OR(SUMIF(DK$12:DK25,2,DK$12:DK25)=2,SUMIF(DK$12:DK25,1,DK$12:DK25)=1,SUM(DK$12:DK25)=1,SUM(DK$12:DK25)=2),0,IF($C26+$ED25&gt;($ED$11*DK$8),1,IF($C26+$D26+$E26+$F26+$ED25&gt;($ED$11*DK$8),2,IF($C26+$D26+$E26+$F26+$G26+$ED25&gt;($ED$11*DK$8),3,0))))</f>
        <v>0</v>
      </c>
      <c r="DL26" s="68">
        <f>IF(OR(SUMIF(DL$12:DL25,2,DL$12:DL25)=2,SUMIF(DL$12:DL25,1,DL$12:DL25)=1,SUM(DL$12:DL25)=1,SUM(DL$12:DL25)=2),0,IF($C26+$ED25&gt;($ED$11*DL$8),1,IF($C26+$D26+$E26+$F26+$ED25&gt;($ED$11*DL$8),2,IF($C26+$D26+$E26+$F26+$G26+$ED25&gt;($ED$11*DL$8),3,0))))</f>
        <v>0</v>
      </c>
      <c r="DM26" s="68">
        <f>IF(OR(SUMIF(DM$12:DM25,2,DM$12:DM25)=2,SUMIF(DM$12:DM25,1,DM$12:DM25)=1,SUM(DM$12:DM25)=1,SUM(DM$12:DM25)=2),0,IF($C26+$ED25&gt;($ED$11*DM$8),1,IF($C26+$D26+$E26+$F26+$ED25&gt;($ED$11*DM$8),2,IF($C26+$D26+$E26+$F26+$G26+$ED25&gt;($ED$11*DM$8),3,0))))</f>
        <v>0</v>
      </c>
      <c r="DN26" s="68">
        <f>IF(OR(SUMIF(DN$12:DN25,2,DN$12:DN25)=2,SUMIF(DN$12:DN25,1,DN$12:DN25)=1,SUM(DN$12:DN25)=1,SUM(DN$12:DN25)=2),0,IF($C26+$ED25&gt;($ED$11*DN$8),1,IF($C26+$D26+$E26+$F26+$ED25&gt;($ED$11*DN$8),2,IF($C26+$D26+$E26+$F26+$G26+$ED25&gt;($ED$11*DN$8),3,0))))</f>
        <v>0</v>
      </c>
      <c r="DO26" s="68">
        <f>IF(OR(SUMIF(DO$12:DO25,2,DO$12:DO25)=2,SUMIF(DO$12:DO25,1,DO$12:DO25)=1,SUM(DO$12:DO25)=1,SUM(DO$12:DO25)=2),0,IF($C26+$ED25&gt;($ED$11*DO$8),1,IF($C26+$D26+$E26+$F26+$ED25&gt;($ED$11*DO$8),2,IF($C26+$D26+$E26+$F26+$G26+$ED25&gt;($ED$11*DO$8),3,0))))</f>
        <v>0</v>
      </c>
      <c r="DP26" s="68">
        <f>IF(OR(SUMIF(DP$12:DP25,2,DP$12:DP25)=2,SUMIF(DP$12:DP25,1,DP$12:DP25)=1,SUM(DP$12:DP25)=1,SUM(DP$12:DP25)=2),0,IF($C26+$ED25&gt;($ED$11*DP$8),1,IF($C26+$D26+$E26+$F26+$ED25&gt;($ED$11*DP$8),2,IF($C26+$D26+$E26+$F26+$G26+$ED25&gt;($ED$11*DP$8),3,0))))</f>
        <v>0</v>
      </c>
      <c r="DQ26" s="68">
        <f>IF(OR(SUMIF(DQ$12:DQ25,2,DQ$12:DQ25)=2,SUMIF(DQ$12:DQ25,1,DQ$12:DQ25)=1,SUM(DQ$12:DQ25)=1,SUM(DQ$12:DQ25)=2),0,IF($C26+$ED25&gt;($ED$11*DQ$8),1,IF($C26+$D26+$E26+$F26+$ED25&gt;($ED$11*DQ$8),2,IF($C26+$D26+$E26+$F26+$G26+$ED25&gt;($ED$11*DQ$8),3,0))))</f>
        <v>0</v>
      </c>
      <c r="DR26" s="68">
        <f>IF(OR(SUMIF(DR$12:DR25,2,DR$12:DR25)=2,SUMIF(DR$12:DR25,1,DR$12:DR25)=1,SUM(DR$12:DR25)=1,SUM(DR$12:DR25)=2),0,IF($C26+$ED25&gt;($ED$11*DR$8),1,IF($C26+$D26+$E26+$F26+$ED25&gt;($ED$11*DR$8),2,IF($C26+$D26+$E26+$F26+$G26+$ED25&gt;($ED$11*DR$8),3,0))))</f>
        <v>0</v>
      </c>
      <c r="DS26" s="68">
        <f>IF(OR(SUMIF(DS$12:DS25,2,DS$12:DS25)=2,SUMIF(DS$12:DS25,1,DS$12:DS25)=1,SUM(DS$12:DS25)=1,SUM(DS$12:DS25)=2),0,IF($C26+$ED25&gt;($ED$11*DS$8),1,IF($C26+$D26+$E26+$F26+$ED25&gt;($ED$11*DS$8),2,IF($C26+$D26+$E26+$F26+$G26+$ED25&gt;($ED$11*DS$8),3,0))))</f>
        <v>0</v>
      </c>
      <c r="DT26" s="68">
        <f>IF(OR(SUMIF(DT$12:DT25,2,DT$12:DT25)=2,SUMIF(DT$12:DT25,1,DT$12:DT25)=1,SUM(DT$12:DT25)=1,SUM(DT$12:DT25)=2),0,IF($C26+$ED25&gt;($ED$11*DT$8),1,IF($C26+$D26+$E26+$F26+$ED25&gt;($ED$11*DT$8),2,IF($C26+$D26+$E26+$F26+$G26+$ED25&gt;($ED$11*DT$8),3,0))))</f>
        <v>0</v>
      </c>
      <c r="DU26" s="68">
        <f>IF(OR(SUMIF(DU$12:DU25,2,DU$12:DU25)=2,SUMIF(DU$12:DU25,1,DU$12:DU25)=1,SUM(DU$12:DU25)=1,SUM(DU$12:DU25)=2),0,IF($C26+$ED25&gt;($ED$11*DU$8),1,IF($C26+$D26+$E26+$F26+$ED25&gt;($ED$11*DU$8),2,IF($C26+$D26+$E26+$F26+$G26+$ED25&gt;($ED$11*DU$8),3,0))))</f>
        <v>0</v>
      </c>
      <c r="DV26" s="68">
        <f>IF(OR(SUMIF(DV$12:DV25,2,DV$12:DV25)=2,SUMIF(DV$12:DV25,1,DV$12:DV25)=1,SUM(DV$12:DV25)=1,SUM(DV$12:DV25)=2),0,IF($C26+$ED25&gt;($ED$11*DV$8),1,IF($C26+$D26+$E26+$F26+$ED25&gt;($ED$11*DV$8),2,IF($C26+$D26+$E26+$F26+$G26+$ED25&gt;($ED$11*DV$8),3,0))))</f>
        <v>0</v>
      </c>
      <c r="DW26" s="68">
        <f>IF(OR(SUMIF(DW$12:DW25,2,DW$12:DW25)=2,SUMIF(DW$12:DW25,1,DW$12:DW25)=1,SUM(DW$12:DW25)=1,SUM(DW$12:DW25)=2),0,IF($C26+$ED25&gt;($ED$11*DW$8),1,IF($C26+$D26+$E26+$F26+$ED25&gt;($ED$11*DW$8),2,IF($C26+$D26+$E26+$F26+$G26+$ED25&gt;($ED$11*DW$8),3,0))))</f>
        <v>0</v>
      </c>
      <c r="DX26" s="68">
        <f>IF(OR(SUMIF(DX$12:DX25,2,DX$12:DX25)=2,SUMIF(DX$12:DX25,1,DX$12:DX25)=1,SUM(DX$12:DX25)=1,SUM(DX$12:DX25)=2),0,IF($C26+$ED25&gt;($ED$11*DX$8),1,IF($C26+$D26+$E26+$F26+$ED25&gt;($ED$11*DX$8),2,IF($C26+$D26+$E26+$F26+$G26+$ED25&gt;($ED$11*DX$8),3,0))))</f>
        <v>0</v>
      </c>
      <c r="DY26" s="68">
        <f>IF(OR(SUMIF(DY$12:DY25,2,DY$12:DY25)=2,SUMIF(DY$12:DY25,1,DY$12:DY25)=1,SUM(DY$12:DY25)=1,SUM(DY$12:DY25)=2),0,IF($C26+$ED25&gt;($ED$11*DY$8),1,IF($C26+$D26+$E26+$F26+$ED25&gt;($ED$11*DY$8),2,IF($C26+$D26+$E26+$F26+$G26+$ED25&gt;($ED$11*DY$8),3,0))))</f>
        <v>0</v>
      </c>
      <c r="DZ26" s="68">
        <f>IF(OR(SUMIF(DZ$12:DZ25,2,DZ$12:DZ25)=2,SUMIF(DZ$12:DZ25,1,DZ$12:DZ25)=1,SUM(DZ$12:DZ25)=1,SUM(DZ$12:DZ25)=2),0,IF($C26+$ED25&gt;($ED$11*DZ$8),1,IF($C26+$D26+$E26+$F26+$ED25&gt;($ED$11*DZ$8),2,IF($C26+$D26+$E26+$F26+$G26+$ED25&gt;($ED$11*DZ$8),3,0))))</f>
        <v>0</v>
      </c>
      <c r="EA26" s="68">
        <f>IF(OR(SUMIF(EA$12:EA25,2,EA$12:EA25)=2,SUMIF(EA$12:EA25,1,EA$12:EA25)=1,SUM(EA$12:EA25)=1,SUM(EA$12:EA25)=2),0,IF($C26+$ED25&gt;($ED$11*EA$8),1,IF($C26+$D26+$E26+$F26+$ED25&gt;($ED$11*EA$8),2,IF($C26+$D26+$E26+$F26+$G26+$ED25&gt;($ED$11*EA$8),3,0))))</f>
        <v>0</v>
      </c>
      <c r="EB26" s="68">
        <f>IF(OR(SUMIF(EB$12:EB25,2,EB$12:EB25)=2,SUMIF(EB$12:EB25,1,EB$12:EB25)=1,SUM(EB$12:EB25)=1,SUM(EB$12:EB25)=2),0,IF($C26+$ED25&gt;($ED$11*EB$8),1,IF($C26+$D26+$E26+$F26+$ED25&gt;($ED$11*EB$8),2,IF($C26+$D26+$E26+$F26+$G26+$ED25&gt;($ED$11*EB$8),3,0))))</f>
        <v>0</v>
      </c>
      <c r="EC26" s="68">
        <f>IF(OR(SUMIF(EC$12:EC25,2,EC$12:EC25)=2,SUMIF(EC$12:EC25,1,EC$12:EC25)=1,SUM(EC$12:EC25)=1,SUM(EC$12:EC25)=2),0,IF($C26+$ED25&gt;($ED$11*EC$8),1,IF($C26+$D26+$E26+$F26+$ED25&gt;($ED$11*EC$8),2,IF($C26+$D26+$E26+$F26+$G26+$ED25&gt;($ED$11*EC$8),3,0))))</f>
        <v>0</v>
      </c>
      <c r="ED26" s="26">
        <f>SUM($C$12:$F26)</f>
        <v>0</v>
      </c>
    </row>
    <row r="27" spans="1:134" ht="14.1" customHeight="1">
      <c r="A27" s="66">
        <v>16</v>
      </c>
      <c r="B27" s="238"/>
      <c r="C27" s="238"/>
      <c r="D27" s="238"/>
      <c r="E27" s="238"/>
      <c r="F27" s="238"/>
      <c r="G27" s="238"/>
      <c r="H27" s="68">
        <f>IF(OR(SUMIF(H$12:H26,2,H$12:H26)=2,SUMIF(H$12:H26,1,H$12:H26)=1,SUM(H$12:H26)=1,SUM(H$12:H26)=2),0,IF($C27+$ED26&gt;($ED$11*H$8),1,IF($C27+$D27+$E27+$F27+$ED26&gt;($ED$11*H$8),2,IF($C27+$D27+$E27+$F27+$G27+$ED26&gt;($ED$11*H$8),3,0))))</f>
        <v>0</v>
      </c>
      <c r="I27" s="68">
        <f>IF(OR(SUMIF(I$12:I26,2,I$12:I26)=2,SUMIF(I$12:I26,1,I$12:I26)=1,SUM(I$12:I26)=1,SUM(I$12:I26)=2),0,IF($C27+$ED26&gt;($ED$11*I$8),1,IF($C27+$D27+$E27+$F27+$ED26&gt;($ED$11*I$8),2,IF($C27+$D27+$E27+$F27+$G27+$ED26&gt;($ED$11*I$8),3,0))))</f>
        <v>0</v>
      </c>
      <c r="J27" s="68">
        <f>IF(OR(SUMIF(J$12:J26,2,J$12:J26)=2,SUMIF(J$12:J26,1,J$12:J26)=1,SUM(J$12:J26)=1,SUM(J$12:J26)=2),0,IF($C27+$ED26&gt;($ED$11*J$8),1,IF($C27+$D27+$E27+$F27+$ED26&gt;($ED$11*J$8),2,IF($C27+$D27+$E27+$F27+$G27+$ED26&gt;($ED$11*J$8),3,0))))</f>
        <v>0</v>
      </c>
      <c r="K27" s="68">
        <f>IF(OR(SUMIF(K$12:K26,2,K$12:K26)=2,SUMIF(K$12:K26,1,K$12:K26)=1,SUM(K$12:K26)=1,SUM(K$12:K26)=2),0,IF($C27+$ED26&gt;($ED$11*K$8),1,IF($C27+$D27+$E27+$F27+$ED26&gt;($ED$11*K$8),2,IF($C27+$D27+$E27+$F27+$G27+$ED26&gt;($ED$11*K$8),3,0))))</f>
        <v>0</v>
      </c>
      <c r="L27" s="68">
        <f>IF(OR(SUMIF(L$12:L26,2,L$12:L26)=2,SUMIF(L$12:L26,1,L$12:L26)=1,SUM(L$12:L26)=1,SUM(L$12:L26)=2),0,IF($C27+$ED26&gt;($ED$11*L$8),1,IF($C27+$D27+$E27+$F27+$ED26&gt;($ED$11*L$8),2,IF($C27+$D27+$E27+$F27+$G27+$ED26&gt;($ED$11*L$8),3,0))))</f>
        <v>0</v>
      </c>
      <c r="M27" s="68">
        <f>IF(OR(SUMIF(M$12:M26,2,M$12:M26)=2,SUMIF(M$12:M26,1,M$12:M26)=1,SUM(M$12:M26)=1,SUM(M$12:M26)=2),0,IF($C27+$ED26&gt;($ED$11*M$8),1,IF($C27+$D27+$E27+$F27+$ED26&gt;($ED$11*M$8),2,IF($C27+$D27+$E27+$F27+$G27+$ED26&gt;($ED$11*M$8),3,0))))</f>
        <v>0</v>
      </c>
      <c r="N27" s="68">
        <f>IF(OR(SUMIF(N$12:N26,2,N$12:N26)=2,SUMIF(N$12:N26,1,N$12:N26)=1,SUM(N$12:N26)=1,SUM(N$12:N26)=2),0,IF($C27+$ED26&gt;($ED$11*N$8),1,IF($C27+$D27+$E27+$F27+$ED26&gt;($ED$11*N$8),2,IF($C27+$D27+$E27+$F27+$G27+$ED26&gt;($ED$11*N$8),3,0))))</f>
        <v>0</v>
      </c>
      <c r="O27" s="68">
        <f>IF(OR(SUMIF(O$12:O26,2,O$12:O26)=2,SUMIF(O$12:O26,1,O$12:O26)=1,SUM(O$12:O26)=1,SUM(O$12:O26)=2),0,IF($C27+$ED26&gt;($ED$11*O$8),1,IF($C27+$D27+$E27+$F27+$ED26&gt;($ED$11*O$8),2,IF($C27+$D27+$E27+$F27+$G27+$ED26&gt;($ED$11*O$8),3,0))))</f>
        <v>0</v>
      </c>
      <c r="P27" s="68">
        <f>IF(OR(SUMIF(P$12:P26,2,P$12:P26)=2,SUMIF(P$12:P26,1,P$12:P26)=1,SUM(P$12:P26)=1,SUM(P$12:P26)=2),0,IF($C27+$ED26&gt;($ED$11*P$8),1,IF($C27+$D27+$E27+$F27+$ED26&gt;($ED$11*P$8),2,IF($C27+$D27+$E27+$F27+$G27+$ED26&gt;($ED$11*P$8),3,0))))</f>
        <v>0</v>
      </c>
      <c r="Q27" s="68">
        <f>IF(OR(SUMIF(Q$12:Q26,2,Q$12:Q26)=2,SUMIF(Q$12:Q26,1,Q$12:Q26)=1,SUM(Q$12:Q26)=1,SUM(Q$12:Q26)=2),0,IF($C27+$ED26&gt;($ED$11*Q$8),1,IF($C27+$D27+$E27+$F27+$ED26&gt;($ED$11*Q$8),2,IF($C27+$D27+$E27+$F27+$G27+$ED26&gt;($ED$11*Q$8),3,0))))</f>
        <v>0</v>
      </c>
      <c r="R27" s="68">
        <f>IF(OR(SUMIF(R$12:R26,2,R$12:R26)=2,SUMIF(R$12:R26,1,R$12:R26)=1,SUM(R$12:R26)=1,SUM(R$12:R26)=2),0,IF($C27+$ED26&gt;($ED$11*R$8),1,IF($C27+$D27+$E27+$F27+$ED26&gt;($ED$11*R$8),2,IF($C27+$D27+$E27+$F27+$G27+$ED26&gt;($ED$11*R$8),3,0))))</f>
        <v>0</v>
      </c>
      <c r="S27" s="68">
        <f>IF(OR(SUMIF(S$12:S26,2,S$12:S26)=2,SUMIF(S$12:S26,1,S$12:S26)=1,SUM(S$12:S26)=1,SUM(S$12:S26)=2),0,IF($C27+$ED26&gt;($ED$11*S$8),1,IF($C27+$D27+$E27+$F27+$ED26&gt;($ED$11*S$8),2,IF($C27+$D27+$E27+$F27+$G27+$ED26&gt;($ED$11*S$8),3,0))))</f>
        <v>0</v>
      </c>
      <c r="T27" s="68">
        <f>IF(OR(SUMIF(T$12:T26,2,T$12:T26)=2,SUMIF(T$12:T26,1,T$12:T26)=1,SUM(T$12:T26)=1,SUM(T$12:T26)=2),0,IF($C27+$ED26&gt;($ED$11*T$8),1,IF($C27+$D27+$E27+$F27+$ED26&gt;($ED$11*T$8),2,IF($C27+$D27+$E27+$F27+$G27+$ED26&gt;($ED$11*T$8),3,0))))</f>
        <v>0</v>
      </c>
      <c r="U27" s="68">
        <f>IF(OR(SUMIF(U$12:U26,2,U$12:U26)=2,SUMIF(U$12:U26,1,U$12:U26)=1,SUM(U$12:U26)=1,SUM(U$12:U26)=2),0,IF($C27+$ED26&gt;($ED$11*U$8),1,IF($C27+$D27+$E27+$F27+$ED26&gt;($ED$11*U$8),2,IF($C27+$D27+$E27+$F27+$G27+$ED26&gt;($ED$11*U$8),3,0))))</f>
        <v>0</v>
      </c>
      <c r="V27" s="68">
        <f>IF(OR(SUMIF(V$12:V26,2,V$12:V26)=2,SUMIF(V$12:V26,1,V$12:V26)=1,SUM(V$12:V26)=1,SUM(V$12:V26)=2),0,IF($C27+$ED26&gt;($ED$11*V$8),1,IF($C27+$D27+$E27+$F27+$ED26&gt;($ED$11*V$8),2,IF($C27+$D27+$E27+$F27+$G27+$ED26&gt;($ED$11*V$8),3,0))))</f>
        <v>0</v>
      </c>
      <c r="W27" s="68">
        <f>IF(OR(SUMIF(W$12:W26,2,W$12:W26)=2,SUMIF(W$12:W26,1,W$12:W26)=1,SUM(W$12:W26)=1,SUM(W$12:W26)=2),0,IF($C27+$ED26&gt;($ED$11*W$8),1,IF($C27+$D27+$E27+$F27+$ED26&gt;($ED$11*W$8),2,IF($C27+$D27+$E27+$F27+$G27+$ED26&gt;($ED$11*W$8),3,0))))</f>
        <v>0</v>
      </c>
      <c r="X27" s="68">
        <f>IF(OR(SUMIF(X$12:X26,2,X$12:X26)=2,SUMIF(X$12:X26,1,X$12:X26)=1,SUM(X$12:X26)=1,SUM(X$12:X26)=2),0,IF($C27+$ED26&gt;($ED$11*X$8),1,IF($C27+$D27+$E27+$F27+$ED26&gt;($ED$11*X$8),2,IF($C27+$D27+$E27+$F27+$G27+$ED26&gt;($ED$11*X$8),3,0))))</f>
        <v>0</v>
      </c>
      <c r="Y27" s="68">
        <f>IF(OR(SUMIF(Y$12:Y26,2,Y$12:Y26)=2,SUMIF(Y$12:Y26,1,Y$12:Y26)=1,SUM(Y$12:Y26)=1,SUM(Y$12:Y26)=2),0,IF($C27+$ED26&gt;($ED$11*Y$8),1,IF($C27+$D27+$E27+$F27+$ED26&gt;($ED$11*Y$8),2,IF($C27+$D27+$E27+$F27+$G27+$ED26&gt;($ED$11*Y$8),3,0))))</f>
        <v>0</v>
      </c>
      <c r="Z27" s="68">
        <f>IF(OR(SUMIF(Z$12:Z26,2,Z$12:Z26)=2,SUMIF(Z$12:Z26,1,Z$12:Z26)=1,SUM(Z$12:Z26)=1,SUM(Z$12:Z26)=2),0,IF($C27+$ED26&gt;($ED$11*Z$8),1,IF($C27+$D27+$E27+$F27+$ED26&gt;($ED$11*Z$8),2,IF($C27+$D27+$E27+$F27+$G27+$ED26&gt;($ED$11*Z$8),3,0))))</f>
        <v>0</v>
      </c>
      <c r="AA27" s="68">
        <f>IF(OR(SUMIF(AA$12:AA26,2,AA$12:AA26)=2,SUMIF(AA$12:AA26,1,AA$12:AA26)=1,SUM(AA$12:AA26)=1,SUM(AA$12:AA26)=2),0,IF($C27+$ED26&gt;($ED$11*AA$8),1,IF($C27+$D27+$E27+$F27+$ED26&gt;($ED$11*AA$8),2,IF($C27+$D27+$E27+$F27+$G27+$ED26&gt;($ED$11*AA$8),3,0))))</f>
        <v>0</v>
      </c>
      <c r="AB27" s="68">
        <f>IF(OR(SUMIF(AB$12:AB26,2,AB$12:AB26)=2,SUMIF(AB$12:AB26,1,AB$12:AB26)=1,SUM(AB$12:AB26)=1,SUM(AB$12:AB26)=2),0,IF($C27+$ED26&gt;($ED$11*AB$8),1,IF($C27+$D27+$E27+$F27+$ED26&gt;($ED$11*AB$8),2,IF($C27+$D27+$E27+$F27+$G27+$ED26&gt;($ED$11*AB$8),3,0))))</f>
        <v>0</v>
      </c>
      <c r="AC27" s="68">
        <f>IF(OR(SUMIF(AC$12:AC26,2,AC$12:AC26)=2,SUMIF(AC$12:AC26,1,AC$12:AC26)=1,SUM(AC$12:AC26)=1,SUM(AC$12:AC26)=2),0,IF($C27+$ED26&gt;($ED$11*AC$8),1,IF($C27+$D27+$E27+$F27+$ED26&gt;($ED$11*AC$8),2,IF($C27+$D27+$E27+$F27+$G27+$ED26&gt;($ED$11*AC$8),3,0))))</f>
        <v>0</v>
      </c>
      <c r="AD27" s="68">
        <f>IF(OR(SUMIF(AD$12:AD26,2,AD$12:AD26)=2,SUMIF(AD$12:AD26,1,AD$12:AD26)=1,SUM(AD$12:AD26)=1,SUM(AD$12:AD26)=2),0,IF($C27+$ED26&gt;($ED$11*AD$8),1,IF($C27+$D27+$E27+$F27+$ED26&gt;($ED$11*AD$8),2,IF($C27+$D27+$E27+$F27+$G27+$ED26&gt;($ED$11*AD$8),3,0))))</f>
        <v>0</v>
      </c>
      <c r="AE27" s="68">
        <f>IF(OR(SUMIF(AE$12:AE26,2,AE$12:AE26)=2,SUMIF(AE$12:AE26,1,AE$12:AE26)=1,SUM(AE$12:AE26)=1,SUM(AE$12:AE26)=2),0,IF($C27+$ED26&gt;($ED$11*AE$8),1,IF($C27+$D27+$E27+$F27+$ED26&gt;($ED$11*AE$8),2,IF($C27+$D27+$E27+$F27+$G27+$ED26&gt;($ED$11*AE$8),3,0))))</f>
        <v>0</v>
      </c>
      <c r="AF27" s="68">
        <f>IF(OR(SUMIF(AF$12:AF26,2,AF$12:AF26)=2,SUMIF(AF$12:AF26,1,AF$12:AF26)=1,SUM(AF$12:AF26)=1,SUM(AF$12:AF26)=2),0,IF($C27+$ED26&gt;($ED$11*AF$8),1,IF($C27+$D27+$E27+$F27+$ED26&gt;($ED$11*AF$8),2,IF($C27+$D27+$E27+$F27+$G27+$ED26&gt;($ED$11*AF$8),3,0))))</f>
        <v>0</v>
      </c>
      <c r="AG27" s="68">
        <f>IF(OR(SUMIF(AG$12:AG26,2,AG$12:AG26)=2,SUMIF(AG$12:AG26,1,AG$12:AG26)=1,SUM(AG$12:AG26)=1,SUM(AG$12:AG26)=2),0,IF($C27+$ED26&gt;($ED$11*AG$8),1,IF($C27+$D27+$E27+$F27+$ED26&gt;($ED$11*AG$8),2,IF($C27+$D27+$E27+$F27+$G27+$ED26&gt;($ED$11*AG$8),3,0))))</f>
        <v>0</v>
      </c>
      <c r="AH27" s="68">
        <f>IF(OR(SUMIF(AH$12:AH26,2,AH$12:AH26)=2,SUMIF(AH$12:AH26,1,AH$12:AH26)=1,SUM(AH$12:AH26)=1,SUM(AH$12:AH26)=2),0,IF($C27+$ED26&gt;($ED$11*AH$8),1,IF($C27+$D27+$E27+$F27+$ED26&gt;($ED$11*AH$8),2,IF($C27+$D27+$E27+$F27+$G27+$ED26&gt;($ED$11*AH$8),3,0))))</f>
        <v>0</v>
      </c>
      <c r="AI27" s="68">
        <f>IF(OR(SUMIF(AI$12:AI26,2,AI$12:AI26)=2,SUMIF(AI$12:AI26,1,AI$12:AI26)=1,SUM(AI$12:AI26)=1,SUM(AI$12:AI26)=2),0,IF($C27+$ED26&gt;($ED$11*AI$8),1,IF($C27+$D27+$E27+$F27+$ED26&gt;($ED$11*AI$8),2,IF($C27+$D27+$E27+$F27+$G27+$ED26&gt;($ED$11*AI$8),3,0))))</f>
        <v>0</v>
      </c>
      <c r="AJ27" s="68">
        <f>IF(OR(SUMIF(AJ$12:AJ26,2,AJ$12:AJ26)=2,SUMIF(AJ$12:AJ26,1,AJ$12:AJ26)=1,SUM(AJ$12:AJ26)=1,SUM(AJ$12:AJ26)=2),0,IF($C27+$ED26&gt;($ED$11*AJ$8),1,IF($C27+$D27+$E27+$F27+$ED26&gt;($ED$11*AJ$8),2,IF($C27+$D27+$E27+$F27+$G27+$ED26&gt;($ED$11*AJ$8),3,0))))</f>
        <v>0</v>
      </c>
      <c r="AK27" s="68">
        <f>IF(OR(SUMIF(AK$12:AK26,2,AK$12:AK26)=2,SUMIF(AK$12:AK26,1,AK$12:AK26)=1,SUM(AK$12:AK26)=1,SUM(AK$12:AK26)=2),0,IF($C27+$ED26&gt;($ED$11*AK$8),1,IF($C27+$D27+$E27+$F27+$ED26&gt;($ED$11*AK$8),2,IF($C27+$D27+$E27+$F27+$G27+$ED26&gt;($ED$11*AK$8),3,0))))</f>
        <v>0</v>
      </c>
      <c r="AL27" s="68">
        <f>IF(OR(SUMIF(AL$12:AL26,2,AL$12:AL26)=2,SUMIF(AL$12:AL26,1,AL$12:AL26)=1,SUM(AL$12:AL26)=1,SUM(AL$12:AL26)=2),0,IF($C27+$ED26&gt;($ED$11*AL$8),1,IF($C27+$D27+$E27+$F27+$ED26&gt;($ED$11*AL$8),2,IF($C27+$D27+$E27+$F27+$G27+$ED26&gt;($ED$11*AL$8),3,0))))</f>
        <v>0</v>
      </c>
      <c r="AM27" s="68">
        <f>IF(OR(SUMIF(AM$12:AM26,2,AM$12:AM26)=2,SUMIF(AM$12:AM26,1,AM$12:AM26)=1,SUM(AM$12:AM26)=1,SUM(AM$12:AM26)=2),0,IF($C27+$ED26&gt;($ED$11*AM$8),1,IF($C27+$D27+$E27+$F27+$ED26&gt;($ED$11*AM$8),2,IF($C27+$D27+$E27+$F27+$G27+$ED26&gt;($ED$11*AM$8),3,0))))</f>
        <v>0</v>
      </c>
      <c r="AN27" s="68">
        <f>IF(OR(SUMIF(AN$12:AN26,2,AN$12:AN26)=2,SUMIF(AN$12:AN26,1,AN$12:AN26)=1,SUM(AN$12:AN26)=1,SUM(AN$12:AN26)=2),0,IF($C27+$ED26&gt;($ED$11*AN$8),1,IF($C27+$D27+$E27+$F27+$ED26&gt;($ED$11*AN$8),2,IF($C27+$D27+$E27+$F27+$G27+$ED26&gt;($ED$11*AN$8),3,0))))</f>
        <v>0</v>
      </c>
      <c r="AO27" s="68">
        <f>IF(OR(SUMIF(AO$12:AO26,2,AO$12:AO26)=2,SUMIF(AO$12:AO26,1,AO$12:AO26)=1,SUM(AO$12:AO26)=1,SUM(AO$12:AO26)=2),0,IF($C27+$ED26&gt;($ED$11*AO$8),1,IF($C27+$D27+$E27+$F27+$ED26&gt;($ED$11*AO$8),2,IF($C27+$D27+$E27+$F27+$G27+$ED26&gt;($ED$11*AO$8),3,0))))</f>
        <v>0</v>
      </c>
      <c r="AP27" s="68">
        <f>IF(OR(SUMIF(AP$12:AP26,2,AP$12:AP26)=2,SUMIF(AP$12:AP26,1,AP$12:AP26)=1,SUM(AP$12:AP26)=1,SUM(AP$12:AP26)=2),0,IF($C27+$ED26&gt;($ED$11*AP$8),1,IF($C27+$D27+$E27+$F27+$ED26&gt;($ED$11*AP$8),2,IF($C27+$D27+$E27+$F27+$G27+$ED26&gt;($ED$11*AP$8),3,0))))</f>
        <v>0</v>
      </c>
      <c r="AQ27" s="68">
        <f>IF(OR(SUMIF(AQ$12:AQ26,2,AQ$12:AQ26)=2,SUMIF(AQ$12:AQ26,1,AQ$12:AQ26)=1,SUM(AQ$12:AQ26)=1,SUM(AQ$12:AQ26)=2),0,IF($C27+$ED26&gt;($ED$11*AQ$8),1,IF($C27+$D27+$E27+$F27+$ED26&gt;($ED$11*AQ$8),2,IF($C27+$D27+$E27+$F27+$G27+$ED26&gt;($ED$11*AQ$8),3,0))))</f>
        <v>0</v>
      </c>
      <c r="AR27" s="68">
        <f>IF(OR(SUMIF(AR$12:AR26,2,AR$12:AR26)=2,SUMIF(AR$12:AR26,1,AR$12:AR26)=1,SUM(AR$12:AR26)=1,SUM(AR$12:AR26)=2),0,IF($C27+$ED26&gt;($ED$11*AR$8),1,IF($C27+$D27+$E27+$F27+$ED26&gt;($ED$11*AR$8),2,IF($C27+$D27+$E27+$F27+$G27+$ED26&gt;($ED$11*AR$8),3,0))))</f>
        <v>0</v>
      </c>
      <c r="AS27" s="68">
        <f>IF(OR(SUMIF(AS$12:AS26,2,AS$12:AS26)=2,SUMIF(AS$12:AS26,1,AS$12:AS26)=1,SUM(AS$12:AS26)=1,SUM(AS$12:AS26)=2),0,IF($C27+$ED26&gt;($ED$11*AS$8),1,IF($C27+$D27+$E27+$F27+$ED26&gt;($ED$11*AS$8),2,IF($C27+$D27+$E27+$F27+$G27+$ED26&gt;($ED$11*AS$8),3,0))))</f>
        <v>0</v>
      </c>
      <c r="AT27" s="68">
        <f>IF(OR(SUMIF(AT$12:AT26,2,AT$12:AT26)=2,SUMIF(AT$12:AT26,1,AT$12:AT26)=1,SUM(AT$12:AT26)=1,SUM(AT$12:AT26)=2),0,IF($C27+$ED26&gt;($ED$11*AT$8),1,IF($C27+$D27+$E27+$F27+$ED26&gt;($ED$11*AT$8),2,IF($C27+$D27+$E27+$F27+$G27+$ED26&gt;($ED$11*AT$8),3,0))))</f>
        <v>0</v>
      </c>
      <c r="AU27" s="68">
        <f>IF(OR(SUMIF(AU$12:AU26,2,AU$12:AU26)=2,SUMIF(AU$12:AU26,1,AU$12:AU26)=1,SUM(AU$12:AU26)=1,SUM(AU$12:AU26)=2),0,IF($C27+$ED26&gt;($ED$11*AU$8),1,IF($C27+$D27+$E27+$F27+$ED26&gt;($ED$11*AU$8),2,IF($C27+$D27+$E27+$F27+$G27+$ED26&gt;($ED$11*AU$8),3,0))))</f>
        <v>0</v>
      </c>
      <c r="AV27" s="68">
        <f>IF(OR(SUMIF(AV$12:AV26,2,AV$12:AV26)=2,SUMIF(AV$12:AV26,1,AV$12:AV26)=1,SUM(AV$12:AV26)=1,SUM(AV$12:AV26)=2),0,IF($C27+$ED26&gt;($ED$11*AV$8),1,IF($C27+$D27+$E27+$F27+$ED26&gt;($ED$11*AV$8),2,IF($C27+$D27+$E27+$F27+$G27+$ED26&gt;($ED$11*AV$8),3,0))))</f>
        <v>0</v>
      </c>
      <c r="AW27" s="68">
        <f>IF(OR(SUMIF(AW$12:AW26,2,AW$12:AW26)=2,SUMIF(AW$12:AW26,1,AW$12:AW26)=1,SUM(AW$12:AW26)=1,SUM(AW$12:AW26)=2),0,IF($C27+$ED26&gt;($ED$11*AW$8),1,IF($C27+$D27+$E27+$F27+$ED26&gt;($ED$11*AW$8),2,IF($C27+$D27+$E27+$F27+$G27+$ED26&gt;($ED$11*AW$8),3,0))))</f>
        <v>0</v>
      </c>
      <c r="AX27" s="68">
        <f>IF(OR(SUMIF(AX$12:AX26,2,AX$12:AX26)=2,SUMIF(AX$12:AX26,1,AX$12:AX26)=1,SUM(AX$12:AX26)=1,SUM(AX$12:AX26)=2),0,IF($C27+$ED26&gt;($ED$11*AX$8),1,IF($C27+$D27+$E27+$F27+$ED26&gt;($ED$11*AX$8),2,IF($C27+$D27+$E27+$F27+$G27+$ED26&gt;($ED$11*AX$8),3,0))))</f>
        <v>0</v>
      </c>
      <c r="AY27" s="68">
        <f>IF(OR(SUMIF(AY$12:AY26,2,AY$12:AY26)=2,SUMIF(AY$12:AY26,1,AY$12:AY26)=1,SUM(AY$12:AY26)=1,SUM(AY$12:AY26)=2),0,IF($C27+$ED26&gt;($ED$11*AY$8),1,IF($C27+$D27+$E27+$F27+$ED26&gt;($ED$11*AY$8),2,IF($C27+$D27+$E27+$F27+$G27+$ED26&gt;($ED$11*AY$8),3,0))))</f>
        <v>0</v>
      </c>
      <c r="AZ27" s="68">
        <f>IF(OR(SUMIF(AZ$12:AZ26,2,AZ$12:AZ26)=2,SUMIF(AZ$12:AZ26,1,AZ$12:AZ26)=1,SUM(AZ$12:AZ26)=1,SUM(AZ$12:AZ26)=2),0,IF($C27+$ED26&gt;($ED$11*AZ$8),1,IF($C27+$D27+$E27+$F27+$ED26&gt;($ED$11*AZ$8),2,IF($C27+$D27+$E27+$F27+$G27+$ED26&gt;($ED$11*AZ$8),3,0))))</f>
        <v>0</v>
      </c>
      <c r="BA27" s="68">
        <f>IF(OR(SUMIF(BA$12:BA26,2,BA$12:BA26)=2,SUMIF(BA$12:BA26,1,BA$12:BA26)=1,SUM(BA$12:BA26)=1,SUM(BA$12:BA26)=2),0,IF($C27+$ED26&gt;($ED$11*BA$8),1,IF($C27+$D27+$E27+$F27+$ED26&gt;($ED$11*BA$8),2,IF($C27+$D27+$E27+$F27+$G27+$ED26&gt;($ED$11*BA$8),3,0))))</f>
        <v>0</v>
      </c>
      <c r="BB27" s="68">
        <f>IF(OR(SUMIF(BB$12:BB26,2,BB$12:BB26)=2,SUMIF(BB$12:BB26,1,BB$12:BB26)=1,SUM(BB$12:BB26)=1,SUM(BB$12:BB26)=2),0,IF($C27+$ED26&gt;($ED$11*BB$8),1,IF($C27+$D27+$E27+$F27+$ED26&gt;($ED$11*BB$8),2,IF($C27+$D27+$E27+$F27+$G27+$ED26&gt;($ED$11*BB$8),3,0))))</f>
        <v>0</v>
      </c>
      <c r="BC27" s="68">
        <f>IF(OR(SUMIF(BC$12:BC26,2,BC$12:BC26)=2,SUMIF(BC$12:BC26,1,BC$12:BC26)=1,SUM(BC$12:BC26)=1,SUM(BC$12:BC26)=2),0,IF($C27+$ED26&gt;($ED$11*BC$8),1,IF($C27+$D27+$E27+$F27+$ED26&gt;($ED$11*BC$8),2,IF($C27+$D27+$E27+$F27+$G27+$ED26&gt;($ED$11*BC$8),3,0))))</f>
        <v>0</v>
      </c>
      <c r="BD27" s="68">
        <f>IF(OR(SUMIF(BD$12:BD26,2,BD$12:BD26)=2,SUMIF(BD$12:BD26,1,BD$12:BD26)=1,SUM(BD$12:BD26)=1,SUM(BD$12:BD26)=2),0,IF($C27+$ED26&gt;($ED$11*BD$8),1,IF($C27+$D27+$E27+$F27+$ED26&gt;($ED$11*BD$8),2,IF($C27+$D27+$E27+$F27+$G27+$ED26&gt;($ED$11*BD$8),3,0))))</f>
        <v>0</v>
      </c>
      <c r="BE27" s="68">
        <f>IF(OR(SUMIF(BE$12:BE26,2,BE$12:BE26)=2,SUMIF(BE$12:BE26,1,BE$12:BE26)=1,SUM(BE$12:BE26)=1,SUM(BE$12:BE26)=2),0,IF($C27+$ED26&gt;($ED$11*BE$8),1,IF($C27+$D27+$E27+$F27+$ED26&gt;($ED$11*BE$8),2,IF($C27+$D27+$E27+$F27+$G27+$ED26&gt;($ED$11*BE$8),3,0))))</f>
        <v>0</v>
      </c>
      <c r="BF27" s="68">
        <f>IF(OR(SUMIF(BF$12:BF26,2,BF$12:BF26)=2,SUMIF(BF$12:BF26,1,BF$12:BF26)=1,SUM(BF$12:BF26)=1,SUM(BF$12:BF26)=2),0,IF($C27+$ED26&gt;($ED$11*BF$8),1,IF($C27+$D27+$E27+$F27+$ED26&gt;($ED$11*BF$8),2,IF($C27+$D27+$E27+$F27+$G27+$ED26&gt;($ED$11*BF$8),3,0))))</f>
        <v>0</v>
      </c>
      <c r="BG27" s="68">
        <f>IF(OR(SUMIF(BG$12:BG26,2,BG$12:BG26)=2,SUMIF(BG$12:BG26,1,BG$12:BG26)=1,SUM(BG$12:BG26)=1,SUM(BG$12:BG26)=2),0,IF($C27+$ED26&gt;($ED$11*BG$8),1,IF($C27+$D27+$E27+$F27+$ED26&gt;($ED$11*BG$8),2,IF($C27+$D27+$E27+$F27+$G27+$ED26&gt;($ED$11*BG$8),3,0))))</f>
        <v>0</v>
      </c>
      <c r="BH27" s="68">
        <f>IF(OR(SUMIF(BH$12:BH26,2,BH$12:BH26)=2,SUMIF(BH$12:BH26,1,BH$12:BH26)=1,SUM(BH$12:BH26)=1,SUM(BH$12:BH26)=2),0,IF($C27+$ED26&gt;($ED$11*BH$8),1,IF($C27+$D27+$E27+$F27+$ED26&gt;($ED$11*BH$8),2,IF($C27+$D27+$E27+$F27+$G27+$ED26&gt;($ED$11*BH$8),3,0))))</f>
        <v>0</v>
      </c>
      <c r="BI27" s="68">
        <f>IF(OR(SUMIF(BI$12:BI26,2,BI$12:BI26)=2,SUMIF(BI$12:BI26,1,BI$12:BI26)=1,SUM(BI$12:BI26)=1,SUM(BI$12:BI26)=2),0,IF($C27+$ED26&gt;($ED$11*BI$8),1,IF($C27+$D27+$E27+$F27+$ED26&gt;($ED$11*BI$8),2,IF($C27+$D27+$E27+$F27+$G27+$ED26&gt;($ED$11*BI$8),3,0))))</f>
        <v>0</v>
      </c>
      <c r="BJ27" s="68">
        <f>IF(OR(SUMIF(BJ$12:BJ26,2,BJ$12:BJ26)=2,SUMIF(BJ$12:BJ26,1,BJ$12:BJ26)=1,SUM(BJ$12:BJ26)=1,SUM(BJ$12:BJ26)=2),0,IF($C27+$ED26&gt;($ED$11*BJ$8),1,IF($C27+$D27+$E27+$F27+$ED26&gt;($ED$11*BJ$8),2,IF($C27+$D27+$E27+$F27+$G27+$ED26&gt;($ED$11*BJ$8),3,0))))</f>
        <v>0</v>
      </c>
      <c r="BK27" s="68">
        <f>IF(OR(SUMIF(BK$12:BK26,2,BK$12:BK26)=2,SUMIF(BK$12:BK26,1,BK$12:BK26)=1,SUM(BK$12:BK26)=1,SUM(BK$12:BK26)=2),0,IF($C27+$ED26&gt;($ED$11*BK$8),1,IF($C27+$D27+$E27+$F27+$ED26&gt;($ED$11*BK$8),2,IF($C27+$D27+$E27+$F27+$G27+$ED26&gt;($ED$11*BK$8),3,0))))</f>
        <v>0</v>
      </c>
      <c r="BL27" s="68">
        <f>IF(OR(SUMIF(BL$12:BL26,2,BL$12:BL26)=2,SUMIF(BL$12:BL26,1,BL$12:BL26)=1,SUM(BL$12:BL26)=1,SUM(BL$12:BL26)=2),0,IF($C27+$ED26&gt;($ED$11*BL$8),1,IF($C27+$D27+$E27+$F27+$ED26&gt;($ED$11*BL$8),2,IF($C27+$D27+$E27+$F27+$G27+$ED26&gt;($ED$11*BL$8),3,0))))</f>
        <v>0</v>
      </c>
      <c r="BM27" s="68">
        <f>IF(OR(SUMIF(BM$12:BM26,2,BM$12:BM26)=2,SUMIF(BM$12:BM26,1,BM$12:BM26)=1,SUM(BM$12:BM26)=1,SUM(BM$12:BM26)=2),0,IF($C27+$ED26&gt;($ED$11*BM$8),1,IF($C27+$D27+$E27+$F27+$ED26&gt;($ED$11*BM$8),2,IF($C27+$D27+$E27+$F27+$G27+$ED26&gt;($ED$11*BM$8),3,0))))</f>
        <v>0</v>
      </c>
      <c r="BN27" s="68">
        <f>IF(OR(SUMIF(BN$12:BN26,2,BN$12:BN26)=2,SUMIF(BN$12:BN26,1,BN$12:BN26)=1,SUM(BN$12:BN26)=1,SUM(BN$12:BN26)=2),0,IF($C27+$ED26&gt;($ED$11*BN$8),1,IF($C27+$D27+$E27+$F27+$ED26&gt;($ED$11*BN$8),2,IF($C27+$D27+$E27+$F27+$G27+$ED26&gt;($ED$11*BN$8),3,0))))</f>
        <v>0</v>
      </c>
      <c r="BO27" s="68">
        <f>IF(OR(SUMIF(BO$12:BO26,2,BO$12:BO26)=2,SUMIF(BO$12:BO26,1,BO$12:BO26)=1,SUM(BO$12:BO26)=1,SUM(BO$12:BO26)=2),0,IF($C27+$ED26&gt;($ED$11*BO$8),1,IF($C27+$D27+$E27+$F27+$ED26&gt;($ED$11*BO$8),2,IF($C27+$D27+$E27+$F27+$G27+$ED26&gt;($ED$11*BO$8),3,0))))</f>
        <v>0</v>
      </c>
      <c r="BP27" s="68">
        <f>IF(OR(SUMIF(BP$12:BP26,2,BP$12:BP26)=2,SUMIF(BP$12:BP26,1,BP$12:BP26)=1,SUM(BP$12:BP26)=1,SUM(BP$12:BP26)=2),0,IF($C27+$ED26&gt;($ED$11*BP$8),1,IF($C27+$D27+$E27+$F27+$ED26&gt;($ED$11*BP$8),2,IF($C27+$D27+$E27+$F27+$G27+$ED26&gt;($ED$11*BP$8),3,0))))</f>
        <v>0</v>
      </c>
      <c r="BQ27" s="68">
        <f>IF(OR(SUMIF(BQ$12:BQ26,2,BQ$12:BQ26)=2,SUMIF(BQ$12:BQ26,1,BQ$12:BQ26)=1,SUM(BQ$12:BQ26)=1,SUM(BQ$12:BQ26)=2),0,IF($C27+$ED26&gt;($ED$11*BQ$8),1,IF($C27+$D27+$E27+$F27+$ED26&gt;($ED$11*BQ$8),2,IF($C27+$D27+$E27+$F27+$G27+$ED26&gt;($ED$11*BQ$8),3,0))))</f>
        <v>0</v>
      </c>
      <c r="BR27" s="68">
        <f>IF(OR(SUMIF(BR$12:BR26,2,BR$12:BR26)=2,SUMIF(BR$12:BR26,1,BR$12:BR26)=1,SUM(BR$12:BR26)=1,SUM(BR$12:BR26)=2),0,IF($C27+$ED26&gt;($ED$11*BR$8),1,IF($C27+$D27+$E27+$F27+$ED26&gt;($ED$11*BR$8),2,IF($C27+$D27+$E27+$F27+$G27+$ED26&gt;($ED$11*BR$8),3,0))))</f>
        <v>0</v>
      </c>
      <c r="BS27" s="68">
        <f>IF(OR(SUMIF(BS$12:BS26,2,BS$12:BS26)=2,SUMIF(BS$12:BS26,1,BS$12:BS26)=1,SUM(BS$12:BS26)=1,SUM(BS$12:BS26)=2),0,IF($C27+$ED26&gt;($ED$11*BS$8),1,IF($C27+$D27+$E27+$F27+$ED26&gt;($ED$11*BS$8),2,IF($C27+$D27+$E27+$F27+$G27+$ED26&gt;($ED$11*BS$8),3,0))))</f>
        <v>0</v>
      </c>
      <c r="BT27" s="68">
        <f>IF(OR(SUMIF(BT$12:BT26,2,BT$12:BT26)=2,SUMIF(BT$12:BT26,1,BT$12:BT26)=1,SUM(BT$12:BT26)=1,SUM(BT$12:BT26)=2),0,IF($C27+$ED26&gt;($ED$11*BT$8),1,IF($C27+$D27+$E27+$F27+$ED26&gt;($ED$11*BT$8),2,IF($C27+$D27+$E27+$F27+$G27+$ED26&gt;($ED$11*BT$8),3,0))))</f>
        <v>0</v>
      </c>
      <c r="BU27" s="68">
        <f>IF(OR(SUMIF(BU$12:BU26,2,BU$12:BU26)=2,SUMIF(BU$12:BU26,1,BU$12:BU26)=1,SUM(BU$12:BU26)=1,SUM(BU$12:BU26)=2),0,IF($C27+$ED26&gt;($ED$11*BU$8),1,IF($C27+$D27+$E27+$F27+$ED26&gt;($ED$11*BU$8),2,IF($C27+$D27+$E27+$F27+$G27+$ED26&gt;($ED$11*BU$8),3,0))))</f>
        <v>0</v>
      </c>
      <c r="BV27" s="68">
        <f>IF(OR(SUMIF(BV$12:BV26,2,BV$12:BV26)=2,SUMIF(BV$12:BV26,1,BV$12:BV26)=1,SUM(BV$12:BV26)=1,SUM(BV$12:BV26)=2),0,IF($C27+$ED26&gt;($ED$11*BV$8),1,IF($C27+$D27+$E27+$F27+$ED26&gt;($ED$11*BV$8),2,IF($C27+$D27+$E27+$F27+$G27+$ED26&gt;($ED$11*BV$8),3,0))))</f>
        <v>0</v>
      </c>
      <c r="BW27" s="68">
        <f>IF(OR(SUMIF(BW$12:BW26,2,BW$12:BW26)=2,SUMIF(BW$12:BW26,1,BW$12:BW26)=1,SUM(BW$12:BW26)=1,SUM(BW$12:BW26)=2),0,IF($C27+$ED26&gt;($ED$11*BW$8),1,IF($C27+$D27+$E27+$F27+$ED26&gt;($ED$11*BW$8),2,IF($C27+$D27+$E27+$F27+$G27+$ED26&gt;($ED$11*BW$8),3,0))))</f>
        <v>0</v>
      </c>
      <c r="BX27" s="68">
        <f>IF(OR(SUMIF(BX$12:BX26,2,BX$12:BX26)=2,SUMIF(BX$12:BX26,1,BX$12:BX26)=1,SUM(BX$12:BX26)=1,SUM(BX$12:BX26)=2),0,IF($C27+$ED26&gt;($ED$11*BX$8),1,IF($C27+$D27+$E27+$F27+$ED26&gt;($ED$11*BX$8),2,IF($C27+$D27+$E27+$F27+$G27+$ED26&gt;($ED$11*BX$8),3,0))))</f>
        <v>0</v>
      </c>
      <c r="BY27" s="68">
        <f>IF(OR(SUMIF(BY$12:BY26,2,BY$12:BY26)=2,SUMIF(BY$12:BY26,1,BY$12:BY26)=1,SUM(BY$12:BY26)=1,SUM(BY$12:BY26)=2),0,IF($C27+$ED26&gt;($ED$11*BY$8),1,IF($C27+$D27+$E27+$F27+$ED26&gt;($ED$11*BY$8),2,IF($C27+$D27+$E27+$F27+$G27+$ED26&gt;($ED$11*BY$8),3,0))))</f>
        <v>0</v>
      </c>
      <c r="BZ27" s="68">
        <f>IF(OR(SUMIF(BZ$12:BZ26,2,BZ$12:BZ26)=2,SUMIF(BZ$12:BZ26,1,BZ$12:BZ26)=1,SUM(BZ$12:BZ26)=1,SUM(BZ$12:BZ26)=2),0,IF($C27+$ED26&gt;($ED$11*BZ$8),1,IF($C27+$D27+$E27+$F27+$ED26&gt;($ED$11*BZ$8),2,IF($C27+$D27+$E27+$F27+$G27+$ED26&gt;($ED$11*BZ$8),3,0))))</f>
        <v>0</v>
      </c>
      <c r="CA27" s="68">
        <f>IF(OR(SUMIF(CA$12:CA26,2,CA$12:CA26)=2,SUMIF(CA$12:CA26,1,CA$12:CA26)=1,SUM(CA$12:CA26)=1,SUM(CA$12:CA26)=2),0,IF($C27+$ED26&gt;($ED$11*CA$8),1,IF($C27+$D27+$E27+$F27+$ED26&gt;($ED$11*CA$8),2,IF($C27+$D27+$E27+$F27+$G27+$ED26&gt;($ED$11*CA$8),3,0))))</f>
        <v>0</v>
      </c>
      <c r="CB27" s="68">
        <f>IF(OR(SUMIF(CB$12:CB26,2,CB$12:CB26)=2,SUMIF(CB$12:CB26,1,CB$12:CB26)=1,SUM(CB$12:CB26)=1,SUM(CB$12:CB26)=2),0,IF($C27+$ED26&gt;($ED$11*CB$8),1,IF($C27+$D27+$E27+$F27+$ED26&gt;($ED$11*CB$8),2,IF($C27+$D27+$E27+$F27+$G27+$ED26&gt;($ED$11*CB$8),3,0))))</f>
        <v>0</v>
      </c>
      <c r="CC27" s="68">
        <f>IF(OR(SUMIF(CC$12:CC26,2,CC$12:CC26)=2,SUMIF(CC$12:CC26,1,CC$12:CC26)=1,SUM(CC$12:CC26)=1,SUM(CC$12:CC26)=2),0,IF($C27+$ED26&gt;($ED$11*CC$8),1,IF($C27+$D27+$E27+$F27+$ED26&gt;($ED$11*CC$8),2,IF($C27+$D27+$E27+$F27+$G27+$ED26&gt;($ED$11*CC$8),3,0))))</f>
        <v>0</v>
      </c>
      <c r="CD27" s="68">
        <f>IF(OR(SUMIF(CD$12:CD26,2,CD$12:CD26)=2,SUMIF(CD$12:CD26,1,CD$12:CD26)=1,SUM(CD$12:CD26)=1,SUM(CD$12:CD26)=2),0,IF($C27+$ED26&gt;($ED$11*CD$8),1,IF($C27+$D27+$E27+$F27+$ED26&gt;($ED$11*CD$8),2,IF($C27+$D27+$E27+$F27+$G27+$ED26&gt;($ED$11*CD$8),3,0))))</f>
        <v>0</v>
      </c>
      <c r="CE27" s="68">
        <f>IF(OR(SUMIF(CE$12:CE26,2,CE$12:CE26)=2,SUMIF(CE$12:CE26,1,CE$12:CE26)=1,SUM(CE$12:CE26)=1,SUM(CE$12:CE26)=2),0,IF($C27+$ED26&gt;($ED$11*CE$8),1,IF($C27+$D27+$E27+$F27+$ED26&gt;($ED$11*CE$8),2,IF($C27+$D27+$E27+$F27+$G27+$ED26&gt;($ED$11*CE$8),3,0))))</f>
        <v>0</v>
      </c>
      <c r="CF27" s="68">
        <f>IF(OR(SUMIF(CF$12:CF26,2,CF$12:CF26)=2,SUMIF(CF$12:CF26,1,CF$12:CF26)=1,SUM(CF$12:CF26)=1,SUM(CF$12:CF26)=2),0,IF($C27+$ED26&gt;($ED$11*CF$8),1,IF($C27+$D27+$E27+$F27+$ED26&gt;($ED$11*CF$8),2,IF($C27+$D27+$E27+$F27+$G27+$ED26&gt;($ED$11*CF$8),3,0))))</f>
        <v>0</v>
      </c>
      <c r="CG27" s="68">
        <f>IF(OR(SUMIF(CG$12:CG26,2,CG$12:CG26)=2,SUMIF(CG$12:CG26,1,CG$12:CG26)=1,SUM(CG$12:CG26)=1,SUM(CG$12:CG26)=2),0,IF($C27+$ED26&gt;($ED$11*CG$8),1,IF($C27+$D27+$E27+$F27+$ED26&gt;($ED$11*CG$8),2,IF($C27+$D27+$E27+$F27+$G27+$ED26&gt;($ED$11*CG$8),3,0))))</f>
        <v>0</v>
      </c>
      <c r="CH27" s="68">
        <f>IF(OR(SUMIF(CH$12:CH26,2,CH$12:CH26)=2,SUMIF(CH$12:CH26,1,CH$12:CH26)=1,SUM(CH$12:CH26)=1,SUM(CH$12:CH26)=2),0,IF($C27+$ED26&gt;($ED$11*CH$8),1,IF($C27+$D27+$E27+$F27+$ED26&gt;($ED$11*CH$8),2,IF($C27+$D27+$E27+$F27+$G27+$ED26&gt;($ED$11*CH$8),3,0))))</f>
        <v>0</v>
      </c>
      <c r="CI27" s="68">
        <f>IF(OR(SUMIF(CI$12:CI26,2,CI$12:CI26)=2,SUMIF(CI$12:CI26,1,CI$12:CI26)=1,SUM(CI$12:CI26)=1,SUM(CI$12:CI26)=2),0,IF($C27+$ED26&gt;($ED$11*CI$8),1,IF($C27+$D27+$E27+$F27+$ED26&gt;($ED$11*CI$8),2,IF($C27+$D27+$E27+$F27+$G27+$ED26&gt;($ED$11*CI$8),3,0))))</f>
        <v>0</v>
      </c>
      <c r="CJ27" s="68">
        <f>IF(OR(SUMIF(CJ$12:CJ26,2,CJ$12:CJ26)=2,SUMIF(CJ$12:CJ26,1,CJ$12:CJ26)=1,SUM(CJ$12:CJ26)=1,SUM(CJ$12:CJ26)=2),0,IF($C27+$ED26&gt;($ED$11*CJ$8),1,IF($C27+$D27+$E27+$F27+$ED26&gt;($ED$11*CJ$8),2,IF($C27+$D27+$E27+$F27+$G27+$ED26&gt;($ED$11*CJ$8),3,0))))</f>
        <v>0</v>
      </c>
      <c r="CK27" s="68">
        <f>IF(OR(SUMIF(CK$12:CK26,2,CK$12:CK26)=2,SUMIF(CK$12:CK26,1,CK$12:CK26)=1,SUM(CK$12:CK26)=1,SUM(CK$12:CK26)=2),0,IF($C27+$ED26&gt;($ED$11*CK$8),1,IF($C27+$D27+$E27+$F27+$ED26&gt;($ED$11*CK$8),2,IF($C27+$D27+$E27+$F27+$G27+$ED26&gt;($ED$11*CK$8),3,0))))</f>
        <v>0</v>
      </c>
      <c r="CL27" s="68">
        <f>IF(OR(SUMIF(CL$12:CL26,2,CL$12:CL26)=2,SUMIF(CL$12:CL26,1,CL$12:CL26)=1,SUM(CL$12:CL26)=1,SUM(CL$12:CL26)=2),0,IF($C27+$ED26&gt;($ED$11*CL$8),1,IF($C27+$D27+$E27+$F27+$ED26&gt;($ED$11*CL$8),2,IF($C27+$D27+$E27+$F27+$G27+$ED26&gt;($ED$11*CL$8),3,0))))</f>
        <v>0</v>
      </c>
      <c r="CM27" s="68">
        <f>IF(OR(SUMIF(CM$12:CM26,2,CM$12:CM26)=2,SUMIF(CM$12:CM26,1,CM$12:CM26)=1,SUM(CM$12:CM26)=1,SUM(CM$12:CM26)=2),0,IF($C27+$ED26&gt;($ED$11*CM$8),1,IF($C27+$D27+$E27+$F27+$ED26&gt;($ED$11*CM$8),2,IF($C27+$D27+$E27+$F27+$G27+$ED26&gt;($ED$11*CM$8),3,0))))</f>
        <v>0</v>
      </c>
      <c r="CN27" s="68">
        <f>IF(OR(SUMIF(CN$12:CN26,2,CN$12:CN26)=2,SUMIF(CN$12:CN26,1,CN$12:CN26)=1,SUM(CN$12:CN26)=1,SUM(CN$12:CN26)=2),0,IF($C27+$ED26&gt;($ED$11*CN$8),1,IF($C27+$D27+$E27+$F27+$ED26&gt;($ED$11*CN$8),2,IF($C27+$D27+$E27+$F27+$G27+$ED26&gt;($ED$11*CN$8),3,0))))</f>
        <v>0</v>
      </c>
      <c r="CO27" s="68">
        <f>IF(OR(SUMIF(CO$12:CO26,2,CO$12:CO26)=2,SUMIF(CO$12:CO26,1,CO$12:CO26)=1,SUM(CO$12:CO26)=1,SUM(CO$12:CO26)=2),0,IF($C27+$ED26&gt;($ED$11*CO$8),1,IF($C27+$D27+$E27+$F27+$ED26&gt;($ED$11*CO$8),2,IF($C27+$D27+$E27+$F27+$G27+$ED26&gt;($ED$11*CO$8),3,0))))</f>
        <v>0</v>
      </c>
      <c r="CP27" s="68">
        <f>IF(OR(SUMIF(CP$12:CP26,2,CP$12:CP26)=2,SUMIF(CP$12:CP26,1,CP$12:CP26)=1,SUM(CP$12:CP26)=1,SUM(CP$12:CP26)=2),0,IF($C27+$ED26&gt;($ED$11*CP$8),1,IF($C27+$D27+$E27+$F27+$ED26&gt;($ED$11*CP$8),2,IF($C27+$D27+$E27+$F27+$G27+$ED26&gt;($ED$11*CP$8),3,0))))</f>
        <v>0</v>
      </c>
      <c r="CQ27" s="68">
        <f>IF(OR(SUMIF(CQ$12:CQ26,2,CQ$12:CQ26)=2,SUMIF(CQ$12:CQ26,1,CQ$12:CQ26)=1,SUM(CQ$12:CQ26)=1,SUM(CQ$12:CQ26)=2),0,IF($C27+$ED26&gt;($ED$11*CQ$8),1,IF($C27+$D27+$E27+$F27+$ED26&gt;($ED$11*CQ$8),2,IF($C27+$D27+$E27+$F27+$G27+$ED26&gt;($ED$11*CQ$8),3,0))))</f>
        <v>0</v>
      </c>
      <c r="CR27" s="68">
        <f>IF(OR(SUMIF(CR$12:CR26,2,CR$12:CR26)=2,SUMIF(CR$12:CR26,1,CR$12:CR26)=1,SUM(CR$12:CR26)=1,SUM(CR$12:CR26)=2),0,IF($C27+$ED26&gt;($ED$11*CR$8),1,IF($C27+$D27+$E27+$F27+$ED26&gt;($ED$11*CR$8),2,IF($C27+$D27+$E27+$F27+$G27+$ED26&gt;($ED$11*CR$8),3,0))))</f>
        <v>0</v>
      </c>
      <c r="CS27" s="68">
        <f>IF(OR(SUMIF(CS$12:CS26,2,CS$12:CS26)=2,SUMIF(CS$12:CS26,1,CS$12:CS26)=1,SUM(CS$12:CS26)=1,SUM(CS$12:CS26)=2),0,IF($C27+$ED26&gt;($ED$11*CS$8),1,IF($C27+$D27+$E27+$F27+$ED26&gt;($ED$11*CS$8),2,IF($C27+$D27+$E27+$F27+$G27+$ED26&gt;($ED$11*CS$8),3,0))))</f>
        <v>0</v>
      </c>
      <c r="CT27" s="68">
        <f>IF(OR(SUMIF(CT$12:CT26,2,CT$12:CT26)=2,SUMIF(CT$12:CT26,1,CT$12:CT26)=1,SUM(CT$12:CT26)=1,SUM(CT$12:CT26)=2),0,IF($C27+$ED26&gt;($ED$11*CT$8),1,IF($C27+$D27+$E27+$F27+$ED26&gt;($ED$11*CT$8),2,IF($C27+$D27+$E27+$F27+$G27+$ED26&gt;($ED$11*CT$8),3,0))))</f>
        <v>0</v>
      </c>
      <c r="CU27" s="68">
        <f>IF(OR(SUMIF(CU$12:CU26,2,CU$12:CU26)=2,SUMIF(CU$12:CU26,1,CU$12:CU26)=1,SUM(CU$12:CU26)=1,SUM(CU$12:CU26)=2),0,IF($C27+$ED26&gt;($ED$11*CU$8),1,IF($C27+$D27+$E27+$F27+$ED26&gt;($ED$11*CU$8),2,IF($C27+$D27+$E27+$F27+$G27+$ED26&gt;($ED$11*CU$8),3,0))))</f>
        <v>0</v>
      </c>
      <c r="CV27" s="68">
        <f>IF(OR(SUMIF(CV$12:CV26,2,CV$12:CV26)=2,SUMIF(CV$12:CV26,1,CV$12:CV26)=1,SUM(CV$12:CV26)=1,SUM(CV$12:CV26)=2),0,IF($C27+$ED26&gt;($ED$11*CV$8),1,IF($C27+$D27+$E27+$F27+$ED26&gt;($ED$11*CV$8),2,IF($C27+$D27+$E27+$F27+$G27+$ED26&gt;($ED$11*CV$8),3,0))))</f>
        <v>0</v>
      </c>
      <c r="CW27" s="68">
        <f>IF(OR(SUMIF(CW$12:CW26,2,CW$12:CW26)=2,SUMIF(CW$12:CW26,1,CW$12:CW26)=1,SUM(CW$12:CW26)=1,SUM(CW$12:CW26)=2),0,IF($C27+$ED26&gt;($ED$11*CW$8),1,IF($C27+$D27+$E27+$F27+$ED26&gt;($ED$11*CW$8),2,IF($C27+$D27+$E27+$F27+$G27+$ED26&gt;($ED$11*CW$8),3,0))))</f>
        <v>0</v>
      </c>
      <c r="CX27" s="68">
        <f>IF(OR(SUMIF(CX$12:CX26,2,CX$12:CX26)=2,SUMIF(CX$12:CX26,1,CX$12:CX26)=1,SUM(CX$12:CX26)=1,SUM(CX$12:CX26)=2),0,IF($C27+$ED26&gt;($ED$11*CX$8),1,IF($C27+$D27+$E27+$F27+$ED26&gt;($ED$11*CX$8),2,IF($C27+$D27+$E27+$F27+$G27+$ED26&gt;($ED$11*CX$8),3,0))))</f>
        <v>0</v>
      </c>
      <c r="CY27" s="68">
        <f>IF(OR(SUMIF(CY$12:CY26,2,CY$12:CY26)=2,SUMIF(CY$12:CY26,1,CY$12:CY26)=1,SUM(CY$12:CY26)=1,SUM(CY$12:CY26)=2),0,IF($C27+$ED26&gt;($ED$11*CY$8),1,IF($C27+$D27+$E27+$F27+$ED26&gt;($ED$11*CY$8),2,IF($C27+$D27+$E27+$F27+$G27+$ED26&gt;($ED$11*CY$8),3,0))))</f>
        <v>0</v>
      </c>
      <c r="CZ27" s="68">
        <f>IF(OR(SUMIF(CZ$12:CZ26,2,CZ$12:CZ26)=2,SUMIF(CZ$12:CZ26,1,CZ$12:CZ26)=1,SUM(CZ$12:CZ26)=1,SUM(CZ$12:CZ26)=2),0,IF($C27+$ED26&gt;($ED$11*CZ$8),1,IF($C27+$D27+$E27+$F27+$ED26&gt;($ED$11*CZ$8),2,IF($C27+$D27+$E27+$F27+$G27+$ED26&gt;($ED$11*CZ$8),3,0))))</f>
        <v>0</v>
      </c>
      <c r="DA27" s="68">
        <f>IF(OR(SUMIF(DA$12:DA26,2,DA$12:DA26)=2,SUMIF(DA$12:DA26,1,DA$12:DA26)=1,SUM(DA$12:DA26)=1,SUM(DA$12:DA26)=2),0,IF($C27+$ED26&gt;($ED$11*DA$8),1,IF($C27+$D27+$E27+$F27+$ED26&gt;($ED$11*DA$8),2,IF($C27+$D27+$E27+$F27+$G27+$ED26&gt;($ED$11*DA$8),3,0))))</f>
        <v>0</v>
      </c>
      <c r="DB27" s="68">
        <f>IF(OR(SUMIF(DB$12:DB26,2,DB$12:DB26)=2,SUMIF(DB$12:DB26,1,DB$12:DB26)=1,SUM(DB$12:DB26)=1,SUM(DB$12:DB26)=2),0,IF($C27+$ED26&gt;($ED$11*DB$8),1,IF($C27+$D27+$E27+$F27+$ED26&gt;($ED$11*DB$8),2,IF($C27+$D27+$E27+$F27+$G27+$ED26&gt;($ED$11*DB$8),3,0))))</f>
        <v>0</v>
      </c>
      <c r="DC27" s="68">
        <f>IF(OR(SUMIF(DC$12:DC26,2,DC$12:DC26)=2,SUMIF(DC$12:DC26,1,DC$12:DC26)=1,SUM(DC$12:DC26)=1,SUM(DC$12:DC26)=2),0,IF($C27+$ED26&gt;($ED$11*DC$8),1,IF($C27+$D27+$E27+$F27+$ED26&gt;($ED$11*DC$8),2,IF($C27+$D27+$E27+$F27+$G27+$ED26&gt;($ED$11*DC$8),3,0))))</f>
        <v>0</v>
      </c>
      <c r="DD27" s="68">
        <f>IF(OR(SUMIF(DD$12:DD26,2,DD$12:DD26)=2,SUMIF(DD$12:DD26,1,DD$12:DD26)=1,SUM(DD$12:DD26)=1,SUM(DD$12:DD26)=2),0,IF($C27+$ED26&gt;($ED$11*DD$8),1,IF($C27+$D27+$E27+$F27+$ED26&gt;($ED$11*DD$8),2,IF($C27+$D27+$E27+$F27+$G27+$ED26&gt;($ED$11*DD$8),3,0))))</f>
        <v>0</v>
      </c>
      <c r="DE27" s="68">
        <f>IF(OR(SUMIF(DE$12:DE26,2,DE$12:DE26)=2,SUMIF(DE$12:DE26,1,DE$12:DE26)=1,SUM(DE$12:DE26)=1,SUM(DE$12:DE26)=2),0,IF($C27+$ED26&gt;($ED$11*DE$8),1,IF($C27+$D27+$E27+$F27+$ED26&gt;($ED$11*DE$8),2,IF($C27+$D27+$E27+$F27+$G27+$ED26&gt;($ED$11*DE$8),3,0))))</f>
        <v>0</v>
      </c>
      <c r="DF27" s="68">
        <f>IF(OR(SUMIF(DF$12:DF26,2,DF$12:DF26)=2,SUMIF(DF$12:DF26,1,DF$12:DF26)=1,SUM(DF$12:DF26)=1,SUM(DF$12:DF26)=2),0,IF($C27+$ED26&gt;($ED$11*DF$8),1,IF($C27+$D27+$E27+$F27+$ED26&gt;($ED$11*DF$8),2,IF($C27+$D27+$E27+$F27+$G27+$ED26&gt;($ED$11*DF$8),3,0))))</f>
        <v>0</v>
      </c>
      <c r="DG27" s="68">
        <f>IF(OR(SUMIF(DG$12:DG26,2,DG$12:DG26)=2,SUMIF(DG$12:DG26,1,DG$12:DG26)=1,SUM(DG$12:DG26)=1,SUM(DG$12:DG26)=2),0,IF($C27+$ED26&gt;($ED$11*DG$8),1,IF($C27+$D27+$E27+$F27+$ED26&gt;($ED$11*DG$8),2,IF($C27+$D27+$E27+$F27+$G27+$ED26&gt;($ED$11*DG$8),3,0))))</f>
        <v>0</v>
      </c>
      <c r="DH27" s="68">
        <f>IF(OR(SUMIF(DH$12:DH26,2,DH$12:DH26)=2,SUMIF(DH$12:DH26,1,DH$12:DH26)=1,SUM(DH$12:DH26)=1,SUM(DH$12:DH26)=2),0,IF($C27+$ED26&gt;($ED$11*DH$8),1,IF($C27+$D27+$E27+$F27+$ED26&gt;($ED$11*DH$8),2,IF($C27+$D27+$E27+$F27+$G27+$ED26&gt;($ED$11*DH$8),3,0))))</f>
        <v>0</v>
      </c>
      <c r="DI27" s="68">
        <f>IF(OR(SUMIF(DI$12:DI26,2,DI$12:DI26)=2,SUMIF(DI$12:DI26,1,DI$12:DI26)=1,SUM(DI$12:DI26)=1,SUM(DI$12:DI26)=2),0,IF($C27+$ED26&gt;($ED$11*DI$8),1,IF($C27+$D27+$E27+$F27+$ED26&gt;($ED$11*DI$8),2,IF($C27+$D27+$E27+$F27+$G27+$ED26&gt;($ED$11*DI$8),3,0))))</f>
        <v>0</v>
      </c>
      <c r="DJ27" s="68">
        <f>IF(OR(SUMIF(DJ$12:DJ26,2,DJ$12:DJ26)=2,SUMIF(DJ$12:DJ26,1,DJ$12:DJ26)=1,SUM(DJ$12:DJ26)=1,SUM(DJ$12:DJ26)=2),0,IF($C27+$ED26&gt;($ED$11*DJ$8),1,IF($C27+$D27+$E27+$F27+$ED26&gt;($ED$11*DJ$8),2,IF($C27+$D27+$E27+$F27+$G27+$ED26&gt;($ED$11*DJ$8),3,0))))</f>
        <v>0</v>
      </c>
      <c r="DK27" s="68">
        <f>IF(OR(SUMIF(DK$12:DK26,2,DK$12:DK26)=2,SUMIF(DK$12:DK26,1,DK$12:DK26)=1,SUM(DK$12:DK26)=1,SUM(DK$12:DK26)=2),0,IF($C27+$ED26&gt;($ED$11*DK$8),1,IF($C27+$D27+$E27+$F27+$ED26&gt;($ED$11*DK$8),2,IF($C27+$D27+$E27+$F27+$G27+$ED26&gt;($ED$11*DK$8),3,0))))</f>
        <v>0</v>
      </c>
      <c r="DL27" s="68">
        <f>IF(OR(SUMIF(DL$12:DL26,2,DL$12:DL26)=2,SUMIF(DL$12:DL26,1,DL$12:DL26)=1,SUM(DL$12:DL26)=1,SUM(DL$12:DL26)=2),0,IF($C27+$ED26&gt;($ED$11*DL$8),1,IF($C27+$D27+$E27+$F27+$ED26&gt;($ED$11*DL$8),2,IF($C27+$D27+$E27+$F27+$G27+$ED26&gt;($ED$11*DL$8),3,0))))</f>
        <v>0</v>
      </c>
      <c r="DM27" s="68">
        <f>IF(OR(SUMIF(DM$12:DM26,2,DM$12:DM26)=2,SUMIF(DM$12:DM26,1,DM$12:DM26)=1,SUM(DM$12:DM26)=1,SUM(DM$12:DM26)=2),0,IF($C27+$ED26&gt;($ED$11*DM$8),1,IF($C27+$D27+$E27+$F27+$ED26&gt;($ED$11*DM$8),2,IF($C27+$D27+$E27+$F27+$G27+$ED26&gt;($ED$11*DM$8),3,0))))</f>
        <v>0</v>
      </c>
      <c r="DN27" s="68">
        <f>IF(OR(SUMIF(DN$12:DN26,2,DN$12:DN26)=2,SUMIF(DN$12:DN26,1,DN$12:DN26)=1,SUM(DN$12:DN26)=1,SUM(DN$12:DN26)=2),0,IF($C27+$ED26&gt;($ED$11*DN$8),1,IF($C27+$D27+$E27+$F27+$ED26&gt;($ED$11*DN$8),2,IF($C27+$D27+$E27+$F27+$G27+$ED26&gt;($ED$11*DN$8),3,0))))</f>
        <v>0</v>
      </c>
      <c r="DO27" s="68">
        <f>IF(OR(SUMIF(DO$12:DO26,2,DO$12:DO26)=2,SUMIF(DO$12:DO26,1,DO$12:DO26)=1,SUM(DO$12:DO26)=1,SUM(DO$12:DO26)=2),0,IF($C27+$ED26&gt;($ED$11*DO$8),1,IF($C27+$D27+$E27+$F27+$ED26&gt;($ED$11*DO$8),2,IF($C27+$D27+$E27+$F27+$G27+$ED26&gt;($ED$11*DO$8),3,0))))</f>
        <v>0</v>
      </c>
      <c r="DP27" s="68">
        <f>IF(OR(SUMIF(DP$12:DP26,2,DP$12:DP26)=2,SUMIF(DP$12:DP26,1,DP$12:DP26)=1,SUM(DP$12:DP26)=1,SUM(DP$12:DP26)=2),0,IF($C27+$ED26&gt;($ED$11*DP$8),1,IF($C27+$D27+$E27+$F27+$ED26&gt;($ED$11*DP$8),2,IF($C27+$D27+$E27+$F27+$G27+$ED26&gt;($ED$11*DP$8),3,0))))</f>
        <v>0</v>
      </c>
      <c r="DQ27" s="68">
        <f>IF(OR(SUMIF(DQ$12:DQ26,2,DQ$12:DQ26)=2,SUMIF(DQ$12:DQ26,1,DQ$12:DQ26)=1,SUM(DQ$12:DQ26)=1,SUM(DQ$12:DQ26)=2),0,IF($C27+$ED26&gt;($ED$11*DQ$8),1,IF($C27+$D27+$E27+$F27+$ED26&gt;($ED$11*DQ$8),2,IF($C27+$D27+$E27+$F27+$G27+$ED26&gt;($ED$11*DQ$8),3,0))))</f>
        <v>0</v>
      </c>
      <c r="DR27" s="68">
        <f>IF(OR(SUMIF(DR$12:DR26,2,DR$12:DR26)=2,SUMIF(DR$12:DR26,1,DR$12:DR26)=1,SUM(DR$12:DR26)=1,SUM(DR$12:DR26)=2),0,IF($C27+$ED26&gt;($ED$11*DR$8),1,IF($C27+$D27+$E27+$F27+$ED26&gt;($ED$11*DR$8),2,IF($C27+$D27+$E27+$F27+$G27+$ED26&gt;($ED$11*DR$8),3,0))))</f>
        <v>0</v>
      </c>
      <c r="DS27" s="68">
        <f>IF(OR(SUMIF(DS$12:DS26,2,DS$12:DS26)=2,SUMIF(DS$12:DS26,1,DS$12:DS26)=1,SUM(DS$12:DS26)=1,SUM(DS$12:DS26)=2),0,IF($C27+$ED26&gt;($ED$11*DS$8),1,IF($C27+$D27+$E27+$F27+$ED26&gt;($ED$11*DS$8),2,IF($C27+$D27+$E27+$F27+$G27+$ED26&gt;($ED$11*DS$8),3,0))))</f>
        <v>0</v>
      </c>
      <c r="DT27" s="68">
        <f>IF(OR(SUMIF(DT$12:DT26,2,DT$12:DT26)=2,SUMIF(DT$12:DT26,1,DT$12:DT26)=1,SUM(DT$12:DT26)=1,SUM(DT$12:DT26)=2),0,IF($C27+$ED26&gt;($ED$11*DT$8),1,IF($C27+$D27+$E27+$F27+$ED26&gt;($ED$11*DT$8),2,IF($C27+$D27+$E27+$F27+$G27+$ED26&gt;($ED$11*DT$8),3,0))))</f>
        <v>0</v>
      </c>
      <c r="DU27" s="68">
        <f>IF(OR(SUMIF(DU$12:DU26,2,DU$12:DU26)=2,SUMIF(DU$12:DU26,1,DU$12:DU26)=1,SUM(DU$12:DU26)=1,SUM(DU$12:DU26)=2),0,IF($C27+$ED26&gt;($ED$11*DU$8),1,IF($C27+$D27+$E27+$F27+$ED26&gt;($ED$11*DU$8),2,IF($C27+$D27+$E27+$F27+$G27+$ED26&gt;($ED$11*DU$8),3,0))))</f>
        <v>0</v>
      </c>
      <c r="DV27" s="68">
        <f>IF(OR(SUMIF(DV$12:DV26,2,DV$12:DV26)=2,SUMIF(DV$12:DV26,1,DV$12:DV26)=1,SUM(DV$12:DV26)=1,SUM(DV$12:DV26)=2),0,IF($C27+$ED26&gt;($ED$11*DV$8),1,IF($C27+$D27+$E27+$F27+$ED26&gt;($ED$11*DV$8),2,IF($C27+$D27+$E27+$F27+$G27+$ED26&gt;($ED$11*DV$8),3,0))))</f>
        <v>0</v>
      </c>
      <c r="DW27" s="68">
        <f>IF(OR(SUMIF(DW$12:DW26,2,DW$12:DW26)=2,SUMIF(DW$12:DW26,1,DW$12:DW26)=1,SUM(DW$12:DW26)=1,SUM(DW$12:DW26)=2),0,IF($C27+$ED26&gt;($ED$11*DW$8),1,IF($C27+$D27+$E27+$F27+$ED26&gt;($ED$11*DW$8),2,IF($C27+$D27+$E27+$F27+$G27+$ED26&gt;($ED$11*DW$8),3,0))))</f>
        <v>0</v>
      </c>
      <c r="DX27" s="68">
        <f>IF(OR(SUMIF(DX$12:DX26,2,DX$12:DX26)=2,SUMIF(DX$12:DX26,1,DX$12:DX26)=1,SUM(DX$12:DX26)=1,SUM(DX$12:DX26)=2),0,IF($C27+$ED26&gt;($ED$11*DX$8),1,IF($C27+$D27+$E27+$F27+$ED26&gt;($ED$11*DX$8),2,IF($C27+$D27+$E27+$F27+$G27+$ED26&gt;($ED$11*DX$8),3,0))))</f>
        <v>0</v>
      </c>
      <c r="DY27" s="68">
        <f>IF(OR(SUMIF(DY$12:DY26,2,DY$12:DY26)=2,SUMIF(DY$12:DY26,1,DY$12:DY26)=1,SUM(DY$12:DY26)=1,SUM(DY$12:DY26)=2),0,IF($C27+$ED26&gt;($ED$11*DY$8),1,IF($C27+$D27+$E27+$F27+$ED26&gt;($ED$11*DY$8),2,IF($C27+$D27+$E27+$F27+$G27+$ED26&gt;($ED$11*DY$8),3,0))))</f>
        <v>0</v>
      </c>
      <c r="DZ27" s="68">
        <f>IF(OR(SUMIF(DZ$12:DZ26,2,DZ$12:DZ26)=2,SUMIF(DZ$12:DZ26,1,DZ$12:DZ26)=1,SUM(DZ$12:DZ26)=1,SUM(DZ$12:DZ26)=2),0,IF($C27+$ED26&gt;($ED$11*DZ$8),1,IF($C27+$D27+$E27+$F27+$ED26&gt;($ED$11*DZ$8),2,IF($C27+$D27+$E27+$F27+$G27+$ED26&gt;($ED$11*DZ$8),3,0))))</f>
        <v>0</v>
      </c>
      <c r="EA27" s="68">
        <f>IF(OR(SUMIF(EA$12:EA26,2,EA$12:EA26)=2,SUMIF(EA$12:EA26,1,EA$12:EA26)=1,SUM(EA$12:EA26)=1,SUM(EA$12:EA26)=2),0,IF($C27+$ED26&gt;($ED$11*EA$8),1,IF($C27+$D27+$E27+$F27+$ED26&gt;($ED$11*EA$8),2,IF($C27+$D27+$E27+$F27+$G27+$ED26&gt;($ED$11*EA$8),3,0))))</f>
        <v>0</v>
      </c>
      <c r="EB27" s="68">
        <f>IF(OR(SUMIF(EB$12:EB26,2,EB$12:EB26)=2,SUMIF(EB$12:EB26,1,EB$12:EB26)=1,SUM(EB$12:EB26)=1,SUM(EB$12:EB26)=2),0,IF($C27+$ED26&gt;($ED$11*EB$8),1,IF($C27+$D27+$E27+$F27+$ED26&gt;($ED$11*EB$8),2,IF($C27+$D27+$E27+$F27+$G27+$ED26&gt;($ED$11*EB$8),3,0))))</f>
        <v>0</v>
      </c>
      <c r="EC27" s="68">
        <f>IF(OR(SUMIF(EC$12:EC26,2,EC$12:EC26)=2,SUMIF(EC$12:EC26,1,EC$12:EC26)=1,SUM(EC$12:EC26)=1,SUM(EC$12:EC26)=2),0,IF($C27+$ED26&gt;($ED$11*EC$8),1,IF($C27+$D27+$E27+$F27+$ED26&gt;($ED$11*EC$8),2,IF($C27+$D27+$E27+$F27+$G27+$ED26&gt;($ED$11*EC$8),3,0))))</f>
        <v>0</v>
      </c>
      <c r="ED27" s="26">
        <f>SUM($C$12:$F27)</f>
        <v>0</v>
      </c>
    </row>
    <row r="28" spans="1:134" ht="14.1" customHeight="1">
      <c r="A28" s="66">
        <v>17</v>
      </c>
      <c r="B28" s="238"/>
      <c r="C28" s="238"/>
      <c r="D28" s="238"/>
      <c r="E28" s="238"/>
      <c r="F28" s="238"/>
      <c r="G28" s="238"/>
      <c r="H28" s="68">
        <f>IF(OR(SUMIF(H$12:H27,2,H$12:H27)=2,SUMIF(H$12:H27,1,H$12:H27)=1,SUM(H$12:H27)=1,SUM(H$12:H27)=2),0,IF($C28+$ED27&gt;($ED$11*H$8),1,IF($C28+$D28+$E28+$F28+$ED27&gt;($ED$11*H$8),2,IF($C28+$D28+$E28+$F28+$G28+$ED27&gt;($ED$11*H$8),3,0))))</f>
        <v>0</v>
      </c>
      <c r="I28" s="68">
        <f>IF(OR(SUMIF(I$12:I27,2,I$12:I27)=2,SUMIF(I$12:I27,1,I$12:I27)=1,SUM(I$12:I27)=1,SUM(I$12:I27)=2),0,IF($C28+$ED27&gt;($ED$11*I$8),1,IF($C28+$D28+$E28+$F28+$ED27&gt;($ED$11*I$8),2,IF($C28+$D28+$E28+$F28+$G28+$ED27&gt;($ED$11*I$8),3,0))))</f>
        <v>0</v>
      </c>
      <c r="J28" s="68">
        <f>IF(OR(SUMIF(J$12:J27,2,J$12:J27)=2,SUMIF(J$12:J27,1,J$12:J27)=1,SUM(J$12:J27)=1,SUM(J$12:J27)=2),0,IF($C28+$ED27&gt;($ED$11*J$8),1,IF($C28+$D28+$E28+$F28+$ED27&gt;($ED$11*J$8),2,IF($C28+$D28+$E28+$F28+$G28+$ED27&gt;($ED$11*J$8),3,0))))</f>
        <v>0</v>
      </c>
      <c r="K28" s="68">
        <f>IF(OR(SUMIF(K$12:K27,2,K$12:K27)=2,SUMIF(K$12:K27,1,K$12:K27)=1,SUM(K$12:K27)=1,SUM(K$12:K27)=2),0,IF($C28+$ED27&gt;($ED$11*K$8),1,IF($C28+$D28+$E28+$F28+$ED27&gt;($ED$11*K$8),2,IF($C28+$D28+$E28+$F28+$G28+$ED27&gt;($ED$11*K$8),3,0))))</f>
        <v>0</v>
      </c>
      <c r="L28" s="68">
        <f>IF(OR(SUMIF(L$12:L27,2,L$12:L27)=2,SUMIF(L$12:L27,1,L$12:L27)=1,SUM(L$12:L27)=1,SUM(L$12:L27)=2),0,IF($C28+$ED27&gt;($ED$11*L$8),1,IF($C28+$D28+$E28+$F28+$ED27&gt;($ED$11*L$8),2,IF($C28+$D28+$E28+$F28+$G28+$ED27&gt;($ED$11*L$8),3,0))))</f>
        <v>0</v>
      </c>
      <c r="M28" s="68">
        <f>IF(OR(SUMIF(M$12:M27,2,M$12:M27)=2,SUMIF(M$12:M27,1,M$12:M27)=1,SUM(M$12:M27)=1,SUM(M$12:M27)=2),0,IF($C28+$ED27&gt;($ED$11*M$8),1,IF($C28+$D28+$E28+$F28+$ED27&gt;($ED$11*M$8),2,IF($C28+$D28+$E28+$F28+$G28+$ED27&gt;($ED$11*M$8),3,0))))</f>
        <v>0</v>
      </c>
      <c r="N28" s="68">
        <f>IF(OR(SUMIF(N$12:N27,2,N$12:N27)=2,SUMIF(N$12:N27,1,N$12:N27)=1,SUM(N$12:N27)=1,SUM(N$12:N27)=2),0,IF($C28+$ED27&gt;($ED$11*N$8),1,IF($C28+$D28+$E28+$F28+$ED27&gt;($ED$11*N$8),2,IF($C28+$D28+$E28+$F28+$G28+$ED27&gt;($ED$11*N$8),3,0))))</f>
        <v>0</v>
      </c>
      <c r="O28" s="68">
        <f>IF(OR(SUMIF(O$12:O27,2,O$12:O27)=2,SUMIF(O$12:O27,1,O$12:O27)=1,SUM(O$12:O27)=1,SUM(O$12:O27)=2),0,IF($C28+$ED27&gt;($ED$11*O$8),1,IF($C28+$D28+$E28+$F28+$ED27&gt;($ED$11*O$8),2,IF($C28+$D28+$E28+$F28+$G28+$ED27&gt;($ED$11*O$8),3,0))))</f>
        <v>0</v>
      </c>
      <c r="P28" s="68">
        <f>IF(OR(SUMIF(P$12:P27,2,P$12:P27)=2,SUMIF(P$12:P27,1,P$12:P27)=1,SUM(P$12:P27)=1,SUM(P$12:P27)=2),0,IF($C28+$ED27&gt;($ED$11*P$8),1,IF($C28+$D28+$E28+$F28+$ED27&gt;($ED$11*P$8),2,IF($C28+$D28+$E28+$F28+$G28+$ED27&gt;($ED$11*P$8),3,0))))</f>
        <v>0</v>
      </c>
      <c r="Q28" s="68">
        <f>IF(OR(SUMIF(Q$12:Q27,2,Q$12:Q27)=2,SUMIF(Q$12:Q27,1,Q$12:Q27)=1,SUM(Q$12:Q27)=1,SUM(Q$12:Q27)=2),0,IF($C28+$ED27&gt;($ED$11*Q$8),1,IF($C28+$D28+$E28+$F28+$ED27&gt;($ED$11*Q$8),2,IF($C28+$D28+$E28+$F28+$G28+$ED27&gt;($ED$11*Q$8),3,0))))</f>
        <v>0</v>
      </c>
      <c r="R28" s="68">
        <f>IF(OR(SUMIF(R$12:R27,2,R$12:R27)=2,SUMIF(R$12:R27,1,R$12:R27)=1,SUM(R$12:R27)=1,SUM(R$12:R27)=2),0,IF($C28+$ED27&gt;($ED$11*R$8),1,IF($C28+$D28+$E28+$F28+$ED27&gt;($ED$11*R$8),2,IF($C28+$D28+$E28+$F28+$G28+$ED27&gt;($ED$11*R$8),3,0))))</f>
        <v>0</v>
      </c>
      <c r="S28" s="68">
        <f>IF(OR(SUMIF(S$12:S27,2,S$12:S27)=2,SUMIF(S$12:S27,1,S$12:S27)=1,SUM(S$12:S27)=1,SUM(S$12:S27)=2),0,IF($C28+$ED27&gt;($ED$11*S$8),1,IF($C28+$D28+$E28+$F28+$ED27&gt;($ED$11*S$8),2,IF($C28+$D28+$E28+$F28+$G28+$ED27&gt;($ED$11*S$8),3,0))))</f>
        <v>0</v>
      </c>
      <c r="T28" s="68">
        <f>IF(OR(SUMIF(T$12:T27,2,T$12:T27)=2,SUMIF(T$12:T27,1,T$12:T27)=1,SUM(T$12:T27)=1,SUM(T$12:T27)=2),0,IF($C28+$ED27&gt;($ED$11*T$8),1,IF($C28+$D28+$E28+$F28+$ED27&gt;($ED$11*T$8),2,IF($C28+$D28+$E28+$F28+$G28+$ED27&gt;($ED$11*T$8),3,0))))</f>
        <v>0</v>
      </c>
      <c r="U28" s="68">
        <f>IF(OR(SUMIF(U$12:U27,2,U$12:U27)=2,SUMIF(U$12:U27,1,U$12:U27)=1,SUM(U$12:U27)=1,SUM(U$12:U27)=2),0,IF($C28+$ED27&gt;($ED$11*U$8),1,IF($C28+$D28+$E28+$F28+$ED27&gt;($ED$11*U$8),2,IF($C28+$D28+$E28+$F28+$G28+$ED27&gt;($ED$11*U$8),3,0))))</f>
        <v>0</v>
      </c>
      <c r="V28" s="68">
        <f>IF(OR(SUMIF(V$12:V27,2,V$12:V27)=2,SUMIF(V$12:V27,1,V$12:V27)=1,SUM(V$12:V27)=1,SUM(V$12:V27)=2),0,IF($C28+$ED27&gt;($ED$11*V$8),1,IF($C28+$D28+$E28+$F28+$ED27&gt;($ED$11*V$8),2,IF($C28+$D28+$E28+$F28+$G28+$ED27&gt;($ED$11*V$8),3,0))))</f>
        <v>0</v>
      </c>
      <c r="W28" s="68">
        <f>IF(OR(SUMIF(W$12:W27,2,W$12:W27)=2,SUMIF(W$12:W27,1,W$12:W27)=1,SUM(W$12:W27)=1,SUM(W$12:W27)=2),0,IF($C28+$ED27&gt;($ED$11*W$8),1,IF($C28+$D28+$E28+$F28+$ED27&gt;($ED$11*W$8),2,IF($C28+$D28+$E28+$F28+$G28+$ED27&gt;($ED$11*W$8),3,0))))</f>
        <v>0</v>
      </c>
      <c r="X28" s="68">
        <f>IF(OR(SUMIF(X$12:X27,2,X$12:X27)=2,SUMIF(X$12:X27,1,X$12:X27)=1,SUM(X$12:X27)=1,SUM(X$12:X27)=2),0,IF($C28+$ED27&gt;($ED$11*X$8),1,IF($C28+$D28+$E28+$F28+$ED27&gt;($ED$11*X$8),2,IF($C28+$D28+$E28+$F28+$G28+$ED27&gt;($ED$11*X$8),3,0))))</f>
        <v>0</v>
      </c>
      <c r="Y28" s="68">
        <f>IF(OR(SUMIF(Y$12:Y27,2,Y$12:Y27)=2,SUMIF(Y$12:Y27,1,Y$12:Y27)=1,SUM(Y$12:Y27)=1,SUM(Y$12:Y27)=2),0,IF($C28+$ED27&gt;($ED$11*Y$8),1,IF($C28+$D28+$E28+$F28+$ED27&gt;($ED$11*Y$8),2,IF($C28+$D28+$E28+$F28+$G28+$ED27&gt;($ED$11*Y$8),3,0))))</f>
        <v>0</v>
      </c>
      <c r="Z28" s="68">
        <f>IF(OR(SUMIF(Z$12:Z27,2,Z$12:Z27)=2,SUMIF(Z$12:Z27,1,Z$12:Z27)=1,SUM(Z$12:Z27)=1,SUM(Z$12:Z27)=2),0,IF($C28+$ED27&gt;($ED$11*Z$8),1,IF($C28+$D28+$E28+$F28+$ED27&gt;($ED$11*Z$8),2,IF($C28+$D28+$E28+$F28+$G28+$ED27&gt;($ED$11*Z$8),3,0))))</f>
        <v>0</v>
      </c>
      <c r="AA28" s="68">
        <f>IF(OR(SUMIF(AA$12:AA27,2,AA$12:AA27)=2,SUMIF(AA$12:AA27,1,AA$12:AA27)=1,SUM(AA$12:AA27)=1,SUM(AA$12:AA27)=2),0,IF($C28+$ED27&gt;($ED$11*AA$8),1,IF($C28+$D28+$E28+$F28+$ED27&gt;($ED$11*AA$8),2,IF($C28+$D28+$E28+$F28+$G28+$ED27&gt;($ED$11*AA$8),3,0))))</f>
        <v>0</v>
      </c>
      <c r="AB28" s="68">
        <f>IF(OR(SUMIF(AB$12:AB27,2,AB$12:AB27)=2,SUMIF(AB$12:AB27,1,AB$12:AB27)=1,SUM(AB$12:AB27)=1,SUM(AB$12:AB27)=2),0,IF($C28+$ED27&gt;($ED$11*AB$8),1,IF($C28+$D28+$E28+$F28+$ED27&gt;($ED$11*AB$8),2,IF($C28+$D28+$E28+$F28+$G28+$ED27&gt;($ED$11*AB$8),3,0))))</f>
        <v>0</v>
      </c>
      <c r="AC28" s="68">
        <f>IF(OR(SUMIF(AC$12:AC27,2,AC$12:AC27)=2,SUMIF(AC$12:AC27,1,AC$12:AC27)=1,SUM(AC$12:AC27)=1,SUM(AC$12:AC27)=2),0,IF($C28+$ED27&gt;($ED$11*AC$8),1,IF($C28+$D28+$E28+$F28+$ED27&gt;($ED$11*AC$8),2,IF($C28+$D28+$E28+$F28+$G28+$ED27&gt;($ED$11*AC$8),3,0))))</f>
        <v>0</v>
      </c>
      <c r="AD28" s="68">
        <f>IF(OR(SUMIF(AD$12:AD27,2,AD$12:AD27)=2,SUMIF(AD$12:AD27,1,AD$12:AD27)=1,SUM(AD$12:AD27)=1,SUM(AD$12:AD27)=2),0,IF($C28+$ED27&gt;($ED$11*AD$8),1,IF($C28+$D28+$E28+$F28+$ED27&gt;($ED$11*AD$8),2,IF($C28+$D28+$E28+$F28+$G28+$ED27&gt;($ED$11*AD$8),3,0))))</f>
        <v>0</v>
      </c>
      <c r="AE28" s="68">
        <f>IF(OR(SUMIF(AE$12:AE27,2,AE$12:AE27)=2,SUMIF(AE$12:AE27,1,AE$12:AE27)=1,SUM(AE$12:AE27)=1,SUM(AE$12:AE27)=2),0,IF($C28+$ED27&gt;($ED$11*AE$8),1,IF($C28+$D28+$E28+$F28+$ED27&gt;($ED$11*AE$8),2,IF($C28+$D28+$E28+$F28+$G28+$ED27&gt;($ED$11*AE$8),3,0))))</f>
        <v>0</v>
      </c>
      <c r="AF28" s="68">
        <f>IF(OR(SUMIF(AF$12:AF27,2,AF$12:AF27)=2,SUMIF(AF$12:AF27,1,AF$12:AF27)=1,SUM(AF$12:AF27)=1,SUM(AF$12:AF27)=2),0,IF($C28+$ED27&gt;($ED$11*AF$8),1,IF($C28+$D28+$E28+$F28+$ED27&gt;($ED$11*AF$8),2,IF($C28+$D28+$E28+$F28+$G28+$ED27&gt;($ED$11*AF$8),3,0))))</f>
        <v>0</v>
      </c>
      <c r="AG28" s="68">
        <f>IF(OR(SUMIF(AG$12:AG27,2,AG$12:AG27)=2,SUMIF(AG$12:AG27,1,AG$12:AG27)=1,SUM(AG$12:AG27)=1,SUM(AG$12:AG27)=2),0,IF($C28+$ED27&gt;($ED$11*AG$8),1,IF($C28+$D28+$E28+$F28+$ED27&gt;($ED$11*AG$8),2,IF($C28+$D28+$E28+$F28+$G28+$ED27&gt;($ED$11*AG$8),3,0))))</f>
        <v>0</v>
      </c>
      <c r="AH28" s="68">
        <f>IF(OR(SUMIF(AH$12:AH27,2,AH$12:AH27)=2,SUMIF(AH$12:AH27,1,AH$12:AH27)=1,SUM(AH$12:AH27)=1,SUM(AH$12:AH27)=2),0,IF($C28+$ED27&gt;($ED$11*AH$8),1,IF($C28+$D28+$E28+$F28+$ED27&gt;($ED$11*AH$8),2,IF($C28+$D28+$E28+$F28+$G28+$ED27&gt;($ED$11*AH$8),3,0))))</f>
        <v>0</v>
      </c>
      <c r="AI28" s="68">
        <f>IF(OR(SUMIF(AI$12:AI27,2,AI$12:AI27)=2,SUMIF(AI$12:AI27,1,AI$12:AI27)=1,SUM(AI$12:AI27)=1,SUM(AI$12:AI27)=2),0,IF($C28+$ED27&gt;($ED$11*AI$8),1,IF($C28+$D28+$E28+$F28+$ED27&gt;($ED$11*AI$8),2,IF($C28+$D28+$E28+$F28+$G28+$ED27&gt;($ED$11*AI$8),3,0))))</f>
        <v>0</v>
      </c>
      <c r="AJ28" s="68">
        <f>IF(OR(SUMIF(AJ$12:AJ27,2,AJ$12:AJ27)=2,SUMIF(AJ$12:AJ27,1,AJ$12:AJ27)=1,SUM(AJ$12:AJ27)=1,SUM(AJ$12:AJ27)=2),0,IF($C28+$ED27&gt;($ED$11*AJ$8),1,IF($C28+$D28+$E28+$F28+$ED27&gt;($ED$11*AJ$8),2,IF($C28+$D28+$E28+$F28+$G28+$ED27&gt;($ED$11*AJ$8),3,0))))</f>
        <v>0</v>
      </c>
      <c r="AK28" s="68">
        <f>IF(OR(SUMIF(AK$12:AK27,2,AK$12:AK27)=2,SUMIF(AK$12:AK27,1,AK$12:AK27)=1,SUM(AK$12:AK27)=1,SUM(AK$12:AK27)=2),0,IF($C28+$ED27&gt;($ED$11*AK$8),1,IF($C28+$D28+$E28+$F28+$ED27&gt;($ED$11*AK$8),2,IF($C28+$D28+$E28+$F28+$G28+$ED27&gt;($ED$11*AK$8),3,0))))</f>
        <v>0</v>
      </c>
      <c r="AL28" s="68">
        <f>IF(OR(SUMIF(AL$12:AL27,2,AL$12:AL27)=2,SUMIF(AL$12:AL27,1,AL$12:AL27)=1,SUM(AL$12:AL27)=1,SUM(AL$12:AL27)=2),0,IF($C28+$ED27&gt;($ED$11*AL$8),1,IF($C28+$D28+$E28+$F28+$ED27&gt;($ED$11*AL$8),2,IF($C28+$D28+$E28+$F28+$G28+$ED27&gt;($ED$11*AL$8),3,0))))</f>
        <v>0</v>
      </c>
      <c r="AM28" s="68">
        <f>IF(OR(SUMIF(AM$12:AM27,2,AM$12:AM27)=2,SUMIF(AM$12:AM27,1,AM$12:AM27)=1,SUM(AM$12:AM27)=1,SUM(AM$12:AM27)=2),0,IF($C28+$ED27&gt;($ED$11*AM$8),1,IF($C28+$D28+$E28+$F28+$ED27&gt;($ED$11*AM$8),2,IF($C28+$D28+$E28+$F28+$G28+$ED27&gt;($ED$11*AM$8),3,0))))</f>
        <v>0</v>
      </c>
      <c r="AN28" s="68">
        <f>IF(OR(SUMIF(AN$12:AN27,2,AN$12:AN27)=2,SUMIF(AN$12:AN27,1,AN$12:AN27)=1,SUM(AN$12:AN27)=1,SUM(AN$12:AN27)=2),0,IF($C28+$ED27&gt;($ED$11*AN$8),1,IF($C28+$D28+$E28+$F28+$ED27&gt;($ED$11*AN$8),2,IF($C28+$D28+$E28+$F28+$G28+$ED27&gt;($ED$11*AN$8),3,0))))</f>
        <v>0</v>
      </c>
      <c r="AO28" s="68">
        <f>IF(OR(SUMIF(AO$12:AO27,2,AO$12:AO27)=2,SUMIF(AO$12:AO27,1,AO$12:AO27)=1,SUM(AO$12:AO27)=1,SUM(AO$12:AO27)=2),0,IF($C28+$ED27&gt;($ED$11*AO$8),1,IF($C28+$D28+$E28+$F28+$ED27&gt;($ED$11*AO$8),2,IF($C28+$D28+$E28+$F28+$G28+$ED27&gt;($ED$11*AO$8),3,0))))</f>
        <v>0</v>
      </c>
      <c r="AP28" s="68">
        <f>IF(OR(SUMIF(AP$12:AP27,2,AP$12:AP27)=2,SUMIF(AP$12:AP27,1,AP$12:AP27)=1,SUM(AP$12:AP27)=1,SUM(AP$12:AP27)=2),0,IF($C28+$ED27&gt;($ED$11*AP$8),1,IF($C28+$D28+$E28+$F28+$ED27&gt;($ED$11*AP$8),2,IF($C28+$D28+$E28+$F28+$G28+$ED27&gt;($ED$11*AP$8),3,0))))</f>
        <v>0</v>
      </c>
      <c r="AQ28" s="68">
        <f>IF(OR(SUMIF(AQ$12:AQ27,2,AQ$12:AQ27)=2,SUMIF(AQ$12:AQ27,1,AQ$12:AQ27)=1,SUM(AQ$12:AQ27)=1,SUM(AQ$12:AQ27)=2),0,IF($C28+$ED27&gt;($ED$11*AQ$8),1,IF($C28+$D28+$E28+$F28+$ED27&gt;($ED$11*AQ$8),2,IF($C28+$D28+$E28+$F28+$G28+$ED27&gt;($ED$11*AQ$8),3,0))))</f>
        <v>0</v>
      </c>
      <c r="AR28" s="68">
        <f>IF(OR(SUMIF(AR$12:AR27,2,AR$12:AR27)=2,SUMIF(AR$12:AR27,1,AR$12:AR27)=1,SUM(AR$12:AR27)=1,SUM(AR$12:AR27)=2),0,IF($C28+$ED27&gt;($ED$11*AR$8),1,IF($C28+$D28+$E28+$F28+$ED27&gt;($ED$11*AR$8),2,IF($C28+$D28+$E28+$F28+$G28+$ED27&gt;($ED$11*AR$8),3,0))))</f>
        <v>0</v>
      </c>
      <c r="AS28" s="68">
        <f>IF(OR(SUMIF(AS$12:AS27,2,AS$12:AS27)=2,SUMIF(AS$12:AS27,1,AS$12:AS27)=1,SUM(AS$12:AS27)=1,SUM(AS$12:AS27)=2),0,IF($C28+$ED27&gt;($ED$11*AS$8),1,IF($C28+$D28+$E28+$F28+$ED27&gt;($ED$11*AS$8),2,IF($C28+$D28+$E28+$F28+$G28+$ED27&gt;($ED$11*AS$8),3,0))))</f>
        <v>0</v>
      </c>
      <c r="AT28" s="68">
        <f>IF(OR(SUMIF(AT$12:AT27,2,AT$12:AT27)=2,SUMIF(AT$12:AT27,1,AT$12:AT27)=1,SUM(AT$12:AT27)=1,SUM(AT$12:AT27)=2),0,IF($C28+$ED27&gt;($ED$11*AT$8),1,IF($C28+$D28+$E28+$F28+$ED27&gt;($ED$11*AT$8),2,IF($C28+$D28+$E28+$F28+$G28+$ED27&gt;($ED$11*AT$8),3,0))))</f>
        <v>0</v>
      </c>
      <c r="AU28" s="68">
        <f>IF(OR(SUMIF(AU$12:AU27,2,AU$12:AU27)=2,SUMIF(AU$12:AU27,1,AU$12:AU27)=1,SUM(AU$12:AU27)=1,SUM(AU$12:AU27)=2),0,IF($C28+$ED27&gt;($ED$11*AU$8),1,IF($C28+$D28+$E28+$F28+$ED27&gt;($ED$11*AU$8),2,IF($C28+$D28+$E28+$F28+$G28+$ED27&gt;($ED$11*AU$8),3,0))))</f>
        <v>0</v>
      </c>
      <c r="AV28" s="68">
        <f>IF(OR(SUMIF(AV$12:AV27,2,AV$12:AV27)=2,SUMIF(AV$12:AV27,1,AV$12:AV27)=1,SUM(AV$12:AV27)=1,SUM(AV$12:AV27)=2),0,IF($C28+$ED27&gt;($ED$11*AV$8),1,IF($C28+$D28+$E28+$F28+$ED27&gt;($ED$11*AV$8),2,IF($C28+$D28+$E28+$F28+$G28+$ED27&gt;($ED$11*AV$8),3,0))))</f>
        <v>0</v>
      </c>
      <c r="AW28" s="68">
        <f>IF(OR(SUMIF(AW$12:AW27,2,AW$12:AW27)=2,SUMIF(AW$12:AW27,1,AW$12:AW27)=1,SUM(AW$12:AW27)=1,SUM(AW$12:AW27)=2),0,IF($C28+$ED27&gt;($ED$11*AW$8),1,IF($C28+$D28+$E28+$F28+$ED27&gt;($ED$11*AW$8),2,IF($C28+$D28+$E28+$F28+$G28+$ED27&gt;($ED$11*AW$8),3,0))))</f>
        <v>0</v>
      </c>
      <c r="AX28" s="68">
        <f>IF(OR(SUMIF(AX$12:AX27,2,AX$12:AX27)=2,SUMIF(AX$12:AX27,1,AX$12:AX27)=1,SUM(AX$12:AX27)=1,SUM(AX$12:AX27)=2),0,IF($C28+$ED27&gt;($ED$11*AX$8),1,IF($C28+$D28+$E28+$F28+$ED27&gt;($ED$11*AX$8),2,IF($C28+$D28+$E28+$F28+$G28+$ED27&gt;($ED$11*AX$8),3,0))))</f>
        <v>0</v>
      </c>
      <c r="AY28" s="68">
        <f>IF(OR(SUMIF(AY$12:AY27,2,AY$12:AY27)=2,SUMIF(AY$12:AY27,1,AY$12:AY27)=1,SUM(AY$12:AY27)=1,SUM(AY$12:AY27)=2),0,IF($C28+$ED27&gt;($ED$11*AY$8),1,IF($C28+$D28+$E28+$F28+$ED27&gt;($ED$11*AY$8),2,IF($C28+$D28+$E28+$F28+$G28+$ED27&gt;($ED$11*AY$8),3,0))))</f>
        <v>0</v>
      </c>
      <c r="AZ28" s="68">
        <f>IF(OR(SUMIF(AZ$12:AZ27,2,AZ$12:AZ27)=2,SUMIF(AZ$12:AZ27,1,AZ$12:AZ27)=1,SUM(AZ$12:AZ27)=1,SUM(AZ$12:AZ27)=2),0,IF($C28+$ED27&gt;($ED$11*AZ$8),1,IF($C28+$D28+$E28+$F28+$ED27&gt;($ED$11*AZ$8),2,IF($C28+$D28+$E28+$F28+$G28+$ED27&gt;($ED$11*AZ$8),3,0))))</f>
        <v>0</v>
      </c>
      <c r="BA28" s="68">
        <f>IF(OR(SUMIF(BA$12:BA27,2,BA$12:BA27)=2,SUMIF(BA$12:BA27,1,BA$12:BA27)=1,SUM(BA$12:BA27)=1,SUM(BA$12:BA27)=2),0,IF($C28+$ED27&gt;($ED$11*BA$8),1,IF($C28+$D28+$E28+$F28+$ED27&gt;($ED$11*BA$8),2,IF($C28+$D28+$E28+$F28+$G28+$ED27&gt;($ED$11*BA$8),3,0))))</f>
        <v>0</v>
      </c>
      <c r="BB28" s="68">
        <f>IF(OR(SUMIF(BB$12:BB27,2,BB$12:BB27)=2,SUMIF(BB$12:BB27,1,BB$12:BB27)=1,SUM(BB$12:BB27)=1,SUM(BB$12:BB27)=2),0,IF($C28+$ED27&gt;($ED$11*BB$8),1,IF($C28+$D28+$E28+$F28+$ED27&gt;($ED$11*BB$8),2,IF($C28+$D28+$E28+$F28+$G28+$ED27&gt;($ED$11*BB$8),3,0))))</f>
        <v>0</v>
      </c>
      <c r="BC28" s="68">
        <f>IF(OR(SUMIF(BC$12:BC27,2,BC$12:BC27)=2,SUMIF(BC$12:BC27,1,BC$12:BC27)=1,SUM(BC$12:BC27)=1,SUM(BC$12:BC27)=2),0,IF($C28+$ED27&gt;($ED$11*BC$8),1,IF($C28+$D28+$E28+$F28+$ED27&gt;($ED$11*BC$8),2,IF($C28+$D28+$E28+$F28+$G28+$ED27&gt;($ED$11*BC$8),3,0))))</f>
        <v>0</v>
      </c>
      <c r="BD28" s="68">
        <f>IF(OR(SUMIF(BD$12:BD27,2,BD$12:BD27)=2,SUMIF(BD$12:BD27,1,BD$12:BD27)=1,SUM(BD$12:BD27)=1,SUM(BD$12:BD27)=2),0,IF($C28+$ED27&gt;($ED$11*BD$8),1,IF($C28+$D28+$E28+$F28+$ED27&gt;($ED$11*BD$8),2,IF($C28+$D28+$E28+$F28+$G28+$ED27&gt;($ED$11*BD$8),3,0))))</f>
        <v>0</v>
      </c>
      <c r="BE28" s="68">
        <f>IF(OR(SUMIF(BE$12:BE27,2,BE$12:BE27)=2,SUMIF(BE$12:BE27,1,BE$12:BE27)=1,SUM(BE$12:BE27)=1,SUM(BE$12:BE27)=2),0,IF($C28+$ED27&gt;($ED$11*BE$8),1,IF($C28+$D28+$E28+$F28+$ED27&gt;($ED$11*BE$8),2,IF($C28+$D28+$E28+$F28+$G28+$ED27&gt;($ED$11*BE$8),3,0))))</f>
        <v>0</v>
      </c>
      <c r="BF28" s="68">
        <f>IF(OR(SUMIF(BF$12:BF27,2,BF$12:BF27)=2,SUMIF(BF$12:BF27,1,BF$12:BF27)=1,SUM(BF$12:BF27)=1,SUM(BF$12:BF27)=2),0,IF($C28+$ED27&gt;($ED$11*BF$8),1,IF($C28+$D28+$E28+$F28+$ED27&gt;($ED$11*BF$8),2,IF($C28+$D28+$E28+$F28+$G28+$ED27&gt;($ED$11*BF$8),3,0))))</f>
        <v>0</v>
      </c>
      <c r="BG28" s="68">
        <f>IF(OR(SUMIF(BG$12:BG27,2,BG$12:BG27)=2,SUMIF(BG$12:BG27,1,BG$12:BG27)=1,SUM(BG$12:BG27)=1,SUM(BG$12:BG27)=2),0,IF($C28+$ED27&gt;($ED$11*BG$8),1,IF($C28+$D28+$E28+$F28+$ED27&gt;($ED$11*BG$8),2,IF($C28+$D28+$E28+$F28+$G28+$ED27&gt;($ED$11*BG$8),3,0))))</f>
        <v>0</v>
      </c>
      <c r="BH28" s="68">
        <f>IF(OR(SUMIF(BH$12:BH27,2,BH$12:BH27)=2,SUMIF(BH$12:BH27,1,BH$12:BH27)=1,SUM(BH$12:BH27)=1,SUM(BH$12:BH27)=2),0,IF($C28+$ED27&gt;($ED$11*BH$8),1,IF($C28+$D28+$E28+$F28+$ED27&gt;($ED$11*BH$8),2,IF($C28+$D28+$E28+$F28+$G28+$ED27&gt;($ED$11*BH$8),3,0))))</f>
        <v>0</v>
      </c>
      <c r="BI28" s="68">
        <f>IF(OR(SUMIF(BI$12:BI27,2,BI$12:BI27)=2,SUMIF(BI$12:BI27,1,BI$12:BI27)=1,SUM(BI$12:BI27)=1,SUM(BI$12:BI27)=2),0,IF($C28+$ED27&gt;($ED$11*BI$8),1,IF($C28+$D28+$E28+$F28+$ED27&gt;($ED$11*BI$8),2,IF($C28+$D28+$E28+$F28+$G28+$ED27&gt;($ED$11*BI$8),3,0))))</f>
        <v>0</v>
      </c>
      <c r="BJ28" s="68">
        <f>IF(OR(SUMIF(BJ$12:BJ27,2,BJ$12:BJ27)=2,SUMIF(BJ$12:BJ27,1,BJ$12:BJ27)=1,SUM(BJ$12:BJ27)=1,SUM(BJ$12:BJ27)=2),0,IF($C28+$ED27&gt;($ED$11*BJ$8),1,IF($C28+$D28+$E28+$F28+$ED27&gt;($ED$11*BJ$8),2,IF($C28+$D28+$E28+$F28+$G28+$ED27&gt;($ED$11*BJ$8),3,0))))</f>
        <v>0</v>
      </c>
      <c r="BK28" s="68">
        <f>IF(OR(SUMIF(BK$12:BK27,2,BK$12:BK27)=2,SUMIF(BK$12:BK27,1,BK$12:BK27)=1,SUM(BK$12:BK27)=1,SUM(BK$12:BK27)=2),0,IF($C28+$ED27&gt;($ED$11*BK$8),1,IF($C28+$D28+$E28+$F28+$ED27&gt;($ED$11*BK$8),2,IF($C28+$D28+$E28+$F28+$G28+$ED27&gt;($ED$11*BK$8),3,0))))</f>
        <v>0</v>
      </c>
      <c r="BL28" s="68">
        <f>IF(OR(SUMIF(BL$12:BL27,2,BL$12:BL27)=2,SUMIF(BL$12:BL27,1,BL$12:BL27)=1,SUM(BL$12:BL27)=1,SUM(BL$12:BL27)=2),0,IF($C28+$ED27&gt;($ED$11*BL$8),1,IF($C28+$D28+$E28+$F28+$ED27&gt;($ED$11*BL$8),2,IF($C28+$D28+$E28+$F28+$G28+$ED27&gt;($ED$11*BL$8),3,0))))</f>
        <v>0</v>
      </c>
      <c r="BM28" s="68">
        <f>IF(OR(SUMIF(BM$12:BM27,2,BM$12:BM27)=2,SUMIF(BM$12:BM27,1,BM$12:BM27)=1,SUM(BM$12:BM27)=1,SUM(BM$12:BM27)=2),0,IF($C28+$ED27&gt;($ED$11*BM$8),1,IF($C28+$D28+$E28+$F28+$ED27&gt;($ED$11*BM$8),2,IF($C28+$D28+$E28+$F28+$G28+$ED27&gt;($ED$11*BM$8),3,0))))</f>
        <v>0</v>
      </c>
      <c r="BN28" s="68">
        <f>IF(OR(SUMIF(BN$12:BN27,2,BN$12:BN27)=2,SUMIF(BN$12:BN27,1,BN$12:BN27)=1,SUM(BN$12:BN27)=1,SUM(BN$12:BN27)=2),0,IF($C28+$ED27&gt;($ED$11*BN$8),1,IF($C28+$D28+$E28+$F28+$ED27&gt;($ED$11*BN$8),2,IF($C28+$D28+$E28+$F28+$G28+$ED27&gt;($ED$11*BN$8),3,0))))</f>
        <v>0</v>
      </c>
      <c r="BO28" s="68">
        <f>IF(OR(SUMIF(BO$12:BO27,2,BO$12:BO27)=2,SUMIF(BO$12:BO27,1,BO$12:BO27)=1,SUM(BO$12:BO27)=1,SUM(BO$12:BO27)=2),0,IF($C28+$ED27&gt;($ED$11*BO$8),1,IF($C28+$D28+$E28+$F28+$ED27&gt;($ED$11*BO$8),2,IF($C28+$D28+$E28+$F28+$G28+$ED27&gt;($ED$11*BO$8),3,0))))</f>
        <v>0</v>
      </c>
      <c r="BP28" s="68">
        <f>IF(OR(SUMIF(BP$12:BP27,2,BP$12:BP27)=2,SUMIF(BP$12:BP27,1,BP$12:BP27)=1,SUM(BP$12:BP27)=1,SUM(BP$12:BP27)=2),0,IF($C28+$ED27&gt;($ED$11*BP$8),1,IF($C28+$D28+$E28+$F28+$ED27&gt;($ED$11*BP$8),2,IF($C28+$D28+$E28+$F28+$G28+$ED27&gt;($ED$11*BP$8),3,0))))</f>
        <v>0</v>
      </c>
      <c r="BQ28" s="68">
        <f>IF(OR(SUMIF(BQ$12:BQ27,2,BQ$12:BQ27)=2,SUMIF(BQ$12:BQ27,1,BQ$12:BQ27)=1,SUM(BQ$12:BQ27)=1,SUM(BQ$12:BQ27)=2),0,IF($C28+$ED27&gt;($ED$11*BQ$8),1,IF($C28+$D28+$E28+$F28+$ED27&gt;($ED$11*BQ$8),2,IF($C28+$D28+$E28+$F28+$G28+$ED27&gt;($ED$11*BQ$8),3,0))))</f>
        <v>0</v>
      </c>
      <c r="BR28" s="68">
        <f>IF(OR(SUMIF(BR$12:BR27,2,BR$12:BR27)=2,SUMIF(BR$12:BR27,1,BR$12:BR27)=1,SUM(BR$12:BR27)=1,SUM(BR$12:BR27)=2),0,IF($C28+$ED27&gt;($ED$11*BR$8),1,IF($C28+$D28+$E28+$F28+$ED27&gt;($ED$11*BR$8),2,IF($C28+$D28+$E28+$F28+$G28+$ED27&gt;($ED$11*BR$8),3,0))))</f>
        <v>0</v>
      </c>
      <c r="BS28" s="68">
        <f>IF(OR(SUMIF(BS$12:BS27,2,BS$12:BS27)=2,SUMIF(BS$12:BS27,1,BS$12:BS27)=1,SUM(BS$12:BS27)=1,SUM(BS$12:BS27)=2),0,IF($C28+$ED27&gt;($ED$11*BS$8),1,IF($C28+$D28+$E28+$F28+$ED27&gt;($ED$11*BS$8),2,IF($C28+$D28+$E28+$F28+$G28+$ED27&gt;($ED$11*BS$8),3,0))))</f>
        <v>0</v>
      </c>
      <c r="BT28" s="68">
        <f>IF(OR(SUMIF(BT$12:BT27,2,BT$12:BT27)=2,SUMIF(BT$12:BT27,1,BT$12:BT27)=1,SUM(BT$12:BT27)=1,SUM(BT$12:BT27)=2),0,IF($C28+$ED27&gt;($ED$11*BT$8),1,IF($C28+$D28+$E28+$F28+$ED27&gt;($ED$11*BT$8),2,IF($C28+$D28+$E28+$F28+$G28+$ED27&gt;($ED$11*BT$8),3,0))))</f>
        <v>0</v>
      </c>
      <c r="BU28" s="68">
        <f>IF(OR(SUMIF(BU$12:BU27,2,BU$12:BU27)=2,SUMIF(BU$12:BU27,1,BU$12:BU27)=1,SUM(BU$12:BU27)=1,SUM(BU$12:BU27)=2),0,IF($C28+$ED27&gt;($ED$11*BU$8),1,IF($C28+$D28+$E28+$F28+$ED27&gt;($ED$11*BU$8),2,IF($C28+$D28+$E28+$F28+$G28+$ED27&gt;($ED$11*BU$8),3,0))))</f>
        <v>0</v>
      </c>
      <c r="BV28" s="68">
        <f>IF(OR(SUMIF(BV$12:BV27,2,BV$12:BV27)=2,SUMIF(BV$12:BV27,1,BV$12:BV27)=1,SUM(BV$12:BV27)=1,SUM(BV$12:BV27)=2),0,IF($C28+$ED27&gt;($ED$11*BV$8),1,IF($C28+$D28+$E28+$F28+$ED27&gt;($ED$11*BV$8),2,IF($C28+$D28+$E28+$F28+$G28+$ED27&gt;($ED$11*BV$8),3,0))))</f>
        <v>0</v>
      </c>
      <c r="BW28" s="68">
        <f>IF(OR(SUMIF(BW$12:BW27,2,BW$12:BW27)=2,SUMIF(BW$12:BW27,1,BW$12:BW27)=1,SUM(BW$12:BW27)=1,SUM(BW$12:BW27)=2),0,IF($C28+$ED27&gt;($ED$11*BW$8),1,IF($C28+$D28+$E28+$F28+$ED27&gt;($ED$11*BW$8),2,IF($C28+$D28+$E28+$F28+$G28+$ED27&gt;($ED$11*BW$8),3,0))))</f>
        <v>0</v>
      </c>
      <c r="BX28" s="68">
        <f>IF(OR(SUMIF(BX$12:BX27,2,BX$12:BX27)=2,SUMIF(BX$12:BX27,1,BX$12:BX27)=1,SUM(BX$12:BX27)=1,SUM(BX$12:BX27)=2),0,IF($C28+$ED27&gt;($ED$11*BX$8),1,IF($C28+$D28+$E28+$F28+$ED27&gt;($ED$11*BX$8),2,IF($C28+$D28+$E28+$F28+$G28+$ED27&gt;($ED$11*BX$8),3,0))))</f>
        <v>0</v>
      </c>
      <c r="BY28" s="68">
        <f>IF(OR(SUMIF(BY$12:BY27,2,BY$12:BY27)=2,SUMIF(BY$12:BY27,1,BY$12:BY27)=1,SUM(BY$12:BY27)=1,SUM(BY$12:BY27)=2),0,IF($C28+$ED27&gt;($ED$11*BY$8),1,IF($C28+$D28+$E28+$F28+$ED27&gt;($ED$11*BY$8),2,IF($C28+$D28+$E28+$F28+$G28+$ED27&gt;($ED$11*BY$8),3,0))))</f>
        <v>0</v>
      </c>
      <c r="BZ28" s="68">
        <f>IF(OR(SUMIF(BZ$12:BZ27,2,BZ$12:BZ27)=2,SUMIF(BZ$12:BZ27,1,BZ$12:BZ27)=1,SUM(BZ$12:BZ27)=1,SUM(BZ$12:BZ27)=2),0,IF($C28+$ED27&gt;($ED$11*BZ$8),1,IF($C28+$D28+$E28+$F28+$ED27&gt;($ED$11*BZ$8),2,IF($C28+$D28+$E28+$F28+$G28+$ED27&gt;($ED$11*BZ$8),3,0))))</f>
        <v>0</v>
      </c>
      <c r="CA28" s="68">
        <f>IF(OR(SUMIF(CA$12:CA27,2,CA$12:CA27)=2,SUMIF(CA$12:CA27,1,CA$12:CA27)=1,SUM(CA$12:CA27)=1,SUM(CA$12:CA27)=2),0,IF($C28+$ED27&gt;($ED$11*CA$8),1,IF($C28+$D28+$E28+$F28+$ED27&gt;($ED$11*CA$8),2,IF($C28+$D28+$E28+$F28+$G28+$ED27&gt;($ED$11*CA$8),3,0))))</f>
        <v>0</v>
      </c>
      <c r="CB28" s="68">
        <f>IF(OR(SUMIF(CB$12:CB27,2,CB$12:CB27)=2,SUMIF(CB$12:CB27,1,CB$12:CB27)=1,SUM(CB$12:CB27)=1,SUM(CB$12:CB27)=2),0,IF($C28+$ED27&gt;($ED$11*CB$8),1,IF($C28+$D28+$E28+$F28+$ED27&gt;($ED$11*CB$8),2,IF($C28+$D28+$E28+$F28+$G28+$ED27&gt;($ED$11*CB$8),3,0))))</f>
        <v>0</v>
      </c>
      <c r="CC28" s="68">
        <f>IF(OR(SUMIF(CC$12:CC27,2,CC$12:CC27)=2,SUMIF(CC$12:CC27,1,CC$12:CC27)=1,SUM(CC$12:CC27)=1,SUM(CC$12:CC27)=2),0,IF($C28+$ED27&gt;($ED$11*CC$8),1,IF($C28+$D28+$E28+$F28+$ED27&gt;($ED$11*CC$8),2,IF($C28+$D28+$E28+$F28+$G28+$ED27&gt;($ED$11*CC$8),3,0))))</f>
        <v>0</v>
      </c>
      <c r="CD28" s="68">
        <f>IF(OR(SUMIF(CD$12:CD27,2,CD$12:CD27)=2,SUMIF(CD$12:CD27,1,CD$12:CD27)=1,SUM(CD$12:CD27)=1,SUM(CD$12:CD27)=2),0,IF($C28+$ED27&gt;($ED$11*CD$8),1,IF($C28+$D28+$E28+$F28+$ED27&gt;($ED$11*CD$8),2,IF($C28+$D28+$E28+$F28+$G28+$ED27&gt;($ED$11*CD$8),3,0))))</f>
        <v>0</v>
      </c>
      <c r="CE28" s="68">
        <f>IF(OR(SUMIF(CE$12:CE27,2,CE$12:CE27)=2,SUMIF(CE$12:CE27,1,CE$12:CE27)=1,SUM(CE$12:CE27)=1,SUM(CE$12:CE27)=2),0,IF($C28+$ED27&gt;($ED$11*CE$8),1,IF($C28+$D28+$E28+$F28+$ED27&gt;($ED$11*CE$8),2,IF($C28+$D28+$E28+$F28+$G28+$ED27&gt;($ED$11*CE$8),3,0))))</f>
        <v>0</v>
      </c>
      <c r="CF28" s="68">
        <f>IF(OR(SUMIF(CF$12:CF27,2,CF$12:CF27)=2,SUMIF(CF$12:CF27,1,CF$12:CF27)=1,SUM(CF$12:CF27)=1,SUM(CF$12:CF27)=2),0,IF($C28+$ED27&gt;($ED$11*CF$8),1,IF($C28+$D28+$E28+$F28+$ED27&gt;($ED$11*CF$8),2,IF($C28+$D28+$E28+$F28+$G28+$ED27&gt;($ED$11*CF$8),3,0))))</f>
        <v>0</v>
      </c>
      <c r="CG28" s="68">
        <f>IF(OR(SUMIF(CG$12:CG27,2,CG$12:CG27)=2,SUMIF(CG$12:CG27,1,CG$12:CG27)=1,SUM(CG$12:CG27)=1,SUM(CG$12:CG27)=2),0,IF($C28+$ED27&gt;($ED$11*CG$8),1,IF($C28+$D28+$E28+$F28+$ED27&gt;($ED$11*CG$8),2,IF($C28+$D28+$E28+$F28+$G28+$ED27&gt;($ED$11*CG$8),3,0))))</f>
        <v>0</v>
      </c>
      <c r="CH28" s="68">
        <f>IF(OR(SUMIF(CH$12:CH27,2,CH$12:CH27)=2,SUMIF(CH$12:CH27,1,CH$12:CH27)=1,SUM(CH$12:CH27)=1,SUM(CH$12:CH27)=2),0,IF($C28+$ED27&gt;($ED$11*CH$8),1,IF($C28+$D28+$E28+$F28+$ED27&gt;($ED$11*CH$8),2,IF($C28+$D28+$E28+$F28+$G28+$ED27&gt;($ED$11*CH$8),3,0))))</f>
        <v>0</v>
      </c>
      <c r="CI28" s="68">
        <f>IF(OR(SUMIF(CI$12:CI27,2,CI$12:CI27)=2,SUMIF(CI$12:CI27,1,CI$12:CI27)=1,SUM(CI$12:CI27)=1,SUM(CI$12:CI27)=2),0,IF($C28+$ED27&gt;($ED$11*CI$8),1,IF($C28+$D28+$E28+$F28+$ED27&gt;($ED$11*CI$8),2,IF($C28+$D28+$E28+$F28+$G28+$ED27&gt;($ED$11*CI$8),3,0))))</f>
        <v>0</v>
      </c>
      <c r="CJ28" s="68">
        <f>IF(OR(SUMIF(CJ$12:CJ27,2,CJ$12:CJ27)=2,SUMIF(CJ$12:CJ27,1,CJ$12:CJ27)=1,SUM(CJ$12:CJ27)=1,SUM(CJ$12:CJ27)=2),0,IF($C28+$ED27&gt;($ED$11*CJ$8),1,IF($C28+$D28+$E28+$F28+$ED27&gt;($ED$11*CJ$8),2,IF($C28+$D28+$E28+$F28+$G28+$ED27&gt;($ED$11*CJ$8),3,0))))</f>
        <v>0</v>
      </c>
      <c r="CK28" s="68">
        <f>IF(OR(SUMIF(CK$12:CK27,2,CK$12:CK27)=2,SUMIF(CK$12:CK27,1,CK$12:CK27)=1,SUM(CK$12:CK27)=1,SUM(CK$12:CK27)=2),0,IF($C28+$ED27&gt;($ED$11*CK$8),1,IF($C28+$D28+$E28+$F28+$ED27&gt;($ED$11*CK$8),2,IF($C28+$D28+$E28+$F28+$G28+$ED27&gt;($ED$11*CK$8),3,0))))</f>
        <v>0</v>
      </c>
      <c r="CL28" s="68">
        <f>IF(OR(SUMIF(CL$12:CL27,2,CL$12:CL27)=2,SUMIF(CL$12:CL27,1,CL$12:CL27)=1,SUM(CL$12:CL27)=1,SUM(CL$12:CL27)=2),0,IF($C28+$ED27&gt;($ED$11*CL$8),1,IF($C28+$D28+$E28+$F28+$ED27&gt;($ED$11*CL$8),2,IF($C28+$D28+$E28+$F28+$G28+$ED27&gt;($ED$11*CL$8),3,0))))</f>
        <v>0</v>
      </c>
      <c r="CM28" s="68">
        <f>IF(OR(SUMIF(CM$12:CM27,2,CM$12:CM27)=2,SUMIF(CM$12:CM27,1,CM$12:CM27)=1,SUM(CM$12:CM27)=1,SUM(CM$12:CM27)=2),0,IF($C28+$ED27&gt;($ED$11*CM$8),1,IF($C28+$D28+$E28+$F28+$ED27&gt;($ED$11*CM$8),2,IF($C28+$D28+$E28+$F28+$G28+$ED27&gt;($ED$11*CM$8),3,0))))</f>
        <v>0</v>
      </c>
      <c r="CN28" s="68">
        <f>IF(OR(SUMIF(CN$12:CN27,2,CN$12:CN27)=2,SUMIF(CN$12:CN27,1,CN$12:CN27)=1,SUM(CN$12:CN27)=1,SUM(CN$12:CN27)=2),0,IF($C28+$ED27&gt;($ED$11*CN$8),1,IF($C28+$D28+$E28+$F28+$ED27&gt;($ED$11*CN$8),2,IF($C28+$D28+$E28+$F28+$G28+$ED27&gt;($ED$11*CN$8),3,0))))</f>
        <v>0</v>
      </c>
      <c r="CO28" s="68">
        <f>IF(OR(SUMIF(CO$12:CO27,2,CO$12:CO27)=2,SUMIF(CO$12:CO27,1,CO$12:CO27)=1,SUM(CO$12:CO27)=1,SUM(CO$12:CO27)=2),0,IF($C28+$ED27&gt;($ED$11*CO$8),1,IF($C28+$D28+$E28+$F28+$ED27&gt;($ED$11*CO$8),2,IF($C28+$D28+$E28+$F28+$G28+$ED27&gt;($ED$11*CO$8),3,0))))</f>
        <v>0</v>
      </c>
      <c r="CP28" s="68">
        <f>IF(OR(SUMIF(CP$12:CP27,2,CP$12:CP27)=2,SUMIF(CP$12:CP27,1,CP$12:CP27)=1,SUM(CP$12:CP27)=1,SUM(CP$12:CP27)=2),0,IF($C28+$ED27&gt;($ED$11*CP$8),1,IF($C28+$D28+$E28+$F28+$ED27&gt;($ED$11*CP$8),2,IF($C28+$D28+$E28+$F28+$G28+$ED27&gt;($ED$11*CP$8),3,0))))</f>
        <v>0</v>
      </c>
      <c r="CQ28" s="68">
        <f>IF(OR(SUMIF(CQ$12:CQ27,2,CQ$12:CQ27)=2,SUMIF(CQ$12:CQ27,1,CQ$12:CQ27)=1,SUM(CQ$12:CQ27)=1,SUM(CQ$12:CQ27)=2),0,IF($C28+$ED27&gt;($ED$11*CQ$8),1,IF($C28+$D28+$E28+$F28+$ED27&gt;($ED$11*CQ$8),2,IF($C28+$D28+$E28+$F28+$G28+$ED27&gt;($ED$11*CQ$8),3,0))))</f>
        <v>0</v>
      </c>
      <c r="CR28" s="68">
        <f>IF(OR(SUMIF(CR$12:CR27,2,CR$12:CR27)=2,SUMIF(CR$12:CR27,1,CR$12:CR27)=1,SUM(CR$12:CR27)=1,SUM(CR$12:CR27)=2),0,IF($C28+$ED27&gt;($ED$11*CR$8),1,IF($C28+$D28+$E28+$F28+$ED27&gt;($ED$11*CR$8),2,IF($C28+$D28+$E28+$F28+$G28+$ED27&gt;($ED$11*CR$8),3,0))))</f>
        <v>0</v>
      </c>
      <c r="CS28" s="68">
        <f>IF(OR(SUMIF(CS$12:CS27,2,CS$12:CS27)=2,SUMIF(CS$12:CS27,1,CS$12:CS27)=1,SUM(CS$12:CS27)=1,SUM(CS$12:CS27)=2),0,IF($C28+$ED27&gt;($ED$11*CS$8),1,IF($C28+$D28+$E28+$F28+$ED27&gt;($ED$11*CS$8),2,IF($C28+$D28+$E28+$F28+$G28+$ED27&gt;($ED$11*CS$8),3,0))))</f>
        <v>0</v>
      </c>
      <c r="CT28" s="68">
        <f>IF(OR(SUMIF(CT$12:CT27,2,CT$12:CT27)=2,SUMIF(CT$12:CT27,1,CT$12:CT27)=1,SUM(CT$12:CT27)=1,SUM(CT$12:CT27)=2),0,IF($C28+$ED27&gt;($ED$11*CT$8),1,IF($C28+$D28+$E28+$F28+$ED27&gt;($ED$11*CT$8),2,IF($C28+$D28+$E28+$F28+$G28+$ED27&gt;($ED$11*CT$8),3,0))))</f>
        <v>0</v>
      </c>
      <c r="CU28" s="68">
        <f>IF(OR(SUMIF(CU$12:CU27,2,CU$12:CU27)=2,SUMIF(CU$12:CU27,1,CU$12:CU27)=1,SUM(CU$12:CU27)=1,SUM(CU$12:CU27)=2),0,IF($C28+$ED27&gt;($ED$11*CU$8),1,IF($C28+$D28+$E28+$F28+$ED27&gt;($ED$11*CU$8),2,IF($C28+$D28+$E28+$F28+$G28+$ED27&gt;($ED$11*CU$8),3,0))))</f>
        <v>0</v>
      </c>
      <c r="CV28" s="68">
        <f>IF(OR(SUMIF(CV$12:CV27,2,CV$12:CV27)=2,SUMIF(CV$12:CV27,1,CV$12:CV27)=1,SUM(CV$12:CV27)=1,SUM(CV$12:CV27)=2),0,IF($C28+$ED27&gt;($ED$11*CV$8),1,IF($C28+$D28+$E28+$F28+$ED27&gt;($ED$11*CV$8),2,IF($C28+$D28+$E28+$F28+$G28+$ED27&gt;($ED$11*CV$8),3,0))))</f>
        <v>0</v>
      </c>
      <c r="CW28" s="68">
        <f>IF(OR(SUMIF(CW$12:CW27,2,CW$12:CW27)=2,SUMIF(CW$12:CW27,1,CW$12:CW27)=1,SUM(CW$12:CW27)=1,SUM(CW$12:CW27)=2),0,IF($C28+$ED27&gt;($ED$11*CW$8),1,IF($C28+$D28+$E28+$F28+$ED27&gt;($ED$11*CW$8),2,IF($C28+$D28+$E28+$F28+$G28+$ED27&gt;($ED$11*CW$8),3,0))))</f>
        <v>0</v>
      </c>
      <c r="CX28" s="68">
        <f>IF(OR(SUMIF(CX$12:CX27,2,CX$12:CX27)=2,SUMIF(CX$12:CX27,1,CX$12:CX27)=1,SUM(CX$12:CX27)=1,SUM(CX$12:CX27)=2),0,IF($C28+$ED27&gt;($ED$11*CX$8),1,IF($C28+$D28+$E28+$F28+$ED27&gt;($ED$11*CX$8),2,IF($C28+$D28+$E28+$F28+$G28+$ED27&gt;($ED$11*CX$8),3,0))))</f>
        <v>0</v>
      </c>
      <c r="CY28" s="68">
        <f>IF(OR(SUMIF(CY$12:CY27,2,CY$12:CY27)=2,SUMIF(CY$12:CY27,1,CY$12:CY27)=1,SUM(CY$12:CY27)=1,SUM(CY$12:CY27)=2),0,IF($C28+$ED27&gt;($ED$11*CY$8),1,IF($C28+$D28+$E28+$F28+$ED27&gt;($ED$11*CY$8),2,IF($C28+$D28+$E28+$F28+$G28+$ED27&gt;($ED$11*CY$8),3,0))))</f>
        <v>0</v>
      </c>
      <c r="CZ28" s="68">
        <f>IF(OR(SUMIF(CZ$12:CZ27,2,CZ$12:CZ27)=2,SUMIF(CZ$12:CZ27,1,CZ$12:CZ27)=1,SUM(CZ$12:CZ27)=1,SUM(CZ$12:CZ27)=2),0,IF($C28+$ED27&gt;($ED$11*CZ$8),1,IF($C28+$D28+$E28+$F28+$ED27&gt;($ED$11*CZ$8),2,IF($C28+$D28+$E28+$F28+$G28+$ED27&gt;($ED$11*CZ$8),3,0))))</f>
        <v>0</v>
      </c>
      <c r="DA28" s="68">
        <f>IF(OR(SUMIF(DA$12:DA27,2,DA$12:DA27)=2,SUMIF(DA$12:DA27,1,DA$12:DA27)=1,SUM(DA$12:DA27)=1,SUM(DA$12:DA27)=2),0,IF($C28+$ED27&gt;($ED$11*DA$8),1,IF($C28+$D28+$E28+$F28+$ED27&gt;($ED$11*DA$8),2,IF($C28+$D28+$E28+$F28+$G28+$ED27&gt;($ED$11*DA$8),3,0))))</f>
        <v>0</v>
      </c>
      <c r="DB28" s="68">
        <f>IF(OR(SUMIF(DB$12:DB27,2,DB$12:DB27)=2,SUMIF(DB$12:DB27,1,DB$12:DB27)=1,SUM(DB$12:DB27)=1,SUM(DB$12:DB27)=2),0,IF($C28+$ED27&gt;($ED$11*DB$8),1,IF($C28+$D28+$E28+$F28+$ED27&gt;($ED$11*DB$8),2,IF($C28+$D28+$E28+$F28+$G28+$ED27&gt;($ED$11*DB$8),3,0))))</f>
        <v>0</v>
      </c>
      <c r="DC28" s="68">
        <f>IF(OR(SUMIF(DC$12:DC27,2,DC$12:DC27)=2,SUMIF(DC$12:DC27,1,DC$12:DC27)=1,SUM(DC$12:DC27)=1,SUM(DC$12:DC27)=2),0,IF($C28+$ED27&gt;($ED$11*DC$8),1,IF($C28+$D28+$E28+$F28+$ED27&gt;($ED$11*DC$8),2,IF($C28+$D28+$E28+$F28+$G28+$ED27&gt;($ED$11*DC$8),3,0))))</f>
        <v>0</v>
      </c>
      <c r="DD28" s="68">
        <f>IF(OR(SUMIF(DD$12:DD27,2,DD$12:DD27)=2,SUMIF(DD$12:DD27,1,DD$12:DD27)=1,SUM(DD$12:DD27)=1,SUM(DD$12:DD27)=2),0,IF($C28+$ED27&gt;($ED$11*DD$8),1,IF($C28+$D28+$E28+$F28+$ED27&gt;($ED$11*DD$8),2,IF($C28+$D28+$E28+$F28+$G28+$ED27&gt;($ED$11*DD$8),3,0))))</f>
        <v>0</v>
      </c>
      <c r="DE28" s="68">
        <f>IF(OR(SUMIF(DE$12:DE27,2,DE$12:DE27)=2,SUMIF(DE$12:DE27,1,DE$12:DE27)=1,SUM(DE$12:DE27)=1,SUM(DE$12:DE27)=2),0,IF($C28+$ED27&gt;($ED$11*DE$8),1,IF($C28+$D28+$E28+$F28+$ED27&gt;($ED$11*DE$8),2,IF($C28+$D28+$E28+$F28+$G28+$ED27&gt;($ED$11*DE$8),3,0))))</f>
        <v>0</v>
      </c>
      <c r="DF28" s="68">
        <f>IF(OR(SUMIF(DF$12:DF27,2,DF$12:DF27)=2,SUMIF(DF$12:DF27,1,DF$12:DF27)=1,SUM(DF$12:DF27)=1,SUM(DF$12:DF27)=2),0,IF($C28+$ED27&gt;($ED$11*DF$8),1,IF($C28+$D28+$E28+$F28+$ED27&gt;($ED$11*DF$8),2,IF($C28+$D28+$E28+$F28+$G28+$ED27&gt;($ED$11*DF$8),3,0))))</f>
        <v>0</v>
      </c>
      <c r="DG28" s="68">
        <f>IF(OR(SUMIF(DG$12:DG27,2,DG$12:DG27)=2,SUMIF(DG$12:DG27,1,DG$12:DG27)=1,SUM(DG$12:DG27)=1,SUM(DG$12:DG27)=2),0,IF($C28+$ED27&gt;($ED$11*DG$8),1,IF($C28+$D28+$E28+$F28+$ED27&gt;($ED$11*DG$8),2,IF($C28+$D28+$E28+$F28+$G28+$ED27&gt;($ED$11*DG$8),3,0))))</f>
        <v>0</v>
      </c>
      <c r="DH28" s="68">
        <f>IF(OR(SUMIF(DH$12:DH27,2,DH$12:DH27)=2,SUMIF(DH$12:DH27,1,DH$12:DH27)=1,SUM(DH$12:DH27)=1,SUM(DH$12:DH27)=2),0,IF($C28+$ED27&gt;($ED$11*DH$8),1,IF($C28+$D28+$E28+$F28+$ED27&gt;($ED$11*DH$8),2,IF($C28+$D28+$E28+$F28+$G28+$ED27&gt;($ED$11*DH$8),3,0))))</f>
        <v>0</v>
      </c>
      <c r="DI28" s="68">
        <f>IF(OR(SUMIF(DI$12:DI27,2,DI$12:DI27)=2,SUMIF(DI$12:DI27,1,DI$12:DI27)=1,SUM(DI$12:DI27)=1,SUM(DI$12:DI27)=2),0,IF($C28+$ED27&gt;($ED$11*DI$8),1,IF($C28+$D28+$E28+$F28+$ED27&gt;($ED$11*DI$8),2,IF($C28+$D28+$E28+$F28+$G28+$ED27&gt;($ED$11*DI$8),3,0))))</f>
        <v>0</v>
      </c>
      <c r="DJ28" s="68">
        <f>IF(OR(SUMIF(DJ$12:DJ27,2,DJ$12:DJ27)=2,SUMIF(DJ$12:DJ27,1,DJ$12:DJ27)=1,SUM(DJ$12:DJ27)=1,SUM(DJ$12:DJ27)=2),0,IF($C28+$ED27&gt;($ED$11*DJ$8),1,IF($C28+$D28+$E28+$F28+$ED27&gt;($ED$11*DJ$8),2,IF($C28+$D28+$E28+$F28+$G28+$ED27&gt;($ED$11*DJ$8),3,0))))</f>
        <v>0</v>
      </c>
      <c r="DK28" s="68">
        <f>IF(OR(SUMIF(DK$12:DK27,2,DK$12:DK27)=2,SUMIF(DK$12:DK27,1,DK$12:DK27)=1,SUM(DK$12:DK27)=1,SUM(DK$12:DK27)=2),0,IF($C28+$ED27&gt;($ED$11*DK$8),1,IF($C28+$D28+$E28+$F28+$ED27&gt;($ED$11*DK$8),2,IF($C28+$D28+$E28+$F28+$G28+$ED27&gt;($ED$11*DK$8),3,0))))</f>
        <v>0</v>
      </c>
      <c r="DL28" s="68">
        <f>IF(OR(SUMIF(DL$12:DL27,2,DL$12:DL27)=2,SUMIF(DL$12:DL27,1,DL$12:DL27)=1,SUM(DL$12:DL27)=1,SUM(DL$12:DL27)=2),0,IF($C28+$ED27&gt;($ED$11*DL$8),1,IF($C28+$D28+$E28+$F28+$ED27&gt;($ED$11*DL$8),2,IF($C28+$D28+$E28+$F28+$G28+$ED27&gt;($ED$11*DL$8),3,0))))</f>
        <v>0</v>
      </c>
      <c r="DM28" s="68">
        <f>IF(OR(SUMIF(DM$12:DM27,2,DM$12:DM27)=2,SUMIF(DM$12:DM27,1,DM$12:DM27)=1,SUM(DM$12:DM27)=1,SUM(DM$12:DM27)=2),0,IF($C28+$ED27&gt;($ED$11*DM$8),1,IF($C28+$D28+$E28+$F28+$ED27&gt;($ED$11*DM$8),2,IF($C28+$D28+$E28+$F28+$G28+$ED27&gt;($ED$11*DM$8),3,0))))</f>
        <v>0</v>
      </c>
      <c r="DN28" s="68">
        <f>IF(OR(SUMIF(DN$12:DN27,2,DN$12:DN27)=2,SUMIF(DN$12:DN27,1,DN$12:DN27)=1,SUM(DN$12:DN27)=1,SUM(DN$12:DN27)=2),0,IF($C28+$ED27&gt;($ED$11*DN$8),1,IF($C28+$D28+$E28+$F28+$ED27&gt;($ED$11*DN$8),2,IF($C28+$D28+$E28+$F28+$G28+$ED27&gt;($ED$11*DN$8),3,0))))</f>
        <v>0</v>
      </c>
      <c r="DO28" s="68">
        <f>IF(OR(SUMIF(DO$12:DO27,2,DO$12:DO27)=2,SUMIF(DO$12:DO27,1,DO$12:DO27)=1,SUM(DO$12:DO27)=1,SUM(DO$12:DO27)=2),0,IF($C28+$ED27&gt;($ED$11*DO$8),1,IF($C28+$D28+$E28+$F28+$ED27&gt;($ED$11*DO$8),2,IF($C28+$D28+$E28+$F28+$G28+$ED27&gt;($ED$11*DO$8),3,0))))</f>
        <v>0</v>
      </c>
      <c r="DP28" s="68">
        <f>IF(OR(SUMIF(DP$12:DP27,2,DP$12:DP27)=2,SUMIF(DP$12:DP27,1,DP$12:DP27)=1,SUM(DP$12:DP27)=1,SUM(DP$12:DP27)=2),0,IF($C28+$ED27&gt;($ED$11*DP$8),1,IF($C28+$D28+$E28+$F28+$ED27&gt;($ED$11*DP$8),2,IF($C28+$D28+$E28+$F28+$G28+$ED27&gt;($ED$11*DP$8),3,0))))</f>
        <v>0</v>
      </c>
      <c r="DQ28" s="68">
        <f>IF(OR(SUMIF(DQ$12:DQ27,2,DQ$12:DQ27)=2,SUMIF(DQ$12:DQ27,1,DQ$12:DQ27)=1,SUM(DQ$12:DQ27)=1,SUM(DQ$12:DQ27)=2),0,IF($C28+$ED27&gt;($ED$11*DQ$8),1,IF($C28+$D28+$E28+$F28+$ED27&gt;($ED$11*DQ$8),2,IF($C28+$D28+$E28+$F28+$G28+$ED27&gt;($ED$11*DQ$8),3,0))))</f>
        <v>0</v>
      </c>
      <c r="DR28" s="68">
        <f>IF(OR(SUMIF(DR$12:DR27,2,DR$12:DR27)=2,SUMIF(DR$12:DR27,1,DR$12:DR27)=1,SUM(DR$12:DR27)=1,SUM(DR$12:DR27)=2),0,IF($C28+$ED27&gt;($ED$11*DR$8),1,IF($C28+$D28+$E28+$F28+$ED27&gt;($ED$11*DR$8),2,IF($C28+$D28+$E28+$F28+$G28+$ED27&gt;($ED$11*DR$8),3,0))))</f>
        <v>0</v>
      </c>
      <c r="DS28" s="68">
        <f>IF(OR(SUMIF(DS$12:DS27,2,DS$12:DS27)=2,SUMIF(DS$12:DS27,1,DS$12:DS27)=1,SUM(DS$12:DS27)=1,SUM(DS$12:DS27)=2),0,IF($C28+$ED27&gt;($ED$11*DS$8),1,IF($C28+$D28+$E28+$F28+$ED27&gt;($ED$11*DS$8),2,IF($C28+$D28+$E28+$F28+$G28+$ED27&gt;($ED$11*DS$8),3,0))))</f>
        <v>0</v>
      </c>
      <c r="DT28" s="68">
        <f>IF(OR(SUMIF(DT$12:DT27,2,DT$12:DT27)=2,SUMIF(DT$12:DT27,1,DT$12:DT27)=1,SUM(DT$12:DT27)=1,SUM(DT$12:DT27)=2),0,IF($C28+$ED27&gt;($ED$11*DT$8),1,IF($C28+$D28+$E28+$F28+$ED27&gt;($ED$11*DT$8),2,IF($C28+$D28+$E28+$F28+$G28+$ED27&gt;($ED$11*DT$8),3,0))))</f>
        <v>0</v>
      </c>
      <c r="DU28" s="68">
        <f>IF(OR(SUMIF(DU$12:DU27,2,DU$12:DU27)=2,SUMIF(DU$12:DU27,1,DU$12:DU27)=1,SUM(DU$12:DU27)=1,SUM(DU$12:DU27)=2),0,IF($C28+$ED27&gt;($ED$11*DU$8),1,IF($C28+$D28+$E28+$F28+$ED27&gt;($ED$11*DU$8),2,IF($C28+$D28+$E28+$F28+$G28+$ED27&gt;($ED$11*DU$8),3,0))))</f>
        <v>0</v>
      </c>
      <c r="DV28" s="68">
        <f>IF(OR(SUMIF(DV$12:DV27,2,DV$12:DV27)=2,SUMIF(DV$12:DV27,1,DV$12:DV27)=1,SUM(DV$12:DV27)=1,SUM(DV$12:DV27)=2),0,IF($C28+$ED27&gt;($ED$11*DV$8),1,IF($C28+$D28+$E28+$F28+$ED27&gt;($ED$11*DV$8),2,IF($C28+$D28+$E28+$F28+$G28+$ED27&gt;($ED$11*DV$8),3,0))))</f>
        <v>0</v>
      </c>
      <c r="DW28" s="68">
        <f>IF(OR(SUMIF(DW$12:DW27,2,DW$12:DW27)=2,SUMIF(DW$12:DW27,1,DW$12:DW27)=1,SUM(DW$12:DW27)=1,SUM(DW$12:DW27)=2),0,IF($C28+$ED27&gt;($ED$11*DW$8),1,IF($C28+$D28+$E28+$F28+$ED27&gt;($ED$11*DW$8),2,IF($C28+$D28+$E28+$F28+$G28+$ED27&gt;($ED$11*DW$8),3,0))))</f>
        <v>0</v>
      </c>
      <c r="DX28" s="68">
        <f>IF(OR(SUMIF(DX$12:DX27,2,DX$12:DX27)=2,SUMIF(DX$12:DX27,1,DX$12:DX27)=1,SUM(DX$12:DX27)=1,SUM(DX$12:DX27)=2),0,IF($C28+$ED27&gt;($ED$11*DX$8),1,IF($C28+$D28+$E28+$F28+$ED27&gt;($ED$11*DX$8),2,IF($C28+$D28+$E28+$F28+$G28+$ED27&gt;($ED$11*DX$8),3,0))))</f>
        <v>0</v>
      </c>
      <c r="DY28" s="68">
        <f>IF(OR(SUMIF(DY$12:DY27,2,DY$12:DY27)=2,SUMIF(DY$12:DY27,1,DY$12:DY27)=1,SUM(DY$12:DY27)=1,SUM(DY$12:DY27)=2),0,IF($C28+$ED27&gt;($ED$11*DY$8),1,IF($C28+$D28+$E28+$F28+$ED27&gt;($ED$11*DY$8),2,IF($C28+$D28+$E28+$F28+$G28+$ED27&gt;($ED$11*DY$8),3,0))))</f>
        <v>0</v>
      </c>
      <c r="DZ28" s="68">
        <f>IF(OR(SUMIF(DZ$12:DZ27,2,DZ$12:DZ27)=2,SUMIF(DZ$12:DZ27,1,DZ$12:DZ27)=1,SUM(DZ$12:DZ27)=1,SUM(DZ$12:DZ27)=2),0,IF($C28+$ED27&gt;($ED$11*DZ$8),1,IF($C28+$D28+$E28+$F28+$ED27&gt;($ED$11*DZ$8),2,IF($C28+$D28+$E28+$F28+$G28+$ED27&gt;($ED$11*DZ$8),3,0))))</f>
        <v>0</v>
      </c>
      <c r="EA28" s="68">
        <f>IF(OR(SUMIF(EA$12:EA27,2,EA$12:EA27)=2,SUMIF(EA$12:EA27,1,EA$12:EA27)=1,SUM(EA$12:EA27)=1,SUM(EA$12:EA27)=2),0,IF($C28+$ED27&gt;($ED$11*EA$8),1,IF($C28+$D28+$E28+$F28+$ED27&gt;($ED$11*EA$8),2,IF($C28+$D28+$E28+$F28+$G28+$ED27&gt;($ED$11*EA$8),3,0))))</f>
        <v>0</v>
      </c>
      <c r="EB28" s="68">
        <f>IF(OR(SUMIF(EB$12:EB27,2,EB$12:EB27)=2,SUMIF(EB$12:EB27,1,EB$12:EB27)=1,SUM(EB$12:EB27)=1,SUM(EB$12:EB27)=2),0,IF($C28+$ED27&gt;($ED$11*EB$8),1,IF($C28+$D28+$E28+$F28+$ED27&gt;($ED$11*EB$8),2,IF($C28+$D28+$E28+$F28+$G28+$ED27&gt;($ED$11*EB$8),3,0))))</f>
        <v>0</v>
      </c>
      <c r="EC28" s="68">
        <f>IF(OR(SUMIF(EC$12:EC27,2,EC$12:EC27)=2,SUMIF(EC$12:EC27,1,EC$12:EC27)=1,SUM(EC$12:EC27)=1,SUM(EC$12:EC27)=2),0,IF($C28+$ED27&gt;($ED$11*EC$8),1,IF($C28+$D28+$E28+$F28+$ED27&gt;($ED$11*EC$8),2,IF($C28+$D28+$E28+$F28+$G28+$ED27&gt;($ED$11*EC$8),3,0))))</f>
        <v>0</v>
      </c>
      <c r="ED28" s="26">
        <f>SUM($C$12:$F28)</f>
        <v>0</v>
      </c>
    </row>
    <row r="29" spans="1:134" ht="14.1" customHeight="1">
      <c r="A29" s="66">
        <v>18</v>
      </c>
      <c r="B29" s="238"/>
      <c r="C29" s="238"/>
      <c r="D29" s="238"/>
      <c r="E29" s="238"/>
      <c r="F29" s="238"/>
      <c r="G29" s="238"/>
      <c r="H29" s="68">
        <f>IF(OR(SUMIF(H$12:H28,2,H$12:H28)=2,SUMIF(H$12:H28,1,H$12:H28)=1,SUM(H$12:H28)=1,SUM(H$12:H28)=2),0,IF($C29+$ED28&gt;($ED$11*H$8),1,IF($C29+$D29+$E29+$F29+$ED28&gt;($ED$11*H$8),2,IF($C29+$D29+$E29+$F29+$G29+$ED28&gt;($ED$11*H$8),3,0))))</f>
        <v>0</v>
      </c>
      <c r="I29" s="68">
        <f>IF(OR(SUMIF(I$12:I28,2,I$12:I28)=2,SUMIF(I$12:I28,1,I$12:I28)=1,SUM(I$12:I28)=1,SUM(I$12:I28)=2),0,IF($C29+$ED28&gt;($ED$11*I$8),1,IF($C29+$D29+$E29+$F29+$ED28&gt;($ED$11*I$8),2,IF($C29+$D29+$E29+$F29+$G29+$ED28&gt;($ED$11*I$8),3,0))))</f>
        <v>0</v>
      </c>
      <c r="J29" s="68">
        <f>IF(OR(SUMIF(J$12:J28,2,J$12:J28)=2,SUMIF(J$12:J28,1,J$12:J28)=1,SUM(J$12:J28)=1,SUM(J$12:J28)=2),0,IF($C29+$ED28&gt;($ED$11*J$8),1,IF($C29+$D29+$E29+$F29+$ED28&gt;($ED$11*J$8),2,IF($C29+$D29+$E29+$F29+$G29+$ED28&gt;($ED$11*J$8),3,0))))</f>
        <v>0</v>
      </c>
      <c r="K29" s="68">
        <f>IF(OR(SUMIF(K$12:K28,2,K$12:K28)=2,SUMIF(K$12:K28,1,K$12:K28)=1,SUM(K$12:K28)=1,SUM(K$12:K28)=2),0,IF($C29+$ED28&gt;($ED$11*K$8),1,IF($C29+$D29+$E29+$F29+$ED28&gt;($ED$11*K$8),2,IF($C29+$D29+$E29+$F29+$G29+$ED28&gt;($ED$11*K$8),3,0))))</f>
        <v>0</v>
      </c>
      <c r="L29" s="68">
        <f>IF(OR(SUMIF(L$12:L28,2,L$12:L28)=2,SUMIF(L$12:L28,1,L$12:L28)=1,SUM(L$12:L28)=1,SUM(L$12:L28)=2),0,IF($C29+$ED28&gt;($ED$11*L$8),1,IF($C29+$D29+$E29+$F29+$ED28&gt;($ED$11*L$8),2,IF($C29+$D29+$E29+$F29+$G29+$ED28&gt;($ED$11*L$8),3,0))))</f>
        <v>0</v>
      </c>
      <c r="M29" s="68">
        <f>IF(OR(SUMIF(M$12:M28,2,M$12:M28)=2,SUMIF(M$12:M28,1,M$12:M28)=1,SUM(M$12:M28)=1,SUM(M$12:M28)=2),0,IF($C29+$ED28&gt;($ED$11*M$8),1,IF($C29+$D29+$E29+$F29+$ED28&gt;($ED$11*M$8),2,IF($C29+$D29+$E29+$F29+$G29+$ED28&gt;($ED$11*M$8),3,0))))</f>
        <v>0</v>
      </c>
      <c r="N29" s="68">
        <f>IF(OR(SUMIF(N$12:N28,2,N$12:N28)=2,SUMIF(N$12:N28,1,N$12:N28)=1,SUM(N$12:N28)=1,SUM(N$12:N28)=2),0,IF($C29+$ED28&gt;($ED$11*N$8),1,IF($C29+$D29+$E29+$F29+$ED28&gt;($ED$11*N$8),2,IF($C29+$D29+$E29+$F29+$G29+$ED28&gt;($ED$11*N$8),3,0))))</f>
        <v>0</v>
      </c>
      <c r="O29" s="68">
        <f>IF(OR(SUMIF(O$12:O28,2,O$12:O28)=2,SUMIF(O$12:O28,1,O$12:O28)=1,SUM(O$12:O28)=1,SUM(O$12:O28)=2),0,IF($C29+$ED28&gt;($ED$11*O$8),1,IF($C29+$D29+$E29+$F29+$ED28&gt;($ED$11*O$8),2,IF($C29+$D29+$E29+$F29+$G29+$ED28&gt;($ED$11*O$8),3,0))))</f>
        <v>0</v>
      </c>
      <c r="P29" s="68">
        <f>IF(OR(SUMIF(P$12:P28,2,P$12:P28)=2,SUMIF(P$12:P28,1,P$12:P28)=1,SUM(P$12:P28)=1,SUM(P$12:P28)=2),0,IF($C29+$ED28&gt;($ED$11*P$8),1,IF($C29+$D29+$E29+$F29+$ED28&gt;($ED$11*P$8),2,IF($C29+$D29+$E29+$F29+$G29+$ED28&gt;($ED$11*P$8),3,0))))</f>
        <v>0</v>
      </c>
      <c r="Q29" s="68">
        <f>IF(OR(SUMIF(Q$12:Q28,2,Q$12:Q28)=2,SUMIF(Q$12:Q28,1,Q$12:Q28)=1,SUM(Q$12:Q28)=1,SUM(Q$12:Q28)=2),0,IF($C29+$ED28&gt;($ED$11*Q$8),1,IF($C29+$D29+$E29+$F29+$ED28&gt;($ED$11*Q$8),2,IF($C29+$D29+$E29+$F29+$G29+$ED28&gt;($ED$11*Q$8),3,0))))</f>
        <v>0</v>
      </c>
      <c r="R29" s="68">
        <f>IF(OR(SUMIF(R$12:R28,2,R$12:R28)=2,SUMIF(R$12:R28,1,R$12:R28)=1,SUM(R$12:R28)=1,SUM(R$12:R28)=2),0,IF($C29+$ED28&gt;($ED$11*R$8),1,IF($C29+$D29+$E29+$F29+$ED28&gt;($ED$11*R$8),2,IF($C29+$D29+$E29+$F29+$G29+$ED28&gt;($ED$11*R$8),3,0))))</f>
        <v>0</v>
      </c>
      <c r="S29" s="68">
        <f>IF(OR(SUMIF(S$12:S28,2,S$12:S28)=2,SUMIF(S$12:S28,1,S$12:S28)=1,SUM(S$12:S28)=1,SUM(S$12:S28)=2),0,IF($C29+$ED28&gt;($ED$11*S$8),1,IF($C29+$D29+$E29+$F29+$ED28&gt;($ED$11*S$8),2,IF($C29+$D29+$E29+$F29+$G29+$ED28&gt;($ED$11*S$8),3,0))))</f>
        <v>0</v>
      </c>
      <c r="T29" s="68">
        <f>IF(OR(SUMIF(T$12:T28,2,T$12:T28)=2,SUMIF(T$12:T28,1,T$12:T28)=1,SUM(T$12:T28)=1,SUM(T$12:T28)=2),0,IF($C29+$ED28&gt;($ED$11*T$8),1,IF($C29+$D29+$E29+$F29+$ED28&gt;($ED$11*T$8),2,IF($C29+$D29+$E29+$F29+$G29+$ED28&gt;($ED$11*T$8),3,0))))</f>
        <v>0</v>
      </c>
      <c r="U29" s="68">
        <f>IF(OR(SUMIF(U$12:U28,2,U$12:U28)=2,SUMIF(U$12:U28,1,U$12:U28)=1,SUM(U$12:U28)=1,SUM(U$12:U28)=2),0,IF($C29+$ED28&gt;($ED$11*U$8),1,IF($C29+$D29+$E29+$F29+$ED28&gt;($ED$11*U$8),2,IF($C29+$D29+$E29+$F29+$G29+$ED28&gt;($ED$11*U$8),3,0))))</f>
        <v>0</v>
      </c>
      <c r="V29" s="68">
        <f>IF(OR(SUMIF(V$12:V28,2,V$12:V28)=2,SUMIF(V$12:V28,1,V$12:V28)=1,SUM(V$12:V28)=1,SUM(V$12:V28)=2),0,IF($C29+$ED28&gt;($ED$11*V$8),1,IF($C29+$D29+$E29+$F29+$ED28&gt;($ED$11*V$8),2,IF($C29+$D29+$E29+$F29+$G29+$ED28&gt;($ED$11*V$8),3,0))))</f>
        <v>0</v>
      </c>
      <c r="W29" s="68">
        <f>IF(OR(SUMIF(W$12:W28,2,W$12:W28)=2,SUMIF(W$12:W28,1,W$12:W28)=1,SUM(W$12:W28)=1,SUM(W$12:W28)=2),0,IF($C29+$ED28&gt;($ED$11*W$8),1,IF($C29+$D29+$E29+$F29+$ED28&gt;($ED$11*W$8),2,IF($C29+$D29+$E29+$F29+$G29+$ED28&gt;($ED$11*W$8),3,0))))</f>
        <v>0</v>
      </c>
      <c r="X29" s="68">
        <f>IF(OR(SUMIF(X$12:X28,2,X$12:X28)=2,SUMIF(X$12:X28,1,X$12:X28)=1,SUM(X$12:X28)=1,SUM(X$12:X28)=2),0,IF($C29+$ED28&gt;($ED$11*X$8),1,IF($C29+$D29+$E29+$F29+$ED28&gt;($ED$11*X$8),2,IF($C29+$D29+$E29+$F29+$G29+$ED28&gt;($ED$11*X$8),3,0))))</f>
        <v>0</v>
      </c>
      <c r="Y29" s="68">
        <f>IF(OR(SUMIF(Y$12:Y28,2,Y$12:Y28)=2,SUMIF(Y$12:Y28,1,Y$12:Y28)=1,SUM(Y$12:Y28)=1,SUM(Y$12:Y28)=2),0,IF($C29+$ED28&gt;($ED$11*Y$8),1,IF($C29+$D29+$E29+$F29+$ED28&gt;($ED$11*Y$8),2,IF($C29+$D29+$E29+$F29+$G29+$ED28&gt;($ED$11*Y$8),3,0))))</f>
        <v>0</v>
      </c>
      <c r="Z29" s="68">
        <f>IF(OR(SUMIF(Z$12:Z28,2,Z$12:Z28)=2,SUMIF(Z$12:Z28,1,Z$12:Z28)=1,SUM(Z$12:Z28)=1,SUM(Z$12:Z28)=2),0,IF($C29+$ED28&gt;($ED$11*Z$8),1,IF($C29+$D29+$E29+$F29+$ED28&gt;($ED$11*Z$8),2,IF($C29+$D29+$E29+$F29+$G29+$ED28&gt;($ED$11*Z$8),3,0))))</f>
        <v>0</v>
      </c>
      <c r="AA29" s="68">
        <f>IF(OR(SUMIF(AA$12:AA28,2,AA$12:AA28)=2,SUMIF(AA$12:AA28,1,AA$12:AA28)=1,SUM(AA$12:AA28)=1,SUM(AA$12:AA28)=2),0,IF($C29+$ED28&gt;($ED$11*AA$8),1,IF($C29+$D29+$E29+$F29+$ED28&gt;($ED$11*AA$8),2,IF($C29+$D29+$E29+$F29+$G29+$ED28&gt;($ED$11*AA$8),3,0))))</f>
        <v>0</v>
      </c>
      <c r="AB29" s="68">
        <f>IF(OR(SUMIF(AB$12:AB28,2,AB$12:AB28)=2,SUMIF(AB$12:AB28,1,AB$12:AB28)=1,SUM(AB$12:AB28)=1,SUM(AB$12:AB28)=2),0,IF($C29+$ED28&gt;($ED$11*AB$8),1,IF($C29+$D29+$E29+$F29+$ED28&gt;($ED$11*AB$8),2,IF($C29+$D29+$E29+$F29+$G29+$ED28&gt;($ED$11*AB$8),3,0))))</f>
        <v>0</v>
      </c>
      <c r="AC29" s="68">
        <f>IF(OR(SUMIF(AC$12:AC28,2,AC$12:AC28)=2,SUMIF(AC$12:AC28,1,AC$12:AC28)=1,SUM(AC$12:AC28)=1,SUM(AC$12:AC28)=2),0,IF($C29+$ED28&gt;($ED$11*AC$8),1,IF($C29+$D29+$E29+$F29+$ED28&gt;($ED$11*AC$8),2,IF($C29+$D29+$E29+$F29+$G29+$ED28&gt;($ED$11*AC$8),3,0))))</f>
        <v>0</v>
      </c>
      <c r="AD29" s="68">
        <f>IF(OR(SUMIF(AD$12:AD28,2,AD$12:AD28)=2,SUMIF(AD$12:AD28,1,AD$12:AD28)=1,SUM(AD$12:AD28)=1,SUM(AD$12:AD28)=2),0,IF($C29+$ED28&gt;($ED$11*AD$8),1,IF($C29+$D29+$E29+$F29+$ED28&gt;($ED$11*AD$8),2,IF($C29+$D29+$E29+$F29+$G29+$ED28&gt;($ED$11*AD$8),3,0))))</f>
        <v>0</v>
      </c>
      <c r="AE29" s="68">
        <f>IF(OR(SUMIF(AE$12:AE28,2,AE$12:AE28)=2,SUMIF(AE$12:AE28,1,AE$12:AE28)=1,SUM(AE$12:AE28)=1,SUM(AE$12:AE28)=2),0,IF($C29+$ED28&gt;($ED$11*AE$8),1,IF($C29+$D29+$E29+$F29+$ED28&gt;($ED$11*AE$8),2,IF($C29+$D29+$E29+$F29+$G29+$ED28&gt;($ED$11*AE$8),3,0))))</f>
        <v>0</v>
      </c>
      <c r="AF29" s="68">
        <f>IF(OR(SUMIF(AF$12:AF28,2,AF$12:AF28)=2,SUMIF(AF$12:AF28,1,AF$12:AF28)=1,SUM(AF$12:AF28)=1,SUM(AF$12:AF28)=2),0,IF($C29+$ED28&gt;($ED$11*AF$8),1,IF($C29+$D29+$E29+$F29+$ED28&gt;($ED$11*AF$8),2,IF($C29+$D29+$E29+$F29+$G29+$ED28&gt;($ED$11*AF$8),3,0))))</f>
        <v>0</v>
      </c>
      <c r="AG29" s="68">
        <f>IF(OR(SUMIF(AG$12:AG28,2,AG$12:AG28)=2,SUMIF(AG$12:AG28,1,AG$12:AG28)=1,SUM(AG$12:AG28)=1,SUM(AG$12:AG28)=2),0,IF($C29+$ED28&gt;($ED$11*AG$8),1,IF($C29+$D29+$E29+$F29+$ED28&gt;($ED$11*AG$8),2,IF($C29+$D29+$E29+$F29+$G29+$ED28&gt;($ED$11*AG$8),3,0))))</f>
        <v>0</v>
      </c>
      <c r="AH29" s="68">
        <f>IF(OR(SUMIF(AH$12:AH28,2,AH$12:AH28)=2,SUMIF(AH$12:AH28,1,AH$12:AH28)=1,SUM(AH$12:AH28)=1,SUM(AH$12:AH28)=2),0,IF($C29+$ED28&gt;($ED$11*AH$8),1,IF($C29+$D29+$E29+$F29+$ED28&gt;($ED$11*AH$8),2,IF($C29+$D29+$E29+$F29+$G29+$ED28&gt;($ED$11*AH$8),3,0))))</f>
        <v>0</v>
      </c>
      <c r="AI29" s="68">
        <f>IF(OR(SUMIF(AI$12:AI28,2,AI$12:AI28)=2,SUMIF(AI$12:AI28,1,AI$12:AI28)=1,SUM(AI$12:AI28)=1,SUM(AI$12:AI28)=2),0,IF($C29+$ED28&gt;($ED$11*AI$8),1,IF($C29+$D29+$E29+$F29+$ED28&gt;($ED$11*AI$8),2,IF($C29+$D29+$E29+$F29+$G29+$ED28&gt;($ED$11*AI$8),3,0))))</f>
        <v>0</v>
      </c>
      <c r="AJ29" s="68">
        <f>IF(OR(SUMIF(AJ$12:AJ28,2,AJ$12:AJ28)=2,SUMIF(AJ$12:AJ28,1,AJ$12:AJ28)=1,SUM(AJ$12:AJ28)=1,SUM(AJ$12:AJ28)=2),0,IF($C29+$ED28&gt;($ED$11*AJ$8),1,IF($C29+$D29+$E29+$F29+$ED28&gt;($ED$11*AJ$8),2,IF($C29+$D29+$E29+$F29+$G29+$ED28&gt;($ED$11*AJ$8),3,0))))</f>
        <v>0</v>
      </c>
      <c r="AK29" s="68">
        <f>IF(OR(SUMIF(AK$12:AK28,2,AK$12:AK28)=2,SUMIF(AK$12:AK28,1,AK$12:AK28)=1,SUM(AK$12:AK28)=1,SUM(AK$12:AK28)=2),0,IF($C29+$ED28&gt;($ED$11*AK$8),1,IF($C29+$D29+$E29+$F29+$ED28&gt;($ED$11*AK$8),2,IF($C29+$D29+$E29+$F29+$G29+$ED28&gt;($ED$11*AK$8),3,0))))</f>
        <v>0</v>
      </c>
      <c r="AL29" s="68">
        <f>IF(OR(SUMIF(AL$12:AL28,2,AL$12:AL28)=2,SUMIF(AL$12:AL28,1,AL$12:AL28)=1,SUM(AL$12:AL28)=1,SUM(AL$12:AL28)=2),0,IF($C29+$ED28&gt;($ED$11*AL$8),1,IF($C29+$D29+$E29+$F29+$ED28&gt;($ED$11*AL$8),2,IF($C29+$D29+$E29+$F29+$G29+$ED28&gt;($ED$11*AL$8),3,0))))</f>
        <v>0</v>
      </c>
      <c r="AM29" s="68">
        <f>IF(OR(SUMIF(AM$12:AM28,2,AM$12:AM28)=2,SUMIF(AM$12:AM28,1,AM$12:AM28)=1,SUM(AM$12:AM28)=1,SUM(AM$12:AM28)=2),0,IF($C29+$ED28&gt;($ED$11*AM$8),1,IF($C29+$D29+$E29+$F29+$ED28&gt;($ED$11*AM$8),2,IF($C29+$D29+$E29+$F29+$G29+$ED28&gt;($ED$11*AM$8),3,0))))</f>
        <v>0</v>
      </c>
      <c r="AN29" s="68">
        <f>IF(OR(SUMIF(AN$12:AN28,2,AN$12:AN28)=2,SUMIF(AN$12:AN28,1,AN$12:AN28)=1,SUM(AN$12:AN28)=1,SUM(AN$12:AN28)=2),0,IF($C29+$ED28&gt;($ED$11*AN$8),1,IF($C29+$D29+$E29+$F29+$ED28&gt;($ED$11*AN$8),2,IF($C29+$D29+$E29+$F29+$G29+$ED28&gt;($ED$11*AN$8),3,0))))</f>
        <v>0</v>
      </c>
      <c r="AO29" s="68">
        <f>IF(OR(SUMIF(AO$12:AO28,2,AO$12:AO28)=2,SUMIF(AO$12:AO28,1,AO$12:AO28)=1,SUM(AO$12:AO28)=1,SUM(AO$12:AO28)=2),0,IF($C29+$ED28&gt;($ED$11*AO$8),1,IF($C29+$D29+$E29+$F29+$ED28&gt;($ED$11*AO$8),2,IF($C29+$D29+$E29+$F29+$G29+$ED28&gt;($ED$11*AO$8),3,0))))</f>
        <v>0</v>
      </c>
      <c r="AP29" s="68">
        <f>IF(OR(SUMIF(AP$12:AP28,2,AP$12:AP28)=2,SUMIF(AP$12:AP28,1,AP$12:AP28)=1,SUM(AP$12:AP28)=1,SUM(AP$12:AP28)=2),0,IF($C29+$ED28&gt;($ED$11*AP$8),1,IF($C29+$D29+$E29+$F29+$ED28&gt;($ED$11*AP$8),2,IF($C29+$D29+$E29+$F29+$G29+$ED28&gt;($ED$11*AP$8),3,0))))</f>
        <v>0</v>
      </c>
      <c r="AQ29" s="68">
        <f>IF(OR(SUMIF(AQ$12:AQ28,2,AQ$12:AQ28)=2,SUMIF(AQ$12:AQ28,1,AQ$12:AQ28)=1,SUM(AQ$12:AQ28)=1,SUM(AQ$12:AQ28)=2),0,IF($C29+$ED28&gt;($ED$11*AQ$8),1,IF($C29+$D29+$E29+$F29+$ED28&gt;($ED$11*AQ$8),2,IF($C29+$D29+$E29+$F29+$G29+$ED28&gt;($ED$11*AQ$8),3,0))))</f>
        <v>0</v>
      </c>
      <c r="AR29" s="68">
        <f>IF(OR(SUMIF(AR$12:AR28,2,AR$12:AR28)=2,SUMIF(AR$12:AR28,1,AR$12:AR28)=1,SUM(AR$12:AR28)=1,SUM(AR$12:AR28)=2),0,IF($C29+$ED28&gt;($ED$11*AR$8),1,IF($C29+$D29+$E29+$F29+$ED28&gt;($ED$11*AR$8),2,IF($C29+$D29+$E29+$F29+$G29+$ED28&gt;($ED$11*AR$8),3,0))))</f>
        <v>0</v>
      </c>
      <c r="AS29" s="68">
        <f>IF(OR(SUMIF(AS$12:AS28,2,AS$12:AS28)=2,SUMIF(AS$12:AS28,1,AS$12:AS28)=1,SUM(AS$12:AS28)=1,SUM(AS$12:AS28)=2),0,IF($C29+$ED28&gt;($ED$11*AS$8),1,IF($C29+$D29+$E29+$F29+$ED28&gt;($ED$11*AS$8),2,IF($C29+$D29+$E29+$F29+$G29+$ED28&gt;($ED$11*AS$8),3,0))))</f>
        <v>0</v>
      </c>
      <c r="AT29" s="68">
        <f>IF(OR(SUMIF(AT$12:AT28,2,AT$12:AT28)=2,SUMIF(AT$12:AT28,1,AT$12:AT28)=1,SUM(AT$12:AT28)=1,SUM(AT$12:AT28)=2),0,IF($C29+$ED28&gt;($ED$11*AT$8),1,IF($C29+$D29+$E29+$F29+$ED28&gt;($ED$11*AT$8),2,IF($C29+$D29+$E29+$F29+$G29+$ED28&gt;($ED$11*AT$8),3,0))))</f>
        <v>0</v>
      </c>
      <c r="AU29" s="68">
        <f>IF(OR(SUMIF(AU$12:AU28,2,AU$12:AU28)=2,SUMIF(AU$12:AU28,1,AU$12:AU28)=1,SUM(AU$12:AU28)=1,SUM(AU$12:AU28)=2),0,IF($C29+$ED28&gt;($ED$11*AU$8),1,IF($C29+$D29+$E29+$F29+$ED28&gt;($ED$11*AU$8),2,IF($C29+$D29+$E29+$F29+$G29+$ED28&gt;($ED$11*AU$8),3,0))))</f>
        <v>0</v>
      </c>
      <c r="AV29" s="68">
        <f>IF(OR(SUMIF(AV$12:AV28,2,AV$12:AV28)=2,SUMIF(AV$12:AV28,1,AV$12:AV28)=1,SUM(AV$12:AV28)=1,SUM(AV$12:AV28)=2),0,IF($C29+$ED28&gt;($ED$11*AV$8),1,IF($C29+$D29+$E29+$F29+$ED28&gt;($ED$11*AV$8),2,IF($C29+$D29+$E29+$F29+$G29+$ED28&gt;($ED$11*AV$8),3,0))))</f>
        <v>0</v>
      </c>
      <c r="AW29" s="68">
        <f>IF(OR(SUMIF(AW$12:AW28,2,AW$12:AW28)=2,SUMIF(AW$12:AW28,1,AW$12:AW28)=1,SUM(AW$12:AW28)=1,SUM(AW$12:AW28)=2),0,IF($C29+$ED28&gt;($ED$11*AW$8),1,IF($C29+$D29+$E29+$F29+$ED28&gt;($ED$11*AW$8),2,IF($C29+$D29+$E29+$F29+$G29+$ED28&gt;($ED$11*AW$8),3,0))))</f>
        <v>0</v>
      </c>
      <c r="AX29" s="68">
        <f>IF(OR(SUMIF(AX$12:AX28,2,AX$12:AX28)=2,SUMIF(AX$12:AX28,1,AX$12:AX28)=1,SUM(AX$12:AX28)=1,SUM(AX$12:AX28)=2),0,IF($C29+$ED28&gt;($ED$11*AX$8),1,IF($C29+$D29+$E29+$F29+$ED28&gt;($ED$11*AX$8),2,IF($C29+$D29+$E29+$F29+$G29+$ED28&gt;($ED$11*AX$8),3,0))))</f>
        <v>0</v>
      </c>
      <c r="AY29" s="68">
        <f>IF(OR(SUMIF(AY$12:AY28,2,AY$12:AY28)=2,SUMIF(AY$12:AY28,1,AY$12:AY28)=1,SUM(AY$12:AY28)=1,SUM(AY$12:AY28)=2),0,IF($C29+$ED28&gt;($ED$11*AY$8),1,IF($C29+$D29+$E29+$F29+$ED28&gt;($ED$11*AY$8),2,IF($C29+$D29+$E29+$F29+$G29+$ED28&gt;($ED$11*AY$8),3,0))))</f>
        <v>0</v>
      </c>
      <c r="AZ29" s="68">
        <f>IF(OR(SUMIF(AZ$12:AZ28,2,AZ$12:AZ28)=2,SUMIF(AZ$12:AZ28,1,AZ$12:AZ28)=1,SUM(AZ$12:AZ28)=1,SUM(AZ$12:AZ28)=2),0,IF($C29+$ED28&gt;($ED$11*AZ$8),1,IF($C29+$D29+$E29+$F29+$ED28&gt;($ED$11*AZ$8),2,IF($C29+$D29+$E29+$F29+$G29+$ED28&gt;($ED$11*AZ$8),3,0))))</f>
        <v>0</v>
      </c>
      <c r="BA29" s="68">
        <f>IF(OR(SUMIF(BA$12:BA28,2,BA$12:BA28)=2,SUMIF(BA$12:BA28,1,BA$12:BA28)=1,SUM(BA$12:BA28)=1,SUM(BA$12:BA28)=2),0,IF($C29+$ED28&gt;($ED$11*BA$8),1,IF($C29+$D29+$E29+$F29+$ED28&gt;($ED$11*BA$8),2,IF($C29+$D29+$E29+$F29+$G29+$ED28&gt;($ED$11*BA$8),3,0))))</f>
        <v>0</v>
      </c>
      <c r="BB29" s="68">
        <f>IF(OR(SUMIF(BB$12:BB28,2,BB$12:BB28)=2,SUMIF(BB$12:BB28,1,BB$12:BB28)=1,SUM(BB$12:BB28)=1,SUM(BB$12:BB28)=2),0,IF($C29+$ED28&gt;($ED$11*BB$8),1,IF($C29+$D29+$E29+$F29+$ED28&gt;($ED$11*BB$8),2,IF($C29+$D29+$E29+$F29+$G29+$ED28&gt;($ED$11*BB$8),3,0))))</f>
        <v>0</v>
      </c>
      <c r="BC29" s="68">
        <f>IF(OR(SUMIF(BC$12:BC28,2,BC$12:BC28)=2,SUMIF(BC$12:BC28,1,BC$12:BC28)=1,SUM(BC$12:BC28)=1,SUM(BC$12:BC28)=2),0,IF($C29+$ED28&gt;($ED$11*BC$8),1,IF($C29+$D29+$E29+$F29+$ED28&gt;($ED$11*BC$8),2,IF($C29+$D29+$E29+$F29+$G29+$ED28&gt;($ED$11*BC$8),3,0))))</f>
        <v>0</v>
      </c>
      <c r="BD29" s="68">
        <f>IF(OR(SUMIF(BD$12:BD28,2,BD$12:BD28)=2,SUMIF(BD$12:BD28,1,BD$12:BD28)=1,SUM(BD$12:BD28)=1,SUM(BD$12:BD28)=2),0,IF($C29+$ED28&gt;($ED$11*BD$8),1,IF($C29+$D29+$E29+$F29+$ED28&gt;($ED$11*BD$8),2,IF($C29+$D29+$E29+$F29+$G29+$ED28&gt;($ED$11*BD$8),3,0))))</f>
        <v>0</v>
      </c>
      <c r="BE29" s="68">
        <f>IF(OR(SUMIF(BE$12:BE28,2,BE$12:BE28)=2,SUMIF(BE$12:BE28,1,BE$12:BE28)=1,SUM(BE$12:BE28)=1,SUM(BE$12:BE28)=2),0,IF($C29+$ED28&gt;($ED$11*BE$8),1,IF($C29+$D29+$E29+$F29+$ED28&gt;($ED$11*BE$8),2,IF($C29+$D29+$E29+$F29+$G29+$ED28&gt;($ED$11*BE$8),3,0))))</f>
        <v>0</v>
      </c>
      <c r="BF29" s="68">
        <f>IF(OR(SUMIF(BF$12:BF28,2,BF$12:BF28)=2,SUMIF(BF$12:BF28,1,BF$12:BF28)=1,SUM(BF$12:BF28)=1,SUM(BF$12:BF28)=2),0,IF($C29+$ED28&gt;($ED$11*BF$8),1,IF($C29+$D29+$E29+$F29+$ED28&gt;($ED$11*BF$8),2,IF($C29+$D29+$E29+$F29+$G29+$ED28&gt;($ED$11*BF$8),3,0))))</f>
        <v>0</v>
      </c>
      <c r="BG29" s="68">
        <f>IF(OR(SUMIF(BG$12:BG28,2,BG$12:BG28)=2,SUMIF(BG$12:BG28,1,BG$12:BG28)=1,SUM(BG$12:BG28)=1,SUM(BG$12:BG28)=2),0,IF($C29+$ED28&gt;($ED$11*BG$8),1,IF($C29+$D29+$E29+$F29+$ED28&gt;($ED$11*BG$8),2,IF($C29+$D29+$E29+$F29+$G29+$ED28&gt;($ED$11*BG$8),3,0))))</f>
        <v>0</v>
      </c>
      <c r="BH29" s="68">
        <f>IF(OR(SUMIF(BH$12:BH28,2,BH$12:BH28)=2,SUMIF(BH$12:BH28,1,BH$12:BH28)=1,SUM(BH$12:BH28)=1,SUM(BH$12:BH28)=2),0,IF($C29+$ED28&gt;($ED$11*BH$8),1,IF($C29+$D29+$E29+$F29+$ED28&gt;($ED$11*BH$8),2,IF($C29+$D29+$E29+$F29+$G29+$ED28&gt;($ED$11*BH$8),3,0))))</f>
        <v>0</v>
      </c>
      <c r="BI29" s="68">
        <f>IF(OR(SUMIF(BI$12:BI28,2,BI$12:BI28)=2,SUMIF(BI$12:BI28,1,BI$12:BI28)=1,SUM(BI$12:BI28)=1,SUM(BI$12:BI28)=2),0,IF($C29+$ED28&gt;($ED$11*BI$8),1,IF($C29+$D29+$E29+$F29+$ED28&gt;($ED$11*BI$8),2,IF($C29+$D29+$E29+$F29+$G29+$ED28&gt;($ED$11*BI$8),3,0))))</f>
        <v>0</v>
      </c>
      <c r="BJ29" s="68">
        <f>IF(OR(SUMIF(BJ$12:BJ28,2,BJ$12:BJ28)=2,SUMIF(BJ$12:BJ28,1,BJ$12:BJ28)=1,SUM(BJ$12:BJ28)=1,SUM(BJ$12:BJ28)=2),0,IF($C29+$ED28&gt;($ED$11*BJ$8),1,IF($C29+$D29+$E29+$F29+$ED28&gt;($ED$11*BJ$8),2,IF($C29+$D29+$E29+$F29+$G29+$ED28&gt;($ED$11*BJ$8),3,0))))</f>
        <v>0</v>
      </c>
      <c r="BK29" s="68">
        <f>IF(OR(SUMIF(BK$12:BK28,2,BK$12:BK28)=2,SUMIF(BK$12:BK28,1,BK$12:BK28)=1,SUM(BK$12:BK28)=1,SUM(BK$12:BK28)=2),0,IF($C29+$ED28&gt;($ED$11*BK$8),1,IF($C29+$D29+$E29+$F29+$ED28&gt;($ED$11*BK$8),2,IF($C29+$D29+$E29+$F29+$G29+$ED28&gt;($ED$11*BK$8),3,0))))</f>
        <v>0</v>
      </c>
      <c r="BL29" s="68">
        <f>IF(OR(SUMIF(BL$12:BL28,2,BL$12:BL28)=2,SUMIF(BL$12:BL28,1,BL$12:BL28)=1,SUM(BL$12:BL28)=1,SUM(BL$12:BL28)=2),0,IF($C29+$ED28&gt;($ED$11*BL$8),1,IF($C29+$D29+$E29+$F29+$ED28&gt;($ED$11*BL$8),2,IF($C29+$D29+$E29+$F29+$G29+$ED28&gt;($ED$11*BL$8),3,0))))</f>
        <v>0</v>
      </c>
      <c r="BM29" s="68">
        <f>IF(OR(SUMIF(BM$12:BM28,2,BM$12:BM28)=2,SUMIF(BM$12:BM28,1,BM$12:BM28)=1,SUM(BM$12:BM28)=1,SUM(BM$12:BM28)=2),0,IF($C29+$ED28&gt;($ED$11*BM$8),1,IF($C29+$D29+$E29+$F29+$ED28&gt;($ED$11*BM$8),2,IF($C29+$D29+$E29+$F29+$G29+$ED28&gt;($ED$11*BM$8),3,0))))</f>
        <v>0</v>
      </c>
      <c r="BN29" s="68">
        <f>IF(OR(SUMIF(BN$12:BN28,2,BN$12:BN28)=2,SUMIF(BN$12:BN28,1,BN$12:BN28)=1,SUM(BN$12:BN28)=1,SUM(BN$12:BN28)=2),0,IF($C29+$ED28&gt;($ED$11*BN$8),1,IF($C29+$D29+$E29+$F29+$ED28&gt;($ED$11*BN$8),2,IF($C29+$D29+$E29+$F29+$G29+$ED28&gt;($ED$11*BN$8),3,0))))</f>
        <v>0</v>
      </c>
      <c r="BO29" s="68">
        <f>IF(OR(SUMIF(BO$12:BO28,2,BO$12:BO28)=2,SUMIF(BO$12:BO28,1,BO$12:BO28)=1,SUM(BO$12:BO28)=1,SUM(BO$12:BO28)=2),0,IF($C29+$ED28&gt;($ED$11*BO$8),1,IF($C29+$D29+$E29+$F29+$ED28&gt;($ED$11*BO$8),2,IF($C29+$D29+$E29+$F29+$G29+$ED28&gt;($ED$11*BO$8),3,0))))</f>
        <v>0</v>
      </c>
      <c r="BP29" s="68">
        <f>IF(OR(SUMIF(BP$12:BP28,2,BP$12:BP28)=2,SUMIF(BP$12:BP28,1,BP$12:BP28)=1,SUM(BP$12:BP28)=1,SUM(BP$12:BP28)=2),0,IF($C29+$ED28&gt;($ED$11*BP$8),1,IF($C29+$D29+$E29+$F29+$ED28&gt;($ED$11*BP$8),2,IF($C29+$D29+$E29+$F29+$G29+$ED28&gt;($ED$11*BP$8),3,0))))</f>
        <v>0</v>
      </c>
      <c r="BQ29" s="68">
        <f>IF(OR(SUMIF(BQ$12:BQ28,2,BQ$12:BQ28)=2,SUMIF(BQ$12:BQ28,1,BQ$12:BQ28)=1,SUM(BQ$12:BQ28)=1,SUM(BQ$12:BQ28)=2),0,IF($C29+$ED28&gt;($ED$11*BQ$8),1,IF($C29+$D29+$E29+$F29+$ED28&gt;($ED$11*BQ$8),2,IF($C29+$D29+$E29+$F29+$G29+$ED28&gt;($ED$11*BQ$8),3,0))))</f>
        <v>0</v>
      </c>
      <c r="BR29" s="68">
        <f>IF(OR(SUMIF(BR$12:BR28,2,BR$12:BR28)=2,SUMIF(BR$12:BR28,1,BR$12:BR28)=1,SUM(BR$12:BR28)=1,SUM(BR$12:BR28)=2),0,IF($C29+$ED28&gt;($ED$11*BR$8),1,IF($C29+$D29+$E29+$F29+$ED28&gt;($ED$11*BR$8),2,IF($C29+$D29+$E29+$F29+$G29+$ED28&gt;($ED$11*BR$8),3,0))))</f>
        <v>0</v>
      </c>
      <c r="BS29" s="68">
        <f>IF(OR(SUMIF(BS$12:BS28,2,BS$12:BS28)=2,SUMIF(BS$12:BS28,1,BS$12:BS28)=1,SUM(BS$12:BS28)=1,SUM(BS$12:BS28)=2),0,IF($C29+$ED28&gt;($ED$11*BS$8),1,IF($C29+$D29+$E29+$F29+$ED28&gt;($ED$11*BS$8),2,IF($C29+$D29+$E29+$F29+$G29+$ED28&gt;($ED$11*BS$8),3,0))))</f>
        <v>0</v>
      </c>
      <c r="BT29" s="68">
        <f>IF(OR(SUMIF(BT$12:BT28,2,BT$12:BT28)=2,SUMIF(BT$12:BT28,1,BT$12:BT28)=1,SUM(BT$12:BT28)=1,SUM(BT$12:BT28)=2),0,IF($C29+$ED28&gt;($ED$11*BT$8),1,IF($C29+$D29+$E29+$F29+$ED28&gt;($ED$11*BT$8),2,IF($C29+$D29+$E29+$F29+$G29+$ED28&gt;($ED$11*BT$8),3,0))))</f>
        <v>0</v>
      </c>
      <c r="BU29" s="68">
        <f>IF(OR(SUMIF(BU$12:BU28,2,BU$12:BU28)=2,SUMIF(BU$12:BU28,1,BU$12:BU28)=1,SUM(BU$12:BU28)=1,SUM(BU$12:BU28)=2),0,IF($C29+$ED28&gt;($ED$11*BU$8),1,IF($C29+$D29+$E29+$F29+$ED28&gt;($ED$11*BU$8),2,IF($C29+$D29+$E29+$F29+$G29+$ED28&gt;($ED$11*BU$8),3,0))))</f>
        <v>0</v>
      </c>
      <c r="BV29" s="68">
        <f>IF(OR(SUMIF(BV$12:BV28,2,BV$12:BV28)=2,SUMIF(BV$12:BV28,1,BV$12:BV28)=1,SUM(BV$12:BV28)=1,SUM(BV$12:BV28)=2),0,IF($C29+$ED28&gt;($ED$11*BV$8),1,IF($C29+$D29+$E29+$F29+$ED28&gt;($ED$11*BV$8),2,IF($C29+$D29+$E29+$F29+$G29+$ED28&gt;($ED$11*BV$8),3,0))))</f>
        <v>0</v>
      </c>
      <c r="BW29" s="68">
        <f>IF(OR(SUMIF(BW$12:BW28,2,BW$12:BW28)=2,SUMIF(BW$12:BW28,1,BW$12:BW28)=1,SUM(BW$12:BW28)=1,SUM(BW$12:BW28)=2),0,IF($C29+$ED28&gt;($ED$11*BW$8),1,IF($C29+$D29+$E29+$F29+$ED28&gt;($ED$11*BW$8),2,IF($C29+$D29+$E29+$F29+$G29+$ED28&gt;($ED$11*BW$8),3,0))))</f>
        <v>0</v>
      </c>
      <c r="BX29" s="68">
        <f>IF(OR(SUMIF(BX$12:BX28,2,BX$12:BX28)=2,SUMIF(BX$12:BX28,1,BX$12:BX28)=1,SUM(BX$12:BX28)=1,SUM(BX$12:BX28)=2),0,IF($C29+$ED28&gt;($ED$11*BX$8),1,IF($C29+$D29+$E29+$F29+$ED28&gt;($ED$11*BX$8),2,IF($C29+$D29+$E29+$F29+$G29+$ED28&gt;($ED$11*BX$8),3,0))))</f>
        <v>0</v>
      </c>
      <c r="BY29" s="68">
        <f>IF(OR(SUMIF(BY$12:BY28,2,BY$12:BY28)=2,SUMIF(BY$12:BY28,1,BY$12:BY28)=1,SUM(BY$12:BY28)=1,SUM(BY$12:BY28)=2),0,IF($C29+$ED28&gt;($ED$11*BY$8),1,IF($C29+$D29+$E29+$F29+$ED28&gt;($ED$11*BY$8),2,IF($C29+$D29+$E29+$F29+$G29+$ED28&gt;($ED$11*BY$8),3,0))))</f>
        <v>0</v>
      </c>
      <c r="BZ29" s="68">
        <f>IF(OR(SUMIF(BZ$12:BZ28,2,BZ$12:BZ28)=2,SUMIF(BZ$12:BZ28,1,BZ$12:BZ28)=1,SUM(BZ$12:BZ28)=1,SUM(BZ$12:BZ28)=2),0,IF($C29+$ED28&gt;($ED$11*BZ$8),1,IF($C29+$D29+$E29+$F29+$ED28&gt;($ED$11*BZ$8),2,IF($C29+$D29+$E29+$F29+$G29+$ED28&gt;($ED$11*BZ$8),3,0))))</f>
        <v>0</v>
      </c>
      <c r="CA29" s="68">
        <f>IF(OR(SUMIF(CA$12:CA28,2,CA$12:CA28)=2,SUMIF(CA$12:CA28,1,CA$12:CA28)=1,SUM(CA$12:CA28)=1,SUM(CA$12:CA28)=2),0,IF($C29+$ED28&gt;($ED$11*CA$8),1,IF($C29+$D29+$E29+$F29+$ED28&gt;($ED$11*CA$8),2,IF($C29+$D29+$E29+$F29+$G29+$ED28&gt;($ED$11*CA$8),3,0))))</f>
        <v>0</v>
      </c>
      <c r="CB29" s="68">
        <f>IF(OR(SUMIF(CB$12:CB28,2,CB$12:CB28)=2,SUMIF(CB$12:CB28,1,CB$12:CB28)=1,SUM(CB$12:CB28)=1,SUM(CB$12:CB28)=2),0,IF($C29+$ED28&gt;($ED$11*CB$8),1,IF($C29+$D29+$E29+$F29+$ED28&gt;($ED$11*CB$8),2,IF($C29+$D29+$E29+$F29+$G29+$ED28&gt;($ED$11*CB$8),3,0))))</f>
        <v>0</v>
      </c>
      <c r="CC29" s="68">
        <f>IF(OR(SUMIF(CC$12:CC28,2,CC$12:CC28)=2,SUMIF(CC$12:CC28,1,CC$12:CC28)=1,SUM(CC$12:CC28)=1,SUM(CC$12:CC28)=2),0,IF($C29+$ED28&gt;($ED$11*CC$8),1,IF($C29+$D29+$E29+$F29+$ED28&gt;($ED$11*CC$8),2,IF($C29+$D29+$E29+$F29+$G29+$ED28&gt;($ED$11*CC$8),3,0))))</f>
        <v>0</v>
      </c>
      <c r="CD29" s="68">
        <f>IF(OR(SUMIF(CD$12:CD28,2,CD$12:CD28)=2,SUMIF(CD$12:CD28,1,CD$12:CD28)=1,SUM(CD$12:CD28)=1,SUM(CD$12:CD28)=2),0,IF($C29+$ED28&gt;($ED$11*CD$8),1,IF($C29+$D29+$E29+$F29+$ED28&gt;($ED$11*CD$8),2,IF($C29+$D29+$E29+$F29+$G29+$ED28&gt;($ED$11*CD$8),3,0))))</f>
        <v>0</v>
      </c>
      <c r="CE29" s="68">
        <f>IF(OR(SUMIF(CE$12:CE28,2,CE$12:CE28)=2,SUMIF(CE$12:CE28,1,CE$12:CE28)=1,SUM(CE$12:CE28)=1,SUM(CE$12:CE28)=2),0,IF($C29+$ED28&gt;($ED$11*CE$8),1,IF($C29+$D29+$E29+$F29+$ED28&gt;($ED$11*CE$8),2,IF($C29+$D29+$E29+$F29+$G29+$ED28&gt;($ED$11*CE$8),3,0))))</f>
        <v>0</v>
      </c>
      <c r="CF29" s="68">
        <f>IF(OR(SUMIF(CF$12:CF28,2,CF$12:CF28)=2,SUMIF(CF$12:CF28,1,CF$12:CF28)=1,SUM(CF$12:CF28)=1,SUM(CF$12:CF28)=2),0,IF($C29+$ED28&gt;($ED$11*CF$8),1,IF($C29+$D29+$E29+$F29+$ED28&gt;($ED$11*CF$8),2,IF($C29+$D29+$E29+$F29+$G29+$ED28&gt;($ED$11*CF$8),3,0))))</f>
        <v>0</v>
      </c>
      <c r="CG29" s="68">
        <f>IF(OR(SUMIF(CG$12:CG28,2,CG$12:CG28)=2,SUMIF(CG$12:CG28,1,CG$12:CG28)=1,SUM(CG$12:CG28)=1,SUM(CG$12:CG28)=2),0,IF($C29+$ED28&gt;($ED$11*CG$8),1,IF($C29+$D29+$E29+$F29+$ED28&gt;($ED$11*CG$8),2,IF($C29+$D29+$E29+$F29+$G29+$ED28&gt;($ED$11*CG$8),3,0))))</f>
        <v>0</v>
      </c>
      <c r="CH29" s="68">
        <f>IF(OR(SUMIF(CH$12:CH28,2,CH$12:CH28)=2,SUMIF(CH$12:CH28,1,CH$12:CH28)=1,SUM(CH$12:CH28)=1,SUM(CH$12:CH28)=2),0,IF($C29+$ED28&gt;($ED$11*CH$8),1,IF($C29+$D29+$E29+$F29+$ED28&gt;($ED$11*CH$8),2,IF($C29+$D29+$E29+$F29+$G29+$ED28&gt;($ED$11*CH$8),3,0))))</f>
        <v>0</v>
      </c>
      <c r="CI29" s="68">
        <f>IF(OR(SUMIF(CI$12:CI28,2,CI$12:CI28)=2,SUMIF(CI$12:CI28,1,CI$12:CI28)=1,SUM(CI$12:CI28)=1,SUM(CI$12:CI28)=2),0,IF($C29+$ED28&gt;($ED$11*CI$8),1,IF($C29+$D29+$E29+$F29+$ED28&gt;($ED$11*CI$8),2,IF($C29+$D29+$E29+$F29+$G29+$ED28&gt;($ED$11*CI$8),3,0))))</f>
        <v>0</v>
      </c>
      <c r="CJ29" s="68">
        <f>IF(OR(SUMIF(CJ$12:CJ28,2,CJ$12:CJ28)=2,SUMIF(CJ$12:CJ28,1,CJ$12:CJ28)=1,SUM(CJ$12:CJ28)=1,SUM(CJ$12:CJ28)=2),0,IF($C29+$ED28&gt;($ED$11*CJ$8),1,IF($C29+$D29+$E29+$F29+$ED28&gt;($ED$11*CJ$8),2,IF($C29+$D29+$E29+$F29+$G29+$ED28&gt;($ED$11*CJ$8),3,0))))</f>
        <v>0</v>
      </c>
      <c r="CK29" s="68">
        <f>IF(OR(SUMIF(CK$12:CK28,2,CK$12:CK28)=2,SUMIF(CK$12:CK28,1,CK$12:CK28)=1,SUM(CK$12:CK28)=1,SUM(CK$12:CK28)=2),0,IF($C29+$ED28&gt;($ED$11*CK$8),1,IF($C29+$D29+$E29+$F29+$ED28&gt;($ED$11*CK$8),2,IF($C29+$D29+$E29+$F29+$G29+$ED28&gt;($ED$11*CK$8),3,0))))</f>
        <v>0</v>
      </c>
      <c r="CL29" s="68">
        <f>IF(OR(SUMIF(CL$12:CL28,2,CL$12:CL28)=2,SUMIF(CL$12:CL28,1,CL$12:CL28)=1,SUM(CL$12:CL28)=1,SUM(CL$12:CL28)=2),0,IF($C29+$ED28&gt;($ED$11*CL$8),1,IF($C29+$D29+$E29+$F29+$ED28&gt;($ED$11*CL$8),2,IF($C29+$D29+$E29+$F29+$G29+$ED28&gt;($ED$11*CL$8),3,0))))</f>
        <v>0</v>
      </c>
      <c r="CM29" s="68">
        <f>IF(OR(SUMIF(CM$12:CM28,2,CM$12:CM28)=2,SUMIF(CM$12:CM28,1,CM$12:CM28)=1,SUM(CM$12:CM28)=1,SUM(CM$12:CM28)=2),0,IF($C29+$ED28&gt;($ED$11*CM$8),1,IF($C29+$D29+$E29+$F29+$ED28&gt;($ED$11*CM$8),2,IF($C29+$D29+$E29+$F29+$G29+$ED28&gt;($ED$11*CM$8),3,0))))</f>
        <v>0</v>
      </c>
      <c r="CN29" s="68">
        <f>IF(OR(SUMIF(CN$12:CN28,2,CN$12:CN28)=2,SUMIF(CN$12:CN28,1,CN$12:CN28)=1,SUM(CN$12:CN28)=1,SUM(CN$12:CN28)=2),0,IF($C29+$ED28&gt;($ED$11*CN$8),1,IF($C29+$D29+$E29+$F29+$ED28&gt;($ED$11*CN$8),2,IF($C29+$D29+$E29+$F29+$G29+$ED28&gt;($ED$11*CN$8),3,0))))</f>
        <v>0</v>
      </c>
      <c r="CO29" s="68">
        <f>IF(OR(SUMIF(CO$12:CO28,2,CO$12:CO28)=2,SUMIF(CO$12:CO28,1,CO$12:CO28)=1,SUM(CO$12:CO28)=1,SUM(CO$12:CO28)=2),0,IF($C29+$ED28&gt;($ED$11*CO$8),1,IF($C29+$D29+$E29+$F29+$ED28&gt;($ED$11*CO$8),2,IF($C29+$D29+$E29+$F29+$G29+$ED28&gt;($ED$11*CO$8),3,0))))</f>
        <v>0</v>
      </c>
      <c r="CP29" s="68">
        <f>IF(OR(SUMIF(CP$12:CP28,2,CP$12:CP28)=2,SUMIF(CP$12:CP28,1,CP$12:CP28)=1,SUM(CP$12:CP28)=1,SUM(CP$12:CP28)=2),0,IF($C29+$ED28&gt;($ED$11*CP$8),1,IF($C29+$D29+$E29+$F29+$ED28&gt;($ED$11*CP$8),2,IF($C29+$D29+$E29+$F29+$G29+$ED28&gt;($ED$11*CP$8),3,0))))</f>
        <v>0</v>
      </c>
      <c r="CQ29" s="68">
        <f>IF(OR(SUMIF(CQ$12:CQ28,2,CQ$12:CQ28)=2,SUMIF(CQ$12:CQ28,1,CQ$12:CQ28)=1,SUM(CQ$12:CQ28)=1,SUM(CQ$12:CQ28)=2),0,IF($C29+$ED28&gt;($ED$11*CQ$8),1,IF($C29+$D29+$E29+$F29+$ED28&gt;($ED$11*CQ$8),2,IF($C29+$D29+$E29+$F29+$G29+$ED28&gt;($ED$11*CQ$8),3,0))))</f>
        <v>0</v>
      </c>
      <c r="CR29" s="68">
        <f>IF(OR(SUMIF(CR$12:CR28,2,CR$12:CR28)=2,SUMIF(CR$12:CR28,1,CR$12:CR28)=1,SUM(CR$12:CR28)=1,SUM(CR$12:CR28)=2),0,IF($C29+$ED28&gt;($ED$11*CR$8),1,IF($C29+$D29+$E29+$F29+$ED28&gt;($ED$11*CR$8),2,IF($C29+$D29+$E29+$F29+$G29+$ED28&gt;($ED$11*CR$8),3,0))))</f>
        <v>0</v>
      </c>
      <c r="CS29" s="68">
        <f>IF(OR(SUMIF(CS$12:CS28,2,CS$12:CS28)=2,SUMIF(CS$12:CS28,1,CS$12:CS28)=1,SUM(CS$12:CS28)=1,SUM(CS$12:CS28)=2),0,IF($C29+$ED28&gt;($ED$11*CS$8),1,IF($C29+$D29+$E29+$F29+$ED28&gt;($ED$11*CS$8),2,IF($C29+$D29+$E29+$F29+$G29+$ED28&gt;($ED$11*CS$8),3,0))))</f>
        <v>0</v>
      </c>
      <c r="CT29" s="68">
        <f>IF(OR(SUMIF(CT$12:CT28,2,CT$12:CT28)=2,SUMIF(CT$12:CT28,1,CT$12:CT28)=1,SUM(CT$12:CT28)=1,SUM(CT$12:CT28)=2),0,IF($C29+$ED28&gt;($ED$11*CT$8),1,IF($C29+$D29+$E29+$F29+$ED28&gt;($ED$11*CT$8),2,IF($C29+$D29+$E29+$F29+$G29+$ED28&gt;($ED$11*CT$8),3,0))))</f>
        <v>0</v>
      </c>
      <c r="CU29" s="68">
        <f>IF(OR(SUMIF(CU$12:CU28,2,CU$12:CU28)=2,SUMIF(CU$12:CU28,1,CU$12:CU28)=1,SUM(CU$12:CU28)=1,SUM(CU$12:CU28)=2),0,IF($C29+$ED28&gt;($ED$11*CU$8),1,IF($C29+$D29+$E29+$F29+$ED28&gt;($ED$11*CU$8),2,IF($C29+$D29+$E29+$F29+$G29+$ED28&gt;($ED$11*CU$8),3,0))))</f>
        <v>0</v>
      </c>
      <c r="CV29" s="68">
        <f>IF(OR(SUMIF(CV$12:CV28,2,CV$12:CV28)=2,SUMIF(CV$12:CV28,1,CV$12:CV28)=1,SUM(CV$12:CV28)=1,SUM(CV$12:CV28)=2),0,IF($C29+$ED28&gt;($ED$11*CV$8),1,IF($C29+$D29+$E29+$F29+$ED28&gt;($ED$11*CV$8),2,IF($C29+$D29+$E29+$F29+$G29+$ED28&gt;($ED$11*CV$8),3,0))))</f>
        <v>0</v>
      </c>
      <c r="CW29" s="68">
        <f>IF(OR(SUMIF(CW$12:CW28,2,CW$12:CW28)=2,SUMIF(CW$12:CW28,1,CW$12:CW28)=1,SUM(CW$12:CW28)=1,SUM(CW$12:CW28)=2),0,IF($C29+$ED28&gt;($ED$11*CW$8),1,IF($C29+$D29+$E29+$F29+$ED28&gt;($ED$11*CW$8),2,IF($C29+$D29+$E29+$F29+$G29+$ED28&gt;($ED$11*CW$8),3,0))))</f>
        <v>0</v>
      </c>
      <c r="CX29" s="68">
        <f>IF(OR(SUMIF(CX$12:CX28,2,CX$12:CX28)=2,SUMIF(CX$12:CX28,1,CX$12:CX28)=1,SUM(CX$12:CX28)=1,SUM(CX$12:CX28)=2),0,IF($C29+$ED28&gt;($ED$11*CX$8),1,IF($C29+$D29+$E29+$F29+$ED28&gt;($ED$11*CX$8),2,IF($C29+$D29+$E29+$F29+$G29+$ED28&gt;($ED$11*CX$8),3,0))))</f>
        <v>0</v>
      </c>
      <c r="CY29" s="68">
        <f>IF(OR(SUMIF(CY$12:CY28,2,CY$12:CY28)=2,SUMIF(CY$12:CY28,1,CY$12:CY28)=1,SUM(CY$12:CY28)=1,SUM(CY$12:CY28)=2),0,IF($C29+$ED28&gt;($ED$11*CY$8),1,IF($C29+$D29+$E29+$F29+$ED28&gt;($ED$11*CY$8),2,IF($C29+$D29+$E29+$F29+$G29+$ED28&gt;($ED$11*CY$8),3,0))))</f>
        <v>0</v>
      </c>
      <c r="CZ29" s="68">
        <f>IF(OR(SUMIF(CZ$12:CZ28,2,CZ$12:CZ28)=2,SUMIF(CZ$12:CZ28,1,CZ$12:CZ28)=1,SUM(CZ$12:CZ28)=1,SUM(CZ$12:CZ28)=2),0,IF($C29+$ED28&gt;($ED$11*CZ$8),1,IF($C29+$D29+$E29+$F29+$ED28&gt;($ED$11*CZ$8),2,IF($C29+$D29+$E29+$F29+$G29+$ED28&gt;($ED$11*CZ$8),3,0))))</f>
        <v>0</v>
      </c>
      <c r="DA29" s="68">
        <f>IF(OR(SUMIF(DA$12:DA28,2,DA$12:DA28)=2,SUMIF(DA$12:DA28,1,DA$12:DA28)=1,SUM(DA$12:DA28)=1,SUM(DA$12:DA28)=2),0,IF($C29+$ED28&gt;($ED$11*DA$8),1,IF($C29+$D29+$E29+$F29+$ED28&gt;($ED$11*DA$8),2,IF($C29+$D29+$E29+$F29+$G29+$ED28&gt;($ED$11*DA$8),3,0))))</f>
        <v>0</v>
      </c>
      <c r="DB29" s="68">
        <f>IF(OR(SUMIF(DB$12:DB28,2,DB$12:DB28)=2,SUMIF(DB$12:DB28,1,DB$12:DB28)=1,SUM(DB$12:DB28)=1,SUM(DB$12:DB28)=2),0,IF($C29+$ED28&gt;($ED$11*DB$8),1,IF($C29+$D29+$E29+$F29+$ED28&gt;($ED$11*DB$8),2,IF($C29+$D29+$E29+$F29+$G29+$ED28&gt;($ED$11*DB$8),3,0))))</f>
        <v>0</v>
      </c>
      <c r="DC29" s="68">
        <f>IF(OR(SUMIF(DC$12:DC28,2,DC$12:DC28)=2,SUMIF(DC$12:DC28,1,DC$12:DC28)=1,SUM(DC$12:DC28)=1,SUM(DC$12:DC28)=2),0,IF($C29+$ED28&gt;($ED$11*DC$8),1,IF($C29+$D29+$E29+$F29+$ED28&gt;($ED$11*DC$8),2,IF($C29+$D29+$E29+$F29+$G29+$ED28&gt;($ED$11*DC$8),3,0))))</f>
        <v>0</v>
      </c>
      <c r="DD29" s="68">
        <f>IF(OR(SUMIF(DD$12:DD28,2,DD$12:DD28)=2,SUMIF(DD$12:DD28,1,DD$12:DD28)=1,SUM(DD$12:DD28)=1,SUM(DD$12:DD28)=2),0,IF($C29+$ED28&gt;($ED$11*DD$8),1,IF($C29+$D29+$E29+$F29+$ED28&gt;($ED$11*DD$8),2,IF($C29+$D29+$E29+$F29+$G29+$ED28&gt;($ED$11*DD$8),3,0))))</f>
        <v>0</v>
      </c>
      <c r="DE29" s="68">
        <f>IF(OR(SUMIF(DE$12:DE28,2,DE$12:DE28)=2,SUMIF(DE$12:DE28,1,DE$12:DE28)=1,SUM(DE$12:DE28)=1,SUM(DE$12:DE28)=2),0,IF($C29+$ED28&gt;($ED$11*DE$8),1,IF($C29+$D29+$E29+$F29+$ED28&gt;($ED$11*DE$8),2,IF($C29+$D29+$E29+$F29+$G29+$ED28&gt;($ED$11*DE$8),3,0))))</f>
        <v>0</v>
      </c>
      <c r="DF29" s="68">
        <f>IF(OR(SUMIF(DF$12:DF28,2,DF$12:DF28)=2,SUMIF(DF$12:DF28,1,DF$12:DF28)=1,SUM(DF$12:DF28)=1,SUM(DF$12:DF28)=2),0,IF($C29+$ED28&gt;($ED$11*DF$8),1,IF($C29+$D29+$E29+$F29+$ED28&gt;($ED$11*DF$8),2,IF($C29+$D29+$E29+$F29+$G29+$ED28&gt;($ED$11*DF$8),3,0))))</f>
        <v>0</v>
      </c>
      <c r="DG29" s="68">
        <f>IF(OR(SUMIF(DG$12:DG28,2,DG$12:DG28)=2,SUMIF(DG$12:DG28,1,DG$12:DG28)=1,SUM(DG$12:DG28)=1,SUM(DG$12:DG28)=2),0,IF($C29+$ED28&gt;($ED$11*DG$8),1,IF($C29+$D29+$E29+$F29+$ED28&gt;($ED$11*DG$8),2,IF($C29+$D29+$E29+$F29+$G29+$ED28&gt;($ED$11*DG$8),3,0))))</f>
        <v>0</v>
      </c>
      <c r="DH29" s="68">
        <f>IF(OR(SUMIF(DH$12:DH28,2,DH$12:DH28)=2,SUMIF(DH$12:DH28,1,DH$12:DH28)=1,SUM(DH$12:DH28)=1,SUM(DH$12:DH28)=2),0,IF($C29+$ED28&gt;($ED$11*DH$8),1,IF($C29+$D29+$E29+$F29+$ED28&gt;($ED$11*DH$8),2,IF($C29+$D29+$E29+$F29+$G29+$ED28&gt;($ED$11*DH$8),3,0))))</f>
        <v>0</v>
      </c>
      <c r="DI29" s="68">
        <f>IF(OR(SUMIF(DI$12:DI28,2,DI$12:DI28)=2,SUMIF(DI$12:DI28,1,DI$12:DI28)=1,SUM(DI$12:DI28)=1,SUM(DI$12:DI28)=2),0,IF($C29+$ED28&gt;($ED$11*DI$8),1,IF($C29+$D29+$E29+$F29+$ED28&gt;($ED$11*DI$8),2,IF($C29+$D29+$E29+$F29+$G29+$ED28&gt;($ED$11*DI$8),3,0))))</f>
        <v>0</v>
      </c>
      <c r="DJ29" s="68">
        <f>IF(OR(SUMIF(DJ$12:DJ28,2,DJ$12:DJ28)=2,SUMIF(DJ$12:DJ28,1,DJ$12:DJ28)=1,SUM(DJ$12:DJ28)=1,SUM(DJ$12:DJ28)=2),0,IF($C29+$ED28&gt;($ED$11*DJ$8),1,IF($C29+$D29+$E29+$F29+$ED28&gt;($ED$11*DJ$8),2,IF($C29+$D29+$E29+$F29+$G29+$ED28&gt;($ED$11*DJ$8),3,0))))</f>
        <v>0</v>
      </c>
      <c r="DK29" s="68">
        <f>IF(OR(SUMIF(DK$12:DK28,2,DK$12:DK28)=2,SUMIF(DK$12:DK28,1,DK$12:DK28)=1,SUM(DK$12:DK28)=1,SUM(DK$12:DK28)=2),0,IF($C29+$ED28&gt;($ED$11*DK$8),1,IF($C29+$D29+$E29+$F29+$ED28&gt;($ED$11*DK$8),2,IF($C29+$D29+$E29+$F29+$G29+$ED28&gt;($ED$11*DK$8),3,0))))</f>
        <v>0</v>
      </c>
      <c r="DL29" s="68">
        <f>IF(OR(SUMIF(DL$12:DL28,2,DL$12:DL28)=2,SUMIF(DL$12:DL28,1,DL$12:DL28)=1,SUM(DL$12:DL28)=1,SUM(DL$12:DL28)=2),0,IF($C29+$ED28&gt;($ED$11*DL$8),1,IF($C29+$D29+$E29+$F29+$ED28&gt;($ED$11*DL$8),2,IF($C29+$D29+$E29+$F29+$G29+$ED28&gt;($ED$11*DL$8),3,0))))</f>
        <v>0</v>
      </c>
      <c r="DM29" s="68">
        <f>IF(OR(SUMIF(DM$12:DM28,2,DM$12:DM28)=2,SUMIF(DM$12:DM28,1,DM$12:DM28)=1,SUM(DM$12:DM28)=1,SUM(DM$12:DM28)=2),0,IF($C29+$ED28&gt;($ED$11*DM$8),1,IF($C29+$D29+$E29+$F29+$ED28&gt;($ED$11*DM$8),2,IF($C29+$D29+$E29+$F29+$G29+$ED28&gt;($ED$11*DM$8),3,0))))</f>
        <v>0</v>
      </c>
      <c r="DN29" s="68">
        <f>IF(OR(SUMIF(DN$12:DN28,2,DN$12:DN28)=2,SUMIF(DN$12:DN28,1,DN$12:DN28)=1,SUM(DN$12:DN28)=1,SUM(DN$12:DN28)=2),0,IF($C29+$ED28&gt;($ED$11*DN$8),1,IF($C29+$D29+$E29+$F29+$ED28&gt;($ED$11*DN$8),2,IF($C29+$D29+$E29+$F29+$G29+$ED28&gt;($ED$11*DN$8),3,0))))</f>
        <v>0</v>
      </c>
      <c r="DO29" s="68">
        <f>IF(OR(SUMIF(DO$12:DO28,2,DO$12:DO28)=2,SUMIF(DO$12:DO28,1,DO$12:DO28)=1,SUM(DO$12:DO28)=1,SUM(DO$12:DO28)=2),0,IF($C29+$ED28&gt;($ED$11*DO$8),1,IF($C29+$D29+$E29+$F29+$ED28&gt;($ED$11*DO$8),2,IF($C29+$D29+$E29+$F29+$G29+$ED28&gt;($ED$11*DO$8),3,0))))</f>
        <v>0</v>
      </c>
      <c r="DP29" s="68">
        <f>IF(OR(SUMIF(DP$12:DP28,2,DP$12:DP28)=2,SUMIF(DP$12:DP28,1,DP$12:DP28)=1,SUM(DP$12:DP28)=1,SUM(DP$12:DP28)=2),0,IF($C29+$ED28&gt;($ED$11*DP$8),1,IF($C29+$D29+$E29+$F29+$ED28&gt;($ED$11*DP$8),2,IF($C29+$D29+$E29+$F29+$G29+$ED28&gt;($ED$11*DP$8),3,0))))</f>
        <v>0</v>
      </c>
      <c r="DQ29" s="68">
        <f>IF(OR(SUMIF(DQ$12:DQ28,2,DQ$12:DQ28)=2,SUMIF(DQ$12:DQ28,1,DQ$12:DQ28)=1,SUM(DQ$12:DQ28)=1,SUM(DQ$12:DQ28)=2),0,IF($C29+$ED28&gt;($ED$11*DQ$8),1,IF($C29+$D29+$E29+$F29+$ED28&gt;($ED$11*DQ$8),2,IF($C29+$D29+$E29+$F29+$G29+$ED28&gt;($ED$11*DQ$8),3,0))))</f>
        <v>0</v>
      </c>
      <c r="DR29" s="68">
        <f>IF(OR(SUMIF(DR$12:DR28,2,DR$12:DR28)=2,SUMIF(DR$12:DR28,1,DR$12:DR28)=1,SUM(DR$12:DR28)=1,SUM(DR$12:DR28)=2),0,IF($C29+$ED28&gt;($ED$11*DR$8),1,IF($C29+$D29+$E29+$F29+$ED28&gt;($ED$11*DR$8),2,IF($C29+$D29+$E29+$F29+$G29+$ED28&gt;($ED$11*DR$8),3,0))))</f>
        <v>0</v>
      </c>
      <c r="DS29" s="68">
        <f>IF(OR(SUMIF(DS$12:DS28,2,DS$12:DS28)=2,SUMIF(DS$12:DS28,1,DS$12:DS28)=1,SUM(DS$12:DS28)=1,SUM(DS$12:DS28)=2),0,IF($C29+$ED28&gt;($ED$11*DS$8),1,IF($C29+$D29+$E29+$F29+$ED28&gt;($ED$11*DS$8),2,IF($C29+$D29+$E29+$F29+$G29+$ED28&gt;($ED$11*DS$8),3,0))))</f>
        <v>0</v>
      </c>
      <c r="DT29" s="68">
        <f>IF(OR(SUMIF(DT$12:DT28,2,DT$12:DT28)=2,SUMIF(DT$12:DT28,1,DT$12:DT28)=1,SUM(DT$12:DT28)=1,SUM(DT$12:DT28)=2),0,IF($C29+$ED28&gt;($ED$11*DT$8),1,IF($C29+$D29+$E29+$F29+$ED28&gt;($ED$11*DT$8),2,IF($C29+$D29+$E29+$F29+$G29+$ED28&gt;($ED$11*DT$8),3,0))))</f>
        <v>0</v>
      </c>
      <c r="DU29" s="68">
        <f>IF(OR(SUMIF(DU$12:DU28,2,DU$12:DU28)=2,SUMIF(DU$12:DU28,1,DU$12:DU28)=1,SUM(DU$12:DU28)=1,SUM(DU$12:DU28)=2),0,IF($C29+$ED28&gt;($ED$11*DU$8),1,IF($C29+$D29+$E29+$F29+$ED28&gt;($ED$11*DU$8),2,IF($C29+$D29+$E29+$F29+$G29+$ED28&gt;($ED$11*DU$8),3,0))))</f>
        <v>0</v>
      </c>
      <c r="DV29" s="68">
        <f>IF(OR(SUMIF(DV$12:DV28,2,DV$12:DV28)=2,SUMIF(DV$12:DV28,1,DV$12:DV28)=1,SUM(DV$12:DV28)=1,SUM(DV$12:DV28)=2),0,IF($C29+$ED28&gt;($ED$11*DV$8),1,IF($C29+$D29+$E29+$F29+$ED28&gt;($ED$11*DV$8),2,IF($C29+$D29+$E29+$F29+$G29+$ED28&gt;($ED$11*DV$8),3,0))))</f>
        <v>0</v>
      </c>
      <c r="DW29" s="68">
        <f>IF(OR(SUMIF(DW$12:DW28,2,DW$12:DW28)=2,SUMIF(DW$12:DW28,1,DW$12:DW28)=1,SUM(DW$12:DW28)=1,SUM(DW$12:DW28)=2),0,IF($C29+$ED28&gt;($ED$11*DW$8),1,IF($C29+$D29+$E29+$F29+$ED28&gt;($ED$11*DW$8),2,IF($C29+$D29+$E29+$F29+$G29+$ED28&gt;($ED$11*DW$8),3,0))))</f>
        <v>0</v>
      </c>
      <c r="DX29" s="68">
        <f>IF(OR(SUMIF(DX$12:DX28,2,DX$12:DX28)=2,SUMIF(DX$12:DX28,1,DX$12:DX28)=1,SUM(DX$12:DX28)=1,SUM(DX$12:DX28)=2),0,IF($C29+$ED28&gt;($ED$11*DX$8),1,IF($C29+$D29+$E29+$F29+$ED28&gt;($ED$11*DX$8),2,IF($C29+$D29+$E29+$F29+$G29+$ED28&gt;($ED$11*DX$8),3,0))))</f>
        <v>0</v>
      </c>
      <c r="DY29" s="68">
        <f>IF(OR(SUMIF(DY$12:DY28,2,DY$12:DY28)=2,SUMIF(DY$12:DY28,1,DY$12:DY28)=1,SUM(DY$12:DY28)=1,SUM(DY$12:DY28)=2),0,IF($C29+$ED28&gt;($ED$11*DY$8),1,IF($C29+$D29+$E29+$F29+$ED28&gt;($ED$11*DY$8),2,IF($C29+$D29+$E29+$F29+$G29+$ED28&gt;($ED$11*DY$8),3,0))))</f>
        <v>0</v>
      </c>
      <c r="DZ29" s="68">
        <f>IF(OR(SUMIF(DZ$12:DZ28,2,DZ$12:DZ28)=2,SUMIF(DZ$12:DZ28,1,DZ$12:DZ28)=1,SUM(DZ$12:DZ28)=1,SUM(DZ$12:DZ28)=2),0,IF($C29+$ED28&gt;($ED$11*DZ$8),1,IF($C29+$D29+$E29+$F29+$ED28&gt;($ED$11*DZ$8),2,IF($C29+$D29+$E29+$F29+$G29+$ED28&gt;($ED$11*DZ$8),3,0))))</f>
        <v>0</v>
      </c>
      <c r="EA29" s="68">
        <f>IF(OR(SUMIF(EA$12:EA28,2,EA$12:EA28)=2,SUMIF(EA$12:EA28,1,EA$12:EA28)=1,SUM(EA$12:EA28)=1,SUM(EA$12:EA28)=2),0,IF($C29+$ED28&gt;($ED$11*EA$8),1,IF($C29+$D29+$E29+$F29+$ED28&gt;($ED$11*EA$8),2,IF($C29+$D29+$E29+$F29+$G29+$ED28&gt;($ED$11*EA$8),3,0))))</f>
        <v>0</v>
      </c>
      <c r="EB29" s="68">
        <f>IF(OR(SUMIF(EB$12:EB28,2,EB$12:EB28)=2,SUMIF(EB$12:EB28,1,EB$12:EB28)=1,SUM(EB$12:EB28)=1,SUM(EB$12:EB28)=2),0,IF($C29+$ED28&gt;($ED$11*EB$8),1,IF($C29+$D29+$E29+$F29+$ED28&gt;($ED$11*EB$8),2,IF($C29+$D29+$E29+$F29+$G29+$ED28&gt;($ED$11*EB$8),3,0))))</f>
        <v>0</v>
      </c>
      <c r="EC29" s="68">
        <f>IF(OR(SUMIF(EC$12:EC28,2,EC$12:EC28)=2,SUMIF(EC$12:EC28,1,EC$12:EC28)=1,SUM(EC$12:EC28)=1,SUM(EC$12:EC28)=2),0,IF($C29+$ED28&gt;($ED$11*EC$8),1,IF($C29+$D29+$E29+$F29+$ED28&gt;($ED$11*EC$8),2,IF($C29+$D29+$E29+$F29+$G29+$ED28&gt;($ED$11*EC$8),3,0))))</f>
        <v>0</v>
      </c>
      <c r="ED29" s="26">
        <f>SUM($C$12:$F29)</f>
        <v>0</v>
      </c>
    </row>
    <row r="30" spans="1:134" ht="14.1" customHeight="1">
      <c r="A30" s="66">
        <v>19</v>
      </c>
      <c r="B30" s="238"/>
      <c r="C30" s="238"/>
      <c r="D30" s="238"/>
      <c r="E30" s="238"/>
      <c r="F30" s="238"/>
      <c r="G30" s="238"/>
      <c r="H30" s="68">
        <f>IF(OR(SUMIF(H$12:H29,2,H$12:H29)=2,SUMIF(H$12:H29,1,H$12:H29)=1,SUM(H$12:H29)=1,SUM(H$12:H29)=2),0,IF($C30+$ED29&gt;($ED$11*H$8),1,IF($C30+$D30+$E30+$F30+$ED29&gt;($ED$11*H$8),2,IF($C30+$D30+$E30+$F30+$G30+$ED29&gt;($ED$11*H$8),3,0))))</f>
        <v>0</v>
      </c>
      <c r="I30" s="68">
        <f>IF(OR(SUMIF(I$12:I29,2,I$12:I29)=2,SUMIF(I$12:I29,1,I$12:I29)=1,SUM(I$12:I29)=1,SUM(I$12:I29)=2),0,IF($C30+$ED29&gt;($ED$11*I$8),1,IF($C30+$D30+$E30+$F30+$ED29&gt;($ED$11*I$8),2,IF($C30+$D30+$E30+$F30+$G30+$ED29&gt;($ED$11*I$8),3,0))))</f>
        <v>0</v>
      </c>
      <c r="J30" s="68">
        <f>IF(OR(SUMIF(J$12:J29,2,J$12:J29)=2,SUMIF(J$12:J29,1,J$12:J29)=1,SUM(J$12:J29)=1,SUM(J$12:J29)=2),0,IF($C30+$ED29&gt;($ED$11*J$8),1,IF($C30+$D30+$E30+$F30+$ED29&gt;($ED$11*J$8),2,IF($C30+$D30+$E30+$F30+$G30+$ED29&gt;($ED$11*J$8),3,0))))</f>
        <v>0</v>
      </c>
      <c r="K30" s="68">
        <f>IF(OR(SUMIF(K$12:K29,2,K$12:K29)=2,SUMIF(K$12:K29,1,K$12:K29)=1,SUM(K$12:K29)=1,SUM(K$12:K29)=2),0,IF($C30+$ED29&gt;($ED$11*K$8),1,IF($C30+$D30+$E30+$F30+$ED29&gt;($ED$11*K$8),2,IF($C30+$D30+$E30+$F30+$G30+$ED29&gt;($ED$11*K$8),3,0))))</f>
        <v>0</v>
      </c>
      <c r="L30" s="68">
        <f>IF(OR(SUMIF(L$12:L29,2,L$12:L29)=2,SUMIF(L$12:L29,1,L$12:L29)=1,SUM(L$12:L29)=1,SUM(L$12:L29)=2),0,IF($C30+$ED29&gt;($ED$11*L$8),1,IF($C30+$D30+$E30+$F30+$ED29&gt;($ED$11*L$8),2,IF($C30+$D30+$E30+$F30+$G30+$ED29&gt;($ED$11*L$8),3,0))))</f>
        <v>0</v>
      </c>
      <c r="M30" s="68">
        <f>IF(OR(SUMIF(M$12:M29,2,M$12:M29)=2,SUMIF(M$12:M29,1,M$12:M29)=1,SUM(M$12:M29)=1,SUM(M$12:M29)=2),0,IF($C30+$ED29&gt;($ED$11*M$8),1,IF($C30+$D30+$E30+$F30+$ED29&gt;($ED$11*M$8),2,IF($C30+$D30+$E30+$F30+$G30+$ED29&gt;($ED$11*M$8),3,0))))</f>
        <v>0</v>
      </c>
      <c r="N30" s="68">
        <f>IF(OR(SUMIF(N$12:N29,2,N$12:N29)=2,SUMIF(N$12:N29,1,N$12:N29)=1,SUM(N$12:N29)=1,SUM(N$12:N29)=2),0,IF($C30+$ED29&gt;($ED$11*N$8),1,IF($C30+$D30+$E30+$F30+$ED29&gt;($ED$11*N$8),2,IF($C30+$D30+$E30+$F30+$G30+$ED29&gt;($ED$11*N$8),3,0))))</f>
        <v>0</v>
      </c>
      <c r="O30" s="68">
        <f>IF(OR(SUMIF(O$12:O29,2,O$12:O29)=2,SUMIF(O$12:O29,1,O$12:O29)=1,SUM(O$12:O29)=1,SUM(O$12:O29)=2),0,IF($C30+$ED29&gt;($ED$11*O$8),1,IF($C30+$D30+$E30+$F30+$ED29&gt;($ED$11*O$8),2,IF($C30+$D30+$E30+$F30+$G30+$ED29&gt;($ED$11*O$8),3,0))))</f>
        <v>0</v>
      </c>
      <c r="P30" s="68">
        <f>IF(OR(SUMIF(P$12:P29,2,P$12:P29)=2,SUMIF(P$12:P29,1,P$12:P29)=1,SUM(P$12:P29)=1,SUM(P$12:P29)=2),0,IF($C30+$ED29&gt;($ED$11*P$8),1,IF($C30+$D30+$E30+$F30+$ED29&gt;($ED$11*P$8),2,IF($C30+$D30+$E30+$F30+$G30+$ED29&gt;($ED$11*P$8),3,0))))</f>
        <v>0</v>
      </c>
      <c r="Q30" s="68">
        <f>IF(OR(SUMIF(Q$12:Q29,2,Q$12:Q29)=2,SUMIF(Q$12:Q29,1,Q$12:Q29)=1,SUM(Q$12:Q29)=1,SUM(Q$12:Q29)=2),0,IF($C30+$ED29&gt;($ED$11*Q$8),1,IF($C30+$D30+$E30+$F30+$ED29&gt;($ED$11*Q$8),2,IF($C30+$D30+$E30+$F30+$G30+$ED29&gt;($ED$11*Q$8),3,0))))</f>
        <v>0</v>
      </c>
      <c r="R30" s="68">
        <f>IF(OR(SUMIF(R$12:R29,2,R$12:R29)=2,SUMIF(R$12:R29,1,R$12:R29)=1,SUM(R$12:R29)=1,SUM(R$12:R29)=2),0,IF($C30+$ED29&gt;($ED$11*R$8),1,IF($C30+$D30+$E30+$F30+$ED29&gt;($ED$11*R$8),2,IF($C30+$D30+$E30+$F30+$G30+$ED29&gt;($ED$11*R$8),3,0))))</f>
        <v>0</v>
      </c>
      <c r="S30" s="68">
        <f>IF(OR(SUMIF(S$12:S29,2,S$12:S29)=2,SUMIF(S$12:S29,1,S$12:S29)=1,SUM(S$12:S29)=1,SUM(S$12:S29)=2),0,IF($C30+$ED29&gt;($ED$11*S$8),1,IF($C30+$D30+$E30+$F30+$ED29&gt;($ED$11*S$8),2,IF($C30+$D30+$E30+$F30+$G30+$ED29&gt;($ED$11*S$8),3,0))))</f>
        <v>0</v>
      </c>
      <c r="T30" s="68">
        <f>IF(OR(SUMIF(T$12:T29,2,T$12:T29)=2,SUMIF(T$12:T29,1,T$12:T29)=1,SUM(T$12:T29)=1,SUM(T$12:T29)=2),0,IF($C30+$ED29&gt;($ED$11*T$8),1,IF($C30+$D30+$E30+$F30+$ED29&gt;($ED$11*T$8),2,IF($C30+$D30+$E30+$F30+$G30+$ED29&gt;($ED$11*T$8),3,0))))</f>
        <v>0</v>
      </c>
      <c r="U30" s="68">
        <f>IF(OR(SUMIF(U$12:U29,2,U$12:U29)=2,SUMIF(U$12:U29,1,U$12:U29)=1,SUM(U$12:U29)=1,SUM(U$12:U29)=2),0,IF($C30+$ED29&gt;($ED$11*U$8),1,IF($C30+$D30+$E30+$F30+$ED29&gt;($ED$11*U$8),2,IF($C30+$D30+$E30+$F30+$G30+$ED29&gt;($ED$11*U$8),3,0))))</f>
        <v>0</v>
      </c>
      <c r="V30" s="68">
        <f>IF(OR(SUMIF(V$12:V29,2,V$12:V29)=2,SUMIF(V$12:V29,1,V$12:V29)=1,SUM(V$12:V29)=1,SUM(V$12:V29)=2),0,IF($C30+$ED29&gt;($ED$11*V$8),1,IF($C30+$D30+$E30+$F30+$ED29&gt;($ED$11*V$8),2,IF($C30+$D30+$E30+$F30+$G30+$ED29&gt;($ED$11*V$8),3,0))))</f>
        <v>0</v>
      </c>
      <c r="W30" s="68">
        <f>IF(OR(SUMIF(W$12:W29,2,W$12:W29)=2,SUMIF(W$12:W29,1,W$12:W29)=1,SUM(W$12:W29)=1,SUM(W$12:W29)=2),0,IF($C30+$ED29&gt;($ED$11*W$8),1,IF($C30+$D30+$E30+$F30+$ED29&gt;($ED$11*W$8),2,IF($C30+$D30+$E30+$F30+$G30+$ED29&gt;($ED$11*W$8),3,0))))</f>
        <v>0</v>
      </c>
      <c r="X30" s="68">
        <f>IF(OR(SUMIF(X$12:X29,2,X$12:X29)=2,SUMIF(X$12:X29,1,X$12:X29)=1,SUM(X$12:X29)=1,SUM(X$12:X29)=2),0,IF($C30+$ED29&gt;($ED$11*X$8),1,IF($C30+$D30+$E30+$F30+$ED29&gt;($ED$11*X$8),2,IF($C30+$D30+$E30+$F30+$G30+$ED29&gt;($ED$11*X$8),3,0))))</f>
        <v>0</v>
      </c>
      <c r="Y30" s="68">
        <f>IF(OR(SUMIF(Y$12:Y29,2,Y$12:Y29)=2,SUMIF(Y$12:Y29,1,Y$12:Y29)=1,SUM(Y$12:Y29)=1,SUM(Y$12:Y29)=2),0,IF($C30+$ED29&gt;($ED$11*Y$8),1,IF($C30+$D30+$E30+$F30+$ED29&gt;($ED$11*Y$8),2,IF($C30+$D30+$E30+$F30+$G30+$ED29&gt;($ED$11*Y$8),3,0))))</f>
        <v>0</v>
      </c>
      <c r="Z30" s="68">
        <f>IF(OR(SUMIF(Z$12:Z29,2,Z$12:Z29)=2,SUMIF(Z$12:Z29,1,Z$12:Z29)=1,SUM(Z$12:Z29)=1,SUM(Z$12:Z29)=2),0,IF($C30+$ED29&gt;($ED$11*Z$8),1,IF($C30+$D30+$E30+$F30+$ED29&gt;($ED$11*Z$8),2,IF($C30+$D30+$E30+$F30+$G30+$ED29&gt;($ED$11*Z$8),3,0))))</f>
        <v>0</v>
      </c>
      <c r="AA30" s="68">
        <f>IF(OR(SUMIF(AA$12:AA29,2,AA$12:AA29)=2,SUMIF(AA$12:AA29,1,AA$12:AA29)=1,SUM(AA$12:AA29)=1,SUM(AA$12:AA29)=2),0,IF($C30+$ED29&gt;($ED$11*AA$8),1,IF($C30+$D30+$E30+$F30+$ED29&gt;($ED$11*AA$8),2,IF($C30+$D30+$E30+$F30+$G30+$ED29&gt;($ED$11*AA$8),3,0))))</f>
        <v>0</v>
      </c>
      <c r="AB30" s="68">
        <f>IF(OR(SUMIF(AB$12:AB29,2,AB$12:AB29)=2,SUMIF(AB$12:AB29,1,AB$12:AB29)=1,SUM(AB$12:AB29)=1,SUM(AB$12:AB29)=2),0,IF($C30+$ED29&gt;($ED$11*AB$8),1,IF($C30+$D30+$E30+$F30+$ED29&gt;($ED$11*AB$8),2,IF($C30+$D30+$E30+$F30+$G30+$ED29&gt;($ED$11*AB$8),3,0))))</f>
        <v>0</v>
      </c>
      <c r="AC30" s="68">
        <f>IF(OR(SUMIF(AC$12:AC29,2,AC$12:AC29)=2,SUMIF(AC$12:AC29,1,AC$12:AC29)=1,SUM(AC$12:AC29)=1,SUM(AC$12:AC29)=2),0,IF($C30+$ED29&gt;($ED$11*AC$8),1,IF($C30+$D30+$E30+$F30+$ED29&gt;($ED$11*AC$8),2,IF($C30+$D30+$E30+$F30+$G30+$ED29&gt;($ED$11*AC$8),3,0))))</f>
        <v>0</v>
      </c>
      <c r="AD30" s="68">
        <f>IF(OR(SUMIF(AD$12:AD29,2,AD$12:AD29)=2,SUMIF(AD$12:AD29,1,AD$12:AD29)=1,SUM(AD$12:AD29)=1,SUM(AD$12:AD29)=2),0,IF($C30+$ED29&gt;($ED$11*AD$8),1,IF($C30+$D30+$E30+$F30+$ED29&gt;($ED$11*AD$8),2,IF($C30+$D30+$E30+$F30+$G30+$ED29&gt;($ED$11*AD$8),3,0))))</f>
        <v>0</v>
      </c>
      <c r="AE30" s="68">
        <f>IF(OR(SUMIF(AE$12:AE29,2,AE$12:AE29)=2,SUMIF(AE$12:AE29,1,AE$12:AE29)=1,SUM(AE$12:AE29)=1,SUM(AE$12:AE29)=2),0,IF($C30+$ED29&gt;($ED$11*AE$8),1,IF($C30+$D30+$E30+$F30+$ED29&gt;($ED$11*AE$8),2,IF($C30+$D30+$E30+$F30+$G30+$ED29&gt;($ED$11*AE$8),3,0))))</f>
        <v>0</v>
      </c>
      <c r="AF30" s="68">
        <f>IF(OR(SUMIF(AF$12:AF29,2,AF$12:AF29)=2,SUMIF(AF$12:AF29,1,AF$12:AF29)=1,SUM(AF$12:AF29)=1,SUM(AF$12:AF29)=2),0,IF($C30+$ED29&gt;($ED$11*AF$8),1,IF($C30+$D30+$E30+$F30+$ED29&gt;($ED$11*AF$8),2,IF($C30+$D30+$E30+$F30+$G30+$ED29&gt;($ED$11*AF$8),3,0))))</f>
        <v>0</v>
      </c>
      <c r="AG30" s="68">
        <f>IF(OR(SUMIF(AG$12:AG29,2,AG$12:AG29)=2,SUMIF(AG$12:AG29,1,AG$12:AG29)=1,SUM(AG$12:AG29)=1,SUM(AG$12:AG29)=2),0,IF($C30+$ED29&gt;($ED$11*AG$8),1,IF($C30+$D30+$E30+$F30+$ED29&gt;($ED$11*AG$8),2,IF($C30+$D30+$E30+$F30+$G30+$ED29&gt;($ED$11*AG$8),3,0))))</f>
        <v>0</v>
      </c>
      <c r="AH30" s="68">
        <f>IF(OR(SUMIF(AH$12:AH29,2,AH$12:AH29)=2,SUMIF(AH$12:AH29,1,AH$12:AH29)=1,SUM(AH$12:AH29)=1,SUM(AH$12:AH29)=2),0,IF($C30+$ED29&gt;($ED$11*AH$8),1,IF($C30+$D30+$E30+$F30+$ED29&gt;($ED$11*AH$8),2,IF($C30+$D30+$E30+$F30+$G30+$ED29&gt;($ED$11*AH$8),3,0))))</f>
        <v>0</v>
      </c>
      <c r="AI30" s="68">
        <f>IF(OR(SUMIF(AI$12:AI29,2,AI$12:AI29)=2,SUMIF(AI$12:AI29,1,AI$12:AI29)=1,SUM(AI$12:AI29)=1,SUM(AI$12:AI29)=2),0,IF($C30+$ED29&gt;($ED$11*AI$8),1,IF($C30+$D30+$E30+$F30+$ED29&gt;($ED$11*AI$8),2,IF($C30+$D30+$E30+$F30+$G30+$ED29&gt;($ED$11*AI$8),3,0))))</f>
        <v>0</v>
      </c>
      <c r="AJ30" s="68">
        <f>IF(OR(SUMIF(AJ$12:AJ29,2,AJ$12:AJ29)=2,SUMIF(AJ$12:AJ29,1,AJ$12:AJ29)=1,SUM(AJ$12:AJ29)=1,SUM(AJ$12:AJ29)=2),0,IF($C30+$ED29&gt;($ED$11*AJ$8),1,IF($C30+$D30+$E30+$F30+$ED29&gt;($ED$11*AJ$8),2,IF($C30+$D30+$E30+$F30+$G30+$ED29&gt;($ED$11*AJ$8),3,0))))</f>
        <v>0</v>
      </c>
      <c r="AK30" s="68">
        <f>IF(OR(SUMIF(AK$12:AK29,2,AK$12:AK29)=2,SUMIF(AK$12:AK29,1,AK$12:AK29)=1,SUM(AK$12:AK29)=1,SUM(AK$12:AK29)=2),0,IF($C30+$ED29&gt;($ED$11*AK$8),1,IF($C30+$D30+$E30+$F30+$ED29&gt;($ED$11*AK$8),2,IF($C30+$D30+$E30+$F30+$G30+$ED29&gt;($ED$11*AK$8),3,0))))</f>
        <v>0</v>
      </c>
      <c r="AL30" s="68">
        <f>IF(OR(SUMIF(AL$12:AL29,2,AL$12:AL29)=2,SUMIF(AL$12:AL29,1,AL$12:AL29)=1,SUM(AL$12:AL29)=1,SUM(AL$12:AL29)=2),0,IF($C30+$ED29&gt;($ED$11*AL$8),1,IF($C30+$D30+$E30+$F30+$ED29&gt;($ED$11*AL$8),2,IF($C30+$D30+$E30+$F30+$G30+$ED29&gt;($ED$11*AL$8),3,0))))</f>
        <v>0</v>
      </c>
      <c r="AM30" s="68">
        <f>IF(OR(SUMIF(AM$12:AM29,2,AM$12:AM29)=2,SUMIF(AM$12:AM29,1,AM$12:AM29)=1,SUM(AM$12:AM29)=1,SUM(AM$12:AM29)=2),0,IF($C30+$ED29&gt;($ED$11*AM$8),1,IF($C30+$D30+$E30+$F30+$ED29&gt;($ED$11*AM$8),2,IF($C30+$D30+$E30+$F30+$G30+$ED29&gt;($ED$11*AM$8),3,0))))</f>
        <v>0</v>
      </c>
      <c r="AN30" s="68">
        <f>IF(OR(SUMIF(AN$12:AN29,2,AN$12:AN29)=2,SUMIF(AN$12:AN29,1,AN$12:AN29)=1,SUM(AN$12:AN29)=1,SUM(AN$12:AN29)=2),0,IF($C30+$ED29&gt;($ED$11*AN$8),1,IF($C30+$D30+$E30+$F30+$ED29&gt;($ED$11*AN$8),2,IF($C30+$D30+$E30+$F30+$G30+$ED29&gt;($ED$11*AN$8),3,0))))</f>
        <v>0</v>
      </c>
      <c r="AO30" s="68">
        <f>IF(OR(SUMIF(AO$12:AO29,2,AO$12:AO29)=2,SUMIF(AO$12:AO29,1,AO$12:AO29)=1,SUM(AO$12:AO29)=1,SUM(AO$12:AO29)=2),0,IF($C30+$ED29&gt;($ED$11*AO$8),1,IF($C30+$D30+$E30+$F30+$ED29&gt;($ED$11*AO$8),2,IF($C30+$D30+$E30+$F30+$G30+$ED29&gt;($ED$11*AO$8),3,0))))</f>
        <v>0</v>
      </c>
      <c r="AP30" s="68">
        <f>IF(OR(SUMIF(AP$12:AP29,2,AP$12:AP29)=2,SUMIF(AP$12:AP29,1,AP$12:AP29)=1,SUM(AP$12:AP29)=1,SUM(AP$12:AP29)=2),0,IF($C30+$ED29&gt;($ED$11*AP$8),1,IF($C30+$D30+$E30+$F30+$ED29&gt;($ED$11*AP$8),2,IF($C30+$D30+$E30+$F30+$G30+$ED29&gt;($ED$11*AP$8),3,0))))</f>
        <v>0</v>
      </c>
      <c r="AQ30" s="68">
        <f>IF(OR(SUMIF(AQ$12:AQ29,2,AQ$12:AQ29)=2,SUMIF(AQ$12:AQ29,1,AQ$12:AQ29)=1,SUM(AQ$12:AQ29)=1,SUM(AQ$12:AQ29)=2),0,IF($C30+$ED29&gt;($ED$11*AQ$8),1,IF($C30+$D30+$E30+$F30+$ED29&gt;($ED$11*AQ$8),2,IF($C30+$D30+$E30+$F30+$G30+$ED29&gt;($ED$11*AQ$8),3,0))))</f>
        <v>0</v>
      </c>
      <c r="AR30" s="68">
        <f>IF(OR(SUMIF(AR$12:AR29,2,AR$12:AR29)=2,SUMIF(AR$12:AR29,1,AR$12:AR29)=1,SUM(AR$12:AR29)=1,SUM(AR$12:AR29)=2),0,IF($C30+$ED29&gt;($ED$11*AR$8),1,IF($C30+$D30+$E30+$F30+$ED29&gt;($ED$11*AR$8),2,IF($C30+$D30+$E30+$F30+$G30+$ED29&gt;($ED$11*AR$8),3,0))))</f>
        <v>0</v>
      </c>
      <c r="AS30" s="68">
        <f>IF(OR(SUMIF(AS$12:AS29,2,AS$12:AS29)=2,SUMIF(AS$12:AS29,1,AS$12:AS29)=1,SUM(AS$12:AS29)=1,SUM(AS$12:AS29)=2),0,IF($C30+$ED29&gt;($ED$11*AS$8),1,IF($C30+$D30+$E30+$F30+$ED29&gt;($ED$11*AS$8),2,IF($C30+$D30+$E30+$F30+$G30+$ED29&gt;($ED$11*AS$8),3,0))))</f>
        <v>0</v>
      </c>
      <c r="AT30" s="68">
        <f>IF(OR(SUMIF(AT$12:AT29,2,AT$12:AT29)=2,SUMIF(AT$12:AT29,1,AT$12:AT29)=1,SUM(AT$12:AT29)=1,SUM(AT$12:AT29)=2),0,IF($C30+$ED29&gt;($ED$11*AT$8),1,IF($C30+$D30+$E30+$F30+$ED29&gt;($ED$11*AT$8),2,IF($C30+$D30+$E30+$F30+$G30+$ED29&gt;($ED$11*AT$8),3,0))))</f>
        <v>0</v>
      </c>
      <c r="AU30" s="68">
        <f>IF(OR(SUMIF(AU$12:AU29,2,AU$12:AU29)=2,SUMIF(AU$12:AU29,1,AU$12:AU29)=1,SUM(AU$12:AU29)=1,SUM(AU$12:AU29)=2),0,IF($C30+$ED29&gt;($ED$11*AU$8),1,IF($C30+$D30+$E30+$F30+$ED29&gt;($ED$11*AU$8),2,IF($C30+$D30+$E30+$F30+$G30+$ED29&gt;($ED$11*AU$8),3,0))))</f>
        <v>0</v>
      </c>
      <c r="AV30" s="68">
        <f>IF(OR(SUMIF(AV$12:AV29,2,AV$12:AV29)=2,SUMIF(AV$12:AV29,1,AV$12:AV29)=1,SUM(AV$12:AV29)=1,SUM(AV$12:AV29)=2),0,IF($C30+$ED29&gt;($ED$11*AV$8),1,IF($C30+$D30+$E30+$F30+$ED29&gt;($ED$11*AV$8),2,IF($C30+$D30+$E30+$F30+$G30+$ED29&gt;($ED$11*AV$8),3,0))))</f>
        <v>0</v>
      </c>
      <c r="AW30" s="68">
        <f>IF(OR(SUMIF(AW$12:AW29,2,AW$12:AW29)=2,SUMIF(AW$12:AW29,1,AW$12:AW29)=1,SUM(AW$12:AW29)=1,SUM(AW$12:AW29)=2),0,IF($C30+$ED29&gt;($ED$11*AW$8),1,IF($C30+$D30+$E30+$F30+$ED29&gt;($ED$11*AW$8),2,IF($C30+$D30+$E30+$F30+$G30+$ED29&gt;($ED$11*AW$8),3,0))))</f>
        <v>0</v>
      </c>
      <c r="AX30" s="68">
        <f>IF(OR(SUMIF(AX$12:AX29,2,AX$12:AX29)=2,SUMIF(AX$12:AX29,1,AX$12:AX29)=1,SUM(AX$12:AX29)=1,SUM(AX$12:AX29)=2),0,IF($C30+$ED29&gt;($ED$11*AX$8),1,IF($C30+$D30+$E30+$F30+$ED29&gt;($ED$11*AX$8),2,IF($C30+$D30+$E30+$F30+$G30+$ED29&gt;($ED$11*AX$8),3,0))))</f>
        <v>0</v>
      </c>
      <c r="AY30" s="68">
        <f>IF(OR(SUMIF(AY$12:AY29,2,AY$12:AY29)=2,SUMIF(AY$12:AY29,1,AY$12:AY29)=1,SUM(AY$12:AY29)=1,SUM(AY$12:AY29)=2),0,IF($C30+$ED29&gt;($ED$11*AY$8),1,IF($C30+$D30+$E30+$F30+$ED29&gt;($ED$11*AY$8),2,IF($C30+$D30+$E30+$F30+$G30+$ED29&gt;($ED$11*AY$8),3,0))))</f>
        <v>0</v>
      </c>
      <c r="AZ30" s="68">
        <f>IF(OR(SUMIF(AZ$12:AZ29,2,AZ$12:AZ29)=2,SUMIF(AZ$12:AZ29,1,AZ$12:AZ29)=1,SUM(AZ$12:AZ29)=1,SUM(AZ$12:AZ29)=2),0,IF($C30+$ED29&gt;($ED$11*AZ$8),1,IF($C30+$D30+$E30+$F30+$ED29&gt;($ED$11*AZ$8),2,IF($C30+$D30+$E30+$F30+$G30+$ED29&gt;($ED$11*AZ$8),3,0))))</f>
        <v>0</v>
      </c>
      <c r="BA30" s="68">
        <f>IF(OR(SUMIF(BA$12:BA29,2,BA$12:BA29)=2,SUMIF(BA$12:BA29,1,BA$12:BA29)=1,SUM(BA$12:BA29)=1,SUM(BA$12:BA29)=2),0,IF($C30+$ED29&gt;($ED$11*BA$8),1,IF($C30+$D30+$E30+$F30+$ED29&gt;($ED$11*BA$8),2,IF($C30+$D30+$E30+$F30+$G30+$ED29&gt;($ED$11*BA$8),3,0))))</f>
        <v>0</v>
      </c>
      <c r="BB30" s="68">
        <f>IF(OR(SUMIF(BB$12:BB29,2,BB$12:BB29)=2,SUMIF(BB$12:BB29,1,BB$12:BB29)=1,SUM(BB$12:BB29)=1,SUM(BB$12:BB29)=2),0,IF($C30+$ED29&gt;($ED$11*BB$8),1,IF($C30+$D30+$E30+$F30+$ED29&gt;($ED$11*BB$8),2,IF($C30+$D30+$E30+$F30+$G30+$ED29&gt;($ED$11*BB$8),3,0))))</f>
        <v>0</v>
      </c>
      <c r="BC30" s="68">
        <f>IF(OR(SUMIF(BC$12:BC29,2,BC$12:BC29)=2,SUMIF(BC$12:BC29,1,BC$12:BC29)=1,SUM(BC$12:BC29)=1,SUM(BC$12:BC29)=2),0,IF($C30+$ED29&gt;($ED$11*BC$8),1,IF($C30+$D30+$E30+$F30+$ED29&gt;($ED$11*BC$8),2,IF($C30+$D30+$E30+$F30+$G30+$ED29&gt;($ED$11*BC$8),3,0))))</f>
        <v>0</v>
      </c>
      <c r="BD30" s="68">
        <f>IF(OR(SUMIF(BD$12:BD29,2,BD$12:BD29)=2,SUMIF(BD$12:BD29,1,BD$12:BD29)=1,SUM(BD$12:BD29)=1,SUM(BD$12:BD29)=2),0,IF($C30+$ED29&gt;($ED$11*BD$8),1,IF($C30+$D30+$E30+$F30+$ED29&gt;($ED$11*BD$8),2,IF($C30+$D30+$E30+$F30+$G30+$ED29&gt;($ED$11*BD$8),3,0))))</f>
        <v>0</v>
      </c>
      <c r="BE30" s="68">
        <f>IF(OR(SUMIF(BE$12:BE29,2,BE$12:BE29)=2,SUMIF(BE$12:BE29,1,BE$12:BE29)=1,SUM(BE$12:BE29)=1,SUM(BE$12:BE29)=2),0,IF($C30+$ED29&gt;($ED$11*BE$8),1,IF($C30+$D30+$E30+$F30+$ED29&gt;($ED$11*BE$8),2,IF($C30+$D30+$E30+$F30+$G30+$ED29&gt;($ED$11*BE$8),3,0))))</f>
        <v>0</v>
      </c>
      <c r="BF30" s="68">
        <f>IF(OR(SUMIF(BF$12:BF29,2,BF$12:BF29)=2,SUMIF(BF$12:BF29,1,BF$12:BF29)=1,SUM(BF$12:BF29)=1,SUM(BF$12:BF29)=2),0,IF($C30+$ED29&gt;($ED$11*BF$8),1,IF($C30+$D30+$E30+$F30+$ED29&gt;($ED$11*BF$8),2,IF($C30+$D30+$E30+$F30+$G30+$ED29&gt;($ED$11*BF$8),3,0))))</f>
        <v>0</v>
      </c>
      <c r="BG30" s="68">
        <f>IF(OR(SUMIF(BG$12:BG29,2,BG$12:BG29)=2,SUMIF(BG$12:BG29,1,BG$12:BG29)=1,SUM(BG$12:BG29)=1,SUM(BG$12:BG29)=2),0,IF($C30+$ED29&gt;($ED$11*BG$8),1,IF($C30+$D30+$E30+$F30+$ED29&gt;($ED$11*BG$8),2,IF($C30+$D30+$E30+$F30+$G30+$ED29&gt;($ED$11*BG$8),3,0))))</f>
        <v>0</v>
      </c>
      <c r="BH30" s="68">
        <f>IF(OR(SUMIF(BH$12:BH29,2,BH$12:BH29)=2,SUMIF(BH$12:BH29,1,BH$12:BH29)=1,SUM(BH$12:BH29)=1,SUM(BH$12:BH29)=2),0,IF($C30+$ED29&gt;($ED$11*BH$8),1,IF($C30+$D30+$E30+$F30+$ED29&gt;($ED$11*BH$8),2,IF($C30+$D30+$E30+$F30+$G30+$ED29&gt;($ED$11*BH$8),3,0))))</f>
        <v>0</v>
      </c>
      <c r="BI30" s="68">
        <f>IF(OR(SUMIF(BI$12:BI29,2,BI$12:BI29)=2,SUMIF(BI$12:BI29,1,BI$12:BI29)=1,SUM(BI$12:BI29)=1,SUM(BI$12:BI29)=2),0,IF($C30+$ED29&gt;($ED$11*BI$8),1,IF($C30+$D30+$E30+$F30+$ED29&gt;($ED$11*BI$8),2,IF($C30+$D30+$E30+$F30+$G30+$ED29&gt;($ED$11*BI$8),3,0))))</f>
        <v>0</v>
      </c>
      <c r="BJ30" s="68">
        <f>IF(OR(SUMIF(BJ$12:BJ29,2,BJ$12:BJ29)=2,SUMIF(BJ$12:BJ29,1,BJ$12:BJ29)=1,SUM(BJ$12:BJ29)=1,SUM(BJ$12:BJ29)=2),0,IF($C30+$ED29&gt;($ED$11*BJ$8),1,IF($C30+$D30+$E30+$F30+$ED29&gt;($ED$11*BJ$8),2,IF($C30+$D30+$E30+$F30+$G30+$ED29&gt;($ED$11*BJ$8),3,0))))</f>
        <v>0</v>
      </c>
      <c r="BK30" s="68">
        <f>IF(OR(SUMIF(BK$12:BK29,2,BK$12:BK29)=2,SUMIF(BK$12:BK29,1,BK$12:BK29)=1,SUM(BK$12:BK29)=1,SUM(BK$12:BK29)=2),0,IF($C30+$ED29&gt;($ED$11*BK$8),1,IF($C30+$D30+$E30+$F30+$ED29&gt;($ED$11*BK$8),2,IF($C30+$D30+$E30+$F30+$G30+$ED29&gt;($ED$11*BK$8),3,0))))</f>
        <v>0</v>
      </c>
      <c r="BL30" s="68">
        <f>IF(OR(SUMIF(BL$12:BL29,2,BL$12:BL29)=2,SUMIF(BL$12:BL29,1,BL$12:BL29)=1,SUM(BL$12:BL29)=1,SUM(BL$12:BL29)=2),0,IF($C30+$ED29&gt;($ED$11*BL$8),1,IF($C30+$D30+$E30+$F30+$ED29&gt;($ED$11*BL$8),2,IF($C30+$D30+$E30+$F30+$G30+$ED29&gt;($ED$11*BL$8),3,0))))</f>
        <v>0</v>
      </c>
      <c r="BM30" s="68">
        <f>IF(OR(SUMIF(BM$12:BM29,2,BM$12:BM29)=2,SUMIF(BM$12:BM29,1,BM$12:BM29)=1,SUM(BM$12:BM29)=1,SUM(BM$12:BM29)=2),0,IF($C30+$ED29&gt;($ED$11*BM$8),1,IF($C30+$D30+$E30+$F30+$ED29&gt;($ED$11*BM$8),2,IF($C30+$D30+$E30+$F30+$G30+$ED29&gt;($ED$11*BM$8),3,0))))</f>
        <v>0</v>
      </c>
      <c r="BN30" s="68">
        <f>IF(OR(SUMIF(BN$12:BN29,2,BN$12:BN29)=2,SUMIF(BN$12:BN29,1,BN$12:BN29)=1,SUM(BN$12:BN29)=1,SUM(BN$12:BN29)=2),0,IF($C30+$ED29&gt;($ED$11*BN$8),1,IF($C30+$D30+$E30+$F30+$ED29&gt;($ED$11*BN$8),2,IF($C30+$D30+$E30+$F30+$G30+$ED29&gt;($ED$11*BN$8),3,0))))</f>
        <v>0</v>
      </c>
      <c r="BO30" s="68">
        <f>IF(OR(SUMIF(BO$12:BO29,2,BO$12:BO29)=2,SUMIF(BO$12:BO29,1,BO$12:BO29)=1,SUM(BO$12:BO29)=1,SUM(BO$12:BO29)=2),0,IF($C30+$ED29&gt;($ED$11*BO$8),1,IF($C30+$D30+$E30+$F30+$ED29&gt;($ED$11*BO$8),2,IF($C30+$D30+$E30+$F30+$G30+$ED29&gt;($ED$11*BO$8),3,0))))</f>
        <v>0</v>
      </c>
      <c r="BP30" s="68">
        <f>IF(OR(SUMIF(BP$12:BP29,2,BP$12:BP29)=2,SUMIF(BP$12:BP29,1,BP$12:BP29)=1,SUM(BP$12:BP29)=1,SUM(BP$12:BP29)=2),0,IF($C30+$ED29&gt;($ED$11*BP$8),1,IF($C30+$D30+$E30+$F30+$ED29&gt;($ED$11*BP$8),2,IF($C30+$D30+$E30+$F30+$G30+$ED29&gt;($ED$11*BP$8),3,0))))</f>
        <v>0</v>
      </c>
      <c r="BQ30" s="68">
        <f>IF(OR(SUMIF(BQ$12:BQ29,2,BQ$12:BQ29)=2,SUMIF(BQ$12:BQ29,1,BQ$12:BQ29)=1,SUM(BQ$12:BQ29)=1,SUM(BQ$12:BQ29)=2),0,IF($C30+$ED29&gt;($ED$11*BQ$8),1,IF($C30+$D30+$E30+$F30+$ED29&gt;($ED$11*BQ$8),2,IF($C30+$D30+$E30+$F30+$G30+$ED29&gt;($ED$11*BQ$8),3,0))))</f>
        <v>0</v>
      </c>
      <c r="BR30" s="68">
        <f>IF(OR(SUMIF(BR$12:BR29,2,BR$12:BR29)=2,SUMIF(BR$12:BR29,1,BR$12:BR29)=1,SUM(BR$12:BR29)=1,SUM(BR$12:BR29)=2),0,IF($C30+$ED29&gt;($ED$11*BR$8),1,IF($C30+$D30+$E30+$F30+$ED29&gt;($ED$11*BR$8),2,IF($C30+$D30+$E30+$F30+$G30+$ED29&gt;($ED$11*BR$8),3,0))))</f>
        <v>0</v>
      </c>
      <c r="BS30" s="68">
        <f>IF(OR(SUMIF(BS$12:BS29,2,BS$12:BS29)=2,SUMIF(BS$12:BS29,1,BS$12:BS29)=1,SUM(BS$12:BS29)=1,SUM(BS$12:BS29)=2),0,IF($C30+$ED29&gt;($ED$11*BS$8),1,IF($C30+$D30+$E30+$F30+$ED29&gt;($ED$11*BS$8),2,IF($C30+$D30+$E30+$F30+$G30+$ED29&gt;($ED$11*BS$8),3,0))))</f>
        <v>0</v>
      </c>
      <c r="BT30" s="68">
        <f>IF(OR(SUMIF(BT$12:BT29,2,BT$12:BT29)=2,SUMIF(BT$12:BT29,1,BT$12:BT29)=1,SUM(BT$12:BT29)=1,SUM(BT$12:BT29)=2),0,IF($C30+$ED29&gt;($ED$11*BT$8),1,IF($C30+$D30+$E30+$F30+$ED29&gt;($ED$11*BT$8),2,IF($C30+$D30+$E30+$F30+$G30+$ED29&gt;($ED$11*BT$8),3,0))))</f>
        <v>0</v>
      </c>
      <c r="BU30" s="68">
        <f>IF(OR(SUMIF(BU$12:BU29,2,BU$12:BU29)=2,SUMIF(BU$12:BU29,1,BU$12:BU29)=1,SUM(BU$12:BU29)=1,SUM(BU$12:BU29)=2),0,IF($C30+$ED29&gt;($ED$11*BU$8),1,IF($C30+$D30+$E30+$F30+$ED29&gt;($ED$11*BU$8),2,IF($C30+$D30+$E30+$F30+$G30+$ED29&gt;($ED$11*BU$8),3,0))))</f>
        <v>0</v>
      </c>
      <c r="BV30" s="68">
        <f>IF(OR(SUMIF(BV$12:BV29,2,BV$12:BV29)=2,SUMIF(BV$12:BV29,1,BV$12:BV29)=1,SUM(BV$12:BV29)=1,SUM(BV$12:BV29)=2),0,IF($C30+$ED29&gt;($ED$11*BV$8),1,IF($C30+$D30+$E30+$F30+$ED29&gt;($ED$11*BV$8),2,IF($C30+$D30+$E30+$F30+$G30+$ED29&gt;($ED$11*BV$8),3,0))))</f>
        <v>0</v>
      </c>
      <c r="BW30" s="68">
        <f>IF(OR(SUMIF(BW$12:BW29,2,BW$12:BW29)=2,SUMIF(BW$12:BW29,1,BW$12:BW29)=1,SUM(BW$12:BW29)=1,SUM(BW$12:BW29)=2),0,IF($C30+$ED29&gt;($ED$11*BW$8),1,IF($C30+$D30+$E30+$F30+$ED29&gt;($ED$11*BW$8),2,IF($C30+$D30+$E30+$F30+$G30+$ED29&gt;($ED$11*BW$8),3,0))))</f>
        <v>0</v>
      </c>
      <c r="BX30" s="68">
        <f>IF(OR(SUMIF(BX$12:BX29,2,BX$12:BX29)=2,SUMIF(BX$12:BX29,1,BX$12:BX29)=1,SUM(BX$12:BX29)=1,SUM(BX$12:BX29)=2),0,IF($C30+$ED29&gt;($ED$11*BX$8),1,IF($C30+$D30+$E30+$F30+$ED29&gt;($ED$11*BX$8),2,IF($C30+$D30+$E30+$F30+$G30+$ED29&gt;($ED$11*BX$8),3,0))))</f>
        <v>0</v>
      </c>
      <c r="BY30" s="68">
        <f>IF(OR(SUMIF(BY$12:BY29,2,BY$12:BY29)=2,SUMIF(BY$12:BY29,1,BY$12:BY29)=1,SUM(BY$12:BY29)=1,SUM(BY$12:BY29)=2),0,IF($C30+$ED29&gt;($ED$11*BY$8),1,IF($C30+$D30+$E30+$F30+$ED29&gt;($ED$11*BY$8),2,IF($C30+$D30+$E30+$F30+$G30+$ED29&gt;($ED$11*BY$8),3,0))))</f>
        <v>0</v>
      </c>
      <c r="BZ30" s="68">
        <f>IF(OR(SUMIF(BZ$12:BZ29,2,BZ$12:BZ29)=2,SUMIF(BZ$12:BZ29,1,BZ$12:BZ29)=1,SUM(BZ$12:BZ29)=1,SUM(BZ$12:BZ29)=2),0,IF($C30+$ED29&gt;($ED$11*BZ$8),1,IF($C30+$D30+$E30+$F30+$ED29&gt;($ED$11*BZ$8),2,IF($C30+$D30+$E30+$F30+$G30+$ED29&gt;($ED$11*BZ$8),3,0))))</f>
        <v>0</v>
      </c>
      <c r="CA30" s="68">
        <f>IF(OR(SUMIF(CA$12:CA29,2,CA$12:CA29)=2,SUMIF(CA$12:CA29,1,CA$12:CA29)=1,SUM(CA$12:CA29)=1,SUM(CA$12:CA29)=2),0,IF($C30+$ED29&gt;($ED$11*CA$8),1,IF($C30+$D30+$E30+$F30+$ED29&gt;($ED$11*CA$8),2,IF($C30+$D30+$E30+$F30+$G30+$ED29&gt;($ED$11*CA$8),3,0))))</f>
        <v>0</v>
      </c>
      <c r="CB30" s="68">
        <f>IF(OR(SUMIF(CB$12:CB29,2,CB$12:CB29)=2,SUMIF(CB$12:CB29,1,CB$12:CB29)=1,SUM(CB$12:CB29)=1,SUM(CB$12:CB29)=2),0,IF($C30+$ED29&gt;($ED$11*CB$8),1,IF($C30+$D30+$E30+$F30+$ED29&gt;($ED$11*CB$8),2,IF($C30+$D30+$E30+$F30+$G30+$ED29&gt;($ED$11*CB$8),3,0))))</f>
        <v>0</v>
      </c>
      <c r="CC30" s="68">
        <f>IF(OR(SUMIF(CC$12:CC29,2,CC$12:CC29)=2,SUMIF(CC$12:CC29,1,CC$12:CC29)=1,SUM(CC$12:CC29)=1,SUM(CC$12:CC29)=2),0,IF($C30+$ED29&gt;($ED$11*CC$8),1,IF($C30+$D30+$E30+$F30+$ED29&gt;($ED$11*CC$8),2,IF($C30+$D30+$E30+$F30+$G30+$ED29&gt;($ED$11*CC$8),3,0))))</f>
        <v>0</v>
      </c>
      <c r="CD30" s="68">
        <f>IF(OR(SUMIF(CD$12:CD29,2,CD$12:CD29)=2,SUMIF(CD$12:CD29,1,CD$12:CD29)=1,SUM(CD$12:CD29)=1,SUM(CD$12:CD29)=2),0,IF($C30+$ED29&gt;($ED$11*CD$8),1,IF($C30+$D30+$E30+$F30+$ED29&gt;($ED$11*CD$8),2,IF($C30+$D30+$E30+$F30+$G30+$ED29&gt;($ED$11*CD$8),3,0))))</f>
        <v>0</v>
      </c>
      <c r="CE30" s="68">
        <f>IF(OR(SUMIF(CE$12:CE29,2,CE$12:CE29)=2,SUMIF(CE$12:CE29,1,CE$12:CE29)=1,SUM(CE$12:CE29)=1,SUM(CE$12:CE29)=2),0,IF($C30+$ED29&gt;($ED$11*CE$8),1,IF($C30+$D30+$E30+$F30+$ED29&gt;($ED$11*CE$8),2,IF($C30+$D30+$E30+$F30+$G30+$ED29&gt;($ED$11*CE$8),3,0))))</f>
        <v>0</v>
      </c>
      <c r="CF30" s="68">
        <f>IF(OR(SUMIF(CF$12:CF29,2,CF$12:CF29)=2,SUMIF(CF$12:CF29,1,CF$12:CF29)=1,SUM(CF$12:CF29)=1,SUM(CF$12:CF29)=2),0,IF($C30+$ED29&gt;($ED$11*CF$8),1,IF($C30+$D30+$E30+$F30+$ED29&gt;($ED$11*CF$8),2,IF($C30+$D30+$E30+$F30+$G30+$ED29&gt;($ED$11*CF$8),3,0))))</f>
        <v>0</v>
      </c>
      <c r="CG30" s="68">
        <f>IF(OR(SUMIF(CG$12:CG29,2,CG$12:CG29)=2,SUMIF(CG$12:CG29,1,CG$12:CG29)=1,SUM(CG$12:CG29)=1,SUM(CG$12:CG29)=2),0,IF($C30+$ED29&gt;($ED$11*CG$8),1,IF($C30+$D30+$E30+$F30+$ED29&gt;($ED$11*CG$8),2,IF($C30+$D30+$E30+$F30+$G30+$ED29&gt;($ED$11*CG$8),3,0))))</f>
        <v>0</v>
      </c>
      <c r="CH30" s="68">
        <f>IF(OR(SUMIF(CH$12:CH29,2,CH$12:CH29)=2,SUMIF(CH$12:CH29,1,CH$12:CH29)=1,SUM(CH$12:CH29)=1,SUM(CH$12:CH29)=2),0,IF($C30+$ED29&gt;($ED$11*CH$8),1,IF($C30+$D30+$E30+$F30+$ED29&gt;($ED$11*CH$8),2,IF($C30+$D30+$E30+$F30+$G30+$ED29&gt;($ED$11*CH$8),3,0))))</f>
        <v>0</v>
      </c>
      <c r="CI30" s="68">
        <f>IF(OR(SUMIF(CI$12:CI29,2,CI$12:CI29)=2,SUMIF(CI$12:CI29,1,CI$12:CI29)=1,SUM(CI$12:CI29)=1,SUM(CI$12:CI29)=2),0,IF($C30+$ED29&gt;($ED$11*CI$8),1,IF($C30+$D30+$E30+$F30+$ED29&gt;($ED$11*CI$8),2,IF($C30+$D30+$E30+$F30+$G30+$ED29&gt;($ED$11*CI$8),3,0))))</f>
        <v>0</v>
      </c>
      <c r="CJ30" s="68">
        <f>IF(OR(SUMIF(CJ$12:CJ29,2,CJ$12:CJ29)=2,SUMIF(CJ$12:CJ29,1,CJ$12:CJ29)=1,SUM(CJ$12:CJ29)=1,SUM(CJ$12:CJ29)=2),0,IF($C30+$ED29&gt;($ED$11*CJ$8),1,IF($C30+$D30+$E30+$F30+$ED29&gt;($ED$11*CJ$8),2,IF($C30+$D30+$E30+$F30+$G30+$ED29&gt;($ED$11*CJ$8),3,0))))</f>
        <v>0</v>
      </c>
      <c r="CK30" s="68">
        <f>IF(OR(SUMIF(CK$12:CK29,2,CK$12:CK29)=2,SUMIF(CK$12:CK29,1,CK$12:CK29)=1,SUM(CK$12:CK29)=1,SUM(CK$12:CK29)=2),0,IF($C30+$ED29&gt;($ED$11*CK$8),1,IF($C30+$D30+$E30+$F30+$ED29&gt;($ED$11*CK$8),2,IF($C30+$D30+$E30+$F30+$G30+$ED29&gt;($ED$11*CK$8),3,0))))</f>
        <v>0</v>
      </c>
      <c r="CL30" s="68">
        <f>IF(OR(SUMIF(CL$12:CL29,2,CL$12:CL29)=2,SUMIF(CL$12:CL29,1,CL$12:CL29)=1,SUM(CL$12:CL29)=1,SUM(CL$12:CL29)=2),0,IF($C30+$ED29&gt;($ED$11*CL$8),1,IF($C30+$D30+$E30+$F30+$ED29&gt;($ED$11*CL$8),2,IF($C30+$D30+$E30+$F30+$G30+$ED29&gt;($ED$11*CL$8),3,0))))</f>
        <v>0</v>
      </c>
      <c r="CM30" s="68">
        <f>IF(OR(SUMIF(CM$12:CM29,2,CM$12:CM29)=2,SUMIF(CM$12:CM29,1,CM$12:CM29)=1,SUM(CM$12:CM29)=1,SUM(CM$12:CM29)=2),0,IF($C30+$ED29&gt;($ED$11*CM$8),1,IF($C30+$D30+$E30+$F30+$ED29&gt;($ED$11*CM$8),2,IF($C30+$D30+$E30+$F30+$G30+$ED29&gt;($ED$11*CM$8),3,0))))</f>
        <v>0</v>
      </c>
      <c r="CN30" s="68">
        <f>IF(OR(SUMIF(CN$12:CN29,2,CN$12:CN29)=2,SUMIF(CN$12:CN29,1,CN$12:CN29)=1,SUM(CN$12:CN29)=1,SUM(CN$12:CN29)=2),0,IF($C30+$ED29&gt;($ED$11*CN$8),1,IF($C30+$D30+$E30+$F30+$ED29&gt;($ED$11*CN$8),2,IF($C30+$D30+$E30+$F30+$G30+$ED29&gt;($ED$11*CN$8),3,0))))</f>
        <v>0</v>
      </c>
      <c r="CO30" s="68">
        <f>IF(OR(SUMIF(CO$12:CO29,2,CO$12:CO29)=2,SUMIF(CO$12:CO29,1,CO$12:CO29)=1,SUM(CO$12:CO29)=1,SUM(CO$12:CO29)=2),0,IF($C30+$ED29&gt;($ED$11*CO$8),1,IF($C30+$D30+$E30+$F30+$ED29&gt;($ED$11*CO$8),2,IF($C30+$D30+$E30+$F30+$G30+$ED29&gt;($ED$11*CO$8),3,0))))</f>
        <v>0</v>
      </c>
      <c r="CP30" s="68">
        <f>IF(OR(SUMIF(CP$12:CP29,2,CP$12:CP29)=2,SUMIF(CP$12:CP29,1,CP$12:CP29)=1,SUM(CP$12:CP29)=1,SUM(CP$12:CP29)=2),0,IF($C30+$ED29&gt;($ED$11*CP$8),1,IF($C30+$D30+$E30+$F30+$ED29&gt;($ED$11*CP$8),2,IF($C30+$D30+$E30+$F30+$G30+$ED29&gt;($ED$11*CP$8),3,0))))</f>
        <v>0</v>
      </c>
      <c r="CQ30" s="68">
        <f>IF(OR(SUMIF(CQ$12:CQ29,2,CQ$12:CQ29)=2,SUMIF(CQ$12:CQ29,1,CQ$12:CQ29)=1,SUM(CQ$12:CQ29)=1,SUM(CQ$12:CQ29)=2),0,IF($C30+$ED29&gt;($ED$11*CQ$8),1,IF($C30+$D30+$E30+$F30+$ED29&gt;($ED$11*CQ$8),2,IF($C30+$D30+$E30+$F30+$G30+$ED29&gt;($ED$11*CQ$8),3,0))))</f>
        <v>0</v>
      </c>
      <c r="CR30" s="68">
        <f>IF(OR(SUMIF(CR$12:CR29,2,CR$12:CR29)=2,SUMIF(CR$12:CR29,1,CR$12:CR29)=1,SUM(CR$12:CR29)=1,SUM(CR$12:CR29)=2),0,IF($C30+$ED29&gt;($ED$11*CR$8),1,IF($C30+$D30+$E30+$F30+$ED29&gt;($ED$11*CR$8),2,IF($C30+$D30+$E30+$F30+$G30+$ED29&gt;($ED$11*CR$8),3,0))))</f>
        <v>0</v>
      </c>
      <c r="CS30" s="68">
        <f>IF(OR(SUMIF(CS$12:CS29,2,CS$12:CS29)=2,SUMIF(CS$12:CS29,1,CS$12:CS29)=1,SUM(CS$12:CS29)=1,SUM(CS$12:CS29)=2),0,IF($C30+$ED29&gt;($ED$11*CS$8),1,IF($C30+$D30+$E30+$F30+$ED29&gt;($ED$11*CS$8),2,IF($C30+$D30+$E30+$F30+$G30+$ED29&gt;($ED$11*CS$8),3,0))))</f>
        <v>0</v>
      </c>
      <c r="CT30" s="68">
        <f>IF(OR(SUMIF(CT$12:CT29,2,CT$12:CT29)=2,SUMIF(CT$12:CT29,1,CT$12:CT29)=1,SUM(CT$12:CT29)=1,SUM(CT$12:CT29)=2),0,IF($C30+$ED29&gt;($ED$11*CT$8),1,IF($C30+$D30+$E30+$F30+$ED29&gt;($ED$11*CT$8),2,IF($C30+$D30+$E30+$F30+$G30+$ED29&gt;($ED$11*CT$8),3,0))))</f>
        <v>0</v>
      </c>
      <c r="CU30" s="68">
        <f>IF(OR(SUMIF(CU$12:CU29,2,CU$12:CU29)=2,SUMIF(CU$12:CU29,1,CU$12:CU29)=1,SUM(CU$12:CU29)=1,SUM(CU$12:CU29)=2),0,IF($C30+$ED29&gt;($ED$11*CU$8),1,IF($C30+$D30+$E30+$F30+$ED29&gt;($ED$11*CU$8),2,IF($C30+$D30+$E30+$F30+$G30+$ED29&gt;($ED$11*CU$8),3,0))))</f>
        <v>0</v>
      </c>
      <c r="CV30" s="68">
        <f>IF(OR(SUMIF(CV$12:CV29,2,CV$12:CV29)=2,SUMIF(CV$12:CV29,1,CV$12:CV29)=1,SUM(CV$12:CV29)=1,SUM(CV$12:CV29)=2),0,IF($C30+$ED29&gt;($ED$11*CV$8),1,IF($C30+$D30+$E30+$F30+$ED29&gt;($ED$11*CV$8),2,IF($C30+$D30+$E30+$F30+$G30+$ED29&gt;($ED$11*CV$8),3,0))))</f>
        <v>0</v>
      </c>
      <c r="CW30" s="68">
        <f>IF(OR(SUMIF(CW$12:CW29,2,CW$12:CW29)=2,SUMIF(CW$12:CW29,1,CW$12:CW29)=1,SUM(CW$12:CW29)=1,SUM(CW$12:CW29)=2),0,IF($C30+$ED29&gt;($ED$11*CW$8),1,IF($C30+$D30+$E30+$F30+$ED29&gt;($ED$11*CW$8),2,IF($C30+$D30+$E30+$F30+$G30+$ED29&gt;($ED$11*CW$8),3,0))))</f>
        <v>0</v>
      </c>
      <c r="CX30" s="68">
        <f>IF(OR(SUMIF(CX$12:CX29,2,CX$12:CX29)=2,SUMIF(CX$12:CX29,1,CX$12:CX29)=1,SUM(CX$12:CX29)=1,SUM(CX$12:CX29)=2),0,IF($C30+$ED29&gt;($ED$11*CX$8),1,IF($C30+$D30+$E30+$F30+$ED29&gt;($ED$11*CX$8),2,IF($C30+$D30+$E30+$F30+$G30+$ED29&gt;($ED$11*CX$8),3,0))))</f>
        <v>0</v>
      </c>
      <c r="CY30" s="68">
        <f>IF(OR(SUMIF(CY$12:CY29,2,CY$12:CY29)=2,SUMIF(CY$12:CY29,1,CY$12:CY29)=1,SUM(CY$12:CY29)=1,SUM(CY$12:CY29)=2),0,IF($C30+$ED29&gt;($ED$11*CY$8),1,IF($C30+$D30+$E30+$F30+$ED29&gt;($ED$11*CY$8),2,IF($C30+$D30+$E30+$F30+$G30+$ED29&gt;($ED$11*CY$8),3,0))))</f>
        <v>0</v>
      </c>
      <c r="CZ30" s="68">
        <f>IF(OR(SUMIF(CZ$12:CZ29,2,CZ$12:CZ29)=2,SUMIF(CZ$12:CZ29,1,CZ$12:CZ29)=1,SUM(CZ$12:CZ29)=1,SUM(CZ$12:CZ29)=2),0,IF($C30+$ED29&gt;($ED$11*CZ$8),1,IF($C30+$D30+$E30+$F30+$ED29&gt;($ED$11*CZ$8),2,IF($C30+$D30+$E30+$F30+$G30+$ED29&gt;($ED$11*CZ$8),3,0))))</f>
        <v>0</v>
      </c>
      <c r="DA30" s="68">
        <f>IF(OR(SUMIF(DA$12:DA29,2,DA$12:DA29)=2,SUMIF(DA$12:DA29,1,DA$12:DA29)=1,SUM(DA$12:DA29)=1,SUM(DA$12:DA29)=2),0,IF($C30+$ED29&gt;($ED$11*DA$8),1,IF($C30+$D30+$E30+$F30+$ED29&gt;($ED$11*DA$8),2,IF($C30+$D30+$E30+$F30+$G30+$ED29&gt;($ED$11*DA$8),3,0))))</f>
        <v>0</v>
      </c>
      <c r="DB30" s="68">
        <f>IF(OR(SUMIF(DB$12:DB29,2,DB$12:DB29)=2,SUMIF(DB$12:DB29,1,DB$12:DB29)=1,SUM(DB$12:DB29)=1,SUM(DB$12:DB29)=2),0,IF($C30+$ED29&gt;($ED$11*DB$8),1,IF($C30+$D30+$E30+$F30+$ED29&gt;($ED$11*DB$8),2,IF($C30+$D30+$E30+$F30+$G30+$ED29&gt;($ED$11*DB$8),3,0))))</f>
        <v>0</v>
      </c>
      <c r="DC30" s="68">
        <f>IF(OR(SUMIF(DC$12:DC29,2,DC$12:DC29)=2,SUMIF(DC$12:DC29,1,DC$12:DC29)=1,SUM(DC$12:DC29)=1,SUM(DC$12:DC29)=2),0,IF($C30+$ED29&gt;($ED$11*DC$8),1,IF($C30+$D30+$E30+$F30+$ED29&gt;($ED$11*DC$8),2,IF($C30+$D30+$E30+$F30+$G30+$ED29&gt;($ED$11*DC$8),3,0))))</f>
        <v>0</v>
      </c>
      <c r="DD30" s="68">
        <f>IF(OR(SUMIF(DD$12:DD29,2,DD$12:DD29)=2,SUMIF(DD$12:DD29,1,DD$12:DD29)=1,SUM(DD$12:DD29)=1,SUM(DD$12:DD29)=2),0,IF($C30+$ED29&gt;($ED$11*DD$8),1,IF($C30+$D30+$E30+$F30+$ED29&gt;($ED$11*DD$8),2,IF($C30+$D30+$E30+$F30+$G30+$ED29&gt;($ED$11*DD$8),3,0))))</f>
        <v>0</v>
      </c>
      <c r="DE30" s="68">
        <f>IF(OR(SUMIF(DE$12:DE29,2,DE$12:DE29)=2,SUMIF(DE$12:DE29,1,DE$12:DE29)=1,SUM(DE$12:DE29)=1,SUM(DE$12:DE29)=2),0,IF($C30+$ED29&gt;($ED$11*DE$8),1,IF($C30+$D30+$E30+$F30+$ED29&gt;($ED$11*DE$8),2,IF($C30+$D30+$E30+$F30+$G30+$ED29&gt;($ED$11*DE$8),3,0))))</f>
        <v>0</v>
      </c>
      <c r="DF30" s="68">
        <f>IF(OR(SUMIF(DF$12:DF29,2,DF$12:DF29)=2,SUMIF(DF$12:DF29,1,DF$12:DF29)=1,SUM(DF$12:DF29)=1,SUM(DF$12:DF29)=2),0,IF($C30+$ED29&gt;($ED$11*DF$8),1,IF($C30+$D30+$E30+$F30+$ED29&gt;($ED$11*DF$8),2,IF($C30+$D30+$E30+$F30+$G30+$ED29&gt;($ED$11*DF$8),3,0))))</f>
        <v>0</v>
      </c>
      <c r="DG30" s="68">
        <f>IF(OR(SUMIF(DG$12:DG29,2,DG$12:DG29)=2,SUMIF(DG$12:DG29,1,DG$12:DG29)=1,SUM(DG$12:DG29)=1,SUM(DG$12:DG29)=2),0,IF($C30+$ED29&gt;($ED$11*DG$8),1,IF($C30+$D30+$E30+$F30+$ED29&gt;($ED$11*DG$8),2,IF($C30+$D30+$E30+$F30+$G30+$ED29&gt;($ED$11*DG$8),3,0))))</f>
        <v>0</v>
      </c>
      <c r="DH30" s="68">
        <f>IF(OR(SUMIF(DH$12:DH29,2,DH$12:DH29)=2,SUMIF(DH$12:DH29,1,DH$12:DH29)=1,SUM(DH$12:DH29)=1,SUM(DH$12:DH29)=2),0,IF($C30+$ED29&gt;($ED$11*DH$8),1,IF($C30+$D30+$E30+$F30+$ED29&gt;($ED$11*DH$8),2,IF($C30+$D30+$E30+$F30+$G30+$ED29&gt;($ED$11*DH$8),3,0))))</f>
        <v>0</v>
      </c>
      <c r="DI30" s="68">
        <f>IF(OR(SUMIF(DI$12:DI29,2,DI$12:DI29)=2,SUMIF(DI$12:DI29,1,DI$12:DI29)=1,SUM(DI$12:DI29)=1,SUM(DI$12:DI29)=2),0,IF($C30+$ED29&gt;($ED$11*DI$8),1,IF($C30+$D30+$E30+$F30+$ED29&gt;($ED$11*DI$8),2,IF($C30+$D30+$E30+$F30+$G30+$ED29&gt;($ED$11*DI$8),3,0))))</f>
        <v>0</v>
      </c>
      <c r="DJ30" s="68">
        <f>IF(OR(SUMIF(DJ$12:DJ29,2,DJ$12:DJ29)=2,SUMIF(DJ$12:DJ29,1,DJ$12:DJ29)=1,SUM(DJ$12:DJ29)=1,SUM(DJ$12:DJ29)=2),0,IF($C30+$ED29&gt;($ED$11*DJ$8),1,IF($C30+$D30+$E30+$F30+$ED29&gt;($ED$11*DJ$8),2,IF($C30+$D30+$E30+$F30+$G30+$ED29&gt;($ED$11*DJ$8),3,0))))</f>
        <v>0</v>
      </c>
      <c r="DK30" s="68">
        <f>IF(OR(SUMIF(DK$12:DK29,2,DK$12:DK29)=2,SUMIF(DK$12:DK29,1,DK$12:DK29)=1,SUM(DK$12:DK29)=1,SUM(DK$12:DK29)=2),0,IF($C30+$ED29&gt;($ED$11*DK$8),1,IF($C30+$D30+$E30+$F30+$ED29&gt;($ED$11*DK$8),2,IF($C30+$D30+$E30+$F30+$G30+$ED29&gt;($ED$11*DK$8),3,0))))</f>
        <v>0</v>
      </c>
      <c r="DL30" s="68">
        <f>IF(OR(SUMIF(DL$12:DL29,2,DL$12:DL29)=2,SUMIF(DL$12:DL29,1,DL$12:DL29)=1,SUM(DL$12:DL29)=1,SUM(DL$12:DL29)=2),0,IF($C30+$ED29&gt;($ED$11*DL$8),1,IF($C30+$D30+$E30+$F30+$ED29&gt;($ED$11*DL$8),2,IF($C30+$D30+$E30+$F30+$G30+$ED29&gt;($ED$11*DL$8),3,0))))</f>
        <v>0</v>
      </c>
      <c r="DM30" s="68">
        <f>IF(OR(SUMIF(DM$12:DM29,2,DM$12:DM29)=2,SUMIF(DM$12:DM29,1,DM$12:DM29)=1,SUM(DM$12:DM29)=1,SUM(DM$12:DM29)=2),0,IF($C30+$ED29&gt;($ED$11*DM$8),1,IF($C30+$D30+$E30+$F30+$ED29&gt;($ED$11*DM$8),2,IF($C30+$D30+$E30+$F30+$G30+$ED29&gt;($ED$11*DM$8),3,0))))</f>
        <v>0</v>
      </c>
      <c r="DN30" s="68">
        <f>IF(OR(SUMIF(DN$12:DN29,2,DN$12:DN29)=2,SUMIF(DN$12:DN29,1,DN$12:DN29)=1,SUM(DN$12:DN29)=1,SUM(DN$12:DN29)=2),0,IF($C30+$ED29&gt;($ED$11*DN$8),1,IF($C30+$D30+$E30+$F30+$ED29&gt;($ED$11*DN$8),2,IF($C30+$D30+$E30+$F30+$G30+$ED29&gt;($ED$11*DN$8),3,0))))</f>
        <v>0</v>
      </c>
      <c r="DO30" s="68">
        <f>IF(OR(SUMIF(DO$12:DO29,2,DO$12:DO29)=2,SUMIF(DO$12:DO29,1,DO$12:DO29)=1,SUM(DO$12:DO29)=1,SUM(DO$12:DO29)=2),0,IF($C30+$ED29&gt;($ED$11*DO$8),1,IF($C30+$D30+$E30+$F30+$ED29&gt;($ED$11*DO$8),2,IF($C30+$D30+$E30+$F30+$G30+$ED29&gt;($ED$11*DO$8),3,0))))</f>
        <v>0</v>
      </c>
      <c r="DP30" s="68">
        <f>IF(OR(SUMIF(DP$12:DP29,2,DP$12:DP29)=2,SUMIF(DP$12:DP29,1,DP$12:DP29)=1,SUM(DP$12:DP29)=1,SUM(DP$12:DP29)=2),0,IF($C30+$ED29&gt;($ED$11*DP$8),1,IF($C30+$D30+$E30+$F30+$ED29&gt;($ED$11*DP$8),2,IF($C30+$D30+$E30+$F30+$G30+$ED29&gt;($ED$11*DP$8),3,0))))</f>
        <v>0</v>
      </c>
      <c r="DQ30" s="68">
        <f>IF(OR(SUMIF(DQ$12:DQ29,2,DQ$12:DQ29)=2,SUMIF(DQ$12:DQ29,1,DQ$12:DQ29)=1,SUM(DQ$12:DQ29)=1,SUM(DQ$12:DQ29)=2),0,IF($C30+$ED29&gt;($ED$11*DQ$8),1,IF($C30+$D30+$E30+$F30+$ED29&gt;($ED$11*DQ$8),2,IF($C30+$D30+$E30+$F30+$G30+$ED29&gt;($ED$11*DQ$8),3,0))))</f>
        <v>0</v>
      </c>
      <c r="DR30" s="68">
        <f>IF(OR(SUMIF(DR$12:DR29,2,DR$12:DR29)=2,SUMIF(DR$12:DR29,1,DR$12:DR29)=1,SUM(DR$12:DR29)=1,SUM(DR$12:DR29)=2),0,IF($C30+$ED29&gt;($ED$11*DR$8),1,IF($C30+$D30+$E30+$F30+$ED29&gt;($ED$11*DR$8),2,IF($C30+$D30+$E30+$F30+$G30+$ED29&gt;($ED$11*DR$8),3,0))))</f>
        <v>0</v>
      </c>
      <c r="DS30" s="68">
        <f>IF(OR(SUMIF(DS$12:DS29,2,DS$12:DS29)=2,SUMIF(DS$12:DS29,1,DS$12:DS29)=1,SUM(DS$12:DS29)=1,SUM(DS$12:DS29)=2),0,IF($C30+$ED29&gt;($ED$11*DS$8),1,IF($C30+$D30+$E30+$F30+$ED29&gt;($ED$11*DS$8),2,IF($C30+$D30+$E30+$F30+$G30+$ED29&gt;($ED$11*DS$8),3,0))))</f>
        <v>0</v>
      </c>
      <c r="DT30" s="68">
        <f>IF(OR(SUMIF(DT$12:DT29,2,DT$12:DT29)=2,SUMIF(DT$12:DT29,1,DT$12:DT29)=1,SUM(DT$12:DT29)=1,SUM(DT$12:DT29)=2),0,IF($C30+$ED29&gt;($ED$11*DT$8),1,IF($C30+$D30+$E30+$F30+$ED29&gt;($ED$11*DT$8),2,IF($C30+$D30+$E30+$F30+$G30+$ED29&gt;($ED$11*DT$8),3,0))))</f>
        <v>0</v>
      </c>
      <c r="DU30" s="68">
        <f>IF(OR(SUMIF(DU$12:DU29,2,DU$12:DU29)=2,SUMIF(DU$12:DU29,1,DU$12:DU29)=1,SUM(DU$12:DU29)=1,SUM(DU$12:DU29)=2),0,IF($C30+$ED29&gt;($ED$11*DU$8),1,IF($C30+$D30+$E30+$F30+$ED29&gt;($ED$11*DU$8),2,IF($C30+$D30+$E30+$F30+$G30+$ED29&gt;($ED$11*DU$8),3,0))))</f>
        <v>0</v>
      </c>
      <c r="DV30" s="68">
        <f>IF(OR(SUMIF(DV$12:DV29,2,DV$12:DV29)=2,SUMIF(DV$12:DV29,1,DV$12:DV29)=1,SUM(DV$12:DV29)=1,SUM(DV$12:DV29)=2),0,IF($C30+$ED29&gt;($ED$11*DV$8),1,IF($C30+$D30+$E30+$F30+$ED29&gt;($ED$11*DV$8),2,IF($C30+$D30+$E30+$F30+$G30+$ED29&gt;($ED$11*DV$8),3,0))))</f>
        <v>0</v>
      </c>
      <c r="DW30" s="68">
        <f>IF(OR(SUMIF(DW$12:DW29,2,DW$12:DW29)=2,SUMIF(DW$12:DW29,1,DW$12:DW29)=1,SUM(DW$12:DW29)=1,SUM(DW$12:DW29)=2),0,IF($C30+$ED29&gt;($ED$11*DW$8),1,IF($C30+$D30+$E30+$F30+$ED29&gt;($ED$11*DW$8),2,IF($C30+$D30+$E30+$F30+$G30+$ED29&gt;($ED$11*DW$8),3,0))))</f>
        <v>0</v>
      </c>
      <c r="DX30" s="68">
        <f>IF(OR(SUMIF(DX$12:DX29,2,DX$12:DX29)=2,SUMIF(DX$12:DX29,1,DX$12:DX29)=1,SUM(DX$12:DX29)=1,SUM(DX$12:DX29)=2),0,IF($C30+$ED29&gt;($ED$11*DX$8),1,IF($C30+$D30+$E30+$F30+$ED29&gt;($ED$11*DX$8),2,IF($C30+$D30+$E30+$F30+$G30+$ED29&gt;($ED$11*DX$8),3,0))))</f>
        <v>0</v>
      </c>
      <c r="DY30" s="68">
        <f>IF(OR(SUMIF(DY$12:DY29,2,DY$12:DY29)=2,SUMIF(DY$12:DY29,1,DY$12:DY29)=1,SUM(DY$12:DY29)=1,SUM(DY$12:DY29)=2),0,IF($C30+$ED29&gt;($ED$11*DY$8),1,IF($C30+$D30+$E30+$F30+$ED29&gt;($ED$11*DY$8),2,IF($C30+$D30+$E30+$F30+$G30+$ED29&gt;($ED$11*DY$8),3,0))))</f>
        <v>0</v>
      </c>
      <c r="DZ30" s="68">
        <f>IF(OR(SUMIF(DZ$12:DZ29,2,DZ$12:DZ29)=2,SUMIF(DZ$12:DZ29,1,DZ$12:DZ29)=1,SUM(DZ$12:DZ29)=1,SUM(DZ$12:DZ29)=2),0,IF($C30+$ED29&gt;($ED$11*DZ$8),1,IF($C30+$D30+$E30+$F30+$ED29&gt;($ED$11*DZ$8),2,IF($C30+$D30+$E30+$F30+$G30+$ED29&gt;($ED$11*DZ$8),3,0))))</f>
        <v>0</v>
      </c>
      <c r="EA30" s="68">
        <f>IF(OR(SUMIF(EA$12:EA29,2,EA$12:EA29)=2,SUMIF(EA$12:EA29,1,EA$12:EA29)=1,SUM(EA$12:EA29)=1,SUM(EA$12:EA29)=2),0,IF($C30+$ED29&gt;($ED$11*EA$8),1,IF($C30+$D30+$E30+$F30+$ED29&gt;($ED$11*EA$8),2,IF($C30+$D30+$E30+$F30+$G30+$ED29&gt;($ED$11*EA$8),3,0))))</f>
        <v>0</v>
      </c>
      <c r="EB30" s="68">
        <f>IF(OR(SUMIF(EB$12:EB29,2,EB$12:EB29)=2,SUMIF(EB$12:EB29,1,EB$12:EB29)=1,SUM(EB$12:EB29)=1,SUM(EB$12:EB29)=2),0,IF($C30+$ED29&gt;($ED$11*EB$8),1,IF($C30+$D30+$E30+$F30+$ED29&gt;($ED$11*EB$8),2,IF($C30+$D30+$E30+$F30+$G30+$ED29&gt;($ED$11*EB$8),3,0))))</f>
        <v>0</v>
      </c>
      <c r="EC30" s="68">
        <f>IF(OR(SUMIF(EC$12:EC29,2,EC$12:EC29)=2,SUMIF(EC$12:EC29,1,EC$12:EC29)=1,SUM(EC$12:EC29)=1,SUM(EC$12:EC29)=2),0,IF($C30+$ED29&gt;($ED$11*EC$8),1,IF($C30+$D30+$E30+$F30+$ED29&gt;($ED$11*EC$8),2,IF($C30+$D30+$E30+$F30+$G30+$ED29&gt;($ED$11*EC$8),3,0))))</f>
        <v>0</v>
      </c>
      <c r="ED30" s="26">
        <f>SUM($C$12:$F30)</f>
        <v>0</v>
      </c>
    </row>
    <row r="31" spans="1:134" ht="14.1" customHeight="1">
      <c r="A31" s="66">
        <v>20</v>
      </c>
      <c r="B31" s="238"/>
      <c r="C31" s="238"/>
      <c r="D31" s="238"/>
      <c r="E31" s="238"/>
      <c r="F31" s="238"/>
      <c r="G31" s="238"/>
      <c r="H31" s="68">
        <f>IF(OR(SUMIF(H$12:H30,2,H$12:H30)=2,SUMIF(H$12:H30,1,H$12:H30)=1,SUM(H$12:H30)=1,SUM(H$12:H30)=2),0,IF($C31+$ED30&gt;($ED$11*H$8),1,IF($C31+$D31+$E31+$F31+$ED30&gt;($ED$11*H$8),2,IF($C31+$D31+$E31+$F31+$G31+$ED30&gt;($ED$11*H$8),3,0))))</f>
        <v>0</v>
      </c>
      <c r="I31" s="68">
        <f>IF(OR(SUMIF(I$12:I30,2,I$12:I30)=2,SUMIF(I$12:I30,1,I$12:I30)=1,SUM(I$12:I30)=1,SUM(I$12:I30)=2),0,IF($C31+$ED30&gt;($ED$11*I$8),1,IF($C31+$D31+$E31+$F31+$ED30&gt;($ED$11*I$8),2,IF($C31+$D31+$E31+$F31+$G31+$ED30&gt;($ED$11*I$8),3,0))))</f>
        <v>0</v>
      </c>
      <c r="J31" s="68">
        <f>IF(OR(SUMIF(J$12:J30,2,J$12:J30)=2,SUMIF(J$12:J30,1,J$12:J30)=1,SUM(J$12:J30)=1,SUM(J$12:J30)=2),0,IF($C31+$ED30&gt;($ED$11*J$8),1,IF($C31+$D31+$E31+$F31+$ED30&gt;($ED$11*J$8),2,IF($C31+$D31+$E31+$F31+$G31+$ED30&gt;($ED$11*J$8),3,0))))</f>
        <v>0</v>
      </c>
      <c r="K31" s="68">
        <f>IF(OR(SUMIF(K$12:K30,2,K$12:K30)=2,SUMIF(K$12:K30,1,K$12:K30)=1,SUM(K$12:K30)=1,SUM(K$12:K30)=2),0,IF($C31+$ED30&gt;($ED$11*K$8),1,IF($C31+$D31+$E31+$F31+$ED30&gt;($ED$11*K$8),2,IF($C31+$D31+$E31+$F31+$G31+$ED30&gt;($ED$11*K$8),3,0))))</f>
        <v>0</v>
      </c>
      <c r="L31" s="68">
        <f>IF(OR(SUMIF(L$12:L30,2,L$12:L30)=2,SUMIF(L$12:L30,1,L$12:L30)=1,SUM(L$12:L30)=1,SUM(L$12:L30)=2),0,IF($C31+$ED30&gt;($ED$11*L$8),1,IF($C31+$D31+$E31+$F31+$ED30&gt;($ED$11*L$8),2,IF($C31+$D31+$E31+$F31+$G31+$ED30&gt;($ED$11*L$8),3,0))))</f>
        <v>0</v>
      </c>
      <c r="M31" s="68">
        <f>IF(OR(SUMIF(M$12:M30,2,M$12:M30)=2,SUMIF(M$12:M30,1,M$12:M30)=1,SUM(M$12:M30)=1,SUM(M$12:M30)=2),0,IF($C31+$ED30&gt;($ED$11*M$8),1,IF($C31+$D31+$E31+$F31+$ED30&gt;($ED$11*M$8),2,IF($C31+$D31+$E31+$F31+$G31+$ED30&gt;($ED$11*M$8),3,0))))</f>
        <v>0</v>
      </c>
      <c r="N31" s="68">
        <f>IF(OR(SUMIF(N$12:N30,2,N$12:N30)=2,SUMIF(N$12:N30,1,N$12:N30)=1,SUM(N$12:N30)=1,SUM(N$12:N30)=2),0,IF($C31+$ED30&gt;($ED$11*N$8),1,IF($C31+$D31+$E31+$F31+$ED30&gt;($ED$11*N$8),2,IF($C31+$D31+$E31+$F31+$G31+$ED30&gt;($ED$11*N$8),3,0))))</f>
        <v>0</v>
      </c>
      <c r="O31" s="68">
        <f>IF(OR(SUMIF(O$12:O30,2,O$12:O30)=2,SUMIF(O$12:O30,1,O$12:O30)=1,SUM(O$12:O30)=1,SUM(O$12:O30)=2),0,IF($C31+$ED30&gt;($ED$11*O$8),1,IF($C31+$D31+$E31+$F31+$ED30&gt;($ED$11*O$8),2,IF($C31+$D31+$E31+$F31+$G31+$ED30&gt;($ED$11*O$8),3,0))))</f>
        <v>0</v>
      </c>
      <c r="P31" s="68">
        <f>IF(OR(SUMIF(P$12:P30,2,P$12:P30)=2,SUMIF(P$12:P30,1,P$12:P30)=1,SUM(P$12:P30)=1,SUM(P$12:P30)=2),0,IF($C31+$ED30&gt;($ED$11*P$8),1,IF($C31+$D31+$E31+$F31+$ED30&gt;($ED$11*P$8),2,IF($C31+$D31+$E31+$F31+$G31+$ED30&gt;($ED$11*P$8),3,0))))</f>
        <v>0</v>
      </c>
      <c r="Q31" s="68">
        <f>IF(OR(SUMIF(Q$12:Q30,2,Q$12:Q30)=2,SUMIF(Q$12:Q30,1,Q$12:Q30)=1,SUM(Q$12:Q30)=1,SUM(Q$12:Q30)=2),0,IF($C31+$ED30&gt;($ED$11*Q$8),1,IF($C31+$D31+$E31+$F31+$ED30&gt;($ED$11*Q$8),2,IF($C31+$D31+$E31+$F31+$G31+$ED30&gt;($ED$11*Q$8),3,0))))</f>
        <v>0</v>
      </c>
      <c r="R31" s="68">
        <f>IF(OR(SUMIF(R$12:R30,2,R$12:R30)=2,SUMIF(R$12:R30,1,R$12:R30)=1,SUM(R$12:R30)=1,SUM(R$12:R30)=2),0,IF($C31+$ED30&gt;($ED$11*R$8),1,IF($C31+$D31+$E31+$F31+$ED30&gt;($ED$11*R$8),2,IF($C31+$D31+$E31+$F31+$G31+$ED30&gt;($ED$11*R$8),3,0))))</f>
        <v>0</v>
      </c>
      <c r="S31" s="68">
        <f>IF(OR(SUMIF(S$12:S30,2,S$12:S30)=2,SUMIF(S$12:S30,1,S$12:S30)=1,SUM(S$12:S30)=1,SUM(S$12:S30)=2),0,IF($C31+$ED30&gt;($ED$11*S$8),1,IF($C31+$D31+$E31+$F31+$ED30&gt;($ED$11*S$8),2,IF($C31+$D31+$E31+$F31+$G31+$ED30&gt;($ED$11*S$8),3,0))))</f>
        <v>0</v>
      </c>
      <c r="T31" s="68">
        <f>IF(OR(SUMIF(T$12:T30,2,T$12:T30)=2,SUMIF(T$12:T30,1,T$12:T30)=1,SUM(T$12:T30)=1,SUM(T$12:T30)=2),0,IF($C31+$ED30&gt;($ED$11*T$8),1,IF($C31+$D31+$E31+$F31+$ED30&gt;($ED$11*T$8),2,IF($C31+$D31+$E31+$F31+$G31+$ED30&gt;($ED$11*T$8),3,0))))</f>
        <v>0</v>
      </c>
      <c r="U31" s="68">
        <f>IF(OR(SUMIF(U$12:U30,2,U$12:U30)=2,SUMIF(U$12:U30,1,U$12:U30)=1,SUM(U$12:U30)=1,SUM(U$12:U30)=2),0,IF($C31+$ED30&gt;($ED$11*U$8),1,IF($C31+$D31+$E31+$F31+$ED30&gt;($ED$11*U$8),2,IF($C31+$D31+$E31+$F31+$G31+$ED30&gt;($ED$11*U$8),3,0))))</f>
        <v>0</v>
      </c>
      <c r="V31" s="68">
        <f>IF(OR(SUMIF(V$12:V30,2,V$12:V30)=2,SUMIF(V$12:V30,1,V$12:V30)=1,SUM(V$12:V30)=1,SUM(V$12:V30)=2),0,IF($C31+$ED30&gt;($ED$11*V$8),1,IF($C31+$D31+$E31+$F31+$ED30&gt;($ED$11*V$8),2,IF($C31+$D31+$E31+$F31+$G31+$ED30&gt;($ED$11*V$8),3,0))))</f>
        <v>0</v>
      </c>
      <c r="W31" s="68">
        <f>IF(OR(SUMIF(W$12:W30,2,W$12:W30)=2,SUMIF(W$12:W30,1,W$12:W30)=1,SUM(W$12:W30)=1,SUM(W$12:W30)=2),0,IF($C31+$ED30&gt;($ED$11*W$8),1,IF($C31+$D31+$E31+$F31+$ED30&gt;($ED$11*W$8),2,IF($C31+$D31+$E31+$F31+$G31+$ED30&gt;($ED$11*W$8),3,0))))</f>
        <v>0</v>
      </c>
      <c r="X31" s="68">
        <f>IF(OR(SUMIF(X$12:X30,2,X$12:X30)=2,SUMIF(X$12:X30,1,X$12:X30)=1,SUM(X$12:X30)=1,SUM(X$12:X30)=2),0,IF($C31+$ED30&gt;($ED$11*X$8),1,IF($C31+$D31+$E31+$F31+$ED30&gt;($ED$11*X$8),2,IF($C31+$D31+$E31+$F31+$G31+$ED30&gt;($ED$11*X$8),3,0))))</f>
        <v>0</v>
      </c>
      <c r="Y31" s="68">
        <f>IF(OR(SUMIF(Y$12:Y30,2,Y$12:Y30)=2,SUMIF(Y$12:Y30,1,Y$12:Y30)=1,SUM(Y$12:Y30)=1,SUM(Y$12:Y30)=2),0,IF($C31+$ED30&gt;($ED$11*Y$8),1,IF($C31+$D31+$E31+$F31+$ED30&gt;($ED$11*Y$8),2,IF($C31+$D31+$E31+$F31+$G31+$ED30&gt;($ED$11*Y$8),3,0))))</f>
        <v>0</v>
      </c>
      <c r="Z31" s="68">
        <f>IF(OR(SUMIF(Z$12:Z30,2,Z$12:Z30)=2,SUMIF(Z$12:Z30,1,Z$12:Z30)=1,SUM(Z$12:Z30)=1,SUM(Z$12:Z30)=2),0,IF($C31+$ED30&gt;($ED$11*Z$8),1,IF($C31+$D31+$E31+$F31+$ED30&gt;($ED$11*Z$8),2,IF($C31+$D31+$E31+$F31+$G31+$ED30&gt;($ED$11*Z$8),3,0))))</f>
        <v>0</v>
      </c>
      <c r="AA31" s="68">
        <f>IF(OR(SUMIF(AA$12:AA30,2,AA$12:AA30)=2,SUMIF(AA$12:AA30,1,AA$12:AA30)=1,SUM(AA$12:AA30)=1,SUM(AA$12:AA30)=2),0,IF($C31+$ED30&gt;($ED$11*AA$8),1,IF($C31+$D31+$E31+$F31+$ED30&gt;($ED$11*AA$8),2,IF($C31+$D31+$E31+$F31+$G31+$ED30&gt;($ED$11*AA$8),3,0))))</f>
        <v>0</v>
      </c>
      <c r="AB31" s="68">
        <f>IF(OR(SUMIF(AB$12:AB30,2,AB$12:AB30)=2,SUMIF(AB$12:AB30,1,AB$12:AB30)=1,SUM(AB$12:AB30)=1,SUM(AB$12:AB30)=2),0,IF($C31+$ED30&gt;($ED$11*AB$8),1,IF($C31+$D31+$E31+$F31+$ED30&gt;($ED$11*AB$8),2,IF($C31+$D31+$E31+$F31+$G31+$ED30&gt;($ED$11*AB$8),3,0))))</f>
        <v>0</v>
      </c>
      <c r="AC31" s="68">
        <f>IF(OR(SUMIF(AC$12:AC30,2,AC$12:AC30)=2,SUMIF(AC$12:AC30,1,AC$12:AC30)=1,SUM(AC$12:AC30)=1,SUM(AC$12:AC30)=2),0,IF($C31+$ED30&gt;($ED$11*AC$8),1,IF($C31+$D31+$E31+$F31+$ED30&gt;($ED$11*AC$8),2,IF($C31+$D31+$E31+$F31+$G31+$ED30&gt;($ED$11*AC$8),3,0))))</f>
        <v>0</v>
      </c>
      <c r="AD31" s="68">
        <f>IF(OR(SUMIF(AD$12:AD30,2,AD$12:AD30)=2,SUMIF(AD$12:AD30,1,AD$12:AD30)=1,SUM(AD$12:AD30)=1,SUM(AD$12:AD30)=2),0,IF($C31+$ED30&gt;($ED$11*AD$8),1,IF($C31+$D31+$E31+$F31+$ED30&gt;($ED$11*AD$8),2,IF($C31+$D31+$E31+$F31+$G31+$ED30&gt;($ED$11*AD$8),3,0))))</f>
        <v>0</v>
      </c>
      <c r="AE31" s="68">
        <f>IF(OR(SUMIF(AE$12:AE30,2,AE$12:AE30)=2,SUMIF(AE$12:AE30,1,AE$12:AE30)=1,SUM(AE$12:AE30)=1,SUM(AE$12:AE30)=2),0,IF($C31+$ED30&gt;($ED$11*AE$8),1,IF($C31+$D31+$E31+$F31+$ED30&gt;($ED$11*AE$8),2,IF($C31+$D31+$E31+$F31+$G31+$ED30&gt;($ED$11*AE$8),3,0))))</f>
        <v>0</v>
      </c>
      <c r="AF31" s="68">
        <f>IF(OR(SUMIF(AF$12:AF30,2,AF$12:AF30)=2,SUMIF(AF$12:AF30,1,AF$12:AF30)=1,SUM(AF$12:AF30)=1,SUM(AF$12:AF30)=2),0,IF($C31+$ED30&gt;($ED$11*AF$8),1,IF($C31+$D31+$E31+$F31+$ED30&gt;($ED$11*AF$8),2,IF($C31+$D31+$E31+$F31+$G31+$ED30&gt;($ED$11*AF$8),3,0))))</f>
        <v>0</v>
      </c>
      <c r="AG31" s="68">
        <f>IF(OR(SUMIF(AG$12:AG30,2,AG$12:AG30)=2,SUMIF(AG$12:AG30,1,AG$12:AG30)=1,SUM(AG$12:AG30)=1,SUM(AG$12:AG30)=2),0,IF($C31+$ED30&gt;($ED$11*AG$8),1,IF($C31+$D31+$E31+$F31+$ED30&gt;($ED$11*AG$8),2,IF($C31+$D31+$E31+$F31+$G31+$ED30&gt;($ED$11*AG$8),3,0))))</f>
        <v>0</v>
      </c>
      <c r="AH31" s="68">
        <f>IF(OR(SUMIF(AH$12:AH30,2,AH$12:AH30)=2,SUMIF(AH$12:AH30,1,AH$12:AH30)=1,SUM(AH$12:AH30)=1,SUM(AH$12:AH30)=2),0,IF($C31+$ED30&gt;($ED$11*AH$8),1,IF($C31+$D31+$E31+$F31+$ED30&gt;($ED$11*AH$8),2,IF($C31+$D31+$E31+$F31+$G31+$ED30&gt;($ED$11*AH$8),3,0))))</f>
        <v>0</v>
      </c>
      <c r="AI31" s="68">
        <f>IF(OR(SUMIF(AI$12:AI30,2,AI$12:AI30)=2,SUMIF(AI$12:AI30,1,AI$12:AI30)=1,SUM(AI$12:AI30)=1,SUM(AI$12:AI30)=2),0,IF($C31+$ED30&gt;($ED$11*AI$8),1,IF($C31+$D31+$E31+$F31+$ED30&gt;($ED$11*AI$8),2,IF($C31+$D31+$E31+$F31+$G31+$ED30&gt;($ED$11*AI$8),3,0))))</f>
        <v>0</v>
      </c>
      <c r="AJ31" s="68">
        <f>IF(OR(SUMIF(AJ$12:AJ30,2,AJ$12:AJ30)=2,SUMIF(AJ$12:AJ30,1,AJ$12:AJ30)=1,SUM(AJ$12:AJ30)=1,SUM(AJ$12:AJ30)=2),0,IF($C31+$ED30&gt;($ED$11*AJ$8),1,IF($C31+$D31+$E31+$F31+$ED30&gt;($ED$11*AJ$8),2,IF($C31+$D31+$E31+$F31+$G31+$ED30&gt;($ED$11*AJ$8),3,0))))</f>
        <v>0</v>
      </c>
      <c r="AK31" s="68">
        <f>IF(OR(SUMIF(AK$12:AK30,2,AK$12:AK30)=2,SUMIF(AK$12:AK30,1,AK$12:AK30)=1,SUM(AK$12:AK30)=1,SUM(AK$12:AK30)=2),0,IF($C31+$ED30&gt;($ED$11*AK$8),1,IF($C31+$D31+$E31+$F31+$ED30&gt;($ED$11*AK$8),2,IF($C31+$D31+$E31+$F31+$G31+$ED30&gt;($ED$11*AK$8),3,0))))</f>
        <v>0</v>
      </c>
      <c r="AL31" s="68">
        <f>IF(OR(SUMIF(AL$12:AL30,2,AL$12:AL30)=2,SUMIF(AL$12:AL30,1,AL$12:AL30)=1,SUM(AL$12:AL30)=1,SUM(AL$12:AL30)=2),0,IF($C31+$ED30&gt;($ED$11*AL$8),1,IF($C31+$D31+$E31+$F31+$ED30&gt;($ED$11*AL$8),2,IF($C31+$D31+$E31+$F31+$G31+$ED30&gt;($ED$11*AL$8),3,0))))</f>
        <v>0</v>
      </c>
      <c r="AM31" s="68">
        <f>IF(OR(SUMIF(AM$12:AM30,2,AM$12:AM30)=2,SUMIF(AM$12:AM30,1,AM$12:AM30)=1,SUM(AM$12:AM30)=1,SUM(AM$12:AM30)=2),0,IF($C31+$ED30&gt;($ED$11*AM$8),1,IF($C31+$D31+$E31+$F31+$ED30&gt;($ED$11*AM$8),2,IF($C31+$D31+$E31+$F31+$G31+$ED30&gt;($ED$11*AM$8),3,0))))</f>
        <v>0</v>
      </c>
      <c r="AN31" s="68">
        <f>IF(OR(SUMIF(AN$12:AN30,2,AN$12:AN30)=2,SUMIF(AN$12:AN30,1,AN$12:AN30)=1,SUM(AN$12:AN30)=1,SUM(AN$12:AN30)=2),0,IF($C31+$ED30&gt;($ED$11*AN$8),1,IF($C31+$D31+$E31+$F31+$ED30&gt;($ED$11*AN$8),2,IF($C31+$D31+$E31+$F31+$G31+$ED30&gt;($ED$11*AN$8),3,0))))</f>
        <v>0</v>
      </c>
      <c r="AO31" s="68">
        <f>IF(OR(SUMIF(AO$12:AO30,2,AO$12:AO30)=2,SUMIF(AO$12:AO30,1,AO$12:AO30)=1,SUM(AO$12:AO30)=1,SUM(AO$12:AO30)=2),0,IF($C31+$ED30&gt;($ED$11*AO$8),1,IF($C31+$D31+$E31+$F31+$ED30&gt;($ED$11*AO$8),2,IF($C31+$D31+$E31+$F31+$G31+$ED30&gt;($ED$11*AO$8),3,0))))</f>
        <v>0</v>
      </c>
      <c r="AP31" s="68">
        <f>IF(OR(SUMIF(AP$12:AP30,2,AP$12:AP30)=2,SUMIF(AP$12:AP30,1,AP$12:AP30)=1,SUM(AP$12:AP30)=1,SUM(AP$12:AP30)=2),0,IF($C31+$ED30&gt;($ED$11*AP$8),1,IF($C31+$D31+$E31+$F31+$ED30&gt;($ED$11*AP$8),2,IF($C31+$D31+$E31+$F31+$G31+$ED30&gt;($ED$11*AP$8),3,0))))</f>
        <v>0</v>
      </c>
      <c r="AQ31" s="68">
        <f>IF(OR(SUMIF(AQ$12:AQ30,2,AQ$12:AQ30)=2,SUMIF(AQ$12:AQ30,1,AQ$12:AQ30)=1,SUM(AQ$12:AQ30)=1,SUM(AQ$12:AQ30)=2),0,IF($C31+$ED30&gt;($ED$11*AQ$8),1,IF($C31+$D31+$E31+$F31+$ED30&gt;($ED$11*AQ$8),2,IF($C31+$D31+$E31+$F31+$G31+$ED30&gt;($ED$11*AQ$8),3,0))))</f>
        <v>0</v>
      </c>
      <c r="AR31" s="68">
        <f>IF(OR(SUMIF(AR$12:AR30,2,AR$12:AR30)=2,SUMIF(AR$12:AR30,1,AR$12:AR30)=1,SUM(AR$12:AR30)=1,SUM(AR$12:AR30)=2),0,IF($C31+$ED30&gt;($ED$11*AR$8),1,IF($C31+$D31+$E31+$F31+$ED30&gt;($ED$11*AR$8),2,IF($C31+$D31+$E31+$F31+$G31+$ED30&gt;($ED$11*AR$8),3,0))))</f>
        <v>0</v>
      </c>
      <c r="AS31" s="68">
        <f>IF(OR(SUMIF(AS$12:AS30,2,AS$12:AS30)=2,SUMIF(AS$12:AS30,1,AS$12:AS30)=1,SUM(AS$12:AS30)=1,SUM(AS$12:AS30)=2),0,IF($C31+$ED30&gt;($ED$11*AS$8),1,IF($C31+$D31+$E31+$F31+$ED30&gt;($ED$11*AS$8),2,IF($C31+$D31+$E31+$F31+$G31+$ED30&gt;($ED$11*AS$8),3,0))))</f>
        <v>0</v>
      </c>
      <c r="AT31" s="68">
        <f>IF(OR(SUMIF(AT$12:AT30,2,AT$12:AT30)=2,SUMIF(AT$12:AT30,1,AT$12:AT30)=1,SUM(AT$12:AT30)=1,SUM(AT$12:AT30)=2),0,IF($C31+$ED30&gt;($ED$11*AT$8),1,IF($C31+$D31+$E31+$F31+$ED30&gt;($ED$11*AT$8),2,IF($C31+$D31+$E31+$F31+$G31+$ED30&gt;($ED$11*AT$8),3,0))))</f>
        <v>0</v>
      </c>
      <c r="AU31" s="68">
        <f>IF(OR(SUMIF(AU$12:AU30,2,AU$12:AU30)=2,SUMIF(AU$12:AU30,1,AU$12:AU30)=1,SUM(AU$12:AU30)=1,SUM(AU$12:AU30)=2),0,IF($C31+$ED30&gt;($ED$11*AU$8),1,IF($C31+$D31+$E31+$F31+$ED30&gt;($ED$11*AU$8),2,IF($C31+$D31+$E31+$F31+$G31+$ED30&gt;($ED$11*AU$8),3,0))))</f>
        <v>0</v>
      </c>
      <c r="AV31" s="68">
        <f>IF(OR(SUMIF(AV$12:AV30,2,AV$12:AV30)=2,SUMIF(AV$12:AV30,1,AV$12:AV30)=1,SUM(AV$12:AV30)=1,SUM(AV$12:AV30)=2),0,IF($C31+$ED30&gt;($ED$11*AV$8),1,IF($C31+$D31+$E31+$F31+$ED30&gt;($ED$11*AV$8),2,IF($C31+$D31+$E31+$F31+$G31+$ED30&gt;($ED$11*AV$8),3,0))))</f>
        <v>0</v>
      </c>
      <c r="AW31" s="68">
        <f>IF(OR(SUMIF(AW$12:AW30,2,AW$12:AW30)=2,SUMIF(AW$12:AW30,1,AW$12:AW30)=1,SUM(AW$12:AW30)=1,SUM(AW$12:AW30)=2),0,IF($C31+$ED30&gt;($ED$11*AW$8),1,IF($C31+$D31+$E31+$F31+$ED30&gt;($ED$11*AW$8),2,IF($C31+$D31+$E31+$F31+$G31+$ED30&gt;($ED$11*AW$8),3,0))))</f>
        <v>0</v>
      </c>
      <c r="AX31" s="68">
        <f>IF(OR(SUMIF(AX$12:AX30,2,AX$12:AX30)=2,SUMIF(AX$12:AX30,1,AX$12:AX30)=1,SUM(AX$12:AX30)=1,SUM(AX$12:AX30)=2),0,IF($C31+$ED30&gt;($ED$11*AX$8),1,IF($C31+$D31+$E31+$F31+$ED30&gt;($ED$11*AX$8),2,IF($C31+$D31+$E31+$F31+$G31+$ED30&gt;($ED$11*AX$8),3,0))))</f>
        <v>0</v>
      </c>
      <c r="AY31" s="68">
        <f>IF(OR(SUMIF(AY$12:AY30,2,AY$12:AY30)=2,SUMIF(AY$12:AY30,1,AY$12:AY30)=1,SUM(AY$12:AY30)=1,SUM(AY$12:AY30)=2),0,IF($C31+$ED30&gt;($ED$11*AY$8),1,IF($C31+$D31+$E31+$F31+$ED30&gt;($ED$11*AY$8),2,IF($C31+$D31+$E31+$F31+$G31+$ED30&gt;($ED$11*AY$8),3,0))))</f>
        <v>0</v>
      </c>
      <c r="AZ31" s="68">
        <f>IF(OR(SUMIF(AZ$12:AZ30,2,AZ$12:AZ30)=2,SUMIF(AZ$12:AZ30,1,AZ$12:AZ30)=1,SUM(AZ$12:AZ30)=1,SUM(AZ$12:AZ30)=2),0,IF($C31+$ED30&gt;($ED$11*AZ$8),1,IF($C31+$D31+$E31+$F31+$ED30&gt;($ED$11*AZ$8),2,IF($C31+$D31+$E31+$F31+$G31+$ED30&gt;($ED$11*AZ$8),3,0))))</f>
        <v>0</v>
      </c>
      <c r="BA31" s="68">
        <f>IF(OR(SUMIF(BA$12:BA30,2,BA$12:BA30)=2,SUMIF(BA$12:BA30,1,BA$12:BA30)=1,SUM(BA$12:BA30)=1,SUM(BA$12:BA30)=2),0,IF($C31+$ED30&gt;($ED$11*BA$8),1,IF($C31+$D31+$E31+$F31+$ED30&gt;($ED$11*BA$8),2,IF($C31+$D31+$E31+$F31+$G31+$ED30&gt;($ED$11*BA$8),3,0))))</f>
        <v>0</v>
      </c>
      <c r="BB31" s="68">
        <f>IF(OR(SUMIF(BB$12:BB30,2,BB$12:BB30)=2,SUMIF(BB$12:BB30,1,BB$12:BB30)=1,SUM(BB$12:BB30)=1,SUM(BB$12:BB30)=2),0,IF($C31+$ED30&gt;($ED$11*BB$8),1,IF($C31+$D31+$E31+$F31+$ED30&gt;($ED$11*BB$8),2,IF($C31+$D31+$E31+$F31+$G31+$ED30&gt;($ED$11*BB$8),3,0))))</f>
        <v>0</v>
      </c>
      <c r="BC31" s="68">
        <f>IF(OR(SUMIF(BC$12:BC30,2,BC$12:BC30)=2,SUMIF(BC$12:BC30,1,BC$12:BC30)=1,SUM(BC$12:BC30)=1,SUM(BC$12:BC30)=2),0,IF($C31+$ED30&gt;($ED$11*BC$8),1,IF($C31+$D31+$E31+$F31+$ED30&gt;($ED$11*BC$8),2,IF($C31+$D31+$E31+$F31+$G31+$ED30&gt;($ED$11*BC$8),3,0))))</f>
        <v>0</v>
      </c>
      <c r="BD31" s="68">
        <f>IF(OR(SUMIF(BD$12:BD30,2,BD$12:BD30)=2,SUMIF(BD$12:BD30,1,BD$12:BD30)=1,SUM(BD$12:BD30)=1,SUM(BD$12:BD30)=2),0,IF($C31+$ED30&gt;($ED$11*BD$8),1,IF($C31+$D31+$E31+$F31+$ED30&gt;($ED$11*BD$8),2,IF($C31+$D31+$E31+$F31+$G31+$ED30&gt;($ED$11*BD$8),3,0))))</f>
        <v>0</v>
      </c>
      <c r="BE31" s="68">
        <f>IF(OR(SUMIF(BE$12:BE30,2,BE$12:BE30)=2,SUMIF(BE$12:BE30,1,BE$12:BE30)=1,SUM(BE$12:BE30)=1,SUM(BE$12:BE30)=2),0,IF($C31+$ED30&gt;($ED$11*BE$8),1,IF($C31+$D31+$E31+$F31+$ED30&gt;($ED$11*BE$8),2,IF($C31+$D31+$E31+$F31+$G31+$ED30&gt;($ED$11*BE$8),3,0))))</f>
        <v>0</v>
      </c>
      <c r="BF31" s="68">
        <f>IF(OR(SUMIF(BF$12:BF30,2,BF$12:BF30)=2,SUMIF(BF$12:BF30,1,BF$12:BF30)=1,SUM(BF$12:BF30)=1,SUM(BF$12:BF30)=2),0,IF($C31+$ED30&gt;($ED$11*BF$8),1,IF($C31+$D31+$E31+$F31+$ED30&gt;($ED$11*BF$8),2,IF($C31+$D31+$E31+$F31+$G31+$ED30&gt;($ED$11*BF$8),3,0))))</f>
        <v>0</v>
      </c>
      <c r="BG31" s="68">
        <f>IF(OR(SUMIF(BG$12:BG30,2,BG$12:BG30)=2,SUMIF(BG$12:BG30,1,BG$12:BG30)=1,SUM(BG$12:BG30)=1,SUM(BG$12:BG30)=2),0,IF($C31+$ED30&gt;($ED$11*BG$8),1,IF($C31+$D31+$E31+$F31+$ED30&gt;($ED$11*BG$8),2,IF($C31+$D31+$E31+$F31+$G31+$ED30&gt;($ED$11*BG$8),3,0))))</f>
        <v>0</v>
      </c>
      <c r="BH31" s="68">
        <f>IF(OR(SUMIF(BH$12:BH30,2,BH$12:BH30)=2,SUMIF(BH$12:BH30,1,BH$12:BH30)=1,SUM(BH$12:BH30)=1,SUM(BH$12:BH30)=2),0,IF($C31+$ED30&gt;($ED$11*BH$8),1,IF($C31+$D31+$E31+$F31+$ED30&gt;($ED$11*BH$8),2,IF($C31+$D31+$E31+$F31+$G31+$ED30&gt;($ED$11*BH$8),3,0))))</f>
        <v>0</v>
      </c>
      <c r="BI31" s="68">
        <f>IF(OR(SUMIF(BI$12:BI30,2,BI$12:BI30)=2,SUMIF(BI$12:BI30,1,BI$12:BI30)=1,SUM(BI$12:BI30)=1,SUM(BI$12:BI30)=2),0,IF($C31+$ED30&gt;($ED$11*BI$8),1,IF($C31+$D31+$E31+$F31+$ED30&gt;($ED$11*BI$8),2,IF($C31+$D31+$E31+$F31+$G31+$ED30&gt;($ED$11*BI$8),3,0))))</f>
        <v>0</v>
      </c>
      <c r="BJ31" s="68">
        <f>IF(OR(SUMIF(BJ$12:BJ30,2,BJ$12:BJ30)=2,SUMIF(BJ$12:BJ30,1,BJ$12:BJ30)=1,SUM(BJ$12:BJ30)=1,SUM(BJ$12:BJ30)=2),0,IF($C31+$ED30&gt;($ED$11*BJ$8),1,IF($C31+$D31+$E31+$F31+$ED30&gt;($ED$11*BJ$8),2,IF($C31+$D31+$E31+$F31+$G31+$ED30&gt;($ED$11*BJ$8),3,0))))</f>
        <v>0</v>
      </c>
      <c r="BK31" s="68">
        <f>IF(OR(SUMIF(BK$12:BK30,2,BK$12:BK30)=2,SUMIF(BK$12:BK30,1,BK$12:BK30)=1,SUM(BK$12:BK30)=1,SUM(BK$12:BK30)=2),0,IF($C31+$ED30&gt;($ED$11*BK$8),1,IF($C31+$D31+$E31+$F31+$ED30&gt;($ED$11*BK$8),2,IF($C31+$D31+$E31+$F31+$G31+$ED30&gt;($ED$11*BK$8),3,0))))</f>
        <v>0</v>
      </c>
      <c r="BL31" s="68">
        <f>IF(OR(SUMIF(BL$12:BL30,2,BL$12:BL30)=2,SUMIF(BL$12:BL30,1,BL$12:BL30)=1,SUM(BL$12:BL30)=1,SUM(BL$12:BL30)=2),0,IF($C31+$ED30&gt;($ED$11*BL$8),1,IF($C31+$D31+$E31+$F31+$ED30&gt;($ED$11*BL$8),2,IF($C31+$D31+$E31+$F31+$G31+$ED30&gt;($ED$11*BL$8),3,0))))</f>
        <v>0</v>
      </c>
      <c r="BM31" s="68">
        <f>IF(OR(SUMIF(BM$12:BM30,2,BM$12:BM30)=2,SUMIF(BM$12:BM30,1,BM$12:BM30)=1,SUM(BM$12:BM30)=1,SUM(BM$12:BM30)=2),0,IF($C31+$ED30&gt;($ED$11*BM$8),1,IF($C31+$D31+$E31+$F31+$ED30&gt;($ED$11*BM$8),2,IF($C31+$D31+$E31+$F31+$G31+$ED30&gt;($ED$11*BM$8),3,0))))</f>
        <v>0</v>
      </c>
      <c r="BN31" s="68">
        <f>IF(OR(SUMIF(BN$12:BN30,2,BN$12:BN30)=2,SUMIF(BN$12:BN30,1,BN$12:BN30)=1,SUM(BN$12:BN30)=1,SUM(BN$12:BN30)=2),0,IF($C31+$ED30&gt;($ED$11*BN$8),1,IF($C31+$D31+$E31+$F31+$ED30&gt;($ED$11*BN$8),2,IF($C31+$D31+$E31+$F31+$G31+$ED30&gt;($ED$11*BN$8),3,0))))</f>
        <v>0</v>
      </c>
      <c r="BO31" s="68">
        <f>IF(OR(SUMIF(BO$12:BO30,2,BO$12:BO30)=2,SUMIF(BO$12:BO30,1,BO$12:BO30)=1,SUM(BO$12:BO30)=1,SUM(BO$12:BO30)=2),0,IF($C31+$ED30&gt;($ED$11*BO$8),1,IF($C31+$D31+$E31+$F31+$ED30&gt;($ED$11*BO$8),2,IF($C31+$D31+$E31+$F31+$G31+$ED30&gt;($ED$11*BO$8),3,0))))</f>
        <v>0</v>
      </c>
      <c r="BP31" s="68">
        <f>IF(OR(SUMIF(BP$12:BP30,2,BP$12:BP30)=2,SUMIF(BP$12:BP30,1,BP$12:BP30)=1,SUM(BP$12:BP30)=1,SUM(BP$12:BP30)=2),0,IF($C31+$ED30&gt;($ED$11*BP$8),1,IF($C31+$D31+$E31+$F31+$ED30&gt;($ED$11*BP$8),2,IF($C31+$D31+$E31+$F31+$G31+$ED30&gt;($ED$11*BP$8),3,0))))</f>
        <v>0</v>
      </c>
      <c r="BQ31" s="68">
        <f>IF(OR(SUMIF(BQ$12:BQ30,2,BQ$12:BQ30)=2,SUMIF(BQ$12:BQ30,1,BQ$12:BQ30)=1,SUM(BQ$12:BQ30)=1,SUM(BQ$12:BQ30)=2),0,IF($C31+$ED30&gt;($ED$11*BQ$8),1,IF($C31+$D31+$E31+$F31+$ED30&gt;($ED$11*BQ$8),2,IF($C31+$D31+$E31+$F31+$G31+$ED30&gt;($ED$11*BQ$8),3,0))))</f>
        <v>0</v>
      </c>
      <c r="BR31" s="68">
        <f>IF(OR(SUMIF(BR$12:BR30,2,BR$12:BR30)=2,SUMIF(BR$12:BR30,1,BR$12:BR30)=1,SUM(BR$12:BR30)=1,SUM(BR$12:BR30)=2),0,IF($C31+$ED30&gt;($ED$11*BR$8),1,IF($C31+$D31+$E31+$F31+$ED30&gt;($ED$11*BR$8),2,IF($C31+$D31+$E31+$F31+$G31+$ED30&gt;($ED$11*BR$8),3,0))))</f>
        <v>0</v>
      </c>
      <c r="BS31" s="68">
        <f>IF(OR(SUMIF(BS$12:BS30,2,BS$12:BS30)=2,SUMIF(BS$12:BS30,1,BS$12:BS30)=1,SUM(BS$12:BS30)=1,SUM(BS$12:BS30)=2),0,IF($C31+$ED30&gt;($ED$11*BS$8),1,IF($C31+$D31+$E31+$F31+$ED30&gt;($ED$11*BS$8),2,IF($C31+$D31+$E31+$F31+$G31+$ED30&gt;($ED$11*BS$8),3,0))))</f>
        <v>0</v>
      </c>
      <c r="BT31" s="68">
        <f>IF(OR(SUMIF(BT$12:BT30,2,BT$12:BT30)=2,SUMIF(BT$12:BT30,1,BT$12:BT30)=1,SUM(BT$12:BT30)=1,SUM(BT$12:BT30)=2),0,IF($C31+$ED30&gt;($ED$11*BT$8),1,IF($C31+$D31+$E31+$F31+$ED30&gt;($ED$11*BT$8),2,IF($C31+$D31+$E31+$F31+$G31+$ED30&gt;($ED$11*BT$8),3,0))))</f>
        <v>0</v>
      </c>
      <c r="BU31" s="68">
        <f>IF(OR(SUMIF(BU$12:BU30,2,BU$12:BU30)=2,SUMIF(BU$12:BU30,1,BU$12:BU30)=1,SUM(BU$12:BU30)=1,SUM(BU$12:BU30)=2),0,IF($C31+$ED30&gt;($ED$11*BU$8),1,IF($C31+$D31+$E31+$F31+$ED30&gt;($ED$11*BU$8),2,IF($C31+$D31+$E31+$F31+$G31+$ED30&gt;($ED$11*BU$8),3,0))))</f>
        <v>0</v>
      </c>
      <c r="BV31" s="68">
        <f>IF(OR(SUMIF(BV$12:BV30,2,BV$12:BV30)=2,SUMIF(BV$12:BV30,1,BV$12:BV30)=1,SUM(BV$12:BV30)=1,SUM(BV$12:BV30)=2),0,IF($C31+$ED30&gt;($ED$11*BV$8),1,IF($C31+$D31+$E31+$F31+$ED30&gt;($ED$11*BV$8),2,IF($C31+$D31+$E31+$F31+$G31+$ED30&gt;($ED$11*BV$8),3,0))))</f>
        <v>0</v>
      </c>
      <c r="BW31" s="68">
        <f>IF(OR(SUMIF(BW$12:BW30,2,BW$12:BW30)=2,SUMIF(BW$12:BW30,1,BW$12:BW30)=1,SUM(BW$12:BW30)=1,SUM(BW$12:BW30)=2),0,IF($C31+$ED30&gt;($ED$11*BW$8),1,IF($C31+$D31+$E31+$F31+$ED30&gt;($ED$11*BW$8),2,IF($C31+$D31+$E31+$F31+$G31+$ED30&gt;($ED$11*BW$8),3,0))))</f>
        <v>0</v>
      </c>
      <c r="BX31" s="68">
        <f>IF(OR(SUMIF(BX$12:BX30,2,BX$12:BX30)=2,SUMIF(BX$12:BX30,1,BX$12:BX30)=1,SUM(BX$12:BX30)=1,SUM(BX$12:BX30)=2),0,IF($C31+$ED30&gt;($ED$11*BX$8),1,IF($C31+$D31+$E31+$F31+$ED30&gt;($ED$11*BX$8),2,IF($C31+$D31+$E31+$F31+$G31+$ED30&gt;($ED$11*BX$8),3,0))))</f>
        <v>0</v>
      </c>
      <c r="BY31" s="68">
        <f>IF(OR(SUMIF(BY$12:BY30,2,BY$12:BY30)=2,SUMIF(BY$12:BY30,1,BY$12:BY30)=1,SUM(BY$12:BY30)=1,SUM(BY$12:BY30)=2),0,IF($C31+$ED30&gt;($ED$11*BY$8),1,IF($C31+$D31+$E31+$F31+$ED30&gt;($ED$11*BY$8),2,IF($C31+$D31+$E31+$F31+$G31+$ED30&gt;($ED$11*BY$8),3,0))))</f>
        <v>0</v>
      </c>
      <c r="BZ31" s="68">
        <f>IF(OR(SUMIF(BZ$12:BZ30,2,BZ$12:BZ30)=2,SUMIF(BZ$12:BZ30,1,BZ$12:BZ30)=1,SUM(BZ$12:BZ30)=1,SUM(BZ$12:BZ30)=2),0,IF($C31+$ED30&gt;($ED$11*BZ$8),1,IF($C31+$D31+$E31+$F31+$ED30&gt;($ED$11*BZ$8),2,IF($C31+$D31+$E31+$F31+$G31+$ED30&gt;($ED$11*BZ$8),3,0))))</f>
        <v>0</v>
      </c>
      <c r="CA31" s="68">
        <f>IF(OR(SUMIF(CA$12:CA30,2,CA$12:CA30)=2,SUMIF(CA$12:CA30,1,CA$12:CA30)=1,SUM(CA$12:CA30)=1,SUM(CA$12:CA30)=2),0,IF($C31+$ED30&gt;($ED$11*CA$8),1,IF($C31+$D31+$E31+$F31+$ED30&gt;($ED$11*CA$8),2,IF($C31+$D31+$E31+$F31+$G31+$ED30&gt;($ED$11*CA$8),3,0))))</f>
        <v>0</v>
      </c>
      <c r="CB31" s="68">
        <f>IF(OR(SUMIF(CB$12:CB30,2,CB$12:CB30)=2,SUMIF(CB$12:CB30,1,CB$12:CB30)=1,SUM(CB$12:CB30)=1,SUM(CB$12:CB30)=2),0,IF($C31+$ED30&gt;($ED$11*CB$8),1,IF($C31+$D31+$E31+$F31+$ED30&gt;($ED$11*CB$8),2,IF($C31+$D31+$E31+$F31+$G31+$ED30&gt;($ED$11*CB$8),3,0))))</f>
        <v>0</v>
      </c>
      <c r="CC31" s="68">
        <f>IF(OR(SUMIF(CC$12:CC30,2,CC$12:CC30)=2,SUMIF(CC$12:CC30,1,CC$12:CC30)=1,SUM(CC$12:CC30)=1,SUM(CC$12:CC30)=2),0,IF($C31+$ED30&gt;($ED$11*CC$8),1,IF($C31+$D31+$E31+$F31+$ED30&gt;($ED$11*CC$8),2,IF($C31+$D31+$E31+$F31+$G31+$ED30&gt;($ED$11*CC$8),3,0))))</f>
        <v>0</v>
      </c>
      <c r="CD31" s="68">
        <f>IF(OR(SUMIF(CD$12:CD30,2,CD$12:CD30)=2,SUMIF(CD$12:CD30,1,CD$12:CD30)=1,SUM(CD$12:CD30)=1,SUM(CD$12:CD30)=2),0,IF($C31+$ED30&gt;($ED$11*CD$8),1,IF($C31+$D31+$E31+$F31+$ED30&gt;($ED$11*CD$8),2,IF($C31+$D31+$E31+$F31+$G31+$ED30&gt;($ED$11*CD$8),3,0))))</f>
        <v>0</v>
      </c>
      <c r="CE31" s="68">
        <f>IF(OR(SUMIF(CE$12:CE30,2,CE$12:CE30)=2,SUMIF(CE$12:CE30,1,CE$12:CE30)=1,SUM(CE$12:CE30)=1,SUM(CE$12:CE30)=2),0,IF($C31+$ED30&gt;($ED$11*CE$8),1,IF($C31+$D31+$E31+$F31+$ED30&gt;($ED$11*CE$8),2,IF($C31+$D31+$E31+$F31+$G31+$ED30&gt;($ED$11*CE$8),3,0))))</f>
        <v>0</v>
      </c>
      <c r="CF31" s="68">
        <f>IF(OR(SUMIF(CF$12:CF30,2,CF$12:CF30)=2,SUMIF(CF$12:CF30,1,CF$12:CF30)=1,SUM(CF$12:CF30)=1,SUM(CF$12:CF30)=2),0,IF($C31+$ED30&gt;($ED$11*CF$8),1,IF($C31+$D31+$E31+$F31+$ED30&gt;($ED$11*CF$8),2,IF($C31+$D31+$E31+$F31+$G31+$ED30&gt;($ED$11*CF$8),3,0))))</f>
        <v>0</v>
      </c>
      <c r="CG31" s="68">
        <f>IF(OR(SUMIF(CG$12:CG30,2,CG$12:CG30)=2,SUMIF(CG$12:CG30,1,CG$12:CG30)=1,SUM(CG$12:CG30)=1,SUM(CG$12:CG30)=2),0,IF($C31+$ED30&gt;($ED$11*CG$8),1,IF($C31+$D31+$E31+$F31+$ED30&gt;($ED$11*CG$8),2,IF($C31+$D31+$E31+$F31+$G31+$ED30&gt;($ED$11*CG$8),3,0))))</f>
        <v>0</v>
      </c>
      <c r="CH31" s="68">
        <f>IF(OR(SUMIF(CH$12:CH30,2,CH$12:CH30)=2,SUMIF(CH$12:CH30,1,CH$12:CH30)=1,SUM(CH$12:CH30)=1,SUM(CH$12:CH30)=2),0,IF($C31+$ED30&gt;($ED$11*CH$8),1,IF($C31+$D31+$E31+$F31+$ED30&gt;($ED$11*CH$8),2,IF($C31+$D31+$E31+$F31+$G31+$ED30&gt;($ED$11*CH$8),3,0))))</f>
        <v>0</v>
      </c>
      <c r="CI31" s="68">
        <f>IF(OR(SUMIF(CI$12:CI30,2,CI$12:CI30)=2,SUMIF(CI$12:CI30,1,CI$12:CI30)=1,SUM(CI$12:CI30)=1,SUM(CI$12:CI30)=2),0,IF($C31+$ED30&gt;($ED$11*CI$8),1,IF($C31+$D31+$E31+$F31+$ED30&gt;($ED$11*CI$8),2,IF($C31+$D31+$E31+$F31+$G31+$ED30&gt;($ED$11*CI$8),3,0))))</f>
        <v>0</v>
      </c>
      <c r="CJ31" s="68">
        <f>IF(OR(SUMIF(CJ$12:CJ30,2,CJ$12:CJ30)=2,SUMIF(CJ$12:CJ30,1,CJ$12:CJ30)=1,SUM(CJ$12:CJ30)=1,SUM(CJ$12:CJ30)=2),0,IF($C31+$ED30&gt;($ED$11*CJ$8),1,IF($C31+$D31+$E31+$F31+$ED30&gt;($ED$11*CJ$8),2,IF($C31+$D31+$E31+$F31+$G31+$ED30&gt;($ED$11*CJ$8),3,0))))</f>
        <v>0</v>
      </c>
      <c r="CK31" s="68">
        <f>IF(OR(SUMIF(CK$12:CK30,2,CK$12:CK30)=2,SUMIF(CK$12:CK30,1,CK$12:CK30)=1,SUM(CK$12:CK30)=1,SUM(CK$12:CK30)=2),0,IF($C31+$ED30&gt;($ED$11*CK$8),1,IF($C31+$D31+$E31+$F31+$ED30&gt;($ED$11*CK$8),2,IF($C31+$D31+$E31+$F31+$G31+$ED30&gt;($ED$11*CK$8),3,0))))</f>
        <v>0</v>
      </c>
      <c r="CL31" s="68">
        <f>IF(OR(SUMIF(CL$12:CL30,2,CL$12:CL30)=2,SUMIF(CL$12:CL30,1,CL$12:CL30)=1,SUM(CL$12:CL30)=1,SUM(CL$12:CL30)=2),0,IF($C31+$ED30&gt;($ED$11*CL$8),1,IF($C31+$D31+$E31+$F31+$ED30&gt;($ED$11*CL$8),2,IF($C31+$D31+$E31+$F31+$G31+$ED30&gt;($ED$11*CL$8),3,0))))</f>
        <v>0</v>
      </c>
      <c r="CM31" s="68">
        <f>IF(OR(SUMIF(CM$12:CM30,2,CM$12:CM30)=2,SUMIF(CM$12:CM30,1,CM$12:CM30)=1,SUM(CM$12:CM30)=1,SUM(CM$12:CM30)=2),0,IF($C31+$ED30&gt;($ED$11*CM$8),1,IF($C31+$D31+$E31+$F31+$ED30&gt;($ED$11*CM$8),2,IF($C31+$D31+$E31+$F31+$G31+$ED30&gt;($ED$11*CM$8),3,0))))</f>
        <v>0</v>
      </c>
      <c r="CN31" s="68">
        <f>IF(OR(SUMIF(CN$12:CN30,2,CN$12:CN30)=2,SUMIF(CN$12:CN30,1,CN$12:CN30)=1,SUM(CN$12:CN30)=1,SUM(CN$12:CN30)=2),0,IF($C31+$ED30&gt;($ED$11*CN$8),1,IF($C31+$D31+$E31+$F31+$ED30&gt;($ED$11*CN$8),2,IF($C31+$D31+$E31+$F31+$G31+$ED30&gt;($ED$11*CN$8),3,0))))</f>
        <v>0</v>
      </c>
      <c r="CO31" s="68">
        <f>IF(OR(SUMIF(CO$12:CO30,2,CO$12:CO30)=2,SUMIF(CO$12:CO30,1,CO$12:CO30)=1,SUM(CO$12:CO30)=1,SUM(CO$12:CO30)=2),0,IF($C31+$ED30&gt;($ED$11*CO$8),1,IF($C31+$D31+$E31+$F31+$ED30&gt;($ED$11*CO$8),2,IF($C31+$D31+$E31+$F31+$G31+$ED30&gt;($ED$11*CO$8),3,0))))</f>
        <v>0</v>
      </c>
      <c r="CP31" s="68">
        <f>IF(OR(SUMIF(CP$12:CP30,2,CP$12:CP30)=2,SUMIF(CP$12:CP30,1,CP$12:CP30)=1,SUM(CP$12:CP30)=1,SUM(CP$12:CP30)=2),0,IF($C31+$ED30&gt;($ED$11*CP$8),1,IF($C31+$D31+$E31+$F31+$ED30&gt;($ED$11*CP$8),2,IF($C31+$D31+$E31+$F31+$G31+$ED30&gt;($ED$11*CP$8),3,0))))</f>
        <v>0</v>
      </c>
      <c r="CQ31" s="68">
        <f>IF(OR(SUMIF(CQ$12:CQ30,2,CQ$12:CQ30)=2,SUMIF(CQ$12:CQ30,1,CQ$12:CQ30)=1,SUM(CQ$12:CQ30)=1,SUM(CQ$12:CQ30)=2),0,IF($C31+$ED30&gt;($ED$11*CQ$8),1,IF($C31+$D31+$E31+$F31+$ED30&gt;($ED$11*CQ$8),2,IF($C31+$D31+$E31+$F31+$G31+$ED30&gt;($ED$11*CQ$8),3,0))))</f>
        <v>0</v>
      </c>
      <c r="CR31" s="68">
        <f>IF(OR(SUMIF(CR$12:CR30,2,CR$12:CR30)=2,SUMIF(CR$12:CR30,1,CR$12:CR30)=1,SUM(CR$12:CR30)=1,SUM(CR$12:CR30)=2),0,IF($C31+$ED30&gt;($ED$11*CR$8),1,IF($C31+$D31+$E31+$F31+$ED30&gt;($ED$11*CR$8),2,IF($C31+$D31+$E31+$F31+$G31+$ED30&gt;($ED$11*CR$8),3,0))))</f>
        <v>0</v>
      </c>
      <c r="CS31" s="68">
        <f>IF(OR(SUMIF(CS$12:CS30,2,CS$12:CS30)=2,SUMIF(CS$12:CS30,1,CS$12:CS30)=1,SUM(CS$12:CS30)=1,SUM(CS$12:CS30)=2),0,IF($C31+$ED30&gt;($ED$11*CS$8),1,IF($C31+$D31+$E31+$F31+$ED30&gt;($ED$11*CS$8),2,IF($C31+$D31+$E31+$F31+$G31+$ED30&gt;($ED$11*CS$8),3,0))))</f>
        <v>0</v>
      </c>
      <c r="CT31" s="68">
        <f>IF(OR(SUMIF(CT$12:CT30,2,CT$12:CT30)=2,SUMIF(CT$12:CT30,1,CT$12:CT30)=1,SUM(CT$12:CT30)=1,SUM(CT$12:CT30)=2),0,IF($C31+$ED30&gt;($ED$11*CT$8),1,IF($C31+$D31+$E31+$F31+$ED30&gt;($ED$11*CT$8),2,IF($C31+$D31+$E31+$F31+$G31+$ED30&gt;($ED$11*CT$8),3,0))))</f>
        <v>0</v>
      </c>
      <c r="CU31" s="68">
        <f>IF(OR(SUMIF(CU$12:CU30,2,CU$12:CU30)=2,SUMIF(CU$12:CU30,1,CU$12:CU30)=1,SUM(CU$12:CU30)=1,SUM(CU$12:CU30)=2),0,IF($C31+$ED30&gt;($ED$11*CU$8),1,IF($C31+$D31+$E31+$F31+$ED30&gt;($ED$11*CU$8),2,IF($C31+$D31+$E31+$F31+$G31+$ED30&gt;($ED$11*CU$8),3,0))))</f>
        <v>0</v>
      </c>
      <c r="CV31" s="68">
        <f>IF(OR(SUMIF(CV$12:CV30,2,CV$12:CV30)=2,SUMIF(CV$12:CV30,1,CV$12:CV30)=1,SUM(CV$12:CV30)=1,SUM(CV$12:CV30)=2),0,IF($C31+$ED30&gt;($ED$11*CV$8),1,IF($C31+$D31+$E31+$F31+$ED30&gt;($ED$11*CV$8),2,IF($C31+$D31+$E31+$F31+$G31+$ED30&gt;($ED$11*CV$8),3,0))))</f>
        <v>0</v>
      </c>
      <c r="CW31" s="68">
        <f>IF(OR(SUMIF(CW$12:CW30,2,CW$12:CW30)=2,SUMIF(CW$12:CW30,1,CW$12:CW30)=1,SUM(CW$12:CW30)=1,SUM(CW$12:CW30)=2),0,IF($C31+$ED30&gt;($ED$11*CW$8),1,IF($C31+$D31+$E31+$F31+$ED30&gt;($ED$11*CW$8),2,IF($C31+$D31+$E31+$F31+$G31+$ED30&gt;($ED$11*CW$8),3,0))))</f>
        <v>0</v>
      </c>
      <c r="CX31" s="68">
        <f>IF(OR(SUMIF(CX$12:CX30,2,CX$12:CX30)=2,SUMIF(CX$12:CX30,1,CX$12:CX30)=1,SUM(CX$12:CX30)=1,SUM(CX$12:CX30)=2),0,IF($C31+$ED30&gt;($ED$11*CX$8),1,IF($C31+$D31+$E31+$F31+$ED30&gt;($ED$11*CX$8),2,IF($C31+$D31+$E31+$F31+$G31+$ED30&gt;($ED$11*CX$8),3,0))))</f>
        <v>0</v>
      </c>
      <c r="CY31" s="68">
        <f>IF(OR(SUMIF(CY$12:CY30,2,CY$12:CY30)=2,SUMIF(CY$12:CY30,1,CY$12:CY30)=1,SUM(CY$12:CY30)=1,SUM(CY$12:CY30)=2),0,IF($C31+$ED30&gt;($ED$11*CY$8),1,IF($C31+$D31+$E31+$F31+$ED30&gt;($ED$11*CY$8),2,IF($C31+$D31+$E31+$F31+$G31+$ED30&gt;($ED$11*CY$8),3,0))))</f>
        <v>0</v>
      </c>
      <c r="CZ31" s="68">
        <f>IF(OR(SUMIF(CZ$12:CZ30,2,CZ$12:CZ30)=2,SUMIF(CZ$12:CZ30,1,CZ$12:CZ30)=1,SUM(CZ$12:CZ30)=1,SUM(CZ$12:CZ30)=2),0,IF($C31+$ED30&gt;($ED$11*CZ$8),1,IF($C31+$D31+$E31+$F31+$ED30&gt;($ED$11*CZ$8),2,IF($C31+$D31+$E31+$F31+$G31+$ED30&gt;($ED$11*CZ$8),3,0))))</f>
        <v>0</v>
      </c>
      <c r="DA31" s="68">
        <f>IF(OR(SUMIF(DA$12:DA30,2,DA$12:DA30)=2,SUMIF(DA$12:DA30,1,DA$12:DA30)=1,SUM(DA$12:DA30)=1,SUM(DA$12:DA30)=2),0,IF($C31+$ED30&gt;($ED$11*DA$8),1,IF($C31+$D31+$E31+$F31+$ED30&gt;($ED$11*DA$8),2,IF($C31+$D31+$E31+$F31+$G31+$ED30&gt;($ED$11*DA$8),3,0))))</f>
        <v>0</v>
      </c>
      <c r="DB31" s="68">
        <f>IF(OR(SUMIF(DB$12:DB30,2,DB$12:DB30)=2,SUMIF(DB$12:DB30,1,DB$12:DB30)=1,SUM(DB$12:DB30)=1,SUM(DB$12:DB30)=2),0,IF($C31+$ED30&gt;($ED$11*DB$8),1,IF($C31+$D31+$E31+$F31+$ED30&gt;($ED$11*DB$8),2,IF($C31+$D31+$E31+$F31+$G31+$ED30&gt;($ED$11*DB$8),3,0))))</f>
        <v>0</v>
      </c>
      <c r="DC31" s="68">
        <f>IF(OR(SUMIF(DC$12:DC30,2,DC$12:DC30)=2,SUMIF(DC$12:DC30,1,DC$12:DC30)=1,SUM(DC$12:DC30)=1,SUM(DC$12:DC30)=2),0,IF($C31+$ED30&gt;($ED$11*DC$8),1,IF($C31+$D31+$E31+$F31+$ED30&gt;($ED$11*DC$8),2,IF($C31+$D31+$E31+$F31+$G31+$ED30&gt;($ED$11*DC$8),3,0))))</f>
        <v>0</v>
      </c>
      <c r="DD31" s="68">
        <f>IF(OR(SUMIF(DD$12:DD30,2,DD$12:DD30)=2,SUMIF(DD$12:DD30,1,DD$12:DD30)=1,SUM(DD$12:DD30)=1,SUM(DD$12:DD30)=2),0,IF($C31+$ED30&gt;($ED$11*DD$8),1,IF($C31+$D31+$E31+$F31+$ED30&gt;($ED$11*DD$8),2,IF($C31+$D31+$E31+$F31+$G31+$ED30&gt;($ED$11*DD$8),3,0))))</f>
        <v>0</v>
      </c>
      <c r="DE31" s="68">
        <f>IF(OR(SUMIF(DE$12:DE30,2,DE$12:DE30)=2,SUMIF(DE$12:DE30,1,DE$12:DE30)=1,SUM(DE$12:DE30)=1,SUM(DE$12:DE30)=2),0,IF($C31+$ED30&gt;($ED$11*DE$8),1,IF($C31+$D31+$E31+$F31+$ED30&gt;($ED$11*DE$8),2,IF($C31+$D31+$E31+$F31+$G31+$ED30&gt;($ED$11*DE$8),3,0))))</f>
        <v>0</v>
      </c>
      <c r="DF31" s="68">
        <f>IF(OR(SUMIF(DF$12:DF30,2,DF$12:DF30)=2,SUMIF(DF$12:DF30,1,DF$12:DF30)=1,SUM(DF$12:DF30)=1,SUM(DF$12:DF30)=2),0,IF($C31+$ED30&gt;($ED$11*DF$8),1,IF($C31+$D31+$E31+$F31+$ED30&gt;($ED$11*DF$8),2,IF($C31+$D31+$E31+$F31+$G31+$ED30&gt;($ED$11*DF$8),3,0))))</f>
        <v>0</v>
      </c>
      <c r="DG31" s="68">
        <f>IF(OR(SUMIF(DG$12:DG30,2,DG$12:DG30)=2,SUMIF(DG$12:DG30,1,DG$12:DG30)=1,SUM(DG$12:DG30)=1,SUM(DG$12:DG30)=2),0,IF($C31+$ED30&gt;($ED$11*DG$8),1,IF($C31+$D31+$E31+$F31+$ED30&gt;($ED$11*DG$8),2,IF($C31+$D31+$E31+$F31+$G31+$ED30&gt;($ED$11*DG$8),3,0))))</f>
        <v>0</v>
      </c>
      <c r="DH31" s="68">
        <f>IF(OR(SUMIF(DH$12:DH30,2,DH$12:DH30)=2,SUMIF(DH$12:DH30,1,DH$12:DH30)=1,SUM(DH$12:DH30)=1,SUM(DH$12:DH30)=2),0,IF($C31+$ED30&gt;($ED$11*DH$8),1,IF($C31+$D31+$E31+$F31+$ED30&gt;($ED$11*DH$8),2,IF($C31+$D31+$E31+$F31+$G31+$ED30&gt;($ED$11*DH$8),3,0))))</f>
        <v>0</v>
      </c>
      <c r="DI31" s="68">
        <f>IF(OR(SUMIF(DI$12:DI30,2,DI$12:DI30)=2,SUMIF(DI$12:DI30,1,DI$12:DI30)=1,SUM(DI$12:DI30)=1,SUM(DI$12:DI30)=2),0,IF($C31+$ED30&gt;($ED$11*DI$8),1,IF($C31+$D31+$E31+$F31+$ED30&gt;($ED$11*DI$8),2,IF($C31+$D31+$E31+$F31+$G31+$ED30&gt;($ED$11*DI$8),3,0))))</f>
        <v>0</v>
      </c>
      <c r="DJ31" s="68">
        <f>IF(OR(SUMIF(DJ$12:DJ30,2,DJ$12:DJ30)=2,SUMIF(DJ$12:DJ30,1,DJ$12:DJ30)=1,SUM(DJ$12:DJ30)=1,SUM(DJ$12:DJ30)=2),0,IF($C31+$ED30&gt;($ED$11*DJ$8),1,IF($C31+$D31+$E31+$F31+$ED30&gt;($ED$11*DJ$8),2,IF($C31+$D31+$E31+$F31+$G31+$ED30&gt;($ED$11*DJ$8),3,0))))</f>
        <v>0</v>
      </c>
      <c r="DK31" s="68">
        <f>IF(OR(SUMIF(DK$12:DK30,2,DK$12:DK30)=2,SUMIF(DK$12:DK30,1,DK$12:DK30)=1,SUM(DK$12:DK30)=1,SUM(DK$12:DK30)=2),0,IF($C31+$ED30&gt;($ED$11*DK$8),1,IF($C31+$D31+$E31+$F31+$ED30&gt;($ED$11*DK$8),2,IF($C31+$D31+$E31+$F31+$G31+$ED30&gt;($ED$11*DK$8),3,0))))</f>
        <v>0</v>
      </c>
      <c r="DL31" s="68">
        <f>IF(OR(SUMIF(DL$12:DL30,2,DL$12:DL30)=2,SUMIF(DL$12:DL30,1,DL$12:DL30)=1,SUM(DL$12:DL30)=1,SUM(DL$12:DL30)=2),0,IF($C31+$ED30&gt;($ED$11*DL$8),1,IF($C31+$D31+$E31+$F31+$ED30&gt;($ED$11*DL$8),2,IF($C31+$D31+$E31+$F31+$G31+$ED30&gt;($ED$11*DL$8),3,0))))</f>
        <v>0</v>
      </c>
      <c r="DM31" s="68">
        <f>IF(OR(SUMIF(DM$12:DM30,2,DM$12:DM30)=2,SUMIF(DM$12:DM30,1,DM$12:DM30)=1,SUM(DM$12:DM30)=1,SUM(DM$12:DM30)=2),0,IF($C31+$ED30&gt;($ED$11*DM$8),1,IF($C31+$D31+$E31+$F31+$ED30&gt;($ED$11*DM$8),2,IF($C31+$D31+$E31+$F31+$G31+$ED30&gt;($ED$11*DM$8),3,0))))</f>
        <v>0</v>
      </c>
      <c r="DN31" s="68">
        <f>IF(OR(SUMIF(DN$12:DN30,2,DN$12:DN30)=2,SUMIF(DN$12:DN30,1,DN$12:DN30)=1,SUM(DN$12:DN30)=1,SUM(DN$12:DN30)=2),0,IF($C31+$ED30&gt;($ED$11*DN$8),1,IF($C31+$D31+$E31+$F31+$ED30&gt;($ED$11*DN$8),2,IF($C31+$D31+$E31+$F31+$G31+$ED30&gt;($ED$11*DN$8),3,0))))</f>
        <v>0</v>
      </c>
      <c r="DO31" s="68">
        <f>IF(OR(SUMIF(DO$12:DO30,2,DO$12:DO30)=2,SUMIF(DO$12:DO30,1,DO$12:DO30)=1,SUM(DO$12:DO30)=1,SUM(DO$12:DO30)=2),0,IF($C31+$ED30&gt;($ED$11*DO$8),1,IF($C31+$D31+$E31+$F31+$ED30&gt;($ED$11*DO$8),2,IF($C31+$D31+$E31+$F31+$G31+$ED30&gt;($ED$11*DO$8),3,0))))</f>
        <v>0</v>
      </c>
      <c r="DP31" s="68">
        <f>IF(OR(SUMIF(DP$12:DP30,2,DP$12:DP30)=2,SUMIF(DP$12:DP30,1,DP$12:DP30)=1,SUM(DP$12:DP30)=1,SUM(DP$12:DP30)=2),0,IF($C31+$ED30&gt;($ED$11*DP$8),1,IF($C31+$D31+$E31+$F31+$ED30&gt;($ED$11*DP$8),2,IF($C31+$D31+$E31+$F31+$G31+$ED30&gt;($ED$11*DP$8),3,0))))</f>
        <v>0</v>
      </c>
      <c r="DQ31" s="68">
        <f>IF(OR(SUMIF(DQ$12:DQ30,2,DQ$12:DQ30)=2,SUMIF(DQ$12:DQ30,1,DQ$12:DQ30)=1,SUM(DQ$12:DQ30)=1,SUM(DQ$12:DQ30)=2),0,IF($C31+$ED30&gt;($ED$11*DQ$8),1,IF($C31+$D31+$E31+$F31+$ED30&gt;($ED$11*DQ$8),2,IF($C31+$D31+$E31+$F31+$G31+$ED30&gt;($ED$11*DQ$8),3,0))))</f>
        <v>0</v>
      </c>
      <c r="DR31" s="68">
        <f>IF(OR(SUMIF(DR$12:DR30,2,DR$12:DR30)=2,SUMIF(DR$12:DR30,1,DR$12:DR30)=1,SUM(DR$12:DR30)=1,SUM(DR$12:DR30)=2),0,IF($C31+$ED30&gt;($ED$11*DR$8),1,IF($C31+$D31+$E31+$F31+$ED30&gt;($ED$11*DR$8),2,IF($C31+$D31+$E31+$F31+$G31+$ED30&gt;($ED$11*DR$8),3,0))))</f>
        <v>0</v>
      </c>
      <c r="DS31" s="68">
        <f>IF(OR(SUMIF(DS$12:DS30,2,DS$12:DS30)=2,SUMIF(DS$12:DS30,1,DS$12:DS30)=1,SUM(DS$12:DS30)=1,SUM(DS$12:DS30)=2),0,IF($C31+$ED30&gt;($ED$11*DS$8),1,IF($C31+$D31+$E31+$F31+$ED30&gt;($ED$11*DS$8),2,IF($C31+$D31+$E31+$F31+$G31+$ED30&gt;($ED$11*DS$8),3,0))))</f>
        <v>0</v>
      </c>
      <c r="DT31" s="68">
        <f>IF(OR(SUMIF(DT$12:DT30,2,DT$12:DT30)=2,SUMIF(DT$12:DT30,1,DT$12:DT30)=1,SUM(DT$12:DT30)=1,SUM(DT$12:DT30)=2),0,IF($C31+$ED30&gt;($ED$11*DT$8),1,IF($C31+$D31+$E31+$F31+$ED30&gt;($ED$11*DT$8),2,IF($C31+$D31+$E31+$F31+$G31+$ED30&gt;($ED$11*DT$8),3,0))))</f>
        <v>0</v>
      </c>
      <c r="DU31" s="68">
        <f>IF(OR(SUMIF(DU$12:DU30,2,DU$12:DU30)=2,SUMIF(DU$12:DU30,1,DU$12:DU30)=1,SUM(DU$12:DU30)=1,SUM(DU$12:DU30)=2),0,IF($C31+$ED30&gt;($ED$11*DU$8),1,IF($C31+$D31+$E31+$F31+$ED30&gt;($ED$11*DU$8),2,IF($C31+$D31+$E31+$F31+$G31+$ED30&gt;($ED$11*DU$8),3,0))))</f>
        <v>0</v>
      </c>
      <c r="DV31" s="68">
        <f>IF(OR(SUMIF(DV$12:DV30,2,DV$12:DV30)=2,SUMIF(DV$12:DV30,1,DV$12:DV30)=1,SUM(DV$12:DV30)=1,SUM(DV$12:DV30)=2),0,IF($C31+$ED30&gt;($ED$11*DV$8),1,IF($C31+$D31+$E31+$F31+$ED30&gt;($ED$11*DV$8),2,IF($C31+$D31+$E31+$F31+$G31+$ED30&gt;($ED$11*DV$8),3,0))))</f>
        <v>0</v>
      </c>
      <c r="DW31" s="68">
        <f>IF(OR(SUMIF(DW$12:DW30,2,DW$12:DW30)=2,SUMIF(DW$12:DW30,1,DW$12:DW30)=1,SUM(DW$12:DW30)=1,SUM(DW$12:DW30)=2),0,IF($C31+$ED30&gt;($ED$11*DW$8),1,IF($C31+$D31+$E31+$F31+$ED30&gt;($ED$11*DW$8),2,IF($C31+$D31+$E31+$F31+$G31+$ED30&gt;($ED$11*DW$8),3,0))))</f>
        <v>0</v>
      </c>
      <c r="DX31" s="68">
        <f>IF(OR(SUMIF(DX$12:DX30,2,DX$12:DX30)=2,SUMIF(DX$12:DX30,1,DX$12:DX30)=1,SUM(DX$12:DX30)=1,SUM(DX$12:DX30)=2),0,IF($C31+$ED30&gt;($ED$11*DX$8),1,IF($C31+$D31+$E31+$F31+$ED30&gt;($ED$11*DX$8),2,IF($C31+$D31+$E31+$F31+$G31+$ED30&gt;($ED$11*DX$8),3,0))))</f>
        <v>0</v>
      </c>
      <c r="DY31" s="68">
        <f>IF(OR(SUMIF(DY$12:DY30,2,DY$12:DY30)=2,SUMIF(DY$12:DY30,1,DY$12:DY30)=1,SUM(DY$12:DY30)=1,SUM(DY$12:DY30)=2),0,IF($C31+$ED30&gt;($ED$11*DY$8),1,IF($C31+$D31+$E31+$F31+$ED30&gt;($ED$11*DY$8),2,IF($C31+$D31+$E31+$F31+$G31+$ED30&gt;($ED$11*DY$8),3,0))))</f>
        <v>0</v>
      </c>
      <c r="DZ31" s="68">
        <f>IF(OR(SUMIF(DZ$12:DZ30,2,DZ$12:DZ30)=2,SUMIF(DZ$12:DZ30,1,DZ$12:DZ30)=1,SUM(DZ$12:DZ30)=1,SUM(DZ$12:DZ30)=2),0,IF($C31+$ED30&gt;($ED$11*DZ$8),1,IF($C31+$D31+$E31+$F31+$ED30&gt;($ED$11*DZ$8),2,IF($C31+$D31+$E31+$F31+$G31+$ED30&gt;($ED$11*DZ$8),3,0))))</f>
        <v>0</v>
      </c>
      <c r="EA31" s="68">
        <f>IF(OR(SUMIF(EA$12:EA30,2,EA$12:EA30)=2,SUMIF(EA$12:EA30,1,EA$12:EA30)=1,SUM(EA$12:EA30)=1,SUM(EA$12:EA30)=2),0,IF($C31+$ED30&gt;($ED$11*EA$8),1,IF($C31+$D31+$E31+$F31+$ED30&gt;($ED$11*EA$8),2,IF($C31+$D31+$E31+$F31+$G31+$ED30&gt;($ED$11*EA$8),3,0))))</f>
        <v>0</v>
      </c>
      <c r="EB31" s="68">
        <f>IF(OR(SUMIF(EB$12:EB30,2,EB$12:EB30)=2,SUMIF(EB$12:EB30,1,EB$12:EB30)=1,SUM(EB$12:EB30)=1,SUM(EB$12:EB30)=2),0,IF($C31+$ED30&gt;($ED$11*EB$8),1,IF($C31+$D31+$E31+$F31+$ED30&gt;($ED$11*EB$8),2,IF($C31+$D31+$E31+$F31+$G31+$ED30&gt;($ED$11*EB$8),3,0))))</f>
        <v>0</v>
      </c>
      <c r="EC31" s="68">
        <f>IF(OR(SUMIF(EC$12:EC30,2,EC$12:EC30)=2,SUMIF(EC$12:EC30,1,EC$12:EC30)=1,SUM(EC$12:EC30)=1,SUM(EC$12:EC30)=2),0,IF($C31+$ED30&gt;($ED$11*EC$8),1,IF($C31+$D31+$E31+$F31+$ED30&gt;($ED$11*EC$8),2,IF($C31+$D31+$E31+$F31+$G31+$ED30&gt;($ED$11*EC$8),3,0))))</f>
        <v>0</v>
      </c>
      <c r="ED31" s="26">
        <f>SUM($C$12:$F31)</f>
        <v>0</v>
      </c>
    </row>
    <row r="32" spans="1:134" ht="14.1" customHeight="1">
      <c r="A32" s="66">
        <v>21</v>
      </c>
      <c r="B32" s="238"/>
      <c r="C32" s="238"/>
      <c r="D32" s="238"/>
      <c r="E32" s="238"/>
      <c r="F32" s="238"/>
      <c r="G32" s="238"/>
      <c r="H32" s="68">
        <f>IF(OR(SUMIF(H$12:H31,2,H$12:H31)=2,SUMIF(H$12:H31,1,H$12:H31)=1,SUM(H$12:H31)=1,SUM(H$12:H31)=2),0,IF($C32+$ED31&gt;($ED$11*H$8),1,IF($C32+$D32+$E32+$F32+$ED31&gt;($ED$11*H$8),2,IF($C32+$D32+$E32+$F32+$G32+$ED31&gt;($ED$11*H$8),3,0))))</f>
        <v>0</v>
      </c>
      <c r="I32" s="68">
        <f>IF(OR(SUMIF(I$12:I31,2,I$12:I31)=2,SUMIF(I$12:I31,1,I$12:I31)=1,SUM(I$12:I31)=1,SUM(I$12:I31)=2),0,IF($C32+$ED31&gt;($ED$11*I$8),1,IF($C32+$D32+$E32+$F32+$ED31&gt;($ED$11*I$8),2,IF($C32+$D32+$E32+$F32+$G32+$ED31&gt;($ED$11*I$8),3,0))))</f>
        <v>0</v>
      </c>
      <c r="J32" s="68">
        <f>IF(OR(SUMIF(J$12:J31,2,J$12:J31)=2,SUMIF(J$12:J31,1,J$12:J31)=1,SUM(J$12:J31)=1,SUM(J$12:J31)=2),0,IF($C32+$ED31&gt;($ED$11*J$8),1,IF($C32+$D32+$E32+$F32+$ED31&gt;($ED$11*J$8),2,IF($C32+$D32+$E32+$F32+$G32+$ED31&gt;($ED$11*J$8),3,0))))</f>
        <v>0</v>
      </c>
      <c r="K32" s="68">
        <f>IF(OR(SUMIF(K$12:K31,2,K$12:K31)=2,SUMIF(K$12:K31,1,K$12:K31)=1,SUM(K$12:K31)=1,SUM(K$12:K31)=2),0,IF($C32+$ED31&gt;($ED$11*K$8),1,IF($C32+$D32+$E32+$F32+$ED31&gt;($ED$11*K$8),2,IF($C32+$D32+$E32+$F32+$G32+$ED31&gt;($ED$11*K$8),3,0))))</f>
        <v>0</v>
      </c>
      <c r="L32" s="68">
        <f>IF(OR(SUMIF(L$12:L31,2,L$12:L31)=2,SUMIF(L$12:L31,1,L$12:L31)=1,SUM(L$12:L31)=1,SUM(L$12:L31)=2),0,IF($C32+$ED31&gt;($ED$11*L$8),1,IF($C32+$D32+$E32+$F32+$ED31&gt;($ED$11*L$8),2,IF($C32+$D32+$E32+$F32+$G32+$ED31&gt;($ED$11*L$8),3,0))))</f>
        <v>0</v>
      </c>
      <c r="M32" s="68">
        <f>IF(OR(SUMIF(M$12:M31,2,M$12:M31)=2,SUMIF(M$12:M31,1,M$12:M31)=1,SUM(M$12:M31)=1,SUM(M$12:M31)=2),0,IF($C32+$ED31&gt;($ED$11*M$8),1,IF($C32+$D32+$E32+$F32+$ED31&gt;($ED$11*M$8),2,IF($C32+$D32+$E32+$F32+$G32+$ED31&gt;($ED$11*M$8),3,0))))</f>
        <v>0</v>
      </c>
      <c r="N32" s="68">
        <f>IF(OR(SUMIF(N$12:N31,2,N$12:N31)=2,SUMIF(N$12:N31,1,N$12:N31)=1,SUM(N$12:N31)=1,SUM(N$12:N31)=2),0,IF($C32+$ED31&gt;($ED$11*N$8),1,IF($C32+$D32+$E32+$F32+$ED31&gt;($ED$11*N$8),2,IF($C32+$D32+$E32+$F32+$G32+$ED31&gt;($ED$11*N$8),3,0))))</f>
        <v>0</v>
      </c>
      <c r="O32" s="68">
        <f>IF(OR(SUMIF(O$12:O31,2,O$12:O31)=2,SUMIF(O$12:O31,1,O$12:O31)=1,SUM(O$12:O31)=1,SUM(O$12:O31)=2),0,IF($C32+$ED31&gt;($ED$11*O$8),1,IF($C32+$D32+$E32+$F32+$ED31&gt;($ED$11*O$8),2,IF($C32+$D32+$E32+$F32+$G32+$ED31&gt;($ED$11*O$8),3,0))))</f>
        <v>0</v>
      </c>
      <c r="P32" s="68">
        <f>IF(OR(SUMIF(P$12:P31,2,P$12:P31)=2,SUMIF(P$12:P31,1,P$12:P31)=1,SUM(P$12:P31)=1,SUM(P$12:P31)=2),0,IF($C32+$ED31&gt;($ED$11*P$8),1,IF($C32+$D32+$E32+$F32+$ED31&gt;($ED$11*P$8),2,IF($C32+$D32+$E32+$F32+$G32+$ED31&gt;($ED$11*P$8),3,0))))</f>
        <v>0</v>
      </c>
      <c r="Q32" s="68">
        <f>IF(OR(SUMIF(Q$12:Q31,2,Q$12:Q31)=2,SUMIF(Q$12:Q31,1,Q$12:Q31)=1,SUM(Q$12:Q31)=1,SUM(Q$12:Q31)=2),0,IF($C32+$ED31&gt;($ED$11*Q$8),1,IF($C32+$D32+$E32+$F32+$ED31&gt;($ED$11*Q$8),2,IF($C32+$D32+$E32+$F32+$G32+$ED31&gt;($ED$11*Q$8),3,0))))</f>
        <v>0</v>
      </c>
      <c r="R32" s="68">
        <f>IF(OR(SUMIF(R$12:R31,2,R$12:R31)=2,SUMIF(R$12:R31,1,R$12:R31)=1,SUM(R$12:R31)=1,SUM(R$12:R31)=2),0,IF($C32+$ED31&gt;($ED$11*R$8),1,IF($C32+$D32+$E32+$F32+$ED31&gt;($ED$11*R$8),2,IF($C32+$D32+$E32+$F32+$G32+$ED31&gt;($ED$11*R$8),3,0))))</f>
        <v>0</v>
      </c>
      <c r="S32" s="68">
        <f>IF(OR(SUMIF(S$12:S31,2,S$12:S31)=2,SUMIF(S$12:S31,1,S$12:S31)=1,SUM(S$12:S31)=1,SUM(S$12:S31)=2),0,IF($C32+$ED31&gt;($ED$11*S$8),1,IF($C32+$D32+$E32+$F32+$ED31&gt;($ED$11*S$8),2,IF($C32+$D32+$E32+$F32+$G32+$ED31&gt;($ED$11*S$8),3,0))))</f>
        <v>0</v>
      </c>
      <c r="T32" s="68">
        <f>IF(OR(SUMIF(T$12:T31,2,T$12:T31)=2,SUMIF(T$12:T31,1,T$12:T31)=1,SUM(T$12:T31)=1,SUM(T$12:T31)=2),0,IF($C32+$ED31&gt;($ED$11*T$8),1,IF($C32+$D32+$E32+$F32+$ED31&gt;($ED$11*T$8),2,IF($C32+$D32+$E32+$F32+$G32+$ED31&gt;($ED$11*T$8),3,0))))</f>
        <v>0</v>
      </c>
      <c r="U32" s="68">
        <f>IF(OR(SUMIF(U$12:U31,2,U$12:U31)=2,SUMIF(U$12:U31,1,U$12:U31)=1,SUM(U$12:U31)=1,SUM(U$12:U31)=2),0,IF($C32+$ED31&gt;($ED$11*U$8),1,IF($C32+$D32+$E32+$F32+$ED31&gt;($ED$11*U$8),2,IF($C32+$D32+$E32+$F32+$G32+$ED31&gt;($ED$11*U$8),3,0))))</f>
        <v>0</v>
      </c>
      <c r="V32" s="68">
        <f>IF(OR(SUMIF(V$12:V31,2,V$12:V31)=2,SUMIF(V$12:V31,1,V$12:V31)=1,SUM(V$12:V31)=1,SUM(V$12:V31)=2),0,IF($C32+$ED31&gt;($ED$11*V$8),1,IF($C32+$D32+$E32+$F32+$ED31&gt;($ED$11*V$8),2,IF($C32+$D32+$E32+$F32+$G32+$ED31&gt;($ED$11*V$8),3,0))))</f>
        <v>0</v>
      </c>
      <c r="W32" s="68">
        <f>IF(OR(SUMIF(W$12:W31,2,W$12:W31)=2,SUMIF(W$12:W31,1,W$12:W31)=1,SUM(W$12:W31)=1,SUM(W$12:W31)=2),0,IF($C32+$ED31&gt;($ED$11*W$8),1,IF($C32+$D32+$E32+$F32+$ED31&gt;($ED$11*W$8),2,IF($C32+$D32+$E32+$F32+$G32+$ED31&gt;($ED$11*W$8),3,0))))</f>
        <v>0</v>
      </c>
      <c r="X32" s="68">
        <f>IF(OR(SUMIF(X$12:X31,2,X$12:X31)=2,SUMIF(X$12:X31,1,X$12:X31)=1,SUM(X$12:X31)=1,SUM(X$12:X31)=2),0,IF($C32+$ED31&gt;($ED$11*X$8),1,IF($C32+$D32+$E32+$F32+$ED31&gt;($ED$11*X$8),2,IF($C32+$D32+$E32+$F32+$G32+$ED31&gt;($ED$11*X$8),3,0))))</f>
        <v>0</v>
      </c>
      <c r="Y32" s="68">
        <f>IF(OR(SUMIF(Y$12:Y31,2,Y$12:Y31)=2,SUMIF(Y$12:Y31,1,Y$12:Y31)=1,SUM(Y$12:Y31)=1,SUM(Y$12:Y31)=2),0,IF($C32+$ED31&gt;($ED$11*Y$8),1,IF($C32+$D32+$E32+$F32+$ED31&gt;($ED$11*Y$8),2,IF($C32+$D32+$E32+$F32+$G32+$ED31&gt;($ED$11*Y$8),3,0))))</f>
        <v>0</v>
      </c>
      <c r="Z32" s="68">
        <f>IF(OR(SUMIF(Z$12:Z31,2,Z$12:Z31)=2,SUMIF(Z$12:Z31,1,Z$12:Z31)=1,SUM(Z$12:Z31)=1,SUM(Z$12:Z31)=2),0,IF($C32+$ED31&gt;($ED$11*Z$8),1,IF($C32+$D32+$E32+$F32+$ED31&gt;($ED$11*Z$8),2,IF($C32+$D32+$E32+$F32+$G32+$ED31&gt;($ED$11*Z$8),3,0))))</f>
        <v>0</v>
      </c>
      <c r="AA32" s="68">
        <f>IF(OR(SUMIF(AA$12:AA31,2,AA$12:AA31)=2,SUMIF(AA$12:AA31,1,AA$12:AA31)=1,SUM(AA$12:AA31)=1,SUM(AA$12:AA31)=2),0,IF($C32+$ED31&gt;($ED$11*AA$8),1,IF($C32+$D32+$E32+$F32+$ED31&gt;($ED$11*AA$8),2,IF($C32+$D32+$E32+$F32+$G32+$ED31&gt;($ED$11*AA$8),3,0))))</f>
        <v>0</v>
      </c>
      <c r="AB32" s="68">
        <f>IF(OR(SUMIF(AB$12:AB31,2,AB$12:AB31)=2,SUMIF(AB$12:AB31,1,AB$12:AB31)=1,SUM(AB$12:AB31)=1,SUM(AB$12:AB31)=2),0,IF($C32+$ED31&gt;($ED$11*AB$8),1,IF($C32+$D32+$E32+$F32+$ED31&gt;($ED$11*AB$8),2,IF($C32+$D32+$E32+$F32+$G32+$ED31&gt;($ED$11*AB$8),3,0))))</f>
        <v>0</v>
      </c>
      <c r="AC32" s="68">
        <f>IF(OR(SUMIF(AC$12:AC31,2,AC$12:AC31)=2,SUMIF(AC$12:AC31,1,AC$12:AC31)=1,SUM(AC$12:AC31)=1,SUM(AC$12:AC31)=2),0,IF($C32+$ED31&gt;($ED$11*AC$8),1,IF($C32+$D32+$E32+$F32+$ED31&gt;($ED$11*AC$8),2,IF($C32+$D32+$E32+$F32+$G32+$ED31&gt;($ED$11*AC$8),3,0))))</f>
        <v>0</v>
      </c>
      <c r="AD32" s="68">
        <f>IF(OR(SUMIF(AD$12:AD31,2,AD$12:AD31)=2,SUMIF(AD$12:AD31,1,AD$12:AD31)=1,SUM(AD$12:AD31)=1,SUM(AD$12:AD31)=2),0,IF($C32+$ED31&gt;($ED$11*AD$8),1,IF($C32+$D32+$E32+$F32+$ED31&gt;($ED$11*AD$8),2,IF($C32+$D32+$E32+$F32+$G32+$ED31&gt;($ED$11*AD$8),3,0))))</f>
        <v>0</v>
      </c>
      <c r="AE32" s="68">
        <f>IF(OR(SUMIF(AE$12:AE31,2,AE$12:AE31)=2,SUMIF(AE$12:AE31,1,AE$12:AE31)=1,SUM(AE$12:AE31)=1,SUM(AE$12:AE31)=2),0,IF($C32+$ED31&gt;($ED$11*AE$8),1,IF($C32+$D32+$E32+$F32+$ED31&gt;($ED$11*AE$8),2,IF($C32+$D32+$E32+$F32+$G32+$ED31&gt;($ED$11*AE$8),3,0))))</f>
        <v>0</v>
      </c>
      <c r="AF32" s="68">
        <f>IF(OR(SUMIF(AF$12:AF31,2,AF$12:AF31)=2,SUMIF(AF$12:AF31,1,AF$12:AF31)=1,SUM(AF$12:AF31)=1,SUM(AF$12:AF31)=2),0,IF($C32+$ED31&gt;($ED$11*AF$8),1,IF($C32+$D32+$E32+$F32+$ED31&gt;($ED$11*AF$8),2,IF($C32+$D32+$E32+$F32+$G32+$ED31&gt;($ED$11*AF$8),3,0))))</f>
        <v>0</v>
      </c>
      <c r="AG32" s="68">
        <f>IF(OR(SUMIF(AG$12:AG31,2,AG$12:AG31)=2,SUMIF(AG$12:AG31,1,AG$12:AG31)=1,SUM(AG$12:AG31)=1,SUM(AG$12:AG31)=2),0,IF($C32+$ED31&gt;($ED$11*AG$8),1,IF($C32+$D32+$E32+$F32+$ED31&gt;($ED$11*AG$8),2,IF($C32+$D32+$E32+$F32+$G32+$ED31&gt;($ED$11*AG$8),3,0))))</f>
        <v>0</v>
      </c>
      <c r="AH32" s="68">
        <f>IF(OR(SUMIF(AH$12:AH31,2,AH$12:AH31)=2,SUMIF(AH$12:AH31,1,AH$12:AH31)=1,SUM(AH$12:AH31)=1,SUM(AH$12:AH31)=2),0,IF($C32+$ED31&gt;($ED$11*AH$8),1,IF($C32+$D32+$E32+$F32+$ED31&gt;($ED$11*AH$8),2,IF($C32+$D32+$E32+$F32+$G32+$ED31&gt;($ED$11*AH$8),3,0))))</f>
        <v>0</v>
      </c>
      <c r="AI32" s="68">
        <f>IF(OR(SUMIF(AI$12:AI31,2,AI$12:AI31)=2,SUMIF(AI$12:AI31,1,AI$12:AI31)=1,SUM(AI$12:AI31)=1,SUM(AI$12:AI31)=2),0,IF($C32+$ED31&gt;($ED$11*AI$8),1,IF($C32+$D32+$E32+$F32+$ED31&gt;($ED$11*AI$8),2,IF($C32+$D32+$E32+$F32+$G32+$ED31&gt;($ED$11*AI$8),3,0))))</f>
        <v>0</v>
      </c>
      <c r="AJ32" s="68">
        <f>IF(OR(SUMIF(AJ$12:AJ31,2,AJ$12:AJ31)=2,SUMIF(AJ$12:AJ31,1,AJ$12:AJ31)=1,SUM(AJ$12:AJ31)=1,SUM(AJ$12:AJ31)=2),0,IF($C32+$ED31&gt;($ED$11*AJ$8),1,IF($C32+$D32+$E32+$F32+$ED31&gt;($ED$11*AJ$8),2,IF($C32+$D32+$E32+$F32+$G32+$ED31&gt;($ED$11*AJ$8),3,0))))</f>
        <v>0</v>
      </c>
      <c r="AK32" s="68">
        <f>IF(OR(SUMIF(AK$12:AK31,2,AK$12:AK31)=2,SUMIF(AK$12:AK31,1,AK$12:AK31)=1,SUM(AK$12:AK31)=1,SUM(AK$12:AK31)=2),0,IF($C32+$ED31&gt;($ED$11*AK$8),1,IF($C32+$D32+$E32+$F32+$ED31&gt;($ED$11*AK$8),2,IF($C32+$D32+$E32+$F32+$G32+$ED31&gt;($ED$11*AK$8),3,0))))</f>
        <v>0</v>
      </c>
      <c r="AL32" s="68">
        <f>IF(OR(SUMIF(AL$12:AL31,2,AL$12:AL31)=2,SUMIF(AL$12:AL31,1,AL$12:AL31)=1,SUM(AL$12:AL31)=1,SUM(AL$12:AL31)=2),0,IF($C32+$ED31&gt;($ED$11*AL$8),1,IF($C32+$D32+$E32+$F32+$ED31&gt;($ED$11*AL$8),2,IF($C32+$D32+$E32+$F32+$G32+$ED31&gt;($ED$11*AL$8),3,0))))</f>
        <v>0</v>
      </c>
      <c r="AM32" s="68">
        <f>IF(OR(SUMIF(AM$12:AM31,2,AM$12:AM31)=2,SUMIF(AM$12:AM31,1,AM$12:AM31)=1,SUM(AM$12:AM31)=1,SUM(AM$12:AM31)=2),0,IF($C32+$ED31&gt;($ED$11*AM$8),1,IF($C32+$D32+$E32+$F32+$ED31&gt;($ED$11*AM$8),2,IF($C32+$D32+$E32+$F32+$G32+$ED31&gt;($ED$11*AM$8),3,0))))</f>
        <v>0</v>
      </c>
      <c r="AN32" s="68">
        <f>IF(OR(SUMIF(AN$12:AN31,2,AN$12:AN31)=2,SUMIF(AN$12:AN31,1,AN$12:AN31)=1,SUM(AN$12:AN31)=1,SUM(AN$12:AN31)=2),0,IF($C32+$ED31&gt;($ED$11*AN$8),1,IF($C32+$D32+$E32+$F32+$ED31&gt;($ED$11*AN$8),2,IF($C32+$D32+$E32+$F32+$G32+$ED31&gt;($ED$11*AN$8),3,0))))</f>
        <v>0</v>
      </c>
      <c r="AO32" s="68">
        <f>IF(OR(SUMIF(AO$12:AO31,2,AO$12:AO31)=2,SUMIF(AO$12:AO31,1,AO$12:AO31)=1,SUM(AO$12:AO31)=1,SUM(AO$12:AO31)=2),0,IF($C32+$ED31&gt;($ED$11*AO$8),1,IF($C32+$D32+$E32+$F32+$ED31&gt;($ED$11*AO$8),2,IF($C32+$D32+$E32+$F32+$G32+$ED31&gt;($ED$11*AO$8),3,0))))</f>
        <v>0</v>
      </c>
      <c r="AP32" s="68">
        <f>IF(OR(SUMIF(AP$12:AP31,2,AP$12:AP31)=2,SUMIF(AP$12:AP31,1,AP$12:AP31)=1,SUM(AP$12:AP31)=1,SUM(AP$12:AP31)=2),0,IF($C32+$ED31&gt;($ED$11*AP$8),1,IF($C32+$D32+$E32+$F32+$ED31&gt;($ED$11*AP$8),2,IF($C32+$D32+$E32+$F32+$G32+$ED31&gt;($ED$11*AP$8),3,0))))</f>
        <v>0</v>
      </c>
      <c r="AQ32" s="68">
        <f>IF(OR(SUMIF(AQ$12:AQ31,2,AQ$12:AQ31)=2,SUMIF(AQ$12:AQ31,1,AQ$12:AQ31)=1,SUM(AQ$12:AQ31)=1,SUM(AQ$12:AQ31)=2),0,IF($C32+$ED31&gt;($ED$11*AQ$8),1,IF($C32+$D32+$E32+$F32+$ED31&gt;($ED$11*AQ$8),2,IF($C32+$D32+$E32+$F32+$G32+$ED31&gt;($ED$11*AQ$8),3,0))))</f>
        <v>0</v>
      </c>
      <c r="AR32" s="68">
        <f>IF(OR(SUMIF(AR$12:AR31,2,AR$12:AR31)=2,SUMIF(AR$12:AR31,1,AR$12:AR31)=1,SUM(AR$12:AR31)=1,SUM(AR$12:AR31)=2),0,IF($C32+$ED31&gt;($ED$11*AR$8),1,IF($C32+$D32+$E32+$F32+$ED31&gt;($ED$11*AR$8),2,IF($C32+$D32+$E32+$F32+$G32+$ED31&gt;($ED$11*AR$8),3,0))))</f>
        <v>0</v>
      </c>
      <c r="AS32" s="68">
        <f>IF(OR(SUMIF(AS$12:AS31,2,AS$12:AS31)=2,SUMIF(AS$12:AS31,1,AS$12:AS31)=1,SUM(AS$12:AS31)=1,SUM(AS$12:AS31)=2),0,IF($C32+$ED31&gt;($ED$11*AS$8),1,IF($C32+$D32+$E32+$F32+$ED31&gt;($ED$11*AS$8),2,IF($C32+$D32+$E32+$F32+$G32+$ED31&gt;($ED$11*AS$8),3,0))))</f>
        <v>0</v>
      </c>
      <c r="AT32" s="68">
        <f>IF(OR(SUMIF(AT$12:AT31,2,AT$12:AT31)=2,SUMIF(AT$12:AT31,1,AT$12:AT31)=1,SUM(AT$12:AT31)=1,SUM(AT$12:AT31)=2),0,IF($C32+$ED31&gt;($ED$11*AT$8),1,IF($C32+$D32+$E32+$F32+$ED31&gt;($ED$11*AT$8),2,IF($C32+$D32+$E32+$F32+$G32+$ED31&gt;($ED$11*AT$8),3,0))))</f>
        <v>0</v>
      </c>
      <c r="AU32" s="68">
        <f>IF(OR(SUMIF(AU$12:AU31,2,AU$12:AU31)=2,SUMIF(AU$12:AU31,1,AU$12:AU31)=1,SUM(AU$12:AU31)=1,SUM(AU$12:AU31)=2),0,IF($C32+$ED31&gt;($ED$11*AU$8),1,IF($C32+$D32+$E32+$F32+$ED31&gt;($ED$11*AU$8),2,IF($C32+$D32+$E32+$F32+$G32+$ED31&gt;($ED$11*AU$8),3,0))))</f>
        <v>0</v>
      </c>
      <c r="AV32" s="68">
        <f>IF(OR(SUMIF(AV$12:AV31,2,AV$12:AV31)=2,SUMIF(AV$12:AV31,1,AV$12:AV31)=1,SUM(AV$12:AV31)=1,SUM(AV$12:AV31)=2),0,IF($C32+$ED31&gt;($ED$11*AV$8),1,IF($C32+$D32+$E32+$F32+$ED31&gt;($ED$11*AV$8),2,IF($C32+$D32+$E32+$F32+$G32+$ED31&gt;($ED$11*AV$8),3,0))))</f>
        <v>0</v>
      </c>
      <c r="AW32" s="68">
        <f>IF(OR(SUMIF(AW$12:AW31,2,AW$12:AW31)=2,SUMIF(AW$12:AW31,1,AW$12:AW31)=1,SUM(AW$12:AW31)=1,SUM(AW$12:AW31)=2),0,IF($C32+$ED31&gt;($ED$11*AW$8),1,IF($C32+$D32+$E32+$F32+$ED31&gt;($ED$11*AW$8),2,IF($C32+$D32+$E32+$F32+$G32+$ED31&gt;($ED$11*AW$8),3,0))))</f>
        <v>0</v>
      </c>
      <c r="AX32" s="68">
        <f>IF(OR(SUMIF(AX$12:AX31,2,AX$12:AX31)=2,SUMIF(AX$12:AX31,1,AX$12:AX31)=1,SUM(AX$12:AX31)=1,SUM(AX$12:AX31)=2),0,IF($C32+$ED31&gt;($ED$11*AX$8),1,IF($C32+$D32+$E32+$F32+$ED31&gt;($ED$11*AX$8),2,IF($C32+$D32+$E32+$F32+$G32+$ED31&gt;($ED$11*AX$8),3,0))))</f>
        <v>0</v>
      </c>
      <c r="AY32" s="68">
        <f>IF(OR(SUMIF(AY$12:AY31,2,AY$12:AY31)=2,SUMIF(AY$12:AY31,1,AY$12:AY31)=1,SUM(AY$12:AY31)=1,SUM(AY$12:AY31)=2),0,IF($C32+$ED31&gt;($ED$11*AY$8),1,IF($C32+$D32+$E32+$F32+$ED31&gt;($ED$11*AY$8),2,IF($C32+$D32+$E32+$F32+$G32+$ED31&gt;($ED$11*AY$8),3,0))))</f>
        <v>0</v>
      </c>
      <c r="AZ32" s="68">
        <f>IF(OR(SUMIF(AZ$12:AZ31,2,AZ$12:AZ31)=2,SUMIF(AZ$12:AZ31,1,AZ$12:AZ31)=1,SUM(AZ$12:AZ31)=1,SUM(AZ$12:AZ31)=2),0,IF($C32+$ED31&gt;($ED$11*AZ$8),1,IF($C32+$D32+$E32+$F32+$ED31&gt;($ED$11*AZ$8),2,IF($C32+$D32+$E32+$F32+$G32+$ED31&gt;($ED$11*AZ$8),3,0))))</f>
        <v>0</v>
      </c>
      <c r="BA32" s="68">
        <f>IF(OR(SUMIF(BA$12:BA31,2,BA$12:BA31)=2,SUMIF(BA$12:BA31,1,BA$12:BA31)=1,SUM(BA$12:BA31)=1,SUM(BA$12:BA31)=2),0,IF($C32+$ED31&gt;($ED$11*BA$8),1,IF($C32+$D32+$E32+$F32+$ED31&gt;($ED$11*BA$8),2,IF($C32+$D32+$E32+$F32+$G32+$ED31&gt;($ED$11*BA$8),3,0))))</f>
        <v>0</v>
      </c>
      <c r="BB32" s="68">
        <f>IF(OR(SUMIF(BB$12:BB31,2,BB$12:BB31)=2,SUMIF(BB$12:BB31,1,BB$12:BB31)=1,SUM(BB$12:BB31)=1,SUM(BB$12:BB31)=2),0,IF($C32+$ED31&gt;($ED$11*BB$8),1,IF($C32+$D32+$E32+$F32+$ED31&gt;($ED$11*BB$8),2,IF($C32+$D32+$E32+$F32+$G32+$ED31&gt;($ED$11*BB$8),3,0))))</f>
        <v>0</v>
      </c>
      <c r="BC32" s="68">
        <f>IF(OR(SUMIF(BC$12:BC31,2,BC$12:BC31)=2,SUMIF(BC$12:BC31,1,BC$12:BC31)=1,SUM(BC$12:BC31)=1,SUM(BC$12:BC31)=2),0,IF($C32+$ED31&gt;($ED$11*BC$8),1,IF($C32+$D32+$E32+$F32+$ED31&gt;($ED$11*BC$8),2,IF($C32+$D32+$E32+$F32+$G32+$ED31&gt;($ED$11*BC$8),3,0))))</f>
        <v>0</v>
      </c>
      <c r="BD32" s="68">
        <f>IF(OR(SUMIF(BD$12:BD31,2,BD$12:BD31)=2,SUMIF(BD$12:BD31,1,BD$12:BD31)=1,SUM(BD$12:BD31)=1,SUM(BD$12:BD31)=2),0,IF($C32+$ED31&gt;($ED$11*BD$8),1,IF($C32+$D32+$E32+$F32+$ED31&gt;($ED$11*BD$8),2,IF($C32+$D32+$E32+$F32+$G32+$ED31&gt;($ED$11*BD$8),3,0))))</f>
        <v>0</v>
      </c>
      <c r="BE32" s="68">
        <f>IF(OR(SUMIF(BE$12:BE31,2,BE$12:BE31)=2,SUMIF(BE$12:BE31,1,BE$12:BE31)=1,SUM(BE$12:BE31)=1,SUM(BE$12:BE31)=2),0,IF($C32+$ED31&gt;($ED$11*BE$8),1,IF($C32+$D32+$E32+$F32+$ED31&gt;($ED$11*BE$8),2,IF($C32+$D32+$E32+$F32+$G32+$ED31&gt;($ED$11*BE$8),3,0))))</f>
        <v>0</v>
      </c>
      <c r="BF32" s="68">
        <f>IF(OR(SUMIF(BF$12:BF31,2,BF$12:BF31)=2,SUMIF(BF$12:BF31,1,BF$12:BF31)=1,SUM(BF$12:BF31)=1,SUM(BF$12:BF31)=2),0,IF($C32+$ED31&gt;($ED$11*BF$8),1,IF($C32+$D32+$E32+$F32+$ED31&gt;($ED$11*BF$8),2,IF($C32+$D32+$E32+$F32+$G32+$ED31&gt;($ED$11*BF$8),3,0))))</f>
        <v>0</v>
      </c>
      <c r="BG32" s="68">
        <f>IF(OR(SUMIF(BG$12:BG31,2,BG$12:BG31)=2,SUMIF(BG$12:BG31,1,BG$12:BG31)=1,SUM(BG$12:BG31)=1,SUM(BG$12:BG31)=2),0,IF($C32+$ED31&gt;($ED$11*BG$8),1,IF($C32+$D32+$E32+$F32+$ED31&gt;($ED$11*BG$8),2,IF($C32+$D32+$E32+$F32+$G32+$ED31&gt;($ED$11*BG$8),3,0))))</f>
        <v>0</v>
      </c>
      <c r="BH32" s="68">
        <f>IF(OR(SUMIF(BH$12:BH31,2,BH$12:BH31)=2,SUMIF(BH$12:BH31,1,BH$12:BH31)=1,SUM(BH$12:BH31)=1,SUM(BH$12:BH31)=2),0,IF($C32+$ED31&gt;($ED$11*BH$8),1,IF($C32+$D32+$E32+$F32+$ED31&gt;($ED$11*BH$8),2,IF($C32+$D32+$E32+$F32+$G32+$ED31&gt;($ED$11*BH$8),3,0))))</f>
        <v>0</v>
      </c>
      <c r="BI32" s="68">
        <f>IF(OR(SUMIF(BI$12:BI31,2,BI$12:BI31)=2,SUMIF(BI$12:BI31,1,BI$12:BI31)=1,SUM(BI$12:BI31)=1,SUM(BI$12:BI31)=2),0,IF($C32+$ED31&gt;($ED$11*BI$8),1,IF($C32+$D32+$E32+$F32+$ED31&gt;($ED$11*BI$8),2,IF($C32+$D32+$E32+$F32+$G32+$ED31&gt;($ED$11*BI$8),3,0))))</f>
        <v>0</v>
      </c>
      <c r="BJ32" s="68">
        <f>IF(OR(SUMIF(BJ$12:BJ31,2,BJ$12:BJ31)=2,SUMIF(BJ$12:BJ31,1,BJ$12:BJ31)=1,SUM(BJ$12:BJ31)=1,SUM(BJ$12:BJ31)=2),0,IF($C32+$ED31&gt;($ED$11*BJ$8),1,IF($C32+$D32+$E32+$F32+$ED31&gt;($ED$11*BJ$8),2,IF($C32+$D32+$E32+$F32+$G32+$ED31&gt;($ED$11*BJ$8),3,0))))</f>
        <v>0</v>
      </c>
      <c r="BK32" s="68">
        <f>IF(OR(SUMIF(BK$12:BK31,2,BK$12:BK31)=2,SUMIF(BK$12:BK31,1,BK$12:BK31)=1,SUM(BK$12:BK31)=1,SUM(BK$12:BK31)=2),0,IF($C32+$ED31&gt;($ED$11*BK$8),1,IF($C32+$D32+$E32+$F32+$ED31&gt;($ED$11*BK$8),2,IF($C32+$D32+$E32+$F32+$G32+$ED31&gt;($ED$11*BK$8),3,0))))</f>
        <v>0</v>
      </c>
      <c r="BL32" s="68">
        <f>IF(OR(SUMIF(BL$12:BL31,2,BL$12:BL31)=2,SUMIF(BL$12:BL31,1,BL$12:BL31)=1,SUM(BL$12:BL31)=1,SUM(BL$12:BL31)=2),0,IF($C32+$ED31&gt;($ED$11*BL$8),1,IF($C32+$D32+$E32+$F32+$ED31&gt;($ED$11*BL$8),2,IF($C32+$D32+$E32+$F32+$G32+$ED31&gt;($ED$11*BL$8),3,0))))</f>
        <v>0</v>
      </c>
      <c r="BM32" s="68">
        <f>IF(OR(SUMIF(BM$12:BM31,2,BM$12:BM31)=2,SUMIF(BM$12:BM31,1,BM$12:BM31)=1,SUM(BM$12:BM31)=1,SUM(BM$12:BM31)=2),0,IF($C32+$ED31&gt;($ED$11*BM$8),1,IF($C32+$D32+$E32+$F32+$ED31&gt;($ED$11*BM$8),2,IF($C32+$D32+$E32+$F32+$G32+$ED31&gt;($ED$11*BM$8),3,0))))</f>
        <v>0</v>
      </c>
      <c r="BN32" s="68">
        <f>IF(OR(SUMIF(BN$12:BN31,2,BN$12:BN31)=2,SUMIF(BN$12:BN31,1,BN$12:BN31)=1,SUM(BN$12:BN31)=1,SUM(BN$12:BN31)=2),0,IF($C32+$ED31&gt;($ED$11*BN$8),1,IF($C32+$D32+$E32+$F32+$ED31&gt;($ED$11*BN$8),2,IF($C32+$D32+$E32+$F32+$G32+$ED31&gt;($ED$11*BN$8),3,0))))</f>
        <v>0</v>
      </c>
      <c r="BO32" s="68">
        <f>IF(OR(SUMIF(BO$12:BO31,2,BO$12:BO31)=2,SUMIF(BO$12:BO31,1,BO$12:BO31)=1,SUM(BO$12:BO31)=1,SUM(BO$12:BO31)=2),0,IF($C32+$ED31&gt;($ED$11*BO$8),1,IF($C32+$D32+$E32+$F32+$ED31&gt;($ED$11*BO$8),2,IF($C32+$D32+$E32+$F32+$G32+$ED31&gt;($ED$11*BO$8),3,0))))</f>
        <v>0</v>
      </c>
      <c r="BP32" s="68">
        <f>IF(OR(SUMIF(BP$12:BP31,2,BP$12:BP31)=2,SUMIF(BP$12:BP31,1,BP$12:BP31)=1,SUM(BP$12:BP31)=1,SUM(BP$12:BP31)=2),0,IF($C32+$ED31&gt;($ED$11*BP$8),1,IF($C32+$D32+$E32+$F32+$ED31&gt;($ED$11*BP$8),2,IF($C32+$D32+$E32+$F32+$G32+$ED31&gt;($ED$11*BP$8),3,0))))</f>
        <v>0</v>
      </c>
      <c r="BQ32" s="68">
        <f>IF(OR(SUMIF(BQ$12:BQ31,2,BQ$12:BQ31)=2,SUMIF(BQ$12:BQ31,1,BQ$12:BQ31)=1,SUM(BQ$12:BQ31)=1,SUM(BQ$12:BQ31)=2),0,IF($C32+$ED31&gt;($ED$11*BQ$8),1,IF($C32+$D32+$E32+$F32+$ED31&gt;($ED$11*BQ$8),2,IF($C32+$D32+$E32+$F32+$G32+$ED31&gt;($ED$11*BQ$8),3,0))))</f>
        <v>0</v>
      </c>
      <c r="BR32" s="68">
        <f>IF(OR(SUMIF(BR$12:BR31,2,BR$12:BR31)=2,SUMIF(BR$12:BR31,1,BR$12:BR31)=1,SUM(BR$12:BR31)=1,SUM(BR$12:BR31)=2),0,IF($C32+$ED31&gt;($ED$11*BR$8),1,IF($C32+$D32+$E32+$F32+$ED31&gt;($ED$11*BR$8),2,IF($C32+$D32+$E32+$F32+$G32+$ED31&gt;($ED$11*BR$8),3,0))))</f>
        <v>0</v>
      </c>
      <c r="BS32" s="68">
        <f>IF(OR(SUMIF(BS$12:BS31,2,BS$12:BS31)=2,SUMIF(BS$12:BS31,1,BS$12:BS31)=1,SUM(BS$12:BS31)=1,SUM(BS$12:BS31)=2),0,IF($C32+$ED31&gt;($ED$11*BS$8),1,IF($C32+$D32+$E32+$F32+$ED31&gt;($ED$11*BS$8),2,IF($C32+$D32+$E32+$F32+$G32+$ED31&gt;($ED$11*BS$8),3,0))))</f>
        <v>0</v>
      </c>
      <c r="BT32" s="68">
        <f>IF(OR(SUMIF(BT$12:BT31,2,BT$12:BT31)=2,SUMIF(BT$12:BT31,1,BT$12:BT31)=1,SUM(BT$12:BT31)=1,SUM(BT$12:BT31)=2),0,IF($C32+$ED31&gt;($ED$11*BT$8),1,IF($C32+$D32+$E32+$F32+$ED31&gt;($ED$11*BT$8),2,IF($C32+$D32+$E32+$F32+$G32+$ED31&gt;($ED$11*BT$8),3,0))))</f>
        <v>0</v>
      </c>
      <c r="BU32" s="68">
        <f>IF(OR(SUMIF(BU$12:BU31,2,BU$12:BU31)=2,SUMIF(BU$12:BU31,1,BU$12:BU31)=1,SUM(BU$12:BU31)=1,SUM(BU$12:BU31)=2),0,IF($C32+$ED31&gt;($ED$11*BU$8),1,IF($C32+$D32+$E32+$F32+$ED31&gt;($ED$11*BU$8),2,IF($C32+$D32+$E32+$F32+$G32+$ED31&gt;($ED$11*BU$8),3,0))))</f>
        <v>0</v>
      </c>
      <c r="BV32" s="68">
        <f>IF(OR(SUMIF(BV$12:BV31,2,BV$12:BV31)=2,SUMIF(BV$12:BV31,1,BV$12:BV31)=1,SUM(BV$12:BV31)=1,SUM(BV$12:BV31)=2),0,IF($C32+$ED31&gt;($ED$11*BV$8),1,IF($C32+$D32+$E32+$F32+$ED31&gt;($ED$11*BV$8),2,IF($C32+$D32+$E32+$F32+$G32+$ED31&gt;($ED$11*BV$8),3,0))))</f>
        <v>0</v>
      </c>
      <c r="BW32" s="68">
        <f>IF(OR(SUMIF(BW$12:BW31,2,BW$12:BW31)=2,SUMIF(BW$12:BW31,1,BW$12:BW31)=1,SUM(BW$12:BW31)=1,SUM(BW$12:BW31)=2),0,IF($C32+$ED31&gt;($ED$11*BW$8),1,IF($C32+$D32+$E32+$F32+$ED31&gt;($ED$11*BW$8),2,IF($C32+$D32+$E32+$F32+$G32+$ED31&gt;($ED$11*BW$8),3,0))))</f>
        <v>0</v>
      </c>
      <c r="BX32" s="68">
        <f>IF(OR(SUMIF(BX$12:BX31,2,BX$12:BX31)=2,SUMIF(BX$12:BX31,1,BX$12:BX31)=1,SUM(BX$12:BX31)=1,SUM(BX$12:BX31)=2),0,IF($C32+$ED31&gt;($ED$11*BX$8),1,IF($C32+$D32+$E32+$F32+$ED31&gt;($ED$11*BX$8),2,IF($C32+$D32+$E32+$F32+$G32+$ED31&gt;($ED$11*BX$8),3,0))))</f>
        <v>0</v>
      </c>
      <c r="BY32" s="68">
        <f>IF(OR(SUMIF(BY$12:BY31,2,BY$12:BY31)=2,SUMIF(BY$12:BY31,1,BY$12:BY31)=1,SUM(BY$12:BY31)=1,SUM(BY$12:BY31)=2),0,IF($C32+$ED31&gt;($ED$11*BY$8),1,IF($C32+$D32+$E32+$F32+$ED31&gt;($ED$11*BY$8),2,IF($C32+$D32+$E32+$F32+$G32+$ED31&gt;($ED$11*BY$8),3,0))))</f>
        <v>0</v>
      </c>
      <c r="BZ32" s="68">
        <f>IF(OR(SUMIF(BZ$12:BZ31,2,BZ$12:BZ31)=2,SUMIF(BZ$12:BZ31,1,BZ$12:BZ31)=1,SUM(BZ$12:BZ31)=1,SUM(BZ$12:BZ31)=2),0,IF($C32+$ED31&gt;($ED$11*BZ$8),1,IF($C32+$D32+$E32+$F32+$ED31&gt;($ED$11*BZ$8),2,IF($C32+$D32+$E32+$F32+$G32+$ED31&gt;($ED$11*BZ$8),3,0))))</f>
        <v>0</v>
      </c>
      <c r="CA32" s="68">
        <f>IF(OR(SUMIF(CA$12:CA31,2,CA$12:CA31)=2,SUMIF(CA$12:CA31,1,CA$12:CA31)=1,SUM(CA$12:CA31)=1,SUM(CA$12:CA31)=2),0,IF($C32+$ED31&gt;($ED$11*CA$8),1,IF($C32+$D32+$E32+$F32+$ED31&gt;($ED$11*CA$8),2,IF($C32+$D32+$E32+$F32+$G32+$ED31&gt;($ED$11*CA$8),3,0))))</f>
        <v>0</v>
      </c>
      <c r="CB32" s="68">
        <f>IF(OR(SUMIF(CB$12:CB31,2,CB$12:CB31)=2,SUMIF(CB$12:CB31,1,CB$12:CB31)=1,SUM(CB$12:CB31)=1,SUM(CB$12:CB31)=2),0,IF($C32+$ED31&gt;($ED$11*CB$8),1,IF($C32+$D32+$E32+$F32+$ED31&gt;($ED$11*CB$8),2,IF($C32+$D32+$E32+$F32+$G32+$ED31&gt;($ED$11*CB$8),3,0))))</f>
        <v>0</v>
      </c>
      <c r="CC32" s="68">
        <f>IF(OR(SUMIF(CC$12:CC31,2,CC$12:CC31)=2,SUMIF(CC$12:CC31,1,CC$12:CC31)=1,SUM(CC$12:CC31)=1,SUM(CC$12:CC31)=2),0,IF($C32+$ED31&gt;($ED$11*CC$8),1,IF($C32+$D32+$E32+$F32+$ED31&gt;($ED$11*CC$8),2,IF($C32+$D32+$E32+$F32+$G32+$ED31&gt;($ED$11*CC$8),3,0))))</f>
        <v>0</v>
      </c>
      <c r="CD32" s="68">
        <f>IF(OR(SUMIF(CD$12:CD31,2,CD$12:CD31)=2,SUMIF(CD$12:CD31,1,CD$12:CD31)=1,SUM(CD$12:CD31)=1,SUM(CD$12:CD31)=2),0,IF($C32+$ED31&gt;($ED$11*CD$8),1,IF($C32+$D32+$E32+$F32+$ED31&gt;($ED$11*CD$8),2,IF($C32+$D32+$E32+$F32+$G32+$ED31&gt;($ED$11*CD$8),3,0))))</f>
        <v>0</v>
      </c>
      <c r="CE32" s="68">
        <f>IF(OR(SUMIF(CE$12:CE31,2,CE$12:CE31)=2,SUMIF(CE$12:CE31,1,CE$12:CE31)=1,SUM(CE$12:CE31)=1,SUM(CE$12:CE31)=2),0,IF($C32+$ED31&gt;($ED$11*CE$8),1,IF($C32+$D32+$E32+$F32+$ED31&gt;($ED$11*CE$8),2,IF($C32+$D32+$E32+$F32+$G32+$ED31&gt;($ED$11*CE$8),3,0))))</f>
        <v>0</v>
      </c>
      <c r="CF32" s="68">
        <f>IF(OR(SUMIF(CF$12:CF31,2,CF$12:CF31)=2,SUMIF(CF$12:CF31,1,CF$12:CF31)=1,SUM(CF$12:CF31)=1,SUM(CF$12:CF31)=2),0,IF($C32+$ED31&gt;($ED$11*CF$8),1,IF($C32+$D32+$E32+$F32+$ED31&gt;($ED$11*CF$8),2,IF($C32+$D32+$E32+$F32+$G32+$ED31&gt;($ED$11*CF$8),3,0))))</f>
        <v>0</v>
      </c>
      <c r="CG32" s="68">
        <f>IF(OR(SUMIF(CG$12:CG31,2,CG$12:CG31)=2,SUMIF(CG$12:CG31,1,CG$12:CG31)=1,SUM(CG$12:CG31)=1,SUM(CG$12:CG31)=2),0,IF($C32+$ED31&gt;($ED$11*CG$8),1,IF($C32+$D32+$E32+$F32+$ED31&gt;($ED$11*CG$8),2,IF($C32+$D32+$E32+$F32+$G32+$ED31&gt;($ED$11*CG$8),3,0))))</f>
        <v>0</v>
      </c>
      <c r="CH32" s="68">
        <f>IF(OR(SUMIF(CH$12:CH31,2,CH$12:CH31)=2,SUMIF(CH$12:CH31,1,CH$12:CH31)=1,SUM(CH$12:CH31)=1,SUM(CH$12:CH31)=2),0,IF($C32+$ED31&gt;($ED$11*CH$8),1,IF($C32+$D32+$E32+$F32+$ED31&gt;($ED$11*CH$8),2,IF($C32+$D32+$E32+$F32+$G32+$ED31&gt;($ED$11*CH$8),3,0))))</f>
        <v>0</v>
      </c>
      <c r="CI32" s="68">
        <f>IF(OR(SUMIF(CI$12:CI31,2,CI$12:CI31)=2,SUMIF(CI$12:CI31,1,CI$12:CI31)=1,SUM(CI$12:CI31)=1,SUM(CI$12:CI31)=2),0,IF($C32+$ED31&gt;($ED$11*CI$8),1,IF($C32+$D32+$E32+$F32+$ED31&gt;($ED$11*CI$8),2,IF($C32+$D32+$E32+$F32+$G32+$ED31&gt;($ED$11*CI$8),3,0))))</f>
        <v>0</v>
      </c>
      <c r="CJ32" s="68">
        <f>IF(OR(SUMIF(CJ$12:CJ31,2,CJ$12:CJ31)=2,SUMIF(CJ$12:CJ31,1,CJ$12:CJ31)=1,SUM(CJ$12:CJ31)=1,SUM(CJ$12:CJ31)=2),0,IF($C32+$ED31&gt;($ED$11*CJ$8),1,IF($C32+$D32+$E32+$F32+$ED31&gt;($ED$11*CJ$8),2,IF($C32+$D32+$E32+$F32+$G32+$ED31&gt;($ED$11*CJ$8),3,0))))</f>
        <v>0</v>
      </c>
      <c r="CK32" s="68">
        <f>IF(OR(SUMIF(CK$12:CK31,2,CK$12:CK31)=2,SUMIF(CK$12:CK31,1,CK$12:CK31)=1,SUM(CK$12:CK31)=1,SUM(CK$12:CK31)=2),0,IF($C32+$ED31&gt;($ED$11*CK$8),1,IF($C32+$D32+$E32+$F32+$ED31&gt;($ED$11*CK$8),2,IF($C32+$D32+$E32+$F32+$G32+$ED31&gt;($ED$11*CK$8),3,0))))</f>
        <v>0</v>
      </c>
      <c r="CL32" s="68">
        <f>IF(OR(SUMIF(CL$12:CL31,2,CL$12:CL31)=2,SUMIF(CL$12:CL31,1,CL$12:CL31)=1,SUM(CL$12:CL31)=1,SUM(CL$12:CL31)=2),0,IF($C32+$ED31&gt;($ED$11*CL$8),1,IF($C32+$D32+$E32+$F32+$ED31&gt;($ED$11*CL$8),2,IF($C32+$D32+$E32+$F32+$G32+$ED31&gt;($ED$11*CL$8),3,0))))</f>
        <v>0</v>
      </c>
      <c r="CM32" s="68">
        <f>IF(OR(SUMIF(CM$12:CM31,2,CM$12:CM31)=2,SUMIF(CM$12:CM31,1,CM$12:CM31)=1,SUM(CM$12:CM31)=1,SUM(CM$12:CM31)=2),0,IF($C32+$ED31&gt;($ED$11*CM$8),1,IF($C32+$D32+$E32+$F32+$ED31&gt;($ED$11*CM$8),2,IF($C32+$D32+$E32+$F32+$G32+$ED31&gt;($ED$11*CM$8),3,0))))</f>
        <v>0</v>
      </c>
      <c r="CN32" s="68">
        <f>IF(OR(SUMIF(CN$12:CN31,2,CN$12:CN31)=2,SUMIF(CN$12:CN31,1,CN$12:CN31)=1,SUM(CN$12:CN31)=1,SUM(CN$12:CN31)=2),0,IF($C32+$ED31&gt;($ED$11*CN$8),1,IF($C32+$D32+$E32+$F32+$ED31&gt;($ED$11*CN$8),2,IF($C32+$D32+$E32+$F32+$G32+$ED31&gt;($ED$11*CN$8),3,0))))</f>
        <v>0</v>
      </c>
      <c r="CO32" s="68">
        <f>IF(OR(SUMIF(CO$12:CO31,2,CO$12:CO31)=2,SUMIF(CO$12:CO31,1,CO$12:CO31)=1,SUM(CO$12:CO31)=1,SUM(CO$12:CO31)=2),0,IF($C32+$ED31&gt;($ED$11*CO$8),1,IF($C32+$D32+$E32+$F32+$ED31&gt;($ED$11*CO$8),2,IF($C32+$D32+$E32+$F32+$G32+$ED31&gt;($ED$11*CO$8),3,0))))</f>
        <v>0</v>
      </c>
      <c r="CP32" s="68">
        <f>IF(OR(SUMIF(CP$12:CP31,2,CP$12:CP31)=2,SUMIF(CP$12:CP31,1,CP$12:CP31)=1,SUM(CP$12:CP31)=1,SUM(CP$12:CP31)=2),0,IF($C32+$ED31&gt;($ED$11*CP$8),1,IF($C32+$D32+$E32+$F32+$ED31&gt;($ED$11*CP$8),2,IF($C32+$D32+$E32+$F32+$G32+$ED31&gt;($ED$11*CP$8),3,0))))</f>
        <v>0</v>
      </c>
      <c r="CQ32" s="68">
        <f>IF(OR(SUMIF(CQ$12:CQ31,2,CQ$12:CQ31)=2,SUMIF(CQ$12:CQ31,1,CQ$12:CQ31)=1,SUM(CQ$12:CQ31)=1,SUM(CQ$12:CQ31)=2),0,IF($C32+$ED31&gt;($ED$11*CQ$8),1,IF($C32+$D32+$E32+$F32+$ED31&gt;($ED$11*CQ$8),2,IF($C32+$D32+$E32+$F32+$G32+$ED31&gt;($ED$11*CQ$8),3,0))))</f>
        <v>0</v>
      </c>
      <c r="CR32" s="68">
        <f>IF(OR(SUMIF(CR$12:CR31,2,CR$12:CR31)=2,SUMIF(CR$12:CR31,1,CR$12:CR31)=1,SUM(CR$12:CR31)=1,SUM(CR$12:CR31)=2),0,IF($C32+$ED31&gt;($ED$11*CR$8),1,IF($C32+$D32+$E32+$F32+$ED31&gt;($ED$11*CR$8),2,IF($C32+$D32+$E32+$F32+$G32+$ED31&gt;($ED$11*CR$8),3,0))))</f>
        <v>0</v>
      </c>
      <c r="CS32" s="68">
        <f>IF(OR(SUMIF(CS$12:CS31,2,CS$12:CS31)=2,SUMIF(CS$12:CS31,1,CS$12:CS31)=1,SUM(CS$12:CS31)=1,SUM(CS$12:CS31)=2),0,IF($C32+$ED31&gt;($ED$11*CS$8),1,IF($C32+$D32+$E32+$F32+$ED31&gt;($ED$11*CS$8),2,IF($C32+$D32+$E32+$F32+$G32+$ED31&gt;($ED$11*CS$8),3,0))))</f>
        <v>0</v>
      </c>
      <c r="CT32" s="68">
        <f>IF(OR(SUMIF(CT$12:CT31,2,CT$12:CT31)=2,SUMIF(CT$12:CT31,1,CT$12:CT31)=1,SUM(CT$12:CT31)=1,SUM(CT$12:CT31)=2),0,IF($C32+$ED31&gt;($ED$11*CT$8),1,IF($C32+$D32+$E32+$F32+$ED31&gt;($ED$11*CT$8),2,IF($C32+$D32+$E32+$F32+$G32+$ED31&gt;($ED$11*CT$8),3,0))))</f>
        <v>0</v>
      </c>
      <c r="CU32" s="68">
        <f>IF(OR(SUMIF(CU$12:CU31,2,CU$12:CU31)=2,SUMIF(CU$12:CU31,1,CU$12:CU31)=1,SUM(CU$12:CU31)=1,SUM(CU$12:CU31)=2),0,IF($C32+$ED31&gt;($ED$11*CU$8),1,IF($C32+$D32+$E32+$F32+$ED31&gt;($ED$11*CU$8),2,IF($C32+$D32+$E32+$F32+$G32+$ED31&gt;($ED$11*CU$8),3,0))))</f>
        <v>0</v>
      </c>
      <c r="CV32" s="68">
        <f>IF(OR(SUMIF(CV$12:CV31,2,CV$12:CV31)=2,SUMIF(CV$12:CV31,1,CV$12:CV31)=1,SUM(CV$12:CV31)=1,SUM(CV$12:CV31)=2),0,IF($C32+$ED31&gt;($ED$11*CV$8),1,IF($C32+$D32+$E32+$F32+$ED31&gt;($ED$11*CV$8),2,IF($C32+$D32+$E32+$F32+$G32+$ED31&gt;($ED$11*CV$8),3,0))))</f>
        <v>0</v>
      </c>
      <c r="CW32" s="68">
        <f>IF(OR(SUMIF(CW$12:CW31,2,CW$12:CW31)=2,SUMIF(CW$12:CW31,1,CW$12:CW31)=1,SUM(CW$12:CW31)=1,SUM(CW$12:CW31)=2),0,IF($C32+$ED31&gt;($ED$11*CW$8),1,IF($C32+$D32+$E32+$F32+$ED31&gt;($ED$11*CW$8),2,IF($C32+$D32+$E32+$F32+$G32+$ED31&gt;($ED$11*CW$8),3,0))))</f>
        <v>0</v>
      </c>
      <c r="CX32" s="68">
        <f>IF(OR(SUMIF(CX$12:CX31,2,CX$12:CX31)=2,SUMIF(CX$12:CX31,1,CX$12:CX31)=1,SUM(CX$12:CX31)=1,SUM(CX$12:CX31)=2),0,IF($C32+$ED31&gt;($ED$11*CX$8),1,IF($C32+$D32+$E32+$F32+$ED31&gt;($ED$11*CX$8),2,IF($C32+$D32+$E32+$F32+$G32+$ED31&gt;($ED$11*CX$8),3,0))))</f>
        <v>0</v>
      </c>
      <c r="CY32" s="68">
        <f>IF(OR(SUMIF(CY$12:CY31,2,CY$12:CY31)=2,SUMIF(CY$12:CY31,1,CY$12:CY31)=1,SUM(CY$12:CY31)=1,SUM(CY$12:CY31)=2),0,IF($C32+$ED31&gt;($ED$11*CY$8),1,IF($C32+$D32+$E32+$F32+$ED31&gt;($ED$11*CY$8),2,IF($C32+$D32+$E32+$F32+$G32+$ED31&gt;($ED$11*CY$8),3,0))))</f>
        <v>0</v>
      </c>
      <c r="CZ32" s="68">
        <f>IF(OR(SUMIF(CZ$12:CZ31,2,CZ$12:CZ31)=2,SUMIF(CZ$12:CZ31,1,CZ$12:CZ31)=1,SUM(CZ$12:CZ31)=1,SUM(CZ$12:CZ31)=2),0,IF($C32+$ED31&gt;($ED$11*CZ$8),1,IF($C32+$D32+$E32+$F32+$ED31&gt;($ED$11*CZ$8),2,IF($C32+$D32+$E32+$F32+$G32+$ED31&gt;($ED$11*CZ$8),3,0))))</f>
        <v>0</v>
      </c>
      <c r="DA32" s="68">
        <f>IF(OR(SUMIF(DA$12:DA31,2,DA$12:DA31)=2,SUMIF(DA$12:DA31,1,DA$12:DA31)=1,SUM(DA$12:DA31)=1,SUM(DA$12:DA31)=2),0,IF($C32+$ED31&gt;($ED$11*DA$8),1,IF($C32+$D32+$E32+$F32+$ED31&gt;($ED$11*DA$8),2,IF($C32+$D32+$E32+$F32+$G32+$ED31&gt;($ED$11*DA$8),3,0))))</f>
        <v>0</v>
      </c>
      <c r="DB32" s="68">
        <f>IF(OR(SUMIF(DB$12:DB31,2,DB$12:DB31)=2,SUMIF(DB$12:DB31,1,DB$12:DB31)=1,SUM(DB$12:DB31)=1,SUM(DB$12:DB31)=2),0,IF($C32+$ED31&gt;($ED$11*DB$8),1,IF($C32+$D32+$E32+$F32+$ED31&gt;($ED$11*DB$8),2,IF($C32+$D32+$E32+$F32+$G32+$ED31&gt;($ED$11*DB$8),3,0))))</f>
        <v>0</v>
      </c>
      <c r="DC32" s="68">
        <f>IF(OR(SUMIF(DC$12:DC31,2,DC$12:DC31)=2,SUMIF(DC$12:DC31,1,DC$12:DC31)=1,SUM(DC$12:DC31)=1,SUM(DC$12:DC31)=2),0,IF($C32+$ED31&gt;($ED$11*DC$8),1,IF($C32+$D32+$E32+$F32+$ED31&gt;($ED$11*DC$8),2,IF($C32+$D32+$E32+$F32+$G32+$ED31&gt;($ED$11*DC$8),3,0))))</f>
        <v>0</v>
      </c>
      <c r="DD32" s="68">
        <f>IF(OR(SUMIF(DD$12:DD31,2,DD$12:DD31)=2,SUMIF(DD$12:DD31,1,DD$12:DD31)=1,SUM(DD$12:DD31)=1,SUM(DD$12:DD31)=2),0,IF($C32+$ED31&gt;($ED$11*DD$8),1,IF($C32+$D32+$E32+$F32+$ED31&gt;($ED$11*DD$8),2,IF($C32+$D32+$E32+$F32+$G32+$ED31&gt;($ED$11*DD$8),3,0))))</f>
        <v>0</v>
      </c>
      <c r="DE32" s="68">
        <f>IF(OR(SUMIF(DE$12:DE31,2,DE$12:DE31)=2,SUMIF(DE$12:DE31,1,DE$12:DE31)=1,SUM(DE$12:DE31)=1,SUM(DE$12:DE31)=2),0,IF($C32+$ED31&gt;($ED$11*DE$8),1,IF($C32+$D32+$E32+$F32+$ED31&gt;($ED$11*DE$8),2,IF($C32+$D32+$E32+$F32+$G32+$ED31&gt;($ED$11*DE$8),3,0))))</f>
        <v>0</v>
      </c>
      <c r="DF32" s="68">
        <f>IF(OR(SUMIF(DF$12:DF31,2,DF$12:DF31)=2,SUMIF(DF$12:DF31,1,DF$12:DF31)=1,SUM(DF$12:DF31)=1,SUM(DF$12:DF31)=2),0,IF($C32+$ED31&gt;($ED$11*DF$8),1,IF($C32+$D32+$E32+$F32+$ED31&gt;($ED$11*DF$8),2,IF($C32+$D32+$E32+$F32+$G32+$ED31&gt;($ED$11*DF$8),3,0))))</f>
        <v>0</v>
      </c>
      <c r="DG32" s="68">
        <f>IF(OR(SUMIF(DG$12:DG31,2,DG$12:DG31)=2,SUMIF(DG$12:DG31,1,DG$12:DG31)=1,SUM(DG$12:DG31)=1,SUM(DG$12:DG31)=2),0,IF($C32+$ED31&gt;($ED$11*DG$8),1,IF($C32+$D32+$E32+$F32+$ED31&gt;($ED$11*DG$8),2,IF($C32+$D32+$E32+$F32+$G32+$ED31&gt;($ED$11*DG$8),3,0))))</f>
        <v>0</v>
      </c>
      <c r="DH32" s="68">
        <f>IF(OR(SUMIF(DH$12:DH31,2,DH$12:DH31)=2,SUMIF(DH$12:DH31,1,DH$12:DH31)=1,SUM(DH$12:DH31)=1,SUM(DH$12:DH31)=2),0,IF($C32+$ED31&gt;($ED$11*DH$8),1,IF($C32+$D32+$E32+$F32+$ED31&gt;($ED$11*DH$8),2,IF($C32+$D32+$E32+$F32+$G32+$ED31&gt;($ED$11*DH$8),3,0))))</f>
        <v>0</v>
      </c>
      <c r="DI32" s="68">
        <f>IF(OR(SUMIF(DI$12:DI31,2,DI$12:DI31)=2,SUMIF(DI$12:DI31,1,DI$12:DI31)=1,SUM(DI$12:DI31)=1,SUM(DI$12:DI31)=2),0,IF($C32+$ED31&gt;($ED$11*DI$8),1,IF($C32+$D32+$E32+$F32+$ED31&gt;($ED$11*DI$8),2,IF($C32+$D32+$E32+$F32+$G32+$ED31&gt;($ED$11*DI$8),3,0))))</f>
        <v>0</v>
      </c>
      <c r="DJ32" s="68">
        <f>IF(OR(SUMIF(DJ$12:DJ31,2,DJ$12:DJ31)=2,SUMIF(DJ$12:DJ31,1,DJ$12:DJ31)=1,SUM(DJ$12:DJ31)=1,SUM(DJ$12:DJ31)=2),0,IF($C32+$ED31&gt;($ED$11*DJ$8),1,IF($C32+$D32+$E32+$F32+$ED31&gt;($ED$11*DJ$8),2,IF($C32+$D32+$E32+$F32+$G32+$ED31&gt;($ED$11*DJ$8),3,0))))</f>
        <v>0</v>
      </c>
      <c r="DK32" s="68">
        <f>IF(OR(SUMIF(DK$12:DK31,2,DK$12:DK31)=2,SUMIF(DK$12:DK31,1,DK$12:DK31)=1,SUM(DK$12:DK31)=1,SUM(DK$12:DK31)=2),0,IF($C32+$ED31&gt;($ED$11*DK$8),1,IF($C32+$D32+$E32+$F32+$ED31&gt;($ED$11*DK$8),2,IF($C32+$D32+$E32+$F32+$G32+$ED31&gt;($ED$11*DK$8),3,0))))</f>
        <v>0</v>
      </c>
      <c r="DL32" s="68">
        <f>IF(OR(SUMIF(DL$12:DL31,2,DL$12:DL31)=2,SUMIF(DL$12:DL31,1,DL$12:DL31)=1,SUM(DL$12:DL31)=1,SUM(DL$12:DL31)=2),0,IF($C32+$ED31&gt;($ED$11*DL$8),1,IF($C32+$D32+$E32+$F32+$ED31&gt;($ED$11*DL$8),2,IF($C32+$D32+$E32+$F32+$G32+$ED31&gt;($ED$11*DL$8),3,0))))</f>
        <v>0</v>
      </c>
      <c r="DM32" s="68">
        <f>IF(OR(SUMIF(DM$12:DM31,2,DM$12:DM31)=2,SUMIF(DM$12:DM31,1,DM$12:DM31)=1,SUM(DM$12:DM31)=1,SUM(DM$12:DM31)=2),0,IF($C32+$ED31&gt;($ED$11*DM$8),1,IF($C32+$D32+$E32+$F32+$ED31&gt;($ED$11*DM$8),2,IF($C32+$D32+$E32+$F32+$G32+$ED31&gt;($ED$11*DM$8),3,0))))</f>
        <v>0</v>
      </c>
      <c r="DN32" s="68">
        <f>IF(OR(SUMIF(DN$12:DN31,2,DN$12:DN31)=2,SUMIF(DN$12:DN31,1,DN$12:DN31)=1,SUM(DN$12:DN31)=1,SUM(DN$12:DN31)=2),0,IF($C32+$ED31&gt;($ED$11*DN$8),1,IF($C32+$D32+$E32+$F32+$ED31&gt;($ED$11*DN$8),2,IF($C32+$D32+$E32+$F32+$G32+$ED31&gt;($ED$11*DN$8),3,0))))</f>
        <v>0</v>
      </c>
      <c r="DO32" s="68">
        <f>IF(OR(SUMIF(DO$12:DO31,2,DO$12:DO31)=2,SUMIF(DO$12:DO31,1,DO$12:DO31)=1,SUM(DO$12:DO31)=1,SUM(DO$12:DO31)=2),0,IF($C32+$ED31&gt;($ED$11*DO$8),1,IF($C32+$D32+$E32+$F32+$ED31&gt;($ED$11*DO$8),2,IF($C32+$D32+$E32+$F32+$G32+$ED31&gt;($ED$11*DO$8),3,0))))</f>
        <v>0</v>
      </c>
      <c r="DP32" s="68">
        <f>IF(OR(SUMIF(DP$12:DP31,2,DP$12:DP31)=2,SUMIF(DP$12:DP31,1,DP$12:DP31)=1,SUM(DP$12:DP31)=1,SUM(DP$12:DP31)=2),0,IF($C32+$ED31&gt;($ED$11*DP$8),1,IF($C32+$D32+$E32+$F32+$ED31&gt;($ED$11*DP$8),2,IF($C32+$D32+$E32+$F32+$G32+$ED31&gt;($ED$11*DP$8),3,0))))</f>
        <v>0</v>
      </c>
      <c r="DQ32" s="68">
        <f>IF(OR(SUMIF(DQ$12:DQ31,2,DQ$12:DQ31)=2,SUMIF(DQ$12:DQ31,1,DQ$12:DQ31)=1,SUM(DQ$12:DQ31)=1,SUM(DQ$12:DQ31)=2),0,IF($C32+$ED31&gt;($ED$11*DQ$8),1,IF($C32+$D32+$E32+$F32+$ED31&gt;($ED$11*DQ$8),2,IF($C32+$D32+$E32+$F32+$G32+$ED31&gt;($ED$11*DQ$8),3,0))))</f>
        <v>0</v>
      </c>
      <c r="DR32" s="68">
        <f>IF(OR(SUMIF(DR$12:DR31,2,DR$12:DR31)=2,SUMIF(DR$12:DR31,1,DR$12:DR31)=1,SUM(DR$12:DR31)=1,SUM(DR$12:DR31)=2),0,IF($C32+$ED31&gt;($ED$11*DR$8),1,IF($C32+$D32+$E32+$F32+$ED31&gt;($ED$11*DR$8),2,IF($C32+$D32+$E32+$F32+$G32+$ED31&gt;($ED$11*DR$8),3,0))))</f>
        <v>0</v>
      </c>
      <c r="DS32" s="68">
        <f>IF(OR(SUMIF(DS$12:DS31,2,DS$12:DS31)=2,SUMIF(DS$12:DS31,1,DS$12:DS31)=1,SUM(DS$12:DS31)=1,SUM(DS$12:DS31)=2),0,IF($C32+$ED31&gt;($ED$11*DS$8),1,IF($C32+$D32+$E32+$F32+$ED31&gt;($ED$11*DS$8),2,IF($C32+$D32+$E32+$F32+$G32+$ED31&gt;($ED$11*DS$8),3,0))))</f>
        <v>0</v>
      </c>
      <c r="DT32" s="68">
        <f>IF(OR(SUMIF(DT$12:DT31,2,DT$12:DT31)=2,SUMIF(DT$12:DT31,1,DT$12:DT31)=1,SUM(DT$12:DT31)=1,SUM(DT$12:DT31)=2),0,IF($C32+$ED31&gt;($ED$11*DT$8),1,IF($C32+$D32+$E32+$F32+$ED31&gt;($ED$11*DT$8),2,IF($C32+$D32+$E32+$F32+$G32+$ED31&gt;($ED$11*DT$8),3,0))))</f>
        <v>0</v>
      </c>
      <c r="DU32" s="68">
        <f>IF(OR(SUMIF(DU$12:DU31,2,DU$12:DU31)=2,SUMIF(DU$12:DU31,1,DU$12:DU31)=1,SUM(DU$12:DU31)=1,SUM(DU$12:DU31)=2),0,IF($C32+$ED31&gt;($ED$11*DU$8),1,IF($C32+$D32+$E32+$F32+$ED31&gt;($ED$11*DU$8),2,IF($C32+$D32+$E32+$F32+$G32+$ED31&gt;($ED$11*DU$8),3,0))))</f>
        <v>0</v>
      </c>
      <c r="DV32" s="68">
        <f>IF(OR(SUMIF(DV$12:DV31,2,DV$12:DV31)=2,SUMIF(DV$12:DV31,1,DV$12:DV31)=1,SUM(DV$12:DV31)=1,SUM(DV$12:DV31)=2),0,IF($C32+$ED31&gt;($ED$11*DV$8),1,IF($C32+$D32+$E32+$F32+$ED31&gt;($ED$11*DV$8),2,IF($C32+$D32+$E32+$F32+$G32+$ED31&gt;($ED$11*DV$8),3,0))))</f>
        <v>0</v>
      </c>
      <c r="DW32" s="68">
        <f>IF(OR(SUMIF(DW$12:DW31,2,DW$12:DW31)=2,SUMIF(DW$12:DW31,1,DW$12:DW31)=1,SUM(DW$12:DW31)=1,SUM(DW$12:DW31)=2),0,IF($C32+$ED31&gt;($ED$11*DW$8),1,IF($C32+$D32+$E32+$F32+$ED31&gt;($ED$11*DW$8),2,IF($C32+$D32+$E32+$F32+$G32+$ED31&gt;($ED$11*DW$8),3,0))))</f>
        <v>0</v>
      </c>
      <c r="DX32" s="68">
        <f>IF(OR(SUMIF(DX$12:DX31,2,DX$12:DX31)=2,SUMIF(DX$12:DX31,1,DX$12:DX31)=1,SUM(DX$12:DX31)=1,SUM(DX$12:DX31)=2),0,IF($C32+$ED31&gt;($ED$11*DX$8),1,IF($C32+$D32+$E32+$F32+$ED31&gt;($ED$11*DX$8),2,IF($C32+$D32+$E32+$F32+$G32+$ED31&gt;($ED$11*DX$8),3,0))))</f>
        <v>0</v>
      </c>
      <c r="DY32" s="68">
        <f>IF(OR(SUMIF(DY$12:DY31,2,DY$12:DY31)=2,SUMIF(DY$12:DY31,1,DY$12:DY31)=1,SUM(DY$12:DY31)=1,SUM(DY$12:DY31)=2),0,IF($C32+$ED31&gt;($ED$11*DY$8),1,IF($C32+$D32+$E32+$F32+$ED31&gt;($ED$11*DY$8),2,IF($C32+$D32+$E32+$F32+$G32+$ED31&gt;($ED$11*DY$8),3,0))))</f>
        <v>0</v>
      </c>
      <c r="DZ32" s="68">
        <f>IF(OR(SUMIF(DZ$12:DZ31,2,DZ$12:DZ31)=2,SUMIF(DZ$12:DZ31,1,DZ$12:DZ31)=1,SUM(DZ$12:DZ31)=1,SUM(DZ$12:DZ31)=2),0,IF($C32+$ED31&gt;($ED$11*DZ$8),1,IF($C32+$D32+$E32+$F32+$ED31&gt;($ED$11*DZ$8),2,IF($C32+$D32+$E32+$F32+$G32+$ED31&gt;($ED$11*DZ$8),3,0))))</f>
        <v>0</v>
      </c>
      <c r="EA32" s="68">
        <f>IF(OR(SUMIF(EA$12:EA31,2,EA$12:EA31)=2,SUMIF(EA$12:EA31,1,EA$12:EA31)=1,SUM(EA$12:EA31)=1,SUM(EA$12:EA31)=2),0,IF($C32+$ED31&gt;($ED$11*EA$8),1,IF($C32+$D32+$E32+$F32+$ED31&gt;($ED$11*EA$8),2,IF($C32+$D32+$E32+$F32+$G32+$ED31&gt;($ED$11*EA$8),3,0))))</f>
        <v>0</v>
      </c>
      <c r="EB32" s="68">
        <f>IF(OR(SUMIF(EB$12:EB31,2,EB$12:EB31)=2,SUMIF(EB$12:EB31,1,EB$12:EB31)=1,SUM(EB$12:EB31)=1,SUM(EB$12:EB31)=2),0,IF($C32+$ED31&gt;($ED$11*EB$8),1,IF($C32+$D32+$E32+$F32+$ED31&gt;($ED$11*EB$8),2,IF($C32+$D32+$E32+$F32+$G32+$ED31&gt;($ED$11*EB$8),3,0))))</f>
        <v>0</v>
      </c>
      <c r="EC32" s="68">
        <f>IF(OR(SUMIF(EC$12:EC31,2,EC$12:EC31)=2,SUMIF(EC$12:EC31,1,EC$12:EC31)=1,SUM(EC$12:EC31)=1,SUM(EC$12:EC31)=2),0,IF($C32+$ED31&gt;($ED$11*EC$8),1,IF($C32+$D32+$E32+$F32+$ED31&gt;($ED$11*EC$8),2,IF($C32+$D32+$E32+$F32+$G32+$ED31&gt;($ED$11*EC$8),3,0))))</f>
        <v>0</v>
      </c>
      <c r="ED32" s="26">
        <f>SUM($C$12:$F32)</f>
        <v>0</v>
      </c>
    </row>
    <row r="33" spans="1:134" ht="14.1" customHeight="1">
      <c r="A33" s="66">
        <v>22</v>
      </c>
      <c r="B33" s="238"/>
      <c r="C33" s="238"/>
      <c r="D33" s="238"/>
      <c r="E33" s="238"/>
      <c r="F33" s="238"/>
      <c r="G33" s="238"/>
      <c r="H33" s="68">
        <f>IF(OR(SUMIF(H$12:H32,2,H$12:H32)=2,SUMIF(H$12:H32,1,H$12:H32)=1,SUM(H$12:H32)=1,SUM(H$12:H32)=2),0,IF($C33+$ED32&gt;($ED$11*H$8),1,IF($C33+$D33+$E33+$F33+$ED32&gt;($ED$11*H$8),2,IF($C33+$D33+$E33+$F33+$G33+$ED32&gt;($ED$11*H$8),3,0))))</f>
        <v>0</v>
      </c>
      <c r="I33" s="68">
        <f>IF(OR(SUMIF(I$12:I32,2,I$12:I32)=2,SUMIF(I$12:I32,1,I$12:I32)=1,SUM(I$12:I32)=1,SUM(I$12:I32)=2),0,IF($C33+$ED32&gt;($ED$11*I$8),1,IF($C33+$D33+$E33+$F33+$ED32&gt;($ED$11*I$8),2,IF($C33+$D33+$E33+$F33+$G33+$ED32&gt;($ED$11*I$8),3,0))))</f>
        <v>0</v>
      </c>
      <c r="J33" s="68">
        <f>IF(OR(SUMIF(J$12:J32,2,J$12:J32)=2,SUMIF(J$12:J32,1,J$12:J32)=1,SUM(J$12:J32)=1,SUM(J$12:J32)=2),0,IF($C33+$ED32&gt;($ED$11*J$8),1,IF($C33+$D33+$E33+$F33+$ED32&gt;($ED$11*J$8),2,IF($C33+$D33+$E33+$F33+$G33+$ED32&gt;($ED$11*J$8),3,0))))</f>
        <v>0</v>
      </c>
      <c r="K33" s="68">
        <f>IF(OR(SUMIF(K$12:K32,2,K$12:K32)=2,SUMIF(K$12:K32,1,K$12:K32)=1,SUM(K$12:K32)=1,SUM(K$12:K32)=2),0,IF($C33+$ED32&gt;($ED$11*K$8),1,IF($C33+$D33+$E33+$F33+$ED32&gt;($ED$11*K$8),2,IF($C33+$D33+$E33+$F33+$G33+$ED32&gt;($ED$11*K$8),3,0))))</f>
        <v>0</v>
      </c>
      <c r="L33" s="68">
        <f>IF(OR(SUMIF(L$12:L32,2,L$12:L32)=2,SUMIF(L$12:L32,1,L$12:L32)=1,SUM(L$12:L32)=1,SUM(L$12:L32)=2),0,IF($C33+$ED32&gt;($ED$11*L$8),1,IF($C33+$D33+$E33+$F33+$ED32&gt;($ED$11*L$8),2,IF($C33+$D33+$E33+$F33+$G33+$ED32&gt;($ED$11*L$8),3,0))))</f>
        <v>0</v>
      </c>
      <c r="M33" s="68">
        <f>IF(OR(SUMIF(M$12:M32,2,M$12:M32)=2,SUMIF(M$12:M32,1,M$12:M32)=1,SUM(M$12:M32)=1,SUM(M$12:M32)=2),0,IF($C33+$ED32&gt;($ED$11*M$8),1,IF($C33+$D33+$E33+$F33+$ED32&gt;($ED$11*M$8),2,IF($C33+$D33+$E33+$F33+$G33+$ED32&gt;($ED$11*M$8),3,0))))</f>
        <v>0</v>
      </c>
      <c r="N33" s="68">
        <f>IF(OR(SUMIF(N$12:N32,2,N$12:N32)=2,SUMIF(N$12:N32,1,N$12:N32)=1,SUM(N$12:N32)=1,SUM(N$12:N32)=2),0,IF($C33+$ED32&gt;($ED$11*N$8),1,IF($C33+$D33+$E33+$F33+$ED32&gt;($ED$11*N$8),2,IF($C33+$D33+$E33+$F33+$G33+$ED32&gt;($ED$11*N$8),3,0))))</f>
        <v>0</v>
      </c>
      <c r="O33" s="68">
        <f>IF(OR(SUMIF(O$12:O32,2,O$12:O32)=2,SUMIF(O$12:O32,1,O$12:O32)=1,SUM(O$12:O32)=1,SUM(O$12:O32)=2),0,IF($C33+$ED32&gt;($ED$11*O$8),1,IF($C33+$D33+$E33+$F33+$ED32&gt;($ED$11*O$8),2,IF($C33+$D33+$E33+$F33+$G33+$ED32&gt;($ED$11*O$8),3,0))))</f>
        <v>0</v>
      </c>
      <c r="P33" s="68">
        <f>IF(OR(SUMIF(P$12:P32,2,P$12:P32)=2,SUMIF(P$12:P32,1,P$12:P32)=1,SUM(P$12:P32)=1,SUM(P$12:P32)=2),0,IF($C33+$ED32&gt;($ED$11*P$8),1,IF($C33+$D33+$E33+$F33+$ED32&gt;($ED$11*P$8),2,IF($C33+$D33+$E33+$F33+$G33+$ED32&gt;($ED$11*P$8),3,0))))</f>
        <v>0</v>
      </c>
      <c r="Q33" s="68">
        <f>IF(OR(SUMIF(Q$12:Q32,2,Q$12:Q32)=2,SUMIF(Q$12:Q32,1,Q$12:Q32)=1,SUM(Q$12:Q32)=1,SUM(Q$12:Q32)=2),0,IF($C33+$ED32&gt;($ED$11*Q$8),1,IF($C33+$D33+$E33+$F33+$ED32&gt;($ED$11*Q$8),2,IF($C33+$D33+$E33+$F33+$G33+$ED32&gt;($ED$11*Q$8),3,0))))</f>
        <v>0</v>
      </c>
      <c r="R33" s="68">
        <f>IF(OR(SUMIF(R$12:R32,2,R$12:R32)=2,SUMIF(R$12:R32,1,R$12:R32)=1,SUM(R$12:R32)=1,SUM(R$12:R32)=2),0,IF($C33+$ED32&gt;($ED$11*R$8),1,IF($C33+$D33+$E33+$F33+$ED32&gt;($ED$11*R$8),2,IF($C33+$D33+$E33+$F33+$G33+$ED32&gt;($ED$11*R$8),3,0))))</f>
        <v>0</v>
      </c>
      <c r="S33" s="68">
        <f>IF(OR(SUMIF(S$12:S32,2,S$12:S32)=2,SUMIF(S$12:S32,1,S$12:S32)=1,SUM(S$12:S32)=1,SUM(S$12:S32)=2),0,IF($C33+$ED32&gt;($ED$11*S$8),1,IF($C33+$D33+$E33+$F33+$ED32&gt;($ED$11*S$8),2,IF($C33+$D33+$E33+$F33+$G33+$ED32&gt;($ED$11*S$8),3,0))))</f>
        <v>0</v>
      </c>
      <c r="T33" s="68">
        <f>IF(OR(SUMIF(T$12:T32,2,T$12:T32)=2,SUMIF(T$12:T32,1,T$12:T32)=1,SUM(T$12:T32)=1,SUM(T$12:T32)=2),0,IF($C33+$ED32&gt;($ED$11*T$8),1,IF($C33+$D33+$E33+$F33+$ED32&gt;($ED$11*T$8),2,IF($C33+$D33+$E33+$F33+$G33+$ED32&gt;($ED$11*T$8),3,0))))</f>
        <v>0</v>
      </c>
      <c r="U33" s="68">
        <f>IF(OR(SUMIF(U$12:U32,2,U$12:U32)=2,SUMIF(U$12:U32,1,U$12:U32)=1,SUM(U$12:U32)=1,SUM(U$12:U32)=2),0,IF($C33+$ED32&gt;($ED$11*U$8),1,IF($C33+$D33+$E33+$F33+$ED32&gt;($ED$11*U$8),2,IF($C33+$D33+$E33+$F33+$G33+$ED32&gt;($ED$11*U$8),3,0))))</f>
        <v>0</v>
      </c>
      <c r="V33" s="68">
        <f>IF(OR(SUMIF(V$12:V32,2,V$12:V32)=2,SUMIF(V$12:V32,1,V$12:V32)=1,SUM(V$12:V32)=1,SUM(V$12:V32)=2),0,IF($C33+$ED32&gt;($ED$11*V$8),1,IF($C33+$D33+$E33+$F33+$ED32&gt;($ED$11*V$8),2,IF($C33+$D33+$E33+$F33+$G33+$ED32&gt;($ED$11*V$8),3,0))))</f>
        <v>0</v>
      </c>
      <c r="W33" s="68">
        <f>IF(OR(SUMIF(W$12:W32,2,W$12:W32)=2,SUMIF(W$12:W32,1,W$12:W32)=1,SUM(W$12:W32)=1,SUM(W$12:W32)=2),0,IF($C33+$ED32&gt;($ED$11*W$8),1,IF($C33+$D33+$E33+$F33+$ED32&gt;($ED$11*W$8),2,IF($C33+$D33+$E33+$F33+$G33+$ED32&gt;($ED$11*W$8),3,0))))</f>
        <v>0</v>
      </c>
      <c r="X33" s="68">
        <f>IF(OR(SUMIF(X$12:X32,2,X$12:X32)=2,SUMIF(X$12:X32,1,X$12:X32)=1,SUM(X$12:X32)=1,SUM(X$12:X32)=2),0,IF($C33+$ED32&gt;($ED$11*X$8),1,IF($C33+$D33+$E33+$F33+$ED32&gt;($ED$11*X$8),2,IF($C33+$D33+$E33+$F33+$G33+$ED32&gt;($ED$11*X$8),3,0))))</f>
        <v>0</v>
      </c>
      <c r="Y33" s="68">
        <f>IF(OR(SUMIF(Y$12:Y32,2,Y$12:Y32)=2,SUMIF(Y$12:Y32,1,Y$12:Y32)=1,SUM(Y$12:Y32)=1,SUM(Y$12:Y32)=2),0,IF($C33+$ED32&gt;($ED$11*Y$8),1,IF($C33+$D33+$E33+$F33+$ED32&gt;($ED$11*Y$8),2,IF($C33+$D33+$E33+$F33+$G33+$ED32&gt;($ED$11*Y$8),3,0))))</f>
        <v>0</v>
      </c>
      <c r="Z33" s="68">
        <f>IF(OR(SUMIF(Z$12:Z32,2,Z$12:Z32)=2,SUMIF(Z$12:Z32,1,Z$12:Z32)=1,SUM(Z$12:Z32)=1,SUM(Z$12:Z32)=2),0,IF($C33+$ED32&gt;($ED$11*Z$8),1,IF($C33+$D33+$E33+$F33+$ED32&gt;($ED$11*Z$8),2,IF($C33+$D33+$E33+$F33+$G33+$ED32&gt;($ED$11*Z$8),3,0))))</f>
        <v>0</v>
      </c>
      <c r="AA33" s="68">
        <f>IF(OR(SUMIF(AA$12:AA32,2,AA$12:AA32)=2,SUMIF(AA$12:AA32,1,AA$12:AA32)=1,SUM(AA$12:AA32)=1,SUM(AA$12:AA32)=2),0,IF($C33+$ED32&gt;($ED$11*AA$8),1,IF($C33+$D33+$E33+$F33+$ED32&gt;($ED$11*AA$8),2,IF($C33+$D33+$E33+$F33+$G33+$ED32&gt;($ED$11*AA$8),3,0))))</f>
        <v>0</v>
      </c>
      <c r="AB33" s="68">
        <f>IF(OR(SUMIF(AB$12:AB32,2,AB$12:AB32)=2,SUMIF(AB$12:AB32,1,AB$12:AB32)=1,SUM(AB$12:AB32)=1,SUM(AB$12:AB32)=2),0,IF($C33+$ED32&gt;($ED$11*AB$8),1,IF($C33+$D33+$E33+$F33+$ED32&gt;($ED$11*AB$8),2,IF($C33+$D33+$E33+$F33+$G33+$ED32&gt;($ED$11*AB$8),3,0))))</f>
        <v>0</v>
      </c>
      <c r="AC33" s="68">
        <f>IF(OR(SUMIF(AC$12:AC32,2,AC$12:AC32)=2,SUMIF(AC$12:AC32,1,AC$12:AC32)=1,SUM(AC$12:AC32)=1,SUM(AC$12:AC32)=2),0,IF($C33+$ED32&gt;($ED$11*AC$8),1,IF($C33+$D33+$E33+$F33+$ED32&gt;($ED$11*AC$8),2,IF($C33+$D33+$E33+$F33+$G33+$ED32&gt;($ED$11*AC$8),3,0))))</f>
        <v>0</v>
      </c>
      <c r="AD33" s="68">
        <f>IF(OR(SUMIF(AD$12:AD32,2,AD$12:AD32)=2,SUMIF(AD$12:AD32,1,AD$12:AD32)=1,SUM(AD$12:AD32)=1,SUM(AD$12:AD32)=2),0,IF($C33+$ED32&gt;($ED$11*AD$8),1,IF($C33+$D33+$E33+$F33+$ED32&gt;($ED$11*AD$8),2,IF($C33+$D33+$E33+$F33+$G33+$ED32&gt;($ED$11*AD$8),3,0))))</f>
        <v>0</v>
      </c>
      <c r="AE33" s="68">
        <f>IF(OR(SUMIF(AE$12:AE32,2,AE$12:AE32)=2,SUMIF(AE$12:AE32,1,AE$12:AE32)=1,SUM(AE$12:AE32)=1,SUM(AE$12:AE32)=2),0,IF($C33+$ED32&gt;($ED$11*AE$8),1,IF($C33+$D33+$E33+$F33+$ED32&gt;($ED$11*AE$8),2,IF($C33+$D33+$E33+$F33+$G33+$ED32&gt;($ED$11*AE$8),3,0))))</f>
        <v>0</v>
      </c>
      <c r="AF33" s="68">
        <f>IF(OR(SUMIF(AF$12:AF32,2,AF$12:AF32)=2,SUMIF(AF$12:AF32,1,AF$12:AF32)=1,SUM(AF$12:AF32)=1,SUM(AF$12:AF32)=2),0,IF($C33+$ED32&gt;($ED$11*AF$8),1,IF($C33+$D33+$E33+$F33+$ED32&gt;($ED$11*AF$8),2,IF($C33+$D33+$E33+$F33+$G33+$ED32&gt;($ED$11*AF$8),3,0))))</f>
        <v>0</v>
      </c>
      <c r="AG33" s="68">
        <f>IF(OR(SUMIF(AG$12:AG32,2,AG$12:AG32)=2,SUMIF(AG$12:AG32,1,AG$12:AG32)=1,SUM(AG$12:AG32)=1,SUM(AG$12:AG32)=2),0,IF($C33+$ED32&gt;($ED$11*AG$8),1,IF($C33+$D33+$E33+$F33+$ED32&gt;($ED$11*AG$8),2,IF($C33+$D33+$E33+$F33+$G33+$ED32&gt;($ED$11*AG$8),3,0))))</f>
        <v>0</v>
      </c>
      <c r="AH33" s="68">
        <f>IF(OR(SUMIF(AH$12:AH32,2,AH$12:AH32)=2,SUMIF(AH$12:AH32,1,AH$12:AH32)=1,SUM(AH$12:AH32)=1,SUM(AH$12:AH32)=2),0,IF($C33+$ED32&gt;($ED$11*AH$8),1,IF($C33+$D33+$E33+$F33+$ED32&gt;($ED$11*AH$8),2,IF($C33+$D33+$E33+$F33+$G33+$ED32&gt;($ED$11*AH$8),3,0))))</f>
        <v>0</v>
      </c>
      <c r="AI33" s="68">
        <f>IF(OR(SUMIF(AI$12:AI32,2,AI$12:AI32)=2,SUMIF(AI$12:AI32,1,AI$12:AI32)=1,SUM(AI$12:AI32)=1,SUM(AI$12:AI32)=2),0,IF($C33+$ED32&gt;($ED$11*AI$8),1,IF($C33+$D33+$E33+$F33+$ED32&gt;($ED$11*AI$8),2,IF($C33+$D33+$E33+$F33+$G33+$ED32&gt;($ED$11*AI$8),3,0))))</f>
        <v>0</v>
      </c>
      <c r="AJ33" s="68">
        <f>IF(OR(SUMIF(AJ$12:AJ32,2,AJ$12:AJ32)=2,SUMIF(AJ$12:AJ32,1,AJ$12:AJ32)=1,SUM(AJ$12:AJ32)=1,SUM(AJ$12:AJ32)=2),0,IF($C33+$ED32&gt;($ED$11*AJ$8),1,IF($C33+$D33+$E33+$F33+$ED32&gt;($ED$11*AJ$8),2,IF($C33+$D33+$E33+$F33+$G33+$ED32&gt;($ED$11*AJ$8),3,0))))</f>
        <v>0</v>
      </c>
      <c r="AK33" s="68">
        <f>IF(OR(SUMIF(AK$12:AK32,2,AK$12:AK32)=2,SUMIF(AK$12:AK32,1,AK$12:AK32)=1,SUM(AK$12:AK32)=1,SUM(AK$12:AK32)=2),0,IF($C33+$ED32&gt;($ED$11*AK$8),1,IF($C33+$D33+$E33+$F33+$ED32&gt;($ED$11*AK$8),2,IF($C33+$D33+$E33+$F33+$G33+$ED32&gt;($ED$11*AK$8),3,0))))</f>
        <v>0</v>
      </c>
      <c r="AL33" s="68">
        <f>IF(OR(SUMIF(AL$12:AL32,2,AL$12:AL32)=2,SUMIF(AL$12:AL32,1,AL$12:AL32)=1,SUM(AL$12:AL32)=1,SUM(AL$12:AL32)=2),0,IF($C33+$ED32&gt;($ED$11*AL$8),1,IF($C33+$D33+$E33+$F33+$ED32&gt;($ED$11*AL$8),2,IF($C33+$D33+$E33+$F33+$G33+$ED32&gt;($ED$11*AL$8),3,0))))</f>
        <v>0</v>
      </c>
      <c r="AM33" s="68">
        <f>IF(OR(SUMIF(AM$12:AM32,2,AM$12:AM32)=2,SUMIF(AM$12:AM32,1,AM$12:AM32)=1,SUM(AM$12:AM32)=1,SUM(AM$12:AM32)=2),0,IF($C33+$ED32&gt;($ED$11*AM$8),1,IF($C33+$D33+$E33+$F33+$ED32&gt;($ED$11*AM$8),2,IF($C33+$D33+$E33+$F33+$G33+$ED32&gt;($ED$11*AM$8),3,0))))</f>
        <v>0</v>
      </c>
      <c r="AN33" s="68">
        <f>IF(OR(SUMIF(AN$12:AN32,2,AN$12:AN32)=2,SUMIF(AN$12:AN32,1,AN$12:AN32)=1,SUM(AN$12:AN32)=1,SUM(AN$12:AN32)=2),0,IF($C33+$ED32&gt;($ED$11*AN$8),1,IF($C33+$D33+$E33+$F33+$ED32&gt;($ED$11*AN$8),2,IF($C33+$D33+$E33+$F33+$G33+$ED32&gt;($ED$11*AN$8),3,0))))</f>
        <v>0</v>
      </c>
      <c r="AO33" s="68">
        <f>IF(OR(SUMIF(AO$12:AO32,2,AO$12:AO32)=2,SUMIF(AO$12:AO32,1,AO$12:AO32)=1,SUM(AO$12:AO32)=1,SUM(AO$12:AO32)=2),0,IF($C33+$ED32&gt;($ED$11*AO$8),1,IF($C33+$D33+$E33+$F33+$ED32&gt;($ED$11*AO$8),2,IF($C33+$D33+$E33+$F33+$G33+$ED32&gt;($ED$11*AO$8),3,0))))</f>
        <v>0</v>
      </c>
      <c r="AP33" s="68">
        <f>IF(OR(SUMIF(AP$12:AP32,2,AP$12:AP32)=2,SUMIF(AP$12:AP32,1,AP$12:AP32)=1,SUM(AP$12:AP32)=1,SUM(AP$12:AP32)=2),0,IF($C33+$ED32&gt;($ED$11*AP$8),1,IF($C33+$D33+$E33+$F33+$ED32&gt;($ED$11*AP$8),2,IF($C33+$D33+$E33+$F33+$G33+$ED32&gt;($ED$11*AP$8),3,0))))</f>
        <v>0</v>
      </c>
      <c r="AQ33" s="68">
        <f>IF(OR(SUMIF(AQ$12:AQ32,2,AQ$12:AQ32)=2,SUMIF(AQ$12:AQ32,1,AQ$12:AQ32)=1,SUM(AQ$12:AQ32)=1,SUM(AQ$12:AQ32)=2),0,IF($C33+$ED32&gt;($ED$11*AQ$8),1,IF($C33+$D33+$E33+$F33+$ED32&gt;($ED$11*AQ$8),2,IF($C33+$D33+$E33+$F33+$G33+$ED32&gt;($ED$11*AQ$8),3,0))))</f>
        <v>0</v>
      </c>
      <c r="AR33" s="68">
        <f>IF(OR(SUMIF(AR$12:AR32,2,AR$12:AR32)=2,SUMIF(AR$12:AR32,1,AR$12:AR32)=1,SUM(AR$12:AR32)=1,SUM(AR$12:AR32)=2),0,IF($C33+$ED32&gt;($ED$11*AR$8),1,IF($C33+$D33+$E33+$F33+$ED32&gt;($ED$11*AR$8),2,IF($C33+$D33+$E33+$F33+$G33+$ED32&gt;($ED$11*AR$8),3,0))))</f>
        <v>0</v>
      </c>
      <c r="AS33" s="68">
        <f>IF(OR(SUMIF(AS$12:AS32,2,AS$12:AS32)=2,SUMIF(AS$12:AS32,1,AS$12:AS32)=1,SUM(AS$12:AS32)=1,SUM(AS$12:AS32)=2),0,IF($C33+$ED32&gt;($ED$11*AS$8),1,IF($C33+$D33+$E33+$F33+$ED32&gt;($ED$11*AS$8),2,IF($C33+$D33+$E33+$F33+$G33+$ED32&gt;($ED$11*AS$8),3,0))))</f>
        <v>0</v>
      </c>
      <c r="AT33" s="68">
        <f>IF(OR(SUMIF(AT$12:AT32,2,AT$12:AT32)=2,SUMIF(AT$12:AT32,1,AT$12:AT32)=1,SUM(AT$12:AT32)=1,SUM(AT$12:AT32)=2),0,IF($C33+$ED32&gt;($ED$11*AT$8),1,IF($C33+$D33+$E33+$F33+$ED32&gt;($ED$11*AT$8),2,IF($C33+$D33+$E33+$F33+$G33+$ED32&gt;($ED$11*AT$8),3,0))))</f>
        <v>0</v>
      </c>
      <c r="AU33" s="68">
        <f>IF(OR(SUMIF(AU$12:AU32,2,AU$12:AU32)=2,SUMIF(AU$12:AU32,1,AU$12:AU32)=1,SUM(AU$12:AU32)=1,SUM(AU$12:AU32)=2),0,IF($C33+$ED32&gt;($ED$11*AU$8),1,IF($C33+$D33+$E33+$F33+$ED32&gt;($ED$11*AU$8),2,IF($C33+$D33+$E33+$F33+$G33+$ED32&gt;($ED$11*AU$8),3,0))))</f>
        <v>0</v>
      </c>
      <c r="AV33" s="68">
        <f>IF(OR(SUMIF(AV$12:AV32,2,AV$12:AV32)=2,SUMIF(AV$12:AV32,1,AV$12:AV32)=1,SUM(AV$12:AV32)=1,SUM(AV$12:AV32)=2),0,IF($C33+$ED32&gt;($ED$11*AV$8),1,IF($C33+$D33+$E33+$F33+$ED32&gt;($ED$11*AV$8),2,IF($C33+$D33+$E33+$F33+$G33+$ED32&gt;($ED$11*AV$8),3,0))))</f>
        <v>0</v>
      </c>
      <c r="AW33" s="68">
        <f>IF(OR(SUMIF(AW$12:AW32,2,AW$12:AW32)=2,SUMIF(AW$12:AW32,1,AW$12:AW32)=1,SUM(AW$12:AW32)=1,SUM(AW$12:AW32)=2),0,IF($C33+$ED32&gt;($ED$11*AW$8),1,IF($C33+$D33+$E33+$F33+$ED32&gt;($ED$11*AW$8),2,IF($C33+$D33+$E33+$F33+$G33+$ED32&gt;($ED$11*AW$8),3,0))))</f>
        <v>0</v>
      </c>
      <c r="AX33" s="68">
        <f>IF(OR(SUMIF(AX$12:AX32,2,AX$12:AX32)=2,SUMIF(AX$12:AX32,1,AX$12:AX32)=1,SUM(AX$12:AX32)=1,SUM(AX$12:AX32)=2),0,IF($C33+$ED32&gt;($ED$11*AX$8),1,IF($C33+$D33+$E33+$F33+$ED32&gt;($ED$11*AX$8),2,IF($C33+$D33+$E33+$F33+$G33+$ED32&gt;($ED$11*AX$8),3,0))))</f>
        <v>0</v>
      </c>
      <c r="AY33" s="68">
        <f>IF(OR(SUMIF(AY$12:AY32,2,AY$12:AY32)=2,SUMIF(AY$12:AY32,1,AY$12:AY32)=1,SUM(AY$12:AY32)=1,SUM(AY$12:AY32)=2),0,IF($C33+$ED32&gt;($ED$11*AY$8),1,IF($C33+$D33+$E33+$F33+$ED32&gt;($ED$11*AY$8),2,IF($C33+$D33+$E33+$F33+$G33+$ED32&gt;($ED$11*AY$8),3,0))))</f>
        <v>0</v>
      </c>
      <c r="AZ33" s="68">
        <f>IF(OR(SUMIF(AZ$12:AZ32,2,AZ$12:AZ32)=2,SUMIF(AZ$12:AZ32,1,AZ$12:AZ32)=1,SUM(AZ$12:AZ32)=1,SUM(AZ$12:AZ32)=2),0,IF($C33+$ED32&gt;($ED$11*AZ$8),1,IF($C33+$D33+$E33+$F33+$ED32&gt;($ED$11*AZ$8),2,IF($C33+$D33+$E33+$F33+$G33+$ED32&gt;($ED$11*AZ$8),3,0))))</f>
        <v>0</v>
      </c>
      <c r="BA33" s="68">
        <f>IF(OR(SUMIF(BA$12:BA32,2,BA$12:BA32)=2,SUMIF(BA$12:BA32,1,BA$12:BA32)=1,SUM(BA$12:BA32)=1,SUM(BA$12:BA32)=2),0,IF($C33+$ED32&gt;($ED$11*BA$8),1,IF($C33+$D33+$E33+$F33+$ED32&gt;($ED$11*BA$8),2,IF($C33+$D33+$E33+$F33+$G33+$ED32&gt;($ED$11*BA$8),3,0))))</f>
        <v>0</v>
      </c>
      <c r="BB33" s="68">
        <f>IF(OR(SUMIF(BB$12:BB32,2,BB$12:BB32)=2,SUMIF(BB$12:BB32,1,BB$12:BB32)=1,SUM(BB$12:BB32)=1,SUM(BB$12:BB32)=2),0,IF($C33+$ED32&gt;($ED$11*BB$8),1,IF($C33+$D33+$E33+$F33+$ED32&gt;($ED$11*BB$8),2,IF($C33+$D33+$E33+$F33+$G33+$ED32&gt;($ED$11*BB$8),3,0))))</f>
        <v>0</v>
      </c>
      <c r="BC33" s="68">
        <f>IF(OR(SUMIF(BC$12:BC32,2,BC$12:BC32)=2,SUMIF(BC$12:BC32,1,BC$12:BC32)=1,SUM(BC$12:BC32)=1,SUM(BC$12:BC32)=2),0,IF($C33+$ED32&gt;($ED$11*BC$8),1,IF($C33+$D33+$E33+$F33+$ED32&gt;($ED$11*BC$8),2,IF($C33+$D33+$E33+$F33+$G33+$ED32&gt;($ED$11*BC$8),3,0))))</f>
        <v>0</v>
      </c>
      <c r="BD33" s="68">
        <f>IF(OR(SUMIF(BD$12:BD32,2,BD$12:BD32)=2,SUMIF(BD$12:BD32,1,BD$12:BD32)=1,SUM(BD$12:BD32)=1,SUM(BD$12:BD32)=2),0,IF($C33+$ED32&gt;($ED$11*BD$8),1,IF($C33+$D33+$E33+$F33+$ED32&gt;($ED$11*BD$8),2,IF($C33+$D33+$E33+$F33+$G33+$ED32&gt;($ED$11*BD$8),3,0))))</f>
        <v>0</v>
      </c>
      <c r="BE33" s="68">
        <f>IF(OR(SUMIF(BE$12:BE32,2,BE$12:BE32)=2,SUMIF(BE$12:BE32,1,BE$12:BE32)=1,SUM(BE$12:BE32)=1,SUM(BE$12:BE32)=2),0,IF($C33+$ED32&gt;($ED$11*BE$8),1,IF($C33+$D33+$E33+$F33+$ED32&gt;($ED$11*BE$8),2,IF($C33+$D33+$E33+$F33+$G33+$ED32&gt;($ED$11*BE$8),3,0))))</f>
        <v>0</v>
      </c>
      <c r="BF33" s="68">
        <f>IF(OR(SUMIF(BF$12:BF32,2,BF$12:BF32)=2,SUMIF(BF$12:BF32,1,BF$12:BF32)=1,SUM(BF$12:BF32)=1,SUM(BF$12:BF32)=2),0,IF($C33+$ED32&gt;($ED$11*BF$8),1,IF($C33+$D33+$E33+$F33+$ED32&gt;($ED$11*BF$8),2,IF($C33+$D33+$E33+$F33+$G33+$ED32&gt;($ED$11*BF$8),3,0))))</f>
        <v>0</v>
      </c>
      <c r="BG33" s="68">
        <f>IF(OR(SUMIF(BG$12:BG32,2,BG$12:BG32)=2,SUMIF(BG$12:BG32,1,BG$12:BG32)=1,SUM(BG$12:BG32)=1,SUM(BG$12:BG32)=2),0,IF($C33+$ED32&gt;($ED$11*BG$8),1,IF($C33+$D33+$E33+$F33+$ED32&gt;($ED$11*BG$8),2,IF($C33+$D33+$E33+$F33+$G33+$ED32&gt;($ED$11*BG$8),3,0))))</f>
        <v>0</v>
      </c>
      <c r="BH33" s="68">
        <f>IF(OR(SUMIF(BH$12:BH32,2,BH$12:BH32)=2,SUMIF(BH$12:BH32,1,BH$12:BH32)=1,SUM(BH$12:BH32)=1,SUM(BH$12:BH32)=2),0,IF($C33+$ED32&gt;($ED$11*BH$8),1,IF($C33+$D33+$E33+$F33+$ED32&gt;($ED$11*BH$8),2,IF($C33+$D33+$E33+$F33+$G33+$ED32&gt;($ED$11*BH$8),3,0))))</f>
        <v>0</v>
      </c>
      <c r="BI33" s="68">
        <f>IF(OR(SUMIF(BI$12:BI32,2,BI$12:BI32)=2,SUMIF(BI$12:BI32,1,BI$12:BI32)=1,SUM(BI$12:BI32)=1,SUM(BI$12:BI32)=2),0,IF($C33+$ED32&gt;($ED$11*BI$8),1,IF($C33+$D33+$E33+$F33+$ED32&gt;($ED$11*BI$8),2,IF($C33+$D33+$E33+$F33+$G33+$ED32&gt;($ED$11*BI$8),3,0))))</f>
        <v>0</v>
      </c>
      <c r="BJ33" s="68">
        <f>IF(OR(SUMIF(BJ$12:BJ32,2,BJ$12:BJ32)=2,SUMIF(BJ$12:BJ32,1,BJ$12:BJ32)=1,SUM(BJ$12:BJ32)=1,SUM(BJ$12:BJ32)=2),0,IF($C33+$ED32&gt;($ED$11*BJ$8),1,IF($C33+$D33+$E33+$F33+$ED32&gt;($ED$11*BJ$8),2,IF($C33+$D33+$E33+$F33+$G33+$ED32&gt;($ED$11*BJ$8),3,0))))</f>
        <v>0</v>
      </c>
      <c r="BK33" s="68">
        <f>IF(OR(SUMIF(BK$12:BK32,2,BK$12:BK32)=2,SUMIF(BK$12:BK32,1,BK$12:BK32)=1,SUM(BK$12:BK32)=1,SUM(BK$12:BK32)=2),0,IF($C33+$ED32&gt;($ED$11*BK$8),1,IF($C33+$D33+$E33+$F33+$ED32&gt;($ED$11*BK$8),2,IF($C33+$D33+$E33+$F33+$G33+$ED32&gt;($ED$11*BK$8),3,0))))</f>
        <v>0</v>
      </c>
      <c r="BL33" s="68">
        <f>IF(OR(SUMIF(BL$12:BL32,2,BL$12:BL32)=2,SUMIF(BL$12:BL32,1,BL$12:BL32)=1,SUM(BL$12:BL32)=1,SUM(BL$12:BL32)=2),0,IF($C33+$ED32&gt;($ED$11*BL$8),1,IF($C33+$D33+$E33+$F33+$ED32&gt;($ED$11*BL$8),2,IF($C33+$D33+$E33+$F33+$G33+$ED32&gt;($ED$11*BL$8),3,0))))</f>
        <v>0</v>
      </c>
      <c r="BM33" s="68">
        <f>IF(OR(SUMIF(BM$12:BM32,2,BM$12:BM32)=2,SUMIF(BM$12:BM32,1,BM$12:BM32)=1,SUM(BM$12:BM32)=1,SUM(BM$12:BM32)=2),0,IF($C33+$ED32&gt;($ED$11*BM$8),1,IF($C33+$D33+$E33+$F33+$ED32&gt;($ED$11*BM$8),2,IF($C33+$D33+$E33+$F33+$G33+$ED32&gt;($ED$11*BM$8),3,0))))</f>
        <v>0</v>
      </c>
      <c r="BN33" s="68">
        <f>IF(OR(SUMIF(BN$12:BN32,2,BN$12:BN32)=2,SUMIF(BN$12:BN32,1,BN$12:BN32)=1,SUM(BN$12:BN32)=1,SUM(BN$12:BN32)=2),0,IF($C33+$ED32&gt;($ED$11*BN$8),1,IF($C33+$D33+$E33+$F33+$ED32&gt;($ED$11*BN$8),2,IF($C33+$D33+$E33+$F33+$G33+$ED32&gt;($ED$11*BN$8),3,0))))</f>
        <v>0</v>
      </c>
      <c r="BO33" s="68">
        <f>IF(OR(SUMIF(BO$12:BO32,2,BO$12:BO32)=2,SUMIF(BO$12:BO32,1,BO$12:BO32)=1,SUM(BO$12:BO32)=1,SUM(BO$12:BO32)=2),0,IF($C33+$ED32&gt;($ED$11*BO$8),1,IF($C33+$D33+$E33+$F33+$ED32&gt;($ED$11*BO$8),2,IF($C33+$D33+$E33+$F33+$G33+$ED32&gt;($ED$11*BO$8),3,0))))</f>
        <v>0</v>
      </c>
      <c r="BP33" s="68">
        <f>IF(OR(SUMIF(BP$12:BP32,2,BP$12:BP32)=2,SUMIF(BP$12:BP32,1,BP$12:BP32)=1,SUM(BP$12:BP32)=1,SUM(BP$12:BP32)=2),0,IF($C33+$ED32&gt;($ED$11*BP$8),1,IF($C33+$D33+$E33+$F33+$ED32&gt;($ED$11*BP$8),2,IF($C33+$D33+$E33+$F33+$G33+$ED32&gt;($ED$11*BP$8),3,0))))</f>
        <v>0</v>
      </c>
      <c r="BQ33" s="68">
        <f>IF(OR(SUMIF(BQ$12:BQ32,2,BQ$12:BQ32)=2,SUMIF(BQ$12:BQ32,1,BQ$12:BQ32)=1,SUM(BQ$12:BQ32)=1,SUM(BQ$12:BQ32)=2),0,IF($C33+$ED32&gt;($ED$11*BQ$8),1,IF($C33+$D33+$E33+$F33+$ED32&gt;($ED$11*BQ$8),2,IF($C33+$D33+$E33+$F33+$G33+$ED32&gt;($ED$11*BQ$8),3,0))))</f>
        <v>0</v>
      </c>
      <c r="BR33" s="68">
        <f>IF(OR(SUMIF(BR$12:BR32,2,BR$12:BR32)=2,SUMIF(BR$12:BR32,1,BR$12:BR32)=1,SUM(BR$12:BR32)=1,SUM(BR$12:BR32)=2),0,IF($C33+$ED32&gt;($ED$11*BR$8),1,IF($C33+$D33+$E33+$F33+$ED32&gt;($ED$11*BR$8),2,IF($C33+$D33+$E33+$F33+$G33+$ED32&gt;($ED$11*BR$8),3,0))))</f>
        <v>0</v>
      </c>
      <c r="BS33" s="68">
        <f>IF(OR(SUMIF(BS$12:BS32,2,BS$12:BS32)=2,SUMIF(BS$12:BS32,1,BS$12:BS32)=1,SUM(BS$12:BS32)=1,SUM(BS$12:BS32)=2),0,IF($C33+$ED32&gt;($ED$11*BS$8),1,IF($C33+$D33+$E33+$F33+$ED32&gt;($ED$11*BS$8),2,IF($C33+$D33+$E33+$F33+$G33+$ED32&gt;($ED$11*BS$8),3,0))))</f>
        <v>0</v>
      </c>
      <c r="BT33" s="68">
        <f>IF(OR(SUMIF(BT$12:BT32,2,BT$12:BT32)=2,SUMIF(BT$12:BT32,1,BT$12:BT32)=1,SUM(BT$12:BT32)=1,SUM(BT$12:BT32)=2),0,IF($C33+$ED32&gt;($ED$11*BT$8),1,IF($C33+$D33+$E33+$F33+$ED32&gt;($ED$11*BT$8),2,IF($C33+$D33+$E33+$F33+$G33+$ED32&gt;($ED$11*BT$8),3,0))))</f>
        <v>0</v>
      </c>
      <c r="BU33" s="68">
        <f>IF(OR(SUMIF(BU$12:BU32,2,BU$12:BU32)=2,SUMIF(BU$12:BU32,1,BU$12:BU32)=1,SUM(BU$12:BU32)=1,SUM(BU$12:BU32)=2),0,IF($C33+$ED32&gt;($ED$11*BU$8),1,IF($C33+$D33+$E33+$F33+$ED32&gt;($ED$11*BU$8),2,IF($C33+$D33+$E33+$F33+$G33+$ED32&gt;($ED$11*BU$8),3,0))))</f>
        <v>0</v>
      </c>
      <c r="BV33" s="68">
        <f>IF(OR(SUMIF(BV$12:BV32,2,BV$12:BV32)=2,SUMIF(BV$12:BV32,1,BV$12:BV32)=1,SUM(BV$12:BV32)=1,SUM(BV$12:BV32)=2),0,IF($C33+$ED32&gt;($ED$11*BV$8),1,IF($C33+$D33+$E33+$F33+$ED32&gt;($ED$11*BV$8),2,IF($C33+$D33+$E33+$F33+$G33+$ED32&gt;($ED$11*BV$8),3,0))))</f>
        <v>0</v>
      </c>
      <c r="BW33" s="68">
        <f>IF(OR(SUMIF(BW$12:BW32,2,BW$12:BW32)=2,SUMIF(BW$12:BW32,1,BW$12:BW32)=1,SUM(BW$12:BW32)=1,SUM(BW$12:BW32)=2),0,IF($C33+$ED32&gt;($ED$11*BW$8),1,IF($C33+$D33+$E33+$F33+$ED32&gt;($ED$11*BW$8),2,IF($C33+$D33+$E33+$F33+$G33+$ED32&gt;($ED$11*BW$8),3,0))))</f>
        <v>0</v>
      </c>
      <c r="BX33" s="68">
        <f>IF(OR(SUMIF(BX$12:BX32,2,BX$12:BX32)=2,SUMIF(BX$12:BX32,1,BX$12:BX32)=1,SUM(BX$12:BX32)=1,SUM(BX$12:BX32)=2),0,IF($C33+$ED32&gt;($ED$11*BX$8),1,IF($C33+$D33+$E33+$F33+$ED32&gt;($ED$11*BX$8),2,IF($C33+$D33+$E33+$F33+$G33+$ED32&gt;($ED$11*BX$8),3,0))))</f>
        <v>0</v>
      </c>
      <c r="BY33" s="68">
        <f>IF(OR(SUMIF(BY$12:BY32,2,BY$12:BY32)=2,SUMIF(BY$12:BY32,1,BY$12:BY32)=1,SUM(BY$12:BY32)=1,SUM(BY$12:BY32)=2),0,IF($C33+$ED32&gt;($ED$11*BY$8),1,IF($C33+$D33+$E33+$F33+$ED32&gt;($ED$11*BY$8),2,IF($C33+$D33+$E33+$F33+$G33+$ED32&gt;($ED$11*BY$8),3,0))))</f>
        <v>0</v>
      </c>
      <c r="BZ33" s="68">
        <f>IF(OR(SUMIF(BZ$12:BZ32,2,BZ$12:BZ32)=2,SUMIF(BZ$12:BZ32,1,BZ$12:BZ32)=1,SUM(BZ$12:BZ32)=1,SUM(BZ$12:BZ32)=2),0,IF($C33+$ED32&gt;($ED$11*BZ$8),1,IF($C33+$D33+$E33+$F33+$ED32&gt;($ED$11*BZ$8),2,IF($C33+$D33+$E33+$F33+$G33+$ED32&gt;($ED$11*BZ$8),3,0))))</f>
        <v>0</v>
      </c>
      <c r="CA33" s="68">
        <f>IF(OR(SUMIF(CA$12:CA32,2,CA$12:CA32)=2,SUMIF(CA$12:CA32,1,CA$12:CA32)=1,SUM(CA$12:CA32)=1,SUM(CA$12:CA32)=2),0,IF($C33+$ED32&gt;($ED$11*CA$8),1,IF($C33+$D33+$E33+$F33+$ED32&gt;($ED$11*CA$8),2,IF($C33+$D33+$E33+$F33+$G33+$ED32&gt;($ED$11*CA$8),3,0))))</f>
        <v>0</v>
      </c>
      <c r="CB33" s="68">
        <f>IF(OR(SUMIF(CB$12:CB32,2,CB$12:CB32)=2,SUMIF(CB$12:CB32,1,CB$12:CB32)=1,SUM(CB$12:CB32)=1,SUM(CB$12:CB32)=2),0,IF($C33+$ED32&gt;($ED$11*CB$8),1,IF($C33+$D33+$E33+$F33+$ED32&gt;($ED$11*CB$8),2,IF($C33+$D33+$E33+$F33+$G33+$ED32&gt;($ED$11*CB$8),3,0))))</f>
        <v>0</v>
      </c>
      <c r="CC33" s="68">
        <f>IF(OR(SUMIF(CC$12:CC32,2,CC$12:CC32)=2,SUMIF(CC$12:CC32,1,CC$12:CC32)=1,SUM(CC$12:CC32)=1,SUM(CC$12:CC32)=2),0,IF($C33+$ED32&gt;($ED$11*CC$8),1,IF($C33+$D33+$E33+$F33+$ED32&gt;($ED$11*CC$8),2,IF($C33+$D33+$E33+$F33+$G33+$ED32&gt;($ED$11*CC$8),3,0))))</f>
        <v>0</v>
      </c>
      <c r="CD33" s="68">
        <f>IF(OR(SUMIF(CD$12:CD32,2,CD$12:CD32)=2,SUMIF(CD$12:CD32,1,CD$12:CD32)=1,SUM(CD$12:CD32)=1,SUM(CD$12:CD32)=2),0,IF($C33+$ED32&gt;($ED$11*CD$8),1,IF($C33+$D33+$E33+$F33+$ED32&gt;($ED$11*CD$8),2,IF($C33+$D33+$E33+$F33+$G33+$ED32&gt;($ED$11*CD$8),3,0))))</f>
        <v>0</v>
      </c>
      <c r="CE33" s="68">
        <f>IF(OR(SUMIF(CE$12:CE32,2,CE$12:CE32)=2,SUMIF(CE$12:CE32,1,CE$12:CE32)=1,SUM(CE$12:CE32)=1,SUM(CE$12:CE32)=2),0,IF($C33+$ED32&gt;($ED$11*CE$8),1,IF($C33+$D33+$E33+$F33+$ED32&gt;($ED$11*CE$8),2,IF($C33+$D33+$E33+$F33+$G33+$ED32&gt;($ED$11*CE$8),3,0))))</f>
        <v>0</v>
      </c>
      <c r="CF33" s="68">
        <f>IF(OR(SUMIF(CF$12:CF32,2,CF$12:CF32)=2,SUMIF(CF$12:CF32,1,CF$12:CF32)=1,SUM(CF$12:CF32)=1,SUM(CF$12:CF32)=2),0,IF($C33+$ED32&gt;($ED$11*CF$8),1,IF($C33+$D33+$E33+$F33+$ED32&gt;($ED$11*CF$8),2,IF($C33+$D33+$E33+$F33+$G33+$ED32&gt;($ED$11*CF$8),3,0))))</f>
        <v>0</v>
      </c>
      <c r="CG33" s="68">
        <f>IF(OR(SUMIF(CG$12:CG32,2,CG$12:CG32)=2,SUMIF(CG$12:CG32,1,CG$12:CG32)=1,SUM(CG$12:CG32)=1,SUM(CG$12:CG32)=2),0,IF($C33+$ED32&gt;($ED$11*CG$8),1,IF($C33+$D33+$E33+$F33+$ED32&gt;($ED$11*CG$8),2,IF($C33+$D33+$E33+$F33+$G33+$ED32&gt;($ED$11*CG$8),3,0))))</f>
        <v>0</v>
      </c>
      <c r="CH33" s="68">
        <f>IF(OR(SUMIF(CH$12:CH32,2,CH$12:CH32)=2,SUMIF(CH$12:CH32,1,CH$12:CH32)=1,SUM(CH$12:CH32)=1,SUM(CH$12:CH32)=2),0,IF($C33+$ED32&gt;($ED$11*CH$8),1,IF($C33+$D33+$E33+$F33+$ED32&gt;($ED$11*CH$8),2,IF($C33+$D33+$E33+$F33+$G33+$ED32&gt;($ED$11*CH$8),3,0))))</f>
        <v>0</v>
      </c>
      <c r="CI33" s="68">
        <f>IF(OR(SUMIF(CI$12:CI32,2,CI$12:CI32)=2,SUMIF(CI$12:CI32,1,CI$12:CI32)=1,SUM(CI$12:CI32)=1,SUM(CI$12:CI32)=2),0,IF($C33+$ED32&gt;($ED$11*CI$8),1,IF($C33+$D33+$E33+$F33+$ED32&gt;($ED$11*CI$8),2,IF($C33+$D33+$E33+$F33+$G33+$ED32&gt;($ED$11*CI$8),3,0))))</f>
        <v>0</v>
      </c>
      <c r="CJ33" s="68">
        <f>IF(OR(SUMIF(CJ$12:CJ32,2,CJ$12:CJ32)=2,SUMIF(CJ$12:CJ32,1,CJ$12:CJ32)=1,SUM(CJ$12:CJ32)=1,SUM(CJ$12:CJ32)=2),0,IF($C33+$ED32&gt;($ED$11*CJ$8),1,IF($C33+$D33+$E33+$F33+$ED32&gt;($ED$11*CJ$8),2,IF($C33+$D33+$E33+$F33+$G33+$ED32&gt;($ED$11*CJ$8),3,0))))</f>
        <v>0</v>
      </c>
      <c r="CK33" s="68">
        <f>IF(OR(SUMIF(CK$12:CK32,2,CK$12:CK32)=2,SUMIF(CK$12:CK32,1,CK$12:CK32)=1,SUM(CK$12:CK32)=1,SUM(CK$12:CK32)=2),0,IF($C33+$ED32&gt;($ED$11*CK$8),1,IF($C33+$D33+$E33+$F33+$ED32&gt;($ED$11*CK$8),2,IF($C33+$D33+$E33+$F33+$G33+$ED32&gt;($ED$11*CK$8),3,0))))</f>
        <v>0</v>
      </c>
      <c r="CL33" s="68">
        <f>IF(OR(SUMIF(CL$12:CL32,2,CL$12:CL32)=2,SUMIF(CL$12:CL32,1,CL$12:CL32)=1,SUM(CL$12:CL32)=1,SUM(CL$12:CL32)=2),0,IF($C33+$ED32&gt;($ED$11*CL$8),1,IF($C33+$D33+$E33+$F33+$ED32&gt;($ED$11*CL$8),2,IF($C33+$D33+$E33+$F33+$G33+$ED32&gt;($ED$11*CL$8),3,0))))</f>
        <v>0</v>
      </c>
      <c r="CM33" s="68">
        <f>IF(OR(SUMIF(CM$12:CM32,2,CM$12:CM32)=2,SUMIF(CM$12:CM32,1,CM$12:CM32)=1,SUM(CM$12:CM32)=1,SUM(CM$12:CM32)=2),0,IF($C33+$ED32&gt;($ED$11*CM$8),1,IF($C33+$D33+$E33+$F33+$ED32&gt;($ED$11*CM$8),2,IF($C33+$D33+$E33+$F33+$G33+$ED32&gt;($ED$11*CM$8),3,0))))</f>
        <v>0</v>
      </c>
      <c r="CN33" s="68">
        <f>IF(OR(SUMIF(CN$12:CN32,2,CN$12:CN32)=2,SUMIF(CN$12:CN32,1,CN$12:CN32)=1,SUM(CN$12:CN32)=1,SUM(CN$12:CN32)=2),0,IF($C33+$ED32&gt;($ED$11*CN$8),1,IF($C33+$D33+$E33+$F33+$ED32&gt;($ED$11*CN$8),2,IF($C33+$D33+$E33+$F33+$G33+$ED32&gt;($ED$11*CN$8),3,0))))</f>
        <v>0</v>
      </c>
      <c r="CO33" s="68">
        <f>IF(OR(SUMIF(CO$12:CO32,2,CO$12:CO32)=2,SUMIF(CO$12:CO32,1,CO$12:CO32)=1,SUM(CO$12:CO32)=1,SUM(CO$12:CO32)=2),0,IF($C33+$ED32&gt;($ED$11*CO$8),1,IF($C33+$D33+$E33+$F33+$ED32&gt;($ED$11*CO$8),2,IF($C33+$D33+$E33+$F33+$G33+$ED32&gt;($ED$11*CO$8),3,0))))</f>
        <v>0</v>
      </c>
      <c r="CP33" s="68">
        <f>IF(OR(SUMIF(CP$12:CP32,2,CP$12:CP32)=2,SUMIF(CP$12:CP32,1,CP$12:CP32)=1,SUM(CP$12:CP32)=1,SUM(CP$12:CP32)=2),0,IF($C33+$ED32&gt;($ED$11*CP$8),1,IF($C33+$D33+$E33+$F33+$ED32&gt;($ED$11*CP$8),2,IF($C33+$D33+$E33+$F33+$G33+$ED32&gt;($ED$11*CP$8),3,0))))</f>
        <v>0</v>
      </c>
      <c r="CQ33" s="68">
        <f>IF(OR(SUMIF(CQ$12:CQ32,2,CQ$12:CQ32)=2,SUMIF(CQ$12:CQ32,1,CQ$12:CQ32)=1,SUM(CQ$12:CQ32)=1,SUM(CQ$12:CQ32)=2),0,IF($C33+$ED32&gt;($ED$11*CQ$8),1,IF($C33+$D33+$E33+$F33+$ED32&gt;($ED$11*CQ$8),2,IF($C33+$D33+$E33+$F33+$G33+$ED32&gt;($ED$11*CQ$8),3,0))))</f>
        <v>0</v>
      </c>
      <c r="CR33" s="68">
        <f>IF(OR(SUMIF(CR$12:CR32,2,CR$12:CR32)=2,SUMIF(CR$12:CR32,1,CR$12:CR32)=1,SUM(CR$12:CR32)=1,SUM(CR$12:CR32)=2),0,IF($C33+$ED32&gt;($ED$11*CR$8),1,IF($C33+$D33+$E33+$F33+$ED32&gt;($ED$11*CR$8),2,IF($C33+$D33+$E33+$F33+$G33+$ED32&gt;($ED$11*CR$8),3,0))))</f>
        <v>0</v>
      </c>
      <c r="CS33" s="68">
        <f>IF(OR(SUMIF(CS$12:CS32,2,CS$12:CS32)=2,SUMIF(CS$12:CS32,1,CS$12:CS32)=1,SUM(CS$12:CS32)=1,SUM(CS$12:CS32)=2),0,IF($C33+$ED32&gt;($ED$11*CS$8),1,IF($C33+$D33+$E33+$F33+$ED32&gt;($ED$11*CS$8),2,IF($C33+$D33+$E33+$F33+$G33+$ED32&gt;($ED$11*CS$8),3,0))))</f>
        <v>0</v>
      </c>
      <c r="CT33" s="68">
        <f>IF(OR(SUMIF(CT$12:CT32,2,CT$12:CT32)=2,SUMIF(CT$12:CT32,1,CT$12:CT32)=1,SUM(CT$12:CT32)=1,SUM(CT$12:CT32)=2),0,IF($C33+$ED32&gt;($ED$11*CT$8),1,IF($C33+$D33+$E33+$F33+$ED32&gt;($ED$11*CT$8),2,IF($C33+$D33+$E33+$F33+$G33+$ED32&gt;($ED$11*CT$8),3,0))))</f>
        <v>0</v>
      </c>
      <c r="CU33" s="68">
        <f>IF(OR(SUMIF(CU$12:CU32,2,CU$12:CU32)=2,SUMIF(CU$12:CU32,1,CU$12:CU32)=1,SUM(CU$12:CU32)=1,SUM(CU$12:CU32)=2),0,IF($C33+$ED32&gt;($ED$11*CU$8),1,IF($C33+$D33+$E33+$F33+$ED32&gt;($ED$11*CU$8),2,IF($C33+$D33+$E33+$F33+$G33+$ED32&gt;($ED$11*CU$8),3,0))))</f>
        <v>0</v>
      </c>
      <c r="CV33" s="68">
        <f>IF(OR(SUMIF(CV$12:CV32,2,CV$12:CV32)=2,SUMIF(CV$12:CV32,1,CV$12:CV32)=1,SUM(CV$12:CV32)=1,SUM(CV$12:CV32)=2),0,IF($C33+$ED32&gt;($ED$11*CV$8),1,IF($C33+$D33+$E33+$F33+$ED32&gt;($ED$11*CV$8),2,IF($C33+$D33+$E33+$F33+$G33+$ED32&gt;($ED$11*CV$8),3,0))))</f>
        <v>0</v>
      </c>
      <c r="CW33" s="68">
        <f>IF(OR(SUMIF(CW$12:CW32,2,CW$12:CW32)=2,SUMIF(CW$12:CW32,1,CW$12:CW32)=1,SUM(CW$12:CW32)=1,SUM(CW$12:CW32)=2),0,IF($C33+$ED32&gt;($ED$11*CW$8),1,IF($C33+$D33+$E33+$F33+$ED32&gt;($ED$11*CW$8),2,IF($C33+$D33+$E33+$F33+$G33+$ED32&gt;($ED$11*CW$8),3,0))))</f>
        <v>0</v>
      </c>
      <c r="CX33" s="68">
        <f>IF(OR(SUMIF(CX$12:CX32,2,CX$12:CX32)=2,SUMIF(CX$12:CX32,1,CX$12:CX32)=1,SUM(CX$12:CX32)=1,SUM(CX$12:CX32)=2),0,IF($C33+$ED32&gt;($ED$11*CX$8),1,IF($C33+$D33+$E33+$F33+$ED32&gt;($ED$11*CX$8),2,IF($C33+$D33+$E33+$F33+$G33+$ED32&gt;($ED$11*CX$8),3,0))))</f>
        <v>0</v>
      </c>
      <c r="CY33" s="68">
        <f>IF(OR(SUMIF(CY$12:CY32,2,CY$12:CY32)=2,SUMIF(CY$12:CY32,1,CY$12:CY32)=1,SUM(CY$12:CY32)=1,SUM(CY$12:CY32)=2),0,IF($C33+$ED32&gt;($ED$11*CY$8),1,IF($C33+$D33+$E33+$F33+$ED32&gt;($ED$11*CY$8),2,IF($C33+$D33+$E33+$F33+$G33+$ED32&gt;($ED$11*CY$8),3,0))))</f>
        <v>0</v>
      </c>
      <c r="CZ33" s="68">
        <f>IF(OR(SUMIF(CZ$12:CZ32,2,CZ$12:CZ32)=2,SUMIF(CZ$12:CZ32,1,CZ$12:CZ32)=1,SUM(CZ$12:CZ32)=1,SUM(CZ$12:CZ32)=2),0,IF($C33+$ED32&gt;($ED$11*CZ$8),1,IF($C33+$D33+$E33+$F33+$ED32&gt;($ED$11*CZ$8),2,IF($C33+$D33+$E33+$F33+$G33+$ED32&gt;($ED$11*CZ$8),3,0))))</f>
        <v>0</v>
      </c>
      <c r="DA33" s="68">
        <f>IF(OR(SUMIF(DA$12:DA32,2,DA$12:DA32)=2,SUMIF(DA$12:DA32,1,DA$12:DA32)=1,SUM(DA$12:DA32)=1,SUM(DA$12:DA32)=2),0,IF($C33+$ED32&gt;($ED$11*DA$8),1,IF($C33+$D33+$E33+$F33+$ED32&gt;($ED$11*DA$8),2,IF($C33+$D33+$E33+$F33+$G33+$ED32&gt;($ED$11*DA$8),3,0))))</f>
        <v>0</v>
      </c>
      <c r="DB33" s="68">
        <f>IF(OR(SUMIF(DB$12:DB32,2,DB$12:DB32)=2,SUMIF(DB$12:DB32,1,DB$12:DB32)=1,SUM(DB$12:DB32)=1,SUM(DB$12:DB32)=2),0,IF($C33+$ED32&gt;($ED$11*DB$8),1,IF($C33+$D33+$E33+$F33+$ED32&gt;($ED$11*DB$8),2,IF($C33+$D33+$E33+$F33+$G33+$ED32&gt;($ED$11*DB$8),3,0))))</f>
        <v>0</v>
      </c>
      <c r="DC33" s="68">
        <f>IF(OR(SUMIF(DC$12:DC32,2,DC$12:DC32)=2,SUMIF(DC$12:DC32,1,DC$12:DC32)=1,SUM(DC$12:DC32)=1,SUM(DC$12:DC32)=2),0,IF($C33+$ED32&gt;($ED$11*DC$8),1,IF($C33+$D33+$E33+$F33+$ED32&gt;($ED$11*DC$8),2,IF($C33+$D33+$E33+$F33+$G33+$ED32&gt;($ED$11*DC$8),3,0))))</f>
        <v>0</v>
      </c>
      <c r="DD33" s="68">
        <f>IF(OR(SUMIF(DD$12:DD32,2,DD$12:DD32)=2,SUMIF(DD$12:DD32,1,DD$12:DD32)=1,SUM(DD$12:DD32)=1,SUM(DD$12:DD32)=2),0,IF($C33+$ED32&gt;($ED$11*DD$8),1,IF($C33+$D33+$E33+$F33+$ED32&gt;($ED$11*DD$8),2,IF($C33+$D33+$E33+$F33+$G33+$ED32&gt;($ED$11*DD$8),3,0))))</f>
        <v>0</v>
      </c>
      <c r="DE33" s="68">
        <f>IF(OR(SUMIF(DE$12:DE32,2,DE$12:DE32)=2,SUMIF(DE$12:DE32,1,DE$12:DE32)=1,SUM(DE$12:DE32)=1,SUM(DE$12:DE32)=2),0,IF($C33+$ED32&gt;($ED$11*DE$8),1,IF($C33+$D33+$E33+$F33+$ED32&gt;($ED$11*DE$8),2,IF($C33+$D33+$E33+$F33+$G33+$ED32&gt;($ED$11*DE$8),3,0))))</f>
        <v>0</v>
      </c>
      <c r="DF33" s="68">
        <f>IF(OR(SUMIF(DF$12:DF32,2,DF$12:DF32)=2,SUMIF(DF$12:DF32,1,DF$12:DF32)=1,SUM(DF$12:DF32)=1,SUM(DF$12:DF32)=2),0,IF($C33+$ED32&gt;($ED$11*DF$8),1,IF($C33+$D33+$E33+$F33+$ED32&gt;($ED$11*DF$8),2,IF($C33+$D33+$E33+$F33+$G33+$ED32&gt;($ED$11*DF$8),3,0))))</f>
        <v>0</v>
      </c>
      <c r="DG33" s="68">
        <f>IF(OR(SUMIF(DG$12:DG32,2,DG$12:DG32)=2,SUMIF(DG$12:DG32,1,DG$12:DG32)=1,SUM(DG$12:DG32)=1,SUM(DG$12:DG32)=2),0,IF($C33+$ED32&gt;($ED$11*DG$8),1,IF($C33+$D33+$E33+$F33+$ED32&gt;($ED$11*DG$8),2,IF($C33+$D33+$E33+$F33+$G33+$ED32&gt;($ED$11*DG$8),3,0))))</f>
        <v>0</v>
      </c>
      <c r="DH33" s="68">
        <f>IF(OR(SUMIF(DH$12:DH32,2,DH$12:DH32)=2,SUMIF(DH$12:DH32,1,DH$12:DH32)=1,SUM(DH$12:DH32)=1,SUM(DH$12:DH32)=2),0,IF($C33+$ED32&gt;($ED$11*DH$8),1,IF($C33+$D33+$E33+$F33+$ED32&gt;($ED$11*DH$8),2,IF($C33+$D33+$E33+$F33+$G33+$ED32&gt;($ED$11*DH$8),3,0))))</f>
        <v>0</v>
      </c>
      <c r="DI33" s="68">
        <f>IF(OR(SUMIF(DI$12:DI32,2,DI$12:DI32)=2,SUMIF(DI$12:DI32,1,DI$12:DI32)=1,SUM(DI$12:DI32)=1,SUM(DI$12:DI32)=2),0,IF($C33+$ED32&gt;($ED$11*DI$8),1,IF($C33+$D33+$E33+$F33+$ED32&gt;($ED$11*DI$8),2,IF($C33+$D33+$E33+$F33+$G33+$ED32&gt;($ED$11*DI$8),3,0))))</f>
        <v>0</v>
      </c>
      <c r="DJ33" s="68">
        <f>IF(OR(SUMIF(DJ$12:DJ32,2,DJ$12:DJ32)=2,SUMIF(DJ$12:DJ32,1,DJ$12:DJ32)=1,SUM(DJ$12:DJ32)=1,SUM(DJ$12:DJ32)=2),0,IF($C33+$ED32&gt;($ED$11*DJ$8),1,IF($C33+$D33+$E33+$F33+$ED32&gt;($ED$11*DJ$8),2,IF($C33+$D33+$E33+$F33+$G33+$ED32&gt;($ED$11*DJ$8),3,0))))</f>
        <v>0</v>
      </c>
      <c r="DK33" s="68">
        <f>IF(OR(SUMIF(DK$12:DK32,2,DK$12:DK32)=2,SUMIF(DK$12:DK32,1,DK$12:DK32)=1,SUM(DK$12:DK32)=1,SUM(DK$12:DK32)=2),0,IF($C33+$ED32&gt;($ED$11*DK$8),1,IF($C33+$D33+$E33+$F33+$ED32&gt;($ED$11*DK$8),2,IF($C33+$D33+$E33+$F33+$G33+$ED32&gt;($ED$11*DK$8),3,0))))</f>
        <v>0</v>
      </c>
      <c r="DL33" s="68">
        <f>IF(OR(SUMIF(DL$12:DL32,2,DL$12:DL32)=2,SUMIF(DL$12:DL32,1,DL$12:DL32)=1,SUM(DL$12:DL32)=1,SUM(DL$12:DL32)=2),0,IF($C33+$ED32&gt;($ED$11*DL$8),1,IF($C33+$D33+$E33+$F33+$ED32&gt;($ED$11*DL$8),2,IF($C33+$D33+$E33+$F33+$G33+$ED32&gt;($ED$11*DL$8),3,0))))</f>
        <v>0</v>
      </c>
      <c r="DM33" s="68">
        <f>IF(OR(SUMIF(DM$12:DM32,2,DM$12:DM32)=2,SUMIF(DM$12:DM32,1,DM$12:DM32)=1,SUM(DM$12:DM32)=1,SUM(DM$12:DM32)=2),0,IF($C33+$ED32&gt;($ED$11*DM$8),1,IF($C33+$D33+$E33+$F33+$ED32&gt;($ED$11*DM$8),2,IF($C33+$D33+$E33+$F33+$G33+$ED32&gt;($ED$11*DM$8),3,0))))</f>
        <v>0</v>
      </c>
      <c r="DN33" s="68">
        <f>IF(OR(SUMIF(DN$12:DN32,2,DN$12:DN32)=2,SUMIF(DN$12:DN32,1,DN$12:DN32)=1,SUM(DN$12:DN32)=1,SUM(DN$12:DN32)=2),0,IF($C33+$ED32&gt;($ED$11*DN$8),1,IF($C33+$D33+$E33+$F33+$ED32&gt;($ED$11*DN$8),2,IF($C33+$D33+$E33+$F33+$G33+$ED32&gt;($ED$11*DN$8),3,0))))</f>
        <v>0</v>
      </c>
      <c r="DO33" s="68">
        <f>IF(OR(SUMIF(DO$12:DO32,2,DO$12:DO32)=2,SUMIF(DO$12:DO32,1,DO$12:DO32)=1,SUM(DO$12:DO32)=1,SUM(DO$12:DO32)=2),0,IF($C33+$ED32&gt;($ED$11*DO$8),1,IF($C33+$D33+$E33+$F33+$ED32&gt;($ED$11*DO$8),2,IF($C33+$D33+$E33+$F33+$G33+$ED32&gt;($ED$11*DO$8),3,0))))</f>
        <v>0</v>
      </c>
      <c r="DP33" s="68">
        <f>IF(OR(SUMIF(DP$12:DP32,2,DP$12:DP32)=2,SUMIF(DP$12:DP32,1,DP$12:DP32)=1,SUM(DP$12:DP32)=1,SUM(DP$12:DP32)=2),0,IF($C33+$ED32&gt;($ED$11*DP$8),1,IF($C33+$D33+$E33+$F33+$ED32&gt;($ED$11*DP$8),2,IF($C33+$D33+$E33+$F33+$G33+$ED32&gt;($ED$11*DP$8),3,0))))</f>
        <v>0</v>
      </c>
      <c r="DQ33" s="68">
        <f>IF(OR(SUMIF(DQ$12:DQ32,2,DQ$12:DQ32)=2,SUMIF(DQ$12:DQ32,1,DQ$12:DQ32)=1,SUM(DQ$12:DQ32)=1,SUM(DQ$12:DQ32)=2),0,IF($C33+$ED32&gt;($ED$11*DQ$8),1,IF($C33+$D33+$E33+$F33+$ED32&gt;($ED$11*DQ$8),2,IF($C33+$D33+$E33+$F33+$G33+$ED32&gt;($ED$11*DQ$8),3,0))))</f>
        <v>0</v>
      </c>
      <c r="DR33" s="68">
        <f>IF(OR(SUMIF(DR$12:DR32,2,DR$12:DR32)=2,SUMIF(DR$12:DR32,1,DR$12:DR32)=1,SUM(DR$12:DR32)=1,SUM(DR$12:DR32)=2),0,IF($C33+$ED32&gt;($ED$11*DR$8),1,IF($C33+$D33+$E33+$F33+$ED32&gt;($ED$11*DR$8),2,IF($C33+$D33+$E33+$F33+$G33+$ED32&gt;($ED$11*DR$8),3,0))))</f>
        <v>0</v>
      </c>
      <c r="DS33" s="68">
        <f>IF(OR(SUMIF(DS$12:DS32,2,DS$12:DS32)=2,SUMIF(DS$12:DS32,1,DS$12:DS32)=1,SUM(DS$12:DS32)=1,SUM(DS$12:DS32)=2),0,IF($C33+$ED32&gt;($ED$11*DS$8),1,IF($C33+$D33+$E33+$F33+$ED32&gt;($ED$11*DS$8),2,IF($C33+$D33+$E33+$F33+$G33+$ED32&gt;($ED$11*DS$8),3,0))))</f>
        <v>0</v>
      </c>
      <c r="DT33" s="68">
        <f>IF(OR(SUMIF(DT$12:DT32,2,DT$12:DT32)=2,SUMIF(DT$12:DT32,1,DT$12:DT32)=1,SUM(DT$12:DT32)=1,SUM(DT$12:DT32)=2),0,IF($C33+$ED32&gt;($ED$11*DT$8),1,IF($C33+$D33+$E33+$F33+$ED32&gt;($ED$11*DT$8),2,IF($C33+$D33+$E33+$F33+$G33+$ED32&gt;($ED$11*DT$8),3,0))))</f>
        <v>0</v>
      </c>
      <c r="DU33" s="68">
        <f>IF(OR(SUMIF(DU$12:DU32,2,DU$12:DU32)=2,SUMIF(DU$12:DU32,1,DU$12:DU32)=1,SUM(DU$12:DU32)=1,SUM(DU$12:DU32)=2),0,IF($C33+$ED32&gt;($ED$11*DU$8),1,IF($C33+$D33+$E33+$F33+$ED32&gt;($ED$11*DU$8),2,IF($C33+$D33+$E33+$F33+$G33+$ED32&gt;($ED$11*DU$8),3,0))))</f>
        <v>0</v>
      </c>
      <c r="DV33" s="68">
        <f>IF(OR(SUMIF(DV$12:DV32,2,DV$12:DV32)=2,SUMIF(DV$12:DV32,1,DV$12:DV32)=1,SUM(DV$12:DV32)=1,SUM(DV$12:DV32)=2),0,IF($C33+$ED32&gt;($ED$11*DV$8),1,IF($C33+$D33+$E33+$F33+$ED32&gt;($ED$11*DV$8),2,IF($C33+$D33+$E33+$F33+$G33+$ED32&gt;($ED$11*DV$8),3,0))))</f>
        <v>0</v>
      </c>
      <c r="DW33" s="68">
        <f>IF(OR(SUMIF(DW$12:DW32,2,DW$12:DW32)=2,SUMIF(DW$12:DW32,1,DW$12:DW32)=1,SUM(DW$12:DW32)=1,SUM(DW$12:DW32)=2),0,IF($C33+$ED32&gt;($ED$11*DW$8),1,IF($C33+$D33+$E33+$F33+$ED32&gt;($ED$11*DW$8),2,IF($C33+$D33+$E33+$F33+$G33+$ED32&gt;($ED$11*DW$8),3,0))))</f>
        <v>0</v>
      </c>
      <c r="DX33" s="68">
        <f>IF(OR(SUMIF(DX$12:DX32,2,DX$12:DX32)=2,SUMIF(DX$12:DX32,1,DX$12:DX32)=1,SUM(DX$12:DX32)=1,SUM(DX$12:DX32)=2),0,IF($C33+$ED32&gt;($ED$11*DX$8),1,IF($C33+$D33+$E33+$F33+$ED32&gt;($ED$11*DX$8),2,IF($C33+$D33+$E33+$F33+$G33+$ED32&gt;($ED$11*DX$8),3,0))))</f>
        <v>0</v>
      </c>
      <c r="DY33" s="68">
        <f>IF(OR(SUMIF(DY$12:DY32,2,DY$12:DY32)=2,SUMIF(DY$12:DY32,1,DY$12:DY32)=1,SUM(DY$12:DY32)=1,SUM(DY$12:DY32)=2),0,IF($C33+$ED32&gt;($ED$11*DY$8),1,IF($C33+$D33+$E33+$F33+$ED32&gt;($ED$11*DY$8),2,IF($C33+$D33+$E33+$F33+$G33+$ED32&gt;($ED$11*DY$8),3,0))))</f>
        <v>0</v>
      </c>
      <c r="DZ33" s="68">
        <f>IF(OR(SUMIF(DZ$12:DZ32,2,DZ$12:DZ32)=2,SUMIF(DZ$12:DZ32,1,DZ$12:DZ32)=1,SUM(DZ$12:DZ32)=1,SUM(DZ$12:DZ32)=2),0,IF($C33+$ED32&gt;($ED$11*DZ$8),1,IF($C33+$D33+$E33+$F33+$ED32&gt;($ED$11*DZ$8),2,IF($C33+$D33+$E33+$F33+$G33+$ED32&gt;($ED$11*DZ$8),3,0))))</f>
        <v>0</v>
      </c>
      <c r="EA33" s="68">
        <f>IF(OR(SUMIF(EA$12:EA32,2,EA$12:EA32)=2,SUMIF(EA$12:EA32,1,EA$12:EA32)=1,SUM(EA$12:EA32)=1,SUM(EA$12:EA32)=2),0,IF($C33+$ED32&gt;($ED$11*EA$8),1,IF($C33+$D33+$E33+$F33+$ED32&gt;($ED$11*EA$8),2,IF($C33+$D33+$E33+$F33+$G33+$ED32&gt;($ED$11*EA$8),3,0))))</f>
        <v>0</v>
      </c>
      <c r="EB33" s="68">
        <f>IF(OR(SUMIF(EB$12:EB32,2,EB$12:EB32)=2,SUMIF(EB$12:EB32,1,EB$12:EB32)=1,SUM(EB$12:EB32)=1,SUM(EB$12:EB32)=2),0,IF($C33+$ED32&gt;($ED$11*EB$8),1,IF($C33+$D33+$E33+$F33+$ED32&gt;($ED$11*EB$8),2,IF($C33+$D33+$E33+$F33+$G33+$ED32&gt;($ED$11*EB$8),3,0))))</f>
        <v>0</v>
      </c>
      <c r="EC33" s="68">
        <f>IF(OR(SUMIF(EC$12:EC32,2,EC$12:EC32)=2,SUMIF(EC$12:EC32,1,EC$12:EC32)=1,SUM(EC$12:EC32)=1,SUM(EC$12:EC32)=2),0,IF($C33+$ED32&gt;($ED$11*EC$8),1,IF($C33+$D33+$E33+$F33+$ED32&gt;($ED$11*EC$8),2,IF($C33+$D33+$E33+$F33+$G33+$ED32&gt;($ED$11*EC$8),3,0))))</f>
        <v>0</v>
      </c>
      <c r="ED33" s="26">
        <f>SUM($C$12:$F33)</f>
        <v>0</v>
      </c>
    </row>
    <row r="34" spans="1:134" ht="14.1" customHeight="1">
      <c r="A34" s="66">
        <v>23</v>
      </c>
      <c r="B34" s="238"/>
      <c r="C34" s="238"/>
      <c r="D34" s="238"/>
      <c r="E34" s="238"/>
      <c r="F34" s="238"/>
      <c r="G34" s="238"/>
      <c r="H34" s="68">
        <f>IF(OR(SUMIF(H$12:H33,2,H$12:H33)=2,SUMIF(H$12:H33,1,H$12:H33)=1,SUM(H$12:H33)=1,SUM(H$12:H33)=2),0,IF($C34+$ED33&gt;($ED$11*H$8),1,IF($C34+$D34+$E34+$F34+$ED33&gt;($ED$11*H$8),2,IF($C34+$D34+$E34+$F34+$G34+$ED33&gt;($ED$11*H$8),3,0))))</f>
        <v>0</v>
      </c>
      <c r="I34" s="68">
        <f>IF(OR(SUMIF(I$12:I33,2,I$12:I33)=2,SUMIF(I$12:I33,1,I$12:I33)=1,SUM(I$12:I33)=1,SUM(I$12:I33)=2),0,IF($C34+$ED33&gt;($ED$11*I$8),1,IF($C34+$D34+$E34+$F34+$ED33&gt;($ED$11*I$8),2,IF($C34+$D34+$E34+$F34+$G34+$ED33&gt;($ED$11*I$8),3,0))))</f>
        <v>0</v>
      </c>
      <c r="J34" s="68">
        <f>IF(OR(SUMIF(J$12:J33,2,J$12:J33)=2,SUMIF(J$12:J33,1,J$12:J33)=1,SUM(J$12:J33)=1,SUM(J$12:J33)=2),0,IF($C34+$ED33&gt;($ED$11*J$8),1,IF($C34+$D34+$E34+$F34+$ED33&gt;($ED$11*J$8),2,IF($C34+$D34+$E34+$F34+$G34+$ED33&gt;($ED$11*J$8),3,0))))</f>
        <v>0</v>
      </c>
      <c r="K34" s="68">
        <f>IF(OR(SUMIF(K$12:K33,2,K$12:K33)=2,SUMIF(K$12:K33,1,K$12:K33)=1,SUM(K$12:K33)=1,SUM(K$12:K33)=2),0,IF($C34+$ED33&gt;($ED$11*K$8),1,IF($C34+$D34+$E34+$F34+$ED33&gt;($ED$11*K$8),2,IF($C34+$D34+$E34+$F34+$G34+$ED33&gt;($ED$11*K$8),3,0))))</f>
        <v>0</v>
      </c>
      <c r="L34" s="68">
        <f>IF(OR(SUMIF(L$12:L33,2,L$12:L33)=2,SUMIF(L$12:L33,1,L$12:L33)=1,SUM(L$12:L33)=1,SUM(L$12:L33)=2),0,IF($C34+$ED33&gt;($ED$11*L$8),1,IF($C34+$D34+$E34+$F34+$ED33&gt;($ED$11*L$8),2,IF($C34+$D34+$E34+$F34+$G34+$ED33&gt;($ED$11*L$8),3,0))))</f>
        <v>0</v>
      </c>
      <c r="M34" s="68">
        <f>IF(OR(SUMIF(M$12:M33,2,M$12:M33)=2,SUMIF(M$12:M33,1,M$12:M33)=1,SUM(M$12:M33)=1,SUM(M$12:M33)=2),0,IF($C34+$ED33&gt;($ED$11*M$8),1,IF($C34+$D34+$E34+$F34+$ED33&gt;($ED$11*M$8),2,IF($C34+$D34+$E34+$F34+$G34+$ED33&gt;($ED$11*M$8),3,0))))</f>
        <v>0</v>
      </c>
      <c r="N34" s="68">
        <f>IF(OR(SUMIF(N$12:N33,2,N$12:N33)=2,SUMIF(N$12:N33,1,N$12:N33)=1,SUM(N$12:N33)=1,SUM(N$12:N33)=2),0,IF($C34+$ED33&gt;($ED$11*N$8),1,IF($C34+$D34+$E34+$F34+$ED33&gt;($ED$11*N$8),2,IF($C34+$D34+$E34+$F34+$G34+$ED33&gt;($ED$11*N$8),3,0))))</f>
        <v>0</v>
      </c>
      <c r="O34" s="68">
        <f>IF(OR(SUMIF(O$12:O33,2,O$12:O33)=2,SUMIF(O$12:O33,1,O$12:O33)=1,SUM(O$12:O33)=1,SUM(O$12:O33)=2),0,IF($C34+$ED33&gt;($ED$11*O$8),1,IF($C34+$D34+$E34+$F34+$ED33&gt;($ED$11*O$8),2,IF($C34+$D34+$E34+$F34+$G34+$ED33&gt;($ED$11*O$8),3,0))))</f>
        <v>0</v>
      </c>
      <c r="P34" s="68">
        <f>IF(OR(SUMIF(P$12:P33,2,P$12:P33)=2,SUMIF(P$12:P33,1,P$12:P33)=1,SUM(P$12:P33)=1,SUM(P$12:P33)=2),0,IF($C34+$ED33&gt;($ED$11*P$8),1,IF($C34+$D34+$E34+$F34+$ED33&gt;($ED$11*P$8),2,IF($C34+$D34+$E34+$F34+$G34+$ED33&gt;($ED$11*P$8),3,0))))</f>
        <v>0</v>
      </c>
      <c r="Q34" s="68">
        <f>IF(OR(SUMIF(Q$12:Q33,2,Q$12:Q33)=2,SUMIF(Q$12:Q33,1,Q$12:Q33)=1,SUM(Q$12:Q33)=1,SUM(Q$12:Q33)=2),0,IF($C34+$ED33&gt;($ED$11*Q$8),1,IF($C34+$D34+$E34+$F34+$ED33&gt;($ED$11*Q$8),2,IF($C34+$D34+$E34+$F34+$G34+$ED33&gt;($ED$11*Q$8),3,0))))</f>
        <v>0</v>
      </c>
      <c r="R34" s="68">
        <f>IF(OR(SUMIF(R$12:R33,2,R$12:R33)=2,SUMIF(R$12:R33,1,R$12:R33)=1,SUM(R$12:R33)=1,SUM(R$12:R33)=2),0,IF($C34+$ED33&gt;($ED$11*R$8),1,IF($C34+$D34+$E34+$F34+$ED33&gt;($ED$11*R$8),2,IF($C34+$D34+$E34+$F34+$G34+$ED33&gt;($ED$11*R$8),3,0))))</f>
        <v>0</v>
      </c>
      <c r="S34" s="68">
        <f>IF(OR(SUMIF(S$12:S33,2,S$12:S33)=2,SUMIF(S$12:S33,1,S$12:S33)=1,SUM(S$12:S33)=1,SUM(S$12:S33)=2),0,IF($C34+$ED33&gt;($ED$11*S$8),1,IF($C34+$D34+$E34+$F34+$ED33&gt;($ED$11*S$8),2,IF($C34+$D34+$E34+$F34+$G34+$ED33&gt;($ED$11*S$8),3,0))))</f>
        <v>0</v>
      </c>
      <c r="T34" s="68">
        <f>IF(OR(SUMIF(T$12:T33,2,T$12:T33)=2,SUMIF(T$12:T33,1,T$12:T33)=1,SUM(T$12:T33)=1,SUM(T$12:T33)=2),0,IF($C34+$ED33&gt;($ED$11*T$8),1,IF($C34+$D34+$E34+$F34+$ED33&gt;($ED$11*T$8),2,IF($C34+$D34+$E34+$F34+$G34+$ED33&gt;($ED$11*T$8),3,0))))</f>
        <v>0</v>
      </c>
      <c r="U34" s="68">
        <f>IF(OR(SUMIF(U$12:U33,2,U$12:U33)=2,SUMIF(U$12:U33,1,U$12:U33)=1,SUM(U$12:U33)=1,SUM(U$12:U33)=2),0,IF($C34+$ED33&gt;($ED$11*U$8),1,IF($C34+$D34+$E34+$F34+$ED33&gt;($ED$11*U$8),2,IF($C34+$D34+$E34+$F34+$G34+$ED33&gt;($ED$11*U$8),3,0))))</f>
        <v>0</v>
      </c>
      <c r="V34" s="68">
        <f>IF(OR(SUMIF(V$12:V33,2,V$12:V33)=2,SUMIF(V$12:V33,1,V$12:V33)=1,SUM(V$12:V33)=1,SUM(V$12:V33)=2),0,IF($C34+$ED33&gt;($ED$11*V$8),1,IF($C34+$D34+$E34+$F34+$ED33&gt;($ED$11*V$8),2,IF($C34+$D34+$E34+$F34+$G34+$ED33&gt;($ED$11*V$8),3,0))))</f>
        <v>0</v>
      </c>
      <c r="W34" s="68">
        <f>IF(OR(SUMIF(W$12:W33,2,W$12:W33)=2,SUMIF(W$12:W33,1,W$12:W33)=1,SUM(W$12:W33)=1,SUM(W$12:W33)=2),0,IF($C34+$ED33&gt;($ED$11*W$8),1,IF($C34+$D34+$E34+$F34+$ED33&gt;($ED$11*W$8),2,IF($C34+$D34+$E34+$F34+$G34+$ED33&gt;($ED$11*W$8),3,0))))</f>
        <v>0</v>
      </c>
      <c r="X34" s="68">
        <f>IF(OR(SUMIF(X$12:X33,2,X$12:X33)=2,SUMIF(X$12:X33,1,X$12:X33)=1,SUM(X$12:X33)=1,SUM(X$12:X33)=2),0,IF($C34+$ED33&gt;($ED$11*X$8),1,IF($C34+$D34+$E34+$F34+$ED33&gt;($ED$11*X$8),2,IF($C34+$D34+$E34+$F34+$G34+$ED33&gt;($ED$11*X$8),3,0))))</f>
        <v>0</v>
      </c>
      <c r="Y34" s="68">
        <f>IF(OR(SUMIF(Y$12:Y33,2,Y$12:Y33)=2,SUMIF(Y$12:Y33,1,Y$12:Y33)=1,SUM(Y$12:Y33)=1,SUM(Y$12:Y33)=2),0,IF($C34+$ED33&gt;($ED$11*Y$8),1,IF($C34+$D34+$E34+$F34+$ED33&gt;($ED$11*Y$8),2,IF($C34+$D34+$E34+$F34+$G34+$ED33&gt;($ED$11*Y$8),3,0))))</f>
        <v>0</v>
      </c>
      <c r="Z34" s="68">
        <f>IF(OR(SUMIF(Z$12:Z33,2,Z$12:Z33)=2,SUMIF(Z$12:Z33,1,Z$12:Z33)=1,SUM(Z$12:Z33)=1,SUM(Z$12:Z33)=2),0,IF($C34+$ED33&gt;($ED$11*Z$8),1,IF($C34+$D34+$E34+$F34+$ED33&gt;($ED$11*Z$8),2,IF($C34+$D34+$E34+$F34+$G34+$ED33&gt;($ED$11*Z$8),3,0))))</f>
        <v>0</v>
      </c>
      <c r="AA34" s="68">
        <f>IF(OR(SUMIF(AA$12:AA33,2,AA$12:AA33)=2,SUMIF(AA$12:AA33,1,AA$12:AA33)=1,SUM(AA$12:AA33)=1,SUM(AA$12:AA33)=2),0,IF($C34+$ED33&gt;($ED$11*AA$8),1,IF($C34+$D34+$E34+$F34+$ED33&gt;($ED$11*AA$8),2,IF($C34+$D34+$E34+$F34+$G34+$ED33&gt;($ED$11*AA$8),3,0))))</f>
        <v>0</v>
      </c>
      <c r="AB34" s="68">
        <f>IF(OR(SUMIF(AB$12:AB33,2,AB$12:AB33)=2,SUMIF(AB$12:AB33,1,AB$12:AB33)=1,SUM(AB$12:AB33)=1,SUM(AB$12:AB33)=2),0,IF($C34+$ED33&gt;($ED$11*AB$8),1,IF($C34+$D34+$E34+$F34+$ED33&gt;($ED$11*AB$8),2,IF($C34+$D34+$E34+$F34+$G34+$ED33&gt;($ED$11*AB$8),3,0))))</f>
        <v>0</v>
      </c>
      <c r="AC34" s="68">
        <f>IF(OR(SUMIF(AC$12:AC33,2,AC$12:AC33)=2,SUMIF(AC$12:AC33,1,AC$12:AC33)=1,SUM(AC$12:AC33)=1,SUM(AC$12:AC33)=2),0,IF($C34+$ED33&gt;($ED$11*AC$8),1,IF($C34+$D34+$E34+$F34+$ED33&gt;($ED$11*AC$8),2,IF($C34+$D34+$E34+$F34+$G34+$ED33&gt;($ED$11*AC$8),3,0))))</f>
        <v>0</v>
      </c>
      <c r="AD34" s="68">
        <f>IF(OR(SUMIF(AD$12:AD33,2,AD$12:AD33)=2,SUMIF(AD$12:AD33,1,AD$12:AD33)=1,SUM(AD$12:AD33)=1,SUM(AD$12:AD33)=2),0,IF($C34+$ED33&gt;($ED$11*AD$8),1,IF($C34+$D34+$E34+$F34+$ED33&gt;($ED$11*AD$8),2,IF($C34+$D34+$E34+$F34+$G34+$ED33&gt;($ED$11*AD$8),3,0))))</f>
        <v>0</v>
      </c>
      <c r="AE34" s="68">
        <f>IF(OR(SUMIF(AE$12:AE33,2,AE$12:AE33)=2,SUMIF(AE$12:AE33,1,AE$12:AE33)=1,SUM(AE$12:AE33)=1,SUM(AE$12:AE33)=2),0,IF($C34+$ED33&gt;($ED$11*AE$8),1,IF($C34+$D34+$E34+$F34+$ED33&gt;($ED$11*AE$8),2,IF($C34+$D34+$E34+$F34+$G34+$ED33&gt;($ED$11*AE$8),3,0))))</f>
        <v>0</v>
      </c>
      <c r="AF34" s="68">
        <f>IF(OR(SUMIF(AF$12:AF33,2,AF$12:AF33)=2,SUMIF(AF$12:AF33,1,AF$12:AF33)=1,SUM(AF$12:AF33)=1,SUM(AF$12:AF33)=2),0,IF($C34+$ED33&gt;($ED$11*AF$8),1,IF($C34+$D34+$E34+$F34+$ED33&gt;($ED$11*AF$8),2,IF($C34+$D34+$E34+$F34+$G34+$ED33&gt;($ED$11*AF$8),3,0))))</f>
        <v>0</v>
      </c>
      <c r="AG34" s="68">
        <f>IF(OR(SUMIF(AG$12:AG33,2,AG$12:AG33)=2,SUMIF(AG$12:AG33,1,AG$12:AG33)=1,SUM(AG$12:AG33)=1,SUM(AG$12:AG33)=2),0,IF($C34+$ED33&gt;($ED$11*AG$8),1,IF($C34+$D34+$E34+$F34+$ED33&gt;($ED$11*AG$8),2,IF($C34+$D34+$E34+$F34+$G34+$ED33&gt;($ED$11*AG$8),3,0))))</f>
        <v>0</v>
      </c>
      <c r="AH34" s="68">
        <f>IF(OR(SUMIF(AH$12:AH33,2,AH$12:AH33)=2,SUMIF(AH$12:AH33,1,AH$12:AH33)=1,SUM(AH$12:AH33)=1,SUM(AH$12:AH33)=2),0,IF($C34+$ED33&gt;($ED$11*AH$8),1,IF($C34+$D34+$E34+$F34+$ED33&gt;($ED$11*AH$8),2,IF($C34+$D34+$E34+$F34+$G34+$ED33&gt;($ED$11*AH$8),3,0))))</f>
        <v>0</v>
      </c>
      <c r="AI34" s="68">
        <f>IF(OR(SUMIF(AI$12:AI33,2,AI$12:AI33)=2,SUMIF(AI$12:AI33,1,AI$12:AI33)=1,SUM(AI$12:AI33)=1,SUM(AI$12:AI33)=2),0,IF($C34+$ED33&gt;($ED$11*AI$8),1,IF($C34+$D34+$E34+$F34+$ED33&gt;($ED$11*AI$8),2,IF($C34+$D34+$E34+$F34+$G34+$ED33&gt;($ED$11*AI$8),3,0))))</f>
        <v>0</v>
      </c>
      <c r="AJ34" s="68">
        <f>IF(OR(SUMIF(AJ$12:AJ33,2,AJ$12:AJ33)=2,SUMIF(AJ$12:AJ33,1,AJ$12:AJ33)=1,SUM(AJ$12:AJ33)=1,SUM(AJ$12:AJ33)=2),0,IF($C34+$ED33&gt;($ED$11*AJ$8),1,IF($C34+$D34+$E34+$F34+$ED33&gt;($ED$11*AJ$8),2,IF($C34+$D34+$E34+$F34+$G34+$ED33&gt;($ED$11*AJ$8),3,0))))</f>
        <v>0</v>
      </c>
      <c r="AK34" s="68">
        <f>IF(OR(SUMIF(AK$12:AK33,2,AK$12:AK33)=2,SUMIF(AK$12:AK33,1,AK$12:AK33)=1,SUM(AK$12:AK33)=1,SUM(AK$12:AK33)=2),0,IF($C34+$ED33&gt;($ED$11*AK$8),1,IF($C34+$D34+$E34+$F34+$ED33&gt;($ED$11*AK$8),2,IF($C34+$D34+$E34+$F34+$G34+$ED33&gt;($ED$11*AK$8),3,0))))</f>
        <v>0</v>
      </c>
      <c r="AL34" s="68">
        <f>IF(OR(SUMIF(AL$12:AL33,2,AL$12:AL33)=2,SUMIF(AL$12:AL33,1,AL$12:AL33)=1,SUM(AL$12:AL33)=1,SUM(AL$12:AL33)=2),0,IF($C34+$ED33&gt;($ED$11*AL$8),1,IF($C34+$D34+$E34+$F34+$ED33&gt;($ED$11*AL$8),2,IF($C34+$D34+$E34+$F34+$G34+$ED33&gt;($ED$11*AL$8),3,0))))</f>
        <v>0</v>
      </c>
      <c r="AM34" s="68">
        <f>IF(OR(SUMIF(AM$12:AM33,2,AM$12:AM33)=2,SUMIF(AM$12:AM33,1,AM$12:AM33)=1,SUM(AM$12:AM33)=1,SUM(AM$12:AM33)=2),0,IF($C34+$ED33&gt;($ED$11*AM$8),1,IF($C34+$D34+$E34+$F34+$ED33&gt;($ED$11*AM$8),2,IF($C34+$D34+$E34+$F34+$G34+$ED33&gt;($ED$11*AM$8),3,0))))</f>
        <v>0</v>
      </c>
      <c r="AN34" s="68">
        <f>IF(OR(SUMIF(AN$12:AN33,2,AN$12:AN33)=2,SUMIF(AN$12:AN33,1,AN$12:AN33)=1,SUM(AN$12:AN33)=1,SUM(AN$12:AN33)=2),0,IF($C34+$ED33&gt;($ED$11*AN$8),1,IF($C34+$D34+$E34+$F34+$ED33&gt;($ED$11*AN$8),2,IF($C34+$D34+$E34+$F34+$G34+$ED33&gt;($ED$11*AN$8),3,0))))</f>
        <v>0</v>
      </c>
      <c r="AO34" s="68">
        <f>IF(OR(SUMIF(AO$12:AO33,2,AO$12:AO33)=2,SUMIF(AO$12:AO33,1,AO$12:AO33)=1,SUM(AO$12:AO33)=1,SUM(AO$12:AO33)=2),0,IF($C34+$ED33&gt;($ED$11*AO$8),1,IF($C34+$D34+$E34+$F34+$ED33&gt;($ED$11*AO$8),2,IF($C34+$D34+$E34+$F34+$G34+$ED33&gt;($ED$11*AO$8),3,0))))</f>
        <v>0</v>
      </c>
      <c r="AP34" s="68">
        <f>IF(OR(SUMIF(AP$12:AP33,2,AP$12:AP33)=2,SUMIF(AP$12:AP33,1,AP$12:AP33)=1,SUM(AP$12:AP33)=1,SUM(AP$12:AP33)=2),0,IF($C34+$ED33&gt;($ED$11*AP$8),1,IF($C34+$D34+$E34+$F34+$ED33&gt;($ED$11*AP$8),2,IF($C34+$D34+$E34+$F34+$G34+$ED33&gt;($ED$11*AP$8),3,0))))</f>
        <v>0</v>
      </c>
      <c r="AQ34" s="68">
        <f>IF(OR(SUMIF(AQ$12:AQ33,2,AQ$12:AQ33)=2,SUMIF(AQ$12:AQ33,1,AQ$12:AQ33)=1,SUM(AQ$12:AQ33)=1,SUM(AQ$12:AQ33)=2),0,IF($C34+$ED33&gt;($ED$11*AQ$8),1,IF($C34+$D34+$E34+$F34+$ED33&gt;($ED$11*AQ$8),2,IF($C34+$D34+$E34+$F34+$G34+$ED33&gt;($ED$11*AQ$8),3,0))))</f>
        <v>0</v>
      </c>
      <c r="AR34" s="68">
        <f>IF(OR(SUMIF(AR$12:AR33,2,AR$12:AR33)=2,SUMIF(AR$12:AR33,1,AR$12:AR33)=1,SUM(AR$12:AR33)=1,SUM(AR$12:AR33)=2),0,IF($C34+$ED33&gt;($ED$11*AR$8),1,IF($C34+$D34+$E34+$F34+$ED33&gt;($ED$11*AR$8),2,IF($C34+$D34+$E34+$F34+$G34+$ED33&gt;($ED$11*AR$8),3,0))))</f>
        <v>0</v>
      </c>
      <c r="AS34" s="68">
        <f>IF(OR(SUMIF(AS$12:AS33,2,AS$12:AS33)=2,SUMIF(AS$12:AS33,1,AS$12:AS33)=1,SUM(AS$12:AS33)=1,SUM(AS$12:AS33)=2),0,IF($C34+$ED33&gt;($ED$11*AS$8),1,IF($C34+$D34+$E34+$F34+$ED33&gt;($ED$11*AS$8),2,IF($C34+$D34+$E34+$F34+$G34+$ED33&gt;($ED$11*AS$8),3,0))))</f>
        <v>0</v>
      </c>
      <c r="AT34" s="68">
        <f>IF(OR(SUMIF(AT$12:AT33,2,AT$12:AT33)=2,SUMIF(AT$12:AT33,1,AT$12:AT33)=1,SUM(AT$12:AT33)=1,SUM(AT$12:AT33)=2),0,IF($C34+$ED33&gt;($ED$11*AT$8),1,IF($C34+$D34+$E34+$F34+$ED33&gt;($ED$11*AT$8),2,IF($C34+$D34+$E34+$F34+$G34+$ED33&gt;($ED$11*AT$8),3,0))))</f>
        <v>0</v>
      </c>
      <c r="AU34" s="68">
        <f>IF(OR(SUMIF(AU$12:AU33,2,AU$12:AU33)=2,SUMIF(AU$12:AU33,1,AU$12:AU33)=1,SUM(AU$12:AU33)=1,SUM(AU$12:AU33)=2),0,IF($C34+$ED33&gt;($ED$11*AU$8),1,IF($C34+$D34+$E34+$F34+$ED33&gt;($ED$11*AU$8),2,IF($C34+$D34+$E34+$F34+$G34+$ED33&gt;($ED$11*AU$8),3,0))))</f>
        <v>0</v>
      </c>
      <c r="AV34" s="68">
        <f>IF(OR(SUMIF(AV$12:AV33,2,AV$12:AV33)=2,SUMIF(AV$12:AV33,1,AV$12:AV33)=1,SUM(AV$12:AV33)=1,SUM(AV$12:AV33)=2),0,IF($C34+$ED33&gt;($ED$11*AV$8),1,IF($C34+$D34+$E34+$F34+$ED33&gt;($ED$11*AV$8),2,IF($C34+$D34+$E34+$F34+$G34+$ED33&gt;($ED$11*AV$8),3,0))))</f>
        <v>0</v>
      </c>
      <c r="AW34" s="68">
        <f>IF(OR(SUMIF(AW$12:AW33,2,AW$12:AW33)=2,SUMIF(AW$12:AW33,1,AW$12:AW33)=1,SUM(AW$12:AW33)=1,SUM(AW$12:AW33)=2),0,IF($C34+$ED33&gt;($ED$11*AW$8),1,IF($C34+$D34+$E34+$F34+$ED33&gt;($ED$11*AW$8),2,IF($C34+$D34+$E34+$F34+$G34+$ED33&gt;($ED$11*AW$8),3,0))))</f>
        <v>0</v>
      </c>
      <c r="AX34" s="68">
        <f>IF(OR(SUMIF(AX$12:AX33,2,AX$12:AX33)=2,SUMIF(AX$12:AX33,1,AX$12:AX33)=1,SUM(AX$12:AX33)=1,SUM(AX$12:AX33)=2),0,IF($C34+$ED33&gt;($ED$11*AX$8),1,IF($C34+$D34+$E34+$F34+$ED33&gt;($ED$11*AX$8),2,IF($C34+$D34+$E34+$F34+$G34+$ED33&gt;($ED$11*AX$8),3,0))))</f>
        <v>0</v>
      </c>
      <c r="AY34" s="68">
        <f>IF(OR(SUMIF(AY$12:AY33,2,AY$12:AY33)=2,SUMIF(AY$12:AY33,1,AY$12:AY33)=1,SUM(AY$12:AY33)=1,SUM(AY$12:AY33)=2),0,IF($C34+$ED33&gt;($ED$11*AY$8),1,IF($C34+$D34+$E34+$F34+$ED33&gt;($ED$11*AY$8),2,IF($C34+$D34+$E34+$F34+$G34+$ED33&gt;($ED$11*AY$8),3,0))))</f>
        <v>0</v>
      </c>
      <c r="AZ34" s="68">
        <f>IF(OR(SUMIF(AZ$12:AZ33,2,AZ$12:AZ33)=2,SUMIF(AZ$12:AZ33,1,AZ$12:AZ33)=1,SUM(AZ$12:AZ33)=1,SUM(AZ$12:AZ33)=2),0,IF($C34+$ED33&gt;($ED$11*AZ$8),1,IF($C34+$D34+$E34+$F34+$ED33&gt;($ED$11*AZ$8),2,IF($C34+$D34+$E34+$F34+$G34+$ED33&gt;($ED$11*AZ$8),3,0))))</f>
        <v>0</v>
      </c>
      <c r="BA34" s="68">
        <f>IF(OR(SUMIF(BA$12:BA33,2,BA$12:BA33)=2,SUMIF(BA$12:BA33,1,BA$12:BA33)=1,SUM(BA$12:BA33)=1,SUM(BA$12:BA33)=2),0,IF($C34+$ED33&gt;($ED$11*BA$8),1,IF($C34+$D34+$E34+$F34+$ED33&gt;($ED$11*BA$8),2,IF($C34+$D34+$E34+$F34+$G34+$ED33&gt;($ED$11*BA$8),3,0))))</f>
        <v>0</v>
      </c>
      <c r="BB34" s="68">
        <f>IF(OR(SUMIF(BB$12:BB33,2,BB$12:BB33)=2,SUMIF(BB$12:BB33,1,BB$12:BB33)=1,SUM(BB$12:BB33)=1,SUM(BB$12:BB33)=2),0,IF($C34+$ED33&gt;($ED$11*BB$8),1,IF($C34+$D34+$E34+$F34+$ED33&gt;($ED$11*BB$8),2,IF($C34+$D34+$E34+$F34+$G34+$ED33&gt;($ED$11*BB$8),3,0))))</f>
        <v>0</v>
      </c>
      <c r="BC34" s="68">
        <f>IF(OR(SUMIF(BC$12:BC33,2,BC$12:BC33)=2,SUMIF(BC$12:BC33,1,BC$12:BC33)=1,SUM(BC$12:BC33)=1,SUM(BC$12:BC33)=2),0,IF($C34+$ED33&gt;($ED$11*BC$8),1,IF($C34+$D34+$E34+$F34+$ED33&gt;($ED$11*BC$8),2,IF($C34+$D34+$E34+$F34+$G34+$ED33&gt;($ED$11*BC$8),3,0))))</f>
        <v>0</v>
      </c>
      <c r="BD34" s="68">
        <f>IF(OR(SUMIF(BD$12:BD33,2,BD$12:BD33)=2,SUMIF(BD$12:BD33,1,BD$12:BD33)=1,SUM(BD$12:BD33)=1,SUM(BD$12:BD33)=2),0,IF($C34+$ED33&gt;($ED$11*BD$8),1,IF($C34+$D34+$E34+$F34+$ED33&gt;($ED$11*BD$8),2,IF($C34+$D34+$E34+$F34+$G34+$ED33&gt;($ED$11*BD$8),3,0))))</f>
        <v>0</v>
      </c>
      <c r="BE34" s="68">
        <f>IF(OR(SUMIF(BE$12:BE33,2,BE$12:BE33)=2,SUMIF(BE$12:BE33,1,BE$12:BE33)=1,SUM(BE$12:BE33)=1,SUM(BE$12:BE33)=2),0,IF($C34+$ED33&gt;($ED$11*BE$8),1,IF($C34+$D34+$E34+$F34+$ED33&gt;($ED$11*BE$8),2,IF($C34+$D34+$E34+$F34+$G34+$ED33&gt;($ED$11*BE$8),3,0))))</f>
        <v>0</v>
      </c>
      <c r="BF34" s="68">
        <f>IF(OR(SUMIF(BF$12:BF33,2,BF$12:BF33)=2,SUMIF(BF$12:BF33,1,BF$12:BF33)=1,SUM(BF$12:BF33)=1,SUM(BF$12:BF33)=2),0,IF($C34+$ED33&gt;($ED$11*BF$8),1,IF($C34+$D34+$E34+$F34+$ED33&gt;($ED$11*BF$8),2,IF($C34+$D34+$E34+$F34+$G34+$ED33&gt;($ED$11*BF$8),3,0))))</f>
        <v>0</v>
      </c>
      <c r="BG34" s="68">
        <f>IF(OR(SUMIF(BG$12:BG33,2,BG$12:BG33)=2,SUMIF(BG$12:BG33,1,BG$12:BG33)=1,SUM(BG$12:BG33)=1,SUM(BG$12:BG33)=2),0,IF($C34+$ED33&gt;($ED$11*BG$8),1,IF($C34+$D34+$E34+$F34+$ED33&gt;($ED$11*BG$8),2,IF($C34+$D34+$E34+$F34+$G34+$ED33&gt;($ED$11*BG$8),3,0))))</f>
        <v>0</v>
      </c>
      <c r="BH34" s="68">
        <f>IF(OR(SUMIF(BH$12:BH33,2,BH$12:BH33)=2,SUMIF(BH$12:BH33,1,BH$12:BH33)=1,SUM(BH$12:BH33)=1,SUM(BH$12:BH33)=2),0,IF($C34+$ED33&gt;($ED$11*BH$8),1,IF($C34+$D34+$E34+$F34+$ED33&gt;($ED$11*BH$8),2,IF($C34+$D34+$E34+$F34+$G34+$ED33&gt;($ED$11*BH$8),3,0))))</f>
        <v>0</v>
      </c>
      <c r="BI34" s="68">
        <f>IF(OR(SUMIF(BI$12:BI33,2,BI$12:BI33)=2,SUMIF(BI$12:BI33,1,BI$12:BI33)=1,SUM(BI$12:BI33)=1,SUM(BI$12:BI33)=2),0,IF($C34+$ED33&gt;($ED$11*BI$8),1,IF($C34+$D34+$E34+$F34+$ED33&gt;($ED$11*BI$8),2,IF($C34+$D34+$E34+$F34+$G34+$ED33&gt;($ED$11*BI$8),3,0))))</f>
        <v>0</v>
      </c>
      <c r="BJ34" s="68">
        <f>IF(OR(SUMIF(BJ$12:BJ33,2,BJ$12:BJ33)=2,SUMIF(BJ$12:BJ33,1,BJ$12:BJ33)=1,SUM(BJ$12:BJ33)=1,SUM(BJ$12:BJ33)=2),0,IF($C34+$ED33&gt;($ED$11*BJ$8),1,IF($C34+$D34+$E34+$F34+$ED33&gt;($ED$11*BJ$8),2,IF($C34+$D34+$E34+$F34+$G34+$ED33&gt;($ED$11*BJ$8),3,0))))</f>
        <v>0</v>
      </c>
      <c r="BK34" s="68">
        <f>IF(OR(SUMIF(BK$12:BK33,2,BK$12:BK33)=2,SUMIF(BK$12:BK33,1,BK$12:BK33)=1,SUM(BK$12:BK33)=1,SUM(BK$12:BK33)=2),0,IF($C34+$ED33&gt;($ED$11*BK$8),1,IF($C34+$D34+$E34+$F34+$ED33&gt;($ED$11*BK$8),2,IF($C34+$D34+$E34+$F34+$G34+$ED33&gt;($ED$11*BK$8),3,0))))</f>
        <v>0</v>
      </c>
      <c r="BL34" s="68">
        <f>IF(OR(SUMIF(BL$12:BL33,2,BL$12:BL33)=2,SUMIF(BL$12:BL33,1,BL$12:BL33)=1,SUM(BL$12:BL33)=1,SUM(BL$12:BL33)=2),0,IF($C34+$ED33&gt;($ED$11*BL$8),1,IF($C34+$D34+$E34+$F34+$ED33&gt;($ED$11*BL$8),2,IF($C34+$D34+$E34+$F34+$G34+$ED33&gt;($ED$11*BL$8),3,0))))</f>
        <v>0</v>
      </c>
      <c r="BM34" s="68">
        <f>IF(OR(SUMIF(BM$12:BM33,2,BM$12:BM33)=2,SUMIF(BM$12:BM33,1,BM$12:BM33)=1,SUM(BM$12:BM33)=1,SUM(BM$12:BM33)=2),0,IF($C34+$ED33&gt;($ED$11*BM$8),1,IF($C34+$D34+$E34+$F34+$ED33&gt;($ED$11*BM$8),2,IF($C34+$D34+$E34+$F34+$G34+$ED33&gt;($ED$11*BM$8),3,0))))</f>
        <v>0</v>
      </c>
      <c r="BN34" s="68">
        <f>IF(OR(SUMIF(BN$12:BN33,2,BN$12:BN33)=2,SUMIF(BN$12:BN33,1,BN$12:BN33)=1,SUM(BN$12:BN33)=1,SUM(BN$12:BN33)=2),0,IF($C34+$ED33&gt;($ED$11*BN$8),1,IF($C34+$D34+$E34+$F34+$ED33&gt;($ED$11*BN$8),2,IF($C34+$D34+$E34+$F34+$G34+$ED33&gt;($ED$11*BN$8),3,0))))</f>
        <v>0</v>
      </c>
      <c r="BO34" s="68">
        <f>IF(OR(SUMIF(BO$12:BO33,2,BO$12:BO33)=2,SUMIF(BO$12:BO33,1,BO$12:BO33)=1,SUM(BO$12:BO33)=1,SUM(BO$12:BO33)=2),0,IF($C34+$ED33&gt;($ED$11*BO$8),1,IF($C34+$D34+$E34+$F34+$ED33&gt;($ED$11*BO$8),2,IF($C34+$D34+$E34+$F34+$G34+$ED33&gt;($ED$11*BO$8),3,0))))</f>
        <v>0</v>
      </c>
      <c r="BP34" s="68">
        <f>IF(OR(SUMIF(BP$12:BP33,2,BP$12:BP33)=2,SUMIF(BP$12:BP33,1,BP$12:BP33)=1,SUM(BP$12:BP33)=1,SUM(BP$12:BP33)=2),0,IF($C34+$ED33&gt;($ED$11*BP$8),1,IF($C34+$D34+$E34+$F34+$ED33&gt;($ED$11*BP$8),2,IF($C34+$D34+$E34+$F34+$G34+$ED33&gt;($ED$11*BP$8),3,0))))</f>
        <v>0</v>
      </c>
      <c r="BQ34" s="68">
        <f>IF(OR(SUMIF(BQ$12:BQ33,2,BQ$12:BQ33)=2,SUMIF(BQ$12:BQ33,1,BQ$12:BQ33)=1,SUM(BQ$12:BQ33)=1,SUM(BQ$12:BQ33)=2),0,IF($C34+$ED33&gt;($ED$11*BQ$8),1,IF($C34+$D34+$E34+$F34+$ED33&gt;($ED$11*BQ$8),2,IF($C34+$D34+$E34+$F34+$G34+$ED33&gt;($ED$11*BQ$8),3,0))))</f>
        <v>0</v>
      </c>
      <c r="BR34" s="68">
        <f>IF(OR(SUMIF(BR$12:BR33,2,BR$12:BR33)=2,SUMIF(BR$12:BR33,1,BR$12:BR33)=1,SUM(BR$12:BR33)=1,SUM(BR$12:BR33)=2),0,IF($C34+$ED33&gt;($ED$11*BR$8),1,IF($C34+$D34+$E34+$F34+$ED33&gt;($ED$11*BR$8),2,IF($C34+$D34+$E34+$F34+$G34+$ED33&gt;($ED$11*BR$8),3,0))))</f>
        <v>0</v>
      </c>
      <c r="BS34" s="68">
        <f>IF(OR(SUMIF(BS$12:BS33,2,BS$12:BS33)=2,SUMIF(BS$12:BS33,1,BS$12:BS33)=1,SUM(BS$12:BS33)=1,SUM(BS$12:BS33)=2),0,IF($C34+$ED33&gt;($ED$11*BS$8),1,IF($C34+$D34+$E34+$F34+$ED33&gt;($ED$11*BS$8),2,IF($C34+$D34+$E34+$F34+$G34+$ED33&gt;($ED$11*BS$8),3,0))))</f>
        <v>0</v>
      </c>
      <c r="BT34" s="68">
        <f>IF(OR(SUMIF(BT$12:BT33,2,BT$12:BT33)=2,SUMIF(BT$12:BT33,1,BT$12:BT33)=1,SUM(BT$12:BT33)=1,SUM(BT$12:BT33)=2),0,IF($C34+$ED33&gt;($ED$11*BT$8),1,IF($C34+$D34+$E34+$F34+$ED33&gt;($ED$11*BT$8),2,IF($C34+$D34+$E34+$F34+$G34+$ED33&gt;($ED$11*BT$8),3,0))))</f>
        <v>0</v>
      </c>
      <c r="BU34" s="68">
        <f>IF(OR(SUMIF(BU$12:BU33,2,BU$12:BU33)=2,SUMIF(BU$12:BU33,1,BU$12:BU33)=1,SUM(BU$12:BU33)=1,SUM(BU$12:BU33)=2),0,IF($C34+$ED33&gt;($ED$11*BU$8),1,IF($C34+$D34+$E34+$F34+$ED33&gt;($ED$11*BU$8),2,IF($C34+$D34+$E34+$F34+$G34+$ED33&gt;($ED$11*BU$8),3,0))))</f>
        <v>0</v>
      </c>
      <c r="BV34" s="68">
        <f>IF(OR(SUMIF(BV$12:BV33,2,BV$12:BV33)=2,SUMIF(BV$12:BV33,1,BV$12:BV33)=1,SUM(BV$12:BV33)=1,SUM(BV$12:BV33)=2),0,IF($C34+$ED33&gt;($ED$11*BV$8),1,IF($C34+$D34+$E34+$F34+$ED33&gt;($ED$11*BV$8),2,IF($C34+$D34+$E34+$F34+$G34+$ED33&gt;($ED$11*BV$8),3,0))))</f>
        <v>0</v>
      </c>
      <c r="BW34" s="68">
        <f>IF(OR(SUMIF(BW$12:BW33,2,BW$12:BW33)=2,SUMIF(BW$12:BW33,1,BW$12:BW33)=1,SUM(BW$12:BW33)=1,SUM(BW$12:BW33)=2),0,IF($C34+$ED33&gt;($ED$11*BW$8),1,IF($C34+$D34+$E34+$F34+$ED33&gt;($ED$11*BW$8),2,IF($C34+$D34+$E34+$F34+$G34+$ED33&gt;($ED$11*BW$8),3,0))))</f>
        <v>0</v>
      </c>
      <c r="BX34" s="68">
        <f>IF(OR(SUMIF(BX$12:BX33,2,BX$12:BX33)=2,SUMIF(BX$12:BX33,1,BX$12:BX33)=1,SUM(BX$12:BX33)=1,SUM(BX$12:BX33)=2),0,IF($C34+$ED33&gt;($ED$11*BX$8),1,IF($C34+$D34+$E34+$F34+$ED33&gt;($ED$11*BX$8),2,IF($C34+$D34+$E34+$F34+$G34+$ED33&gt;($ED$11*BX$8),3,0))))</f>
        <v>0</v>
      </c>
      <c r="BY34" s="68">
        <f>IF(OR(SUMIF(BY$12:BY33,2,BY$12:BY33)=2,SUMIF(BY$12:BY33,1,BY$12:BY33)=1,SUM(BY$12:BY33)=1,SUM(BY$12:BY33)=2),0,IF($C34+$ED33&gt;($ED$11*BY$8),1,IF($C34+$D34+$E34+$F34+$ED33&gt;($ED$11*BY$8),2,IF($C34+$D34+$E34+$F34+$G34+$ED33&gt;($ED$11*BY$8),3,0))))</f>
        <v>0</v>
      </c>
      <c r="BZ34" s="68">
        <f>IF(OR(SUMIF(BZ$12:BZ33,2,BZ$12:BZ33)=2,SUMIF(BZ$12:BZ33,1,BZ$12:BZ33)=1,SUM(BZ$12:BZ33)=1,SUM(BZ$12:BZ33)=2),0,IF($C34+$ED33&gt;($ED$11*BZ$8),1,IF($C34+$D34+$E34+$F34+$ED33&gt;($ED$11*BZ$8),2,IF($C34+$D34+$E34+$F34+$G34+$ED33&gt;($ED$11*BZ$8),3,0))))</f>
        <v>0</v>
      </c>
      <c r="CA34" s="68">
        <f>IF(OR(SUMIF(CA$12:CA33,2,CA$12:CA33)=2,SUMIF(CA$12:CA33,1,CA$12:CA33)=1,SUM(CA$12:CA33)=1,SUM(CA$12:CA33)=2),0,IF($C34+$ED33&gt;($ED$11*CA$8),1,IF($C34+$D34+$E34+$F34+$ED33&gt;($ED$11*CA$8),2,IF($C34+$D34+$E34+$F34+$G34+$ED33&gt;($ED$11*CA$8),3,0))))</f>
        <v>0</v>
      </c>
      <c r="CB34" s="68">
        <f>IF(OR(SUMIF(CB$12:CB33,2,CB$12:CB33)=2,SUMIF(CB$12:CB33,1,CB$12:CB33)=1,SUM(CB$12:CB33)=1,SUM(CB$12:CB33)=2),0,IF($C34+$ED33&gt;($ED$11*CB$8),1,IF($C34+$D34+$E34+$F34+$ED33&gt;($ED$11*CB$8),2,IF($C34+$D34+$E34+$F34+$G34+$ED33&gt;($ED$11*CB$8),3,0))))</f>
        <v>0</v>
      </c>
      <c r="CC34" s="68">
        <f>IF(OR(SUMIF(CC$12:CC33,2,CC$12:CC33)=2,SUMIF(CC$12:CC33,1,CC$12:CC33)=1,SUM(CC$12:CC33)=1,SUM(CC$12:CC33)=2),0,IF($C34+$ED33&gt;($ED$11*CC$8),1,IF($C34+$D34+$E34+$F34+$ED33&gt;($ED$11*CC$8),2,IF($C34+$D34+$E34+$F34+$G34+$ED33&gt;($ED$11*CC$8),3,0))))</f>
        <v>0</v>
      </c>
      <c r="CD34" s="68">
        <f>IF(OR(SUMIF(CD$12:CD33,2,CD$12:CD33)=2,SUMIF(CD$12:CD33,1,CD$12:CD33)=1,SUM(CD$12:CD33)=1,SUM(CD$12:CD33)=2),0,IF($C34+$ED33&gt;($ED$11*CD$8),1,IF($C34+$D34+$E34+$F34+$ED33&gt;($ED$11*CD$8),2,IF($C34+$D34+$E34+$F34+$G34+$ED33&gt;($ED$11*CD$8),3,0))))</f>
        <v>0</v>
      </c>
      <c r="CE34" s="68">
        <f>IF(OR(SUMIF(CE$12:CE33,2,CE$12:CE33)=2,SUMIF(CE$12:CE33,1,CE$12:CE33)=1,SUM(CE$12:CE33)=1,SUM(CE$12:CE33)=2),0,IF($C34+$ED33&gt;($ED$11*CE$8),1,IF($C34+$D34+$E34+$F34+$ED33&gt;($ED$11*CE$8),2,IF($C34+$D34+$E34+$F34+$G34+$ED33&gt;($ED$11*CE$8),3,0))))</f>
        <v>0</v>
      </c>
      <c r="CF34" s="68">
        <f>IF(OR(SUMIF(CF$12:CF33,2,CF$12:CF33)=2,SUMIF(CF$12:CF33,1,CF$12:CF33)=1,SUM(CF$12:CF33)=1,SUM(CF$12:CF33)=2),0,IF($C34+$ED33&gt;($ED$11*CF$8),1,IF($C34+$D34+$E34+$F34+$ED33&gt;($ED$11*CF$8),2,IF($C34+$D34+$E34+$F34+$G34+$ED33&gt;($ED$11*CF$8),3,0))))</f>
        <v>0</v>
      </c>
      <c r="CG34" s="68">
        <f>IF(OR(SUMIF(CG$12:CG33,2,CG$12:CG33)=2,SUMIF(CG$12:CG33,1,CG$12:CG33)=1,SUM(CG$12:CG33)=1,SUM(CG$12:CG33)=2),0,IF($C34+$ED33&gt;($ED$11*CG$8),1,IF($C34+$D34+$E34+$F34+$ED33&gt;($ED$11*CG$8),2,IF($C34+$D34+$E34+$F34+$G34+$ED33&gt;($ED$11*CG$8),3,0))))</f>
        <v>0</v>
      </c>
      <c r="CH34" s="68">
        <f>IF(OR(SUMIF(CH$12:CH33,2,CH$12:CH33)=2,SUMIF(CH$12:CH33,1,CH$12:CH33)=1,SUM(CH$12:CH33)=1,SUM(CH$12:CH33)=2),0,IF($C34+$ED33&gt;($ED$11*CH$8),1,IF($C34+$D34+$E34+$F34+$ED33&gt;($ED$11*CH$8),2,IF($C34+$D34+$E34+$F34+$G34+$ED33&gt;($ED$11*CH$8),3,0))))</f>
        <v>0</v>
      </c>
      <c r="CI34" s="68">
        <f>IF(OR(SUMIF(CI$12:CI33,2,CI$12:CI33)=2,SUMIF(CI$12:CI33,1,CI$12:CI33)=1,SUM(CI$12:CI33)=1,SUM(CI$12:CI33)=2),0,IF($C34+$ED33&gt;($ED$11*CI$8),1,IF($C34+$D34+$E34+$F34+$ED33&gt;($ED$11*CI$8),2,IF($C34+$D34+$E34+$F34+$G34+$ED33&gt;($ED$11*CI$8),3,0))))</f>
        <v>0</v>
      </c>
      <c r="CJ34" s="68">
        <f>IF(OR(SUMIF(CJ$12:CJ33,2,CJ$12:CJ33)=2,SUMIF(CJ$12:CJ33,1,CJ$12:CJ33)=1,SUM(CJ$12:CJ33)=1,SUM(CJ$12:CJ33)=2),0,IF($C34+$ED33&gt;($ED$11*CJ$8),1,IF($C34+$D34+$E34+$F34+$ED33&gt;($ED$11*CJ$8),2,IF($C34+$D34+$E34+$F34+$G34+$ED33&gt;($ED$11*CJ$8),3,0))))</f>
        <v>0</v>
      </c>
      <c r="CK34" s="68">
        <f>IF(OR(SUMIF(CK$12:CK33,2,CK$12:CK33)=2,SUMIF(CK$12:CK33,1,CK$12:CK33)=1,SUM(CK$12:CK33)=1,SUM(CK$12:CK33)=2),0,IF($C34+$ED33&gt;($ED$11*CK$8),1,IF($C34+$D34+$E34+$F34+$ED33&gt;($ED$11*CK$8),2,IF($C34+$D34+$E34+$F34+$G34+$ED33&gt;($ED$11*CK$8),3,0))))</f>
        <v>0</v>
      </c>
      <c r="CL34" s="68">
        <f>IF(OR(SUMIF(CL$12:CL33,2,CL$12:CL33)=2,SUMIF(CL$12:CL33,1,CL$12:CL33)=1,SUM(CL$12:CL33)=1,SUM(CL$12:CL33)=2),0,IF($C34+$ED33&gt;($ED$11*CL$8),1,IF($C34+$D34+$E34+$F34+$ED33&gt;($ED$11*CL$8),2,IF($C34+$D34+$E34+$F34+$G34+$ED33&gt;($ED$11*CL$8),3,0))))</f>
        <v>0</v>
      </c>
      <c r="CM34" s="68">
        <f>IF(OR(SUMIF(CM$12:CM33,2,CM$12:CM33)=2,SUMIF(CM$12:CM33,1,CM$12:CM33)=1,SUM(CM$12:CM33)=1,SUM(CM$12:CM33)=2),0,IF($C34+$ED33&gt;($ED$11*CM$8),1,IF($C34+$D34+$E34+$F34+$ED33&gt;($ED$11*CM$8),2,IF($C34+$D34+$E34+$F34+$G34+$ED33&gt;($ED$11*CM$8),3,0))))</f>
        <v>0</v>
      </c>
      <c r="CN34" s="68">
        <f>IF(OR(SUMIF(CN$12:CN33,2,CN$12:CN33)=2,SUMIF(CN$12:CN33,1,CN$12:CN33)=1,SUM(CN$12:CN33)=1,SUM(CN$12:CN33)=2),0,IF($C34+$ED33&gt;($ED$11*CN$8),1,IF($C34+$D34+$E34+$F34+$ED33&gt;($ED$11*CN$8),2,IF($C34+$D34+$E34+$F34+$G34+$ED33&gt;($ED$11*CN$8),3,0))))</f>
        <v>0</v>
      </c>
      <c r="CO34" s="68">
        <f>IF(OR(SUMIF(CO$12:CO33,2,CO$12:CO33)=2,SUMIF(CO$12:CO33,1,CO$12:CO33)=1,SUM(CO$12:CO33)=1,SUM(CO$12:CO33)=2),0,IF($C34+$ED33&gt;($ED$11*CO$8),1,IF($C34+$D34+$E34+$F34+$ED33&gt;($ED$11*CO$8),2,IF($C34+$D34+$E34+$F34+$G34+$ED33&gt;($ED$11*CO$8),3,0))))</f>
        <v>0</v>
      </c>
      <c r="CP34" s="68">
        <f>IF(OR(SUMIF(CP$12:CP33,2,CP$12:CP33)=2,SUMIF(CP$12:CP33,1,CP$12:CP33)=1,SUM(CP$12:CP33)=1,SUM(CP$12:CP33)=2),0,IF($C34+$ED33&gt;($ED$11*CP$8),1,IF($C34+$D34+$E34+$F34+$ED33&gt;($ED$11*CP$8),2,IF($C34+$D34+$E34+$F34+$G34+$ED33&gt;($ED$11*CP$8),3,0))))</f>
        <v>0</v>
      </c>
      <c r="CQ34" s="68">
        <f>IF(OR(SUMIF(CQ$12:CQ33,2,CQ$12:CQ33)=2,SUMIF(CQ$12:CQ33,1,CQ$12:CQ33)=1,SUM(CQ$12:CQ33)=1,SUM(CQ$12:CQ33)=2),0,IF($C34+$ED33&gt;($ED$11*CQ$8),1,IF($C34+$D34+$E34+$F34+$ED33&gt;($ED$11*CQ$8),2,IF($C34+$D34+$E34+$F34+$G34+$ED33&gt;($ED$11*CQ$8),3,0))))</f>
        <v>0</v>
      </c>
      <c r="CR34" s="68">
        <f>IF(OR(SUMIF(CR$12:CR33,2,CR$12:CR33)=2,SUMIF(CR$12:CR33,1,CR$12:CR33)=1,SUM(CR$12:CR33)=1,SUM(CR$12:CR33)=2),0,IF($C34+$ED33&gt;($ED$11*CR$8),1,IF($C34+$D34+$E34+$F34+$ED33&gt;($ED$11*CR$8),2,IF($C34+$D34+$E34+$F34+$G34+$ED33&gt;($ED$11*CR$8),3,0))))</f>
        <v>0</v>
      </c>
      <c r="CS34" s="68">
        <f>IF(OR(SUMIF(CS$12:CS33,2,CS$12:CS33)=2,SUMIF(CS$12:CS33,1,CS$12:CS33)=1,SUM(CS$12:CS33)=1,SUM(CS$12:CS33)=2),0,IF($C34+$ED33&gt;($ED$11*CS$8),1,IF($C34+$D34+$E34+$F34+$ED33&gt;($ED$11*CS$8),2,IF($C34+$D34+$E34+$F34+$G34+$ED33&gt;($ED$11*CS$8),3,0))))</f>
        <v>0</v>
      </c>
      <c r="CT34" s="68">
        <f>IF(OR(SUMIF(CT$12:CT33,2,CT$12:CT33)=2,SUMIF(CT$12:CT33,1,CT$12:CT33)=1,SUM(CT$12:CT33)=1,SUM(CT$12:CT33)=2),0,IF($C34+$ED33&gt;($ED$11*CT$8),1,IF($C34+$D34+$E34+$F34+$ED33&gt;($ED$11*CT$8),2,IF($C34+$D34+$E34+$F34+$G34+$ED33&gt;($ED$11*CT$8),3,0))))</f>
        <v>0</v>
      </c>
      <c r="CU34" s="68">
        <f>IF(OR(SUMIF(CU$12:CU33,2,CU$12:CU33)=2,SUMIF(CU$12:CU33,1,CU$12:CU33)=1,SUM(CU$12:CU33)=1,SUM(CU$12:CU33)=2),0,IF($C34+$ED33&gt;($ED$11*CU$8),1,IF($C34+$D34+$E34+$F34+$ED33&gt;($ED$11*CU$8),2,IF($C34+$D34+$E34+$F34+$G34+$ED33&gt;($ED$11*CU$8),3,0))))</f>
        <v>0</v>
      </c>
      <c r="CV34" s="68">
        <f>IF(OR(SUMIF(CV$12:CV33,2,CV$12:CV33)=2,SUMIF(CV$12:CV33,1,CV$12:CV33)=1,SUM(CV$12:CV33)=1,SUM(CV$12:CV33)=2),0,IF($C34+$ED33&gt;($ED$11*CV$8),1,IF($C34+$D34+$E34+$F34+$ED33&gt;($ED$11*CV$8),2,IF($C34+$D34+$E34+$F34+$G34+$ED33&gt;($ED$11*CV$8),3,0))))</f>
        <v>0</v>
      </c>
      <c r="CW34" s="68">
        <f>IF(OR(SUMIF(CW$12:CW33,2,CW$12:CW33)=2,SUMIF(CW$12:CW33,1,CW$12:CW33)=1,SUM(CW$12:CW33)=1,SUM(CW$12:CW33)=2),0,IF($C34+$ED33&gt;($ED$11*CW$8),1,IF($C34+$D34+$E34+$F34+$ED33&gt;($ED$11*CW$8),2,IF($C34+$D34+$E34+$F34+$G34+$ED33&gt;($ED$11*CW$8),3,0))))</f>
        <v>0</v>
      </c>
      <c r="CX34" s="68">
        <f>IF(OR(SUMIF(CX$12:CX33,2,CX$12:CX33)=2,SUMIF(CX$12:CX33,1,CX$12:CX33)=1,SUM(CX$12:CX33)=1,SUM(CX$12:CX33)=2),0,IF($C34+$ED33&gt;($ED$11*CX$8),1,IF($C34+$D34+$E34+$F34+$ED33&gt;($ED$11*CX$8),2,IF($C34+$D34+$E34+$F34+$G34+$ED33&gt;($ED$11*CX$8),3,0))))</f>
        <v>0</v>
      </c>
      <c r="CY34" s="68">
        <f>IF(OR(SUMIF(CY$12:CY33,2,CY$12:CY33)=2,SUMIF(CY$12:CY33,1,CY$12:CY33)=1,SUM(CY$12:CY33)=1,SUM(CY$12:CY33)=2),0,IF($C34+$ED33&gt;($ED$11*CY$8),1,IF($C34+$D34+$E34+$F34+$ED33&gt;($ED$11*CY$8),2,IF($C34+$D34+$E34+$F34+$G34+$ED33&gt;($ED$11*CY$8),3,0))))</f>
        <v>0</v>
      </c>
      <c r="CZ34" s="68">
        <f>IF(OR(SUMIF(CZ$12:CZ33,2,CZ$12:CZ33)=2,SUMIF(CZ$12:CZ33,1,CZ$12:CZ33)=1,SUM(CZ$12:CZ33)=1,SUM(CZ$12:CZ33)=2),0,IF($C34+$ED33&gt;($ED$11*CZ$8),1,IF($C34+$D34+$E34+$F34+$ED33&gt;($ED$11*CZ$8),2,IF($C34+$D34+$E34+$F34+$G34+$ED33&gt;($ED$11*CZ$8),3,0))))</f>
        <v>0</v>
      </c>
      <c r="DA34" s="68">
        <f>IF(OR(SUMIF(DA$12:DA33,2,DA$12:DA33)=2,SUMIF(DA$12:DA33,1,DA$12:DA33)=1,SUM(DA$12:DA33)=1,SUM(DA$12:DA33)=2),0,IF($C34+$ED33&gt;($ED$11*DA$8),1,IF($C34+$D34+$E34+$F34+$ED33&gt;($ED$11*DA$8),2,IF($C34+$D34+$E34+$F34+$G34+$ED33&gt;($ED$11*DA$8),3,0))))</f>
        <v>0</v>
      </c>
      <c r="DB34" s="68">
        <f>IF(OR(SUMIF(DB$12:DB33,2,DB$12:DB33)=2,SUMIF(DB$12:DB33,1,DB$12:DB33)=1,SUM(DB$12:DB33)=1,SUM(DB$12:DB33)=2),0,IF($C34+$ED33&gt;($ED$11*DB$8),1,IF($C34+$D34+$E34+$F34+$ED33&gt;($ED$11*DB$8),2,IF($C34+$D34+$E34+$F34+$G34+$ED33&gt;($ED$11*DB$8),3,0))))</f>
        <v>0</v>
      </c>
      <c r="DC34" s="68">
        <f>IF(OR(SUMIF(DC$12:DC33,2,DC$12:DC33)=2,SUMIF(DC$12:DC33,1,DC$12:DC33)=1,SUM(DC$12:DC33)=1,SUM(DC$12:DC33)=2),0,IF($C34+$ED33&gt;($ED$11*DC$8),1,IF($C34+$D34+$E34+$F34+$ED33&gt;($ED$11*DC$8),2,IF($C34+$D34+$E34+$F34+$G34+$ED33&gt;($ED$11*DC$8),3,0))))</f>
        <v>0</v>
      </c>
      <c r="DD34" s="68">
        <f>IF(OR(SUMIF(DD$12:DD33,2,DD$12:DD33)=2,SUMIF(DD$12:DD33,1,DD$12:DD33)=1,SUM(DD$12:DD33)=1,SUM(DD$12:DD33)=2),0,IF($C34+$ED33&gt;($ED$11*DD$8),1,IF($C34+$D34+$E34+$F34+$ED33&gt;($ED$11*DD$8),2,IF($C34+$D34+$E34+$F34+$G34+$ED33&gt;($ED$11*DD$8),3,0))))</f>
        <v>0</v>
      </c>
      <c r="DE34" s="68">
        <f>IF(OR(SUMIF(DE$12:DE33,2,DE$12:DE33)=2,SUMIF(DE$12:DE33,1,DE$12:DE33)=1,SUM(DE$12:DE33)=1,SUM(DE$12:DE33)=2),0,IF($C34+$ED33&gt;($ED$11*DE$8),1,IF($C34+$D34+$E34+$F34+$ED33&gt;($ED$11*DE$8),2,IF($C34+$D34+$E34+$F34+$G34+$ED33&gt;($ED$11*DE$8),3,0))))</f>
        <v>0</v>
      </c>
      <c r="DF34" s="68">
        <f>IF(OR(SUMIF(DF$12:DF33,2,DF$12:DF33)=2,SUMIF(DF$12:DF33,1,DF$12:DF33)=1,SUM(DF$12:DF33)=1,SUM(DF$12:DF33)=2),0,IF($C34+$ED33&gt;($ED$11*DF$8),1,IF($C34+$D34+$E34+$F34+$ED33&gt;($ED$11*DF$8),2,IF($C34+$D34+$E34+$F34+$G34+$ED33&gt;($ED$11*DF$8),3,0))))</f>
        <v>0</v>
      </c>
      <c r="DG34" s="68">
        <f>IF(OR(SUMIF(DG$12:DG33,2,DG$12:DG33)=2,SUMIF(DG$12:DG33,1,DG$12:DG33)=1,SUM(DG$12:DG33)=1,SUM(DG$12:DG33)=2),0,IF($C34+$ED33&gt;($ED$11*DG$8),1,IF($C34+$D34+$E34+$F34+$ED33&gt;($ED$11*DG$8),2,IF($C34+$D34+$E34+$F34+$G34+$ED33&gt;($ED$11*DG$8),3,0))))</f>
        <v>0</v>
      </c>
      <c r="DH34" s="68">
        <f>IF(OR(SUMIF(DH$12:DH33,2,DH$12:DH33)=2,SUMIF(DH$12:DH33,1,DH$12:DH33)=1,SUM(DH$12:DH33)=1,SUM(DH$12:DH33)=2),0,IF($C34+$ED33&gt;($ED$11*DH$8),1,IF($C34+$D34+$E34+$F34+$ED33&gt;($ED$11*DH$8),2,IF($C34+$D34+$E34+$F34+$G34+$ED33&gt;($ED$11*DH$8),3,0))))</f>
        <v>0</v>
      </c>
      <c r="DI34" s="68">
        <f>IF(OR(SUMIF(DI$12:DI33,2,DI$12:DI33)=2,SUMIF(DI$12:DI33,1,DI$12:DI33)=1,SUM(DI$12:DI33)=1,SUM(DI$12:DI33)=2),0,IF($C34+$ED33&gt;($ED$11*DI$8),1,IF($C34+$D34+$E34+$F34+$ED33&gt;($ED$11*DI$8),2,IF($C34+$D34+$E34+$F34+$G34+$ED33&gt;($ED$11*DI$8),3,0))))</f>
        <v>0</v>
      </c>
      <c r="DJ34" s="68">
        <f>IF(OR(SUMIF(DJ$12:DJ33,2,DJ$12:DJ33)=2,SUMIF(DJ$12:DJ33,1,DJ$12:DJ33)=1,SUM(DJ$12:DJ33)=1,SUM(DJ$12:DJ33)=2),0,IF($C34+$ED33&gt;($ED$11*DJ$8),1,IF($C34+$D34+$E34+$F34+$ED33&gt;($ED$11*DJ$8),2,IF($C34+$D34+$E34+$F34+$G34+$ED33&gt;($ED$11*DJ$8),3,0))))</f>
        <v>0</v>
      </c>
      <c r="DK34" s="68">
        <f>IF(OR(SUMIF(DK$12:DK33,2,DK$12:DK33)=2,SUMIF(DK$12:DK33,1,DK$12:DK33)=1,SUM(DK$12:DK33)=1,SUM(DK$12:DK33)=2),0,IF($C34+$ED33&gt;($ED$11*DK$8),1,IF($C34+$D34+$E34+$F34+$ED33&gt;($ED$11*DK$8),2,IF($C34+$D34+$E34+$F34+$G34+$ED33&gt;($ED$11*DK$8),3,0))))</f>
        <v>0</v>
      </c>
      <c r="DL34" s="68">
        <f>IF(OR(SUMIF(DL$12:DL33,2,DL$12:DL33)=2,SUMIF(DL$12:DL33,1,DL$12:DL33)=1,SUM(DL$12:DL33)=1,SUM(DL$12:DL33)=2),0,IF($C34+$ED33&gt;($ED$11*DL$8),1,IF($C34+$D34+$E34+$F34+$ED33&gt;($ED$11*DL$8),2,IF($C34+$D34+$E34+$F34+$G34+$ED33&gt;($ED$11*DL$8),3,0))))</f>
        <v>0</v>
      </c>
      <c r="DM34" s="68">
        <f>IF(OR(SUMIF(DM$12:DM33,2,DM$12:DM33)=2,SUMIF(DM$12:DM33,1,DM$12:DM33)=1,SUM(DM$12:DM33)=1,SUM(DM$12:DM33)=2),0,IF($C34+$ED33&gt;($ED$11*DM$8),1,IF($C34+$D34+$E34+$F34+$ED33&gt;($ED$11*DM$8),2,IF($C34+$D34+$E34+$F34+$G34+$ED33&gt;($ED$11*DM$8),3,0))))</f>
        <v>0</v>
      </c>
      <c r="DN34" s="68">
        <f>IF(OR(SUMIF(DN$12:DN33,2,DN$12:DN33)=2,SUMIF(DN$12:DN33,1,DN$12:DN33)=1,SUM(DN$12:DN33)=1,SUM(DN$12:DN33)=2),0,IF($C34+$ED33&gt;($ED$11*DN$8),1,IF($C34+$D34+$E34+$F34+$ED33&gt;($ED$11*DN$8),2,IF($C34+$D34+$E34+$F34+$G34+$ED33&gt;($ED$11*DN$8),3,0))))</f>
        <v>0</v>
      </c>
      <c r="DO34" s="68">
        <f>IF(OR(SUMIF(DO$12:DO33,2,DO$12:DO33)=2,SUMIF(DO$12:DO33,1,DO$12:DO33)=1,SUM(DO$12:DO33)=1,SUM(DO$12:DO33)=2),0,IF($C34+$ED33&gt;($ED$11*DO$8),1,IF($C34+$D34+$E34+$F34+$ED33&gt;($ED$11*DO$8),2,IF($C34+$D34+$E34+$F34+$G34+$ED33&gt;($ED$11*DO$8),3,0))))</f>
        <v>0</v>
      </c>
      <c r="DP34" s="68">
        <f>IF(OR(SUMIF(DP$12:DP33,2,DP$12:DP33)=2,SUMIF(DP$12:DP33,1,DP$12:DP33)=1,SUM(DP$12:DP33)=1,SUM(DP$12:DP33)=2),0,IF($C34+$ED33&gt;($ED$11*DP$8),1,IF($C34+$D34+$E34+$F34+$ED33&gt;($ED$11*DP$8),2,IF($C34+$D34+$E34+$F34+$G34+$ED33&gt;($ED$11*DP$8),3,0))))</f>
        <v>0</v>
      </c>
      <c r="DQ34" s="68">
        <f>IF(OR(SUMIF(DQ$12:DQ33,2,DQ$12:DQ33)=2,SUMIF(DQ$12:DQ33,1,DQ$12:DQ33)=1,SUM(DQ$12:DQ33)=1,SUM(DQ$12:DQ33)=2),0,IF($C34+$ED33&gt;($ED$11*DQ$8),1,IF($C34+$D34+$E34+$F34+$ED33&gt;($ED$11*DQ$8),2,IF($C34+$D34+$E34+$F34+$G34+$ED33&gt;($ED$11*DQ$8),3,0))))</f>
        <v>0</v>
      </c>
      <c r="DR34" s="68">
        <f>IF(OR(SUMIF(DR$12:DR33,2,DR$12:DR33)=2,SUMIF(DR$12:DR33,1,DR$12:DR33)=1,SUM(DR$12:DR33)=1,SUM(DR$12:DR33)=2),0,IF($C34+$ED33&gt;($ED$11*DR$8),1,IF($C34+$D34+$E34+$F34+$ED33&gt;($ED$11*DR$8),2,IF($C34+$D34+$E34+$F34+$G34+$ED33&gt;($ED$11*DR$8),3,0))))</f>
        <v>0</v>
      </c>
      <c r="DS34" s="68">
        <f>IF(OR(SUMIF(DS$12:DS33,2,DS$12:DS33)=2,SUMIF(DS$12:DS33,1,DS$12:DS33)=1,SUM(DS$12:DS33)=1,SUM(DS$12:DS33)=2),0,IF($C34+$ED33&gt;($ED$11*DS$8),1,IF($C34+$D34+$E34+$F34+$ED33&gt;($ED$11*DS$8),2,IF($C34+$D34+$E34+$F34+$G34+$ED33&gt;($ED$11*DS$8),3,0))))</f>
        <v>0</v>
      </c>
      <c r="DT34" s="68">
        <f>IF(OR(SUMIF(DT$12:DT33,2,DT$12:DT33)=2,SUMIF(DT$12:DT33,1,DT$12:DT33)=1,SUM(DT$12:DT33)=1,SUM(DT$12:DT33)=2),0,IF($C34+$ED33&gt;($ED$11*DT$8),1,IF($C34+$D34+$E34+$F34+$ED33&gt;($ED$11*DT$8),2,IF($C34+$D34+$E34+$F34+$G34+$ED33&gt;($ED$11*DT$8),3,0))))</f>
        <v>0</v>
      </c>
      <c r="DU34" s="68">
        <f>IF(OR(SUMIF(DU$12:DU33,2,DU$12:DU33)=2,SUMIF(DU$12:DU33,1,DU$12:DU33)=1,SUM(DU$12:DU33)=1,SUM(DU$12:DU33)=2),0,IF($C34+$ED33&gt;($ED$11*DU$8),1,IF($C34+$D34+$E34+$F34+$ED33&gt;($ED$11*DU$8),2,IF($C34+$D34+$E34+$F34+$G34+$ED33&gt;($ED$11*DU$8),3,0))))</f>
        <v>0</v>
      </c>
      <c r="DV34" s="68">
        <f>IF(OR(SUMIF(DV$12:DV33,2,DV$12:DV33)=2,SUMIF(DV$12:DV33,1,DV$12:DV33)=1,SUM(DV$12:DV33)=1,SUM(DV$12:DV33)=2),0,IF($C34+$ED33&gt;($ED$11*DV$8),1,IF($C34+$D34+$E34+$F34+$ED33&gt;($ED$11*DV$8),2,IF($C34+$D34+$E34+$F34+$G34+$ED33&gt;($ED$11*DV$8),3,0))))</f>
        <v>0</v>
      </c>
      <c r="DW34" s="68">
        <f>IF(OR(SUMIF(DW$12:DW33,2,DW$12:DW33)=2,SUMIF(DW$12:DW33,1,DW$12:DW33)=1,SUM(DW$12:DW33)=1,SUM(DW$12:DW33)=2),0,IF($C34+$ED33&gt;($ED$11*DW$8),1,IF($C34+$D34+$E34+$F34+$ED33&gt;($ED$11*DW$8),2,IF($C34+$D34+$E34+$F34+$G34+$ED33&gt;($ED$11*DW$8),3,0))))</f>
        <v>0</v>
      </c>
      <c r="DX34" s="68">
        <f>IF(OR(SUMIF(DX$12:DX33,2,DX$12:DX33)=2,SUMIF(DX$12:DX33,1,DX$12:DX33)=1,SUM(DX$12:DX33)=1,SUM(DX$12:DX33)=2),0,IF($C34+$ED33&gt;($ED$11*DX$8),1,IF($C34+$D34+$E34+$F34+$ED33&gt;($ED$11*DX$8),2,IF($C34+$D34+$E34+$F34+$G34+$ED33&gt;($ED$11*DX$8),3,0))))</f>
        <v>0</v>
      </c>
      <c r="DY34" s="68">
        <f>IF(OR(SUMIF(DY$12:DY33,2,DY$12:DY33)=2,SUMIF(DY$12:DY33,1,DY$12:DY33)=1,SUM(DY$12:DY33)=1,SUM(DY$12:DY33)=2),0,IF($C34+$ED33&gt;($ED$11*DY$8),1,IF($C34+$D34+$E34+$F34+$ED33&gt;($ED$11*DY$8),2,IF($C34+$D34+$E34+$F34+$G34+$ED33&gt;($ED$11*DY$8),3,0))))</f>
        <v>0</v>
      </c>
      <c r="DZ34" s="68">
        <f>IF(OR(SUMIF(DZ$12:DZ33,2,DZ$12:DZ33)=2,SUMIF(DZ$12:DZ33,1,DZ$12:DZ33)=1,SUM(DZ$12:DZ33)=1,SUM(DZ$12:DZ33)=2),0,IF($C34+$ED33&gt;($ED$11*DZ$8),1,IF($C34+$D34+$E34+$F34+$ED33&gt;($ED$11*DZ$8),2,IF($C34+$D34+$E34+$F34+$G34+$ED33&gt;($ED$11*DZ$8),3,0))))</f>
        <v>0</v>
      </c>
      <c r="EA34" s="68">
        <f>IF(OR(SUMIF(EA$12:EA33,2,EA$12:EA33)=2,SUMIF(EA$12:EA33,1,EA$12:EA33)=1,SUM(EA$12:EA33)=1,SUM(EA$12:EA33)=2),0,IF($C34+$ED33&gt;($ED$11*EA$8),1,IF($C34+$D34+$E34+$F34+$ED33&gt;($ED$11*EA$8),2,IF($C34+$D34+$E34+$F34+$G34+$ED33&gt;($ED$11*EA$8),3,0))))</f>
        <v>0</v>
      </c>
      <c r="EB34" s="68">
        <f>IF(OR(SUMIF(EB$12:EB33,2,EB$12:EB33)=2,SUMIF(EB$12:EB33,1,EB$12:EB33)=1,SUM(EB$12:EB33)=1,SUM(EB$12:EB33)=2),0,IF($C34+$ED33&gt;($ED$11*EB$8),1,IF($C34+$D34+$E34+$F34+$ED33&gt;($ED$11*EB$8),2,IF($C34+$D34+$E34+$F34+$G34+$ED33&gt;($ED$11*EB$8),3,0))))</f>
        <v>0</v>
      </c>
      <c r="EC34" s="68">
        <f>IF(OR(SUMIF(EC$12:EC33,2,EC$12:EC33)=2,SUMIF(EC$12:EC33,1,EC$12:EC33)=1,SUM(EC$12:EC33)=1,SUM(EC$12:EC33)=2),0,IF($C34+$ED33&gt;($ED$11*EC$8),1,IF($C34+$D34+$E34+$F34+$ED33&gt;($ED$11*EC$8),2,IF($C34+$D34+$E34+$F34+$G34+$ED33&gt;($ED$11*EC$8),3,0))))</f>
        <v>0</v>
      </c>
      <c r="ED34" s="26">
        <f>SUM($C$12:$F34)</f>
        <v>0</v>
      </c>
    </row>
    <row r="35" spans="1:134" ht="14.1" customHeight="1">
      <c r="A35" s="66">
        <v>24</v>
      </c>
      <c r="B35" s="238"/>
      <c r="C35" s="238"/>
      <c r="D35" s="238"/>
      <c r="E35" s="238"/>
      <c r="F35" s="238"/>
      <c r="G35" s="238"/>
      <c r="H35" s="68">
        <f>IF(OR(SUMIF(H$12:H34,2,H$12:H34)=2,SUMIF(H$12:H34,1,H$12:H34)=1,SUM(H$12:H34)=1,SUM(H$12:H34)=2),0,IF($C35+$ED34&gt;($ED$11*H$8),1,IF($C35+$D35+$E35+$F35+$ED34&gt;($ED$11*H$8),2,IF($C35+$D35+$E35+$F35+$G35+$ED34&gt;($ED$11*H$8),3,0))))</f>
        <v>0</v>
      </c>
      <c r="I35" s="68">
        <f>IF(OR(SUMIF(I$12:I34,2,I$12:I34)=2,SUMIF(I$12:I34,1,I$12:I34)=1,SUM(I$12:I34)=1,SUM(I$12:I34)=2),0,IF($C35+$ED34&gt;($ED$11*I$8),1,IF($C35+$D35+$E35+$F35+$ED34&gt;($ED$11*I$8),2,IF($C35+$D35+$E35+$F35+$G35+$ED34&gt;($ED$11*I$8),3,0))))</f>
        <v>0</v>
      </c>
      <c r="J35" s="68">
        <f>IF(OR(SUMIF(J$12:J34,2,J$12:J34)=2,SUMIF(J$12:J34,1,J$12:J34)=1,SUM(J$12:J34)=1,SUM(J$12:J34)=2),0,IF($C35+$ED34&gt;($ED$11*J$8),1,IF($C35+$D35+$E35+$F35+$ED34&gt;($ED$11*J$8),2,IF($C35+$D35+$E35+$F35+$G35+$ED34&gt;($ED$11*J$8),3,0))))</f>
        <v>0</v>
      </c>
      <c r="K35" s="68">
        <f>IF(OR(SUMIF(K$12:K34,2,K$12:K34)=2,SUMIF(K$12:K34,1,K$12:K34)=1,SUM(K$12:K34)=1,SUM(K$12:K34)=2),0,IF($C35+$ED34&gt;($ED$11*K$8),1,IF($C35+$D35+$E35+$F35+$ED34&gt;($ED$11*K$8),2,IF($C35+$D35+$E35+$F35+$G35+$ED34&gt;($ED$11*K$8),3,0))))</f>
        <v>0</v>
      </c>
      <c r="L35" s="68">
        <f>IF(OR(SUMIF(L$12:L34,2,L$12:L34)=2,SUMIF(L$12:L34,1,L$12:L34)=1,SUM(L$12:L34)=1,SUM(L$12:L34)=2),0,IF($C35+$ED34&gt;($ED$11*L$8),1,IF($C35+$D35+$E35+$F35+$ED34&gt;($ED$11*L$8),2,IF($C35+$D35+$E35+$F35+$G35+$ED34&gt;($ED$11*L$8),3,0))))</f>
        <v>0</v>
      </c>
      <c r="M35" s="68">
        <f>IF(OR(SUMIF(M$12:M34,2,M$12:M34)=2,SUMIF(M$12:M34,1,M$12:M34)=1,SUM(M$12:M34)=1,SUM(M$12:M34)=2),0,IF($C35+$ED34&gt;($ED$11*M$8),1,IF($C35+$D35+$E35+$F35+$ED34&gt;($ED$11*M$8),2,IF($C35+$D35+$E35+$F35+$G35+$ED34&gt;($ED$11*M$8),3,0))))</f>
        <v>0</v>
      </c>
      <c r="N35" s="68">
        <f>IF(OR(SUMIF(N$12:N34,2,N$12:N34)=2,SUMIF(N$12:N34,1,N$12:N34)=1,SUM(N$12:N34)=1,SUM(N$12:N34)=2),0,IF($C35+$ED34&gt;($ED$11*N$8),1,IF($C35+$D35+$E35+$F35+$ED34&gt;($ED$11*N$8),2,IF($C35+$D35+$E35+$F35+$G35+$ED34&gt;($ED$11*N$8),3,0))))</f>
        <v>0</v>
      </c>
      <c r="O35" s="68">
        <f>IF(OR(SUMIF(O$12:O34,2,O$12:O34)=2,SUMIF(O$12:O34,1,O$12:O34)=1,SUM(O$12:O34)=1,SUM(O$12:O34)=2),0,IF($C35+$ED34&gt;($ED$11*O$8),1,IF($C35+$D35+$E35+$F35+$ED34&gt;($ED$11*O$8),2,IF($C35+$D35+$E35+$F35+$G35+$ED34&gt;($ED$11*O$8),3,0))))</f>
        <v>0</v>
      </c>
      <c r="P35" s="68">
        <f>IF(OR(SUMIF(P$12:P34,2,P$12:P34)=2,SUMIF(P$12:P34,1,P$12:P34)=1,SUM(P$12:P34)=1,SUM(P$12:P34)=2),0,IF($C35+$ED34&gt;($ED$11*P$8),1,IF($C35+$D35+$E35+$F35+$ED34&gt;($ED$11*P$8),2,IF($C35+$D35+$E35+$F35+$G35+$ED34&gt;($ED$11*P$8),3,0))))</f>
        <v>0</v>
      </c>
      <c r="Q35" s="68">
        <f>IF(OR(SUMIF(Q$12:Q34,2,Q$12:Q34)=2,SUMIF(Q$12:Q34,1,Q$12:Q34)=1,SUM(Q$12:Q34)=1,SUM(Q$12:Q34)=2),0,IF($C35+$ED34&gt;($ED$11*Q$8),1,IF($C35+$D35+$E35+$F35+$ED34&gt;($ED$11*Q$8),2,IF($C35+$D35+$E35+$F35+$G35+$ED34&gt;($ED$11*Q$8),3,0))))</f>
        <v>0</v>
      </c>
      <c r="R35" s="68">
        <f>IF(OR(SUMIF(R$12:R34,2,R$12:R34)=2,SUMIF(R$12:R34,1,R$12:R34)=1,SUM(R$12:R34)=1,SUM(R$12:R34)=2),0,IF($C35+$ED34&gt;($ED$11*R$8),1,IF($C35+$D35+$E35+$F35+$ED34&gt;($ED$11*R$8),2,IF($C35+$D35+$E35+$F35+$G35+$ED34&gt;($ED$11*R$8),3,0))))</f>
        <v>0</v>
      </c>
      <c r="S35" s="68">
        <f>IF(OR(SUMIF(S$12:S34,2,S$12:S34)=2,SUMIF(S$12:S34,1,S$12:S34)=1,SUM(S$12:S34)=1,SUM(S$12:S34)=2),0,IF($C35+$ED34&gt;($ED$11*S$8),1,IF($C35+$D35+$E35+$F35+$ED34&gt;($ED$11*S$8),2,IF($C35+$D35+$E35+$F35+$G35+$ED34&gt;($ED$11*S$8),3,0))))</f>
        <v>0</v>
      </c>
      <c r="T35" s="68">
        <f>IF(OR(SUMIF(T$12:T34,2,T$12:T34)=2,SUMIF(T$12:T34,1,T$12:T34)=1,SUM(T$12:T34)=1,SUM(T$12:T34)=2),0,IF($C35+$ED34&gt;($ED$11*T$8),1,IF($C35+$D35+$E35+$F35+$ED34&gt;($ED$11*T$8),2,IF($C35+$D35+$E35+$F35+$G35+$ED34&gt;($ED$11*T$8),3,0))))</f>
        <v>0</v>
      </c>
      <c r="U35" s="68">
        <f>IF(OR(SUMIF(U$12:U34,2,U$12:U34)=2,SUMIF(U$12:U34,1,U$12:U34)=1,SUM(U$12:U34)=1,SUM(U$12:U34)=2),0,IF($C35+$ED34&gt;($ED$11*U$8),1,IF($C35+$D35+$E35+$F35+$ED34&gt;($ED$11*U$8),2,IF($C35+$D35+$E35+$F35+$G35+$ED34&gt;($ED$11*U$8),3,0))))</f>
        <v>0</v>
      </c>
      <c r="V35" s="68">
        <f>IF(OR(SUMIF(V$12:V34,2,V$12:V34)=2,SUMIF(V$12:V34,1,V$12:V34)=1,SUM(V$12:V34)=1,SUM(V$12:V34)=2),0,IF($C35+$ED34&gt;($ED$11*V$8),1,IF($C35+$D35+$E35+$F35+$ED34&gt;($ED$11*V$8),2,IF($C35+$D35+$E35+$F35+$G35+$ED34&gt;($ED$11*V$8),3,0))))</f>
        <v>0</v>
      </c>
      <c r="W35" s="68">
        <f>IF(OR(SUMIF(W$12:W34,2,W$12:W34)=2,SUMIF(W$12:W34,1,W$12:W34)=1,SUM(W$12:W34)=1,SUM(W$12:W34)=2),0,IF($C35+$ED34&gt;($ED$11*W$8),1,IF($C35+$D35+$E35+$F35+$ED34&gt;($ED$11*W$8),2,IF($C35+$D35+$E35+$F35+$G35+$ED34&gt;($ED$11*W$8),3,0))))</f>
        <v>0</v>
      </c>
      <c r="X35" s="68">
        <f>IF(OR(SUMIF(X$12:X34,2,X$12:X34)=2,SUMIF(X$12:X34,1,X$12:X34)=1,SUM(X$12:X34)=1,SUM(X$12:X34)=2),0,IF($C35+$ED34&gt;($ED$11*X$8),1,IF($C35+$D35+$E35+$F35+$ED34&gt;($ED$11*X$8),2,IF($C35+$D35+$E35+$F35+$G35+$ED34&gt;($ED$11*X$8),3,0))))</f>
        <v>0</v>
      </c>
      <c r="Y35" s="68">
        <f>IF(OR(SUMIF(Y$12:Y34,2,Y$12:Y34)=2,SUMIF(Y$12:Y34,1,Y$12:Y34)=1,SUM(Y$12:Y34)=1,SUM(Y$12:Y34)=2),0,IF($C35+$ED34&gt;($ED$11*Y$8),1,IF($C35+$D35+$E35+$F35+$ED34&gt;($ED$11*Y$8),2,IF($C35+$D35+$E35+$F35+$G35+$ED34&gt;($ED$11*Y$8),3,0))))</f>
        <v>0</v>
      </c>
      <c r="Z35" s="68">
        <f>IF(OR(SUMIF(Z$12:Z34,2,Z$12:Z34)=2,SUMIF(Z$12:Z34,1,Z$12:Z34)=1,SUM(Z$12:Z34)=1,SUM(Z$12:Z34)=2),0,IF($C35+$ED34&gt;($ED$11*Z$8),1,IF($C35+$D35+$E35+$F35+$ED34&gt;($ED$11*Z$8),2,IF($C35+$D35+$E35+$F35+$G35+$ED34&gt;($ED$11*Z$8),3,0))))</f>
        <v>0</v>
      </c>
      <c r="AA35" s="68">
        <f>IF(OR(SUMIF(AA$12:AA34,2,AA$12:AA34)=2,SUMIF(AA$12:AA34,1,AA$12:AA34)=1,SUM(AA$12:AA34)=1,SUM(AA$12:AA34)=2),0,IF($C35+$ED34&gt;($ED$11*AA$8),1,IF($C35+$D35+$E35+$F35+$ED34&gt;($ED$11*AA$8),2,IF($C35+$D35+$E35+$F35+$G35+$ED34&gt;($ED$11*AA$8),3,0))))</f>
        <v>0</v>
      </c>
      <c r="AB35" s="68">
        <f>IF(OR(SUMIF(AB$12:AB34,2,AB$12:AB34)=2,SUMIF(AB$12:AB34,1,AB$12:AB34)=1,SUM(AB$12:AB34)=1,SUM(AB$12:AB34)=2),0,IF($C35+$ED34&gt;($ED$11*AB$8),1,IF($C35+$D35+$E35+$F35+$ED34&gt;($ED$11*AB$8),2,IF($C35+$D35+$E35+$F35+$G35+$ED34&gt;($ED$11*AB$8),3,0))))</f>
        <v>0</v>
      </c>
      <c r="AC35" s="68">
        <f>IF(OR(SUMIF(AC$12:AC34,2,AC$12:AC34)=2,SUMIF(AC$12:AC34,1,AC$12:AC34)=1,SUM(AC$12:AC34)=1,SUM(AC$12:AC34)=2),0,IF($C35+$ED34&gt;($ED$11*AC$8),1,IF($C35+$D35+$E35+$F35+$ED34&gt;($ED$11*AC$8),2,IF($C35+$D35+$E35+$F35+$G35+$ED34&gt;($ED$11*AC$8),3,0))))</f>
        <v>0</v>
      </c>
      <c r="AD35" s="68">
        <f>IF(OR(SUMIF(AD$12:AD34,2,AD$12:AD34)=2,SUMIF(AD$12:AD34,1,AD$12:AD34)=1,SUM(AD$12:AD34)=1,SUM(AD$12:AD34)=2),0,IF($C35+$ED34&gt;($ED$11*AD$8),1,IF($C35+$D35+$E35+$F35+$ED34&gt;($ED$11*AD$8),2,IF($C35+$D35+$E35+$F35+$G35+$ED34&gt;($ED$11*AD$8),3,0))))</f>
        <v>0</v>
      </c>
      <c r="AE35" s="68">
        <f>IF(OR(SUMIF(AE$12:AE34,2,AE$12:AE34)=2,SUMIF(AE$12:AE34,1,AE$12:AE34)=1,SUM(AE$12:AE34)=1,SUM(AE$12:AE34)=2),0,IF($C35+$ED34&gt;($ED$11*AE$8),1,IF($C35+$D35+$E35+$F35+$ED34&gt;($ED$11*AE$8),2,IF($C35+$D35+$E35+$F35+$G35+$ED34&gt;($ED$11*AE$8),3,0))))</f>
        <v>0</v>
      </c>
      <c r="AF35" s="68">
        <f>IF(OR(SUMIF(AF$12:AF34,2,AF$12:AF34)=2,SUMIF(AF$12:AF34,1,AF$12:AF34)=1,SUM(AF$12:AF34)=1,SUM(AF$12:AF34)=2),0,IF($C35+$ED34&gt;($ED$11*AF$8),1,IF($C35+$D35+$E35+$F35+$ED34&gt;($ED$11*AF$8),2,IF($C35+$D35+$E35+$F35+$G35+$ED34&gt;($ED$11*AF$8),3,0))))</f>
        <v>0</v>
      </c>
      <c r="AG35" s="68">
        <f>IF(OR(SUMIF(AG$12:AG34,2,AG$12:AG34)=2,SUMIF(AG$12:AG34,1,AG$12:AG34)=1,SUM(AG$12:AG34)=1,SUM(AG$12:AG34)=2),0,IF($C35+$ED34&gt;($ED$11*AG$8),1,IF($C35+$D35+$E35+$F35+$ED34&gt;($ED$11*AG$8),2,IF($C35+$D35+$E35+$F35+$G35+$ED34&gt;($ED$11*AG$8),3,0))))</f>
        <v>0</v>
      </c>
      <c r="AH35" s="68">
        <f>IF(OR(SUMIF(AH$12:AH34,2,AH$12:AH34)=2,SUMIF(AH$12:AH34,1,AH$12:AH34)=1,SUM(AH$12:AH34)=1,SUM(AH$12:AH34)=2),0,IF($C35+$ED34&gt;($ED$11*AH$8),1,IF($C35+$D35+$E35+$F35+$ED34&gt;($ED$11*AH$8),2,IF($C35+$D35+$E35+$F35+$G35+$ED34&gt;($ED$11*AH$8),3,0))))</f>
        <v>0</v>
      </c>
      <c r="AI35" s="68">
        <f>IF(OR(SUMIF(AI$12:AI34,2,AI$12:AI34)=2,SUMIF(AI$12:AI34,1,AI$12:AI34)=1,SUM(AI$12:AI34)=1,SUM(AI$12:AI34)=2),0,IF($C35+$ED34&gt;($ED$11*AI$8),1,IF($C35+$D35+$E35+$F35+$ED34&gt;($ED$11*AI$8),2,IF($C35+$D35+$E35+$F35+$G35+$ED34&gt;($ED$11*AI$8),3,0))))</f>
        <v>0</v>
      </c>
      <c r="AJ35" s="68">
        <f>IF(OR(SUMIF(AJ$12:AJ34,2,AJ$12:AJ34)=2,SUMIF(AJ$12:AJ34,1,AJ$12:AJ34)=1,SUM(AJ$12:AJ34)=1,SUM(AJ$12:AJ34)=2),0,IF($C35+$ED34&gt;($ED$11*AJ$8),1,IF($C35+$D35+$E35+$F35+$ED34&gt;($ED$11*AJ$8),2,IF($C35+$D35+$E35+$F35+$G35+$ED34&gt;($ED$11*AJ$8),3,0))))</f>
        <v>0</v>
      </c>
      <c r="AK35" s="68">
        <f>IF(OR(SUMIF(AK$12:AK34,2,AK$12:AK34)=2,SUMIF(AK$12:AK34,1,AK$12:AK34)=1,SUM(AK$12:AK34)=1,SUM(AK$12:AK34)=2),0,IF($C35+$ED34&gt;($ED$11*AK$8),1,IF($C35+$D35+$E35+$F35+$ED34&gt;($ED$11*AK$8),2,IF($C35+$D35+$E35+$F35+$G35+$ED34&gt;($ED$11*AK$8),3,0))))</f>
        <v>0</v>
      </c>
      <c r="AL35" s="68">
        <f>IF(OR(SUMIF(AL$12:AL34,2,AL$12:AL34)=2,SUMIF(AL$12:AL34,1,AL$12:AL34)=1,SUM(AL$12:AL34)=1,SUM(AL$12:AL34)=2),0,IF($C35+$ED34&gt;($ED$11*AL$8),1,IF($C35+$D35+$E35+$F35+$ED34&gt;($ED$11*AL$8),2,IF($C35+$D35+$E35+$F35+$G35+$ED34&gt;($ED$11*AL$8),3,0))))</f>
        <v>0</v>
      </c>
      <c r="AM35" s="68">
        <f>IF(OR(SUMIF(AM$12:AM34,2,AM$12:AM34)=2,SUMIF(AM$12:AM34,1,AM$12:AM34)=1,SUM(AM$12:AM34)=1,SUM(AM$12:AM34)=2),0,IF($C35+$ED34&gt;($ED$11*AM$8),1,IF($C35+$D35+$E35+$F35+$ED34&gt;($ED$11*AM$8),2,IF($C35+$D35+$E35+$F35+$G35+$ED34&gt;($ED$11*AM$8),3,0))))</f>
        <v>0</v>
      </c>
      <c r="AN35" s="68">
        <f>IF(OR(SUMIF(AN$12:AN34,2,AN$12:AN34)=2,SUMIF(AN$12:AN34,1,AN$12:AN34)=1,SUM(AN$12:AN34)=1,SUM(AN$12:AN34)=2),0,IF($C35+$ED34&gt;($ED$11*AN$8),1,IF($C35+$D35+$E35+$F35+$ED34&gt;($ED$11*AN$8),2,IF($C35+$D35+$E35+$F35+$G35+$ED34&gt;($ED$11*AN$8),3,0))))</f>
        <v>0</v>
      </c>
      <c r="AO35" s="68">
        <f>IF(OR(SUMIF(AO$12:AO34,2,AO$12:AO34)=2,SUMIF(AO$12:AO34,1,AO$12:AO34)=1,SUM(AO$12:AO34)=1,SUM(AO$12:AO34)=2),0,IF($C35+$ED34&gt;($ED$11*AO$8),1,IF($C35+$D35+$E35+$F35+$ED34&gt;($ED$11*AO$8),2,IF($C35+$D35+$E35+$F35+$G35+$ED34&gt;($ED$11*AO$8),3,0))))</f>
        <v>0</v>
      </c>
      <c r="AP35" s="68">
        <f>IF(OR(SUMIF(AP$12:AP34,2,AP$12:AP34)=2,SUMIF(AP$12:AP34,1,AP$12:AP34)=1,SUM(AP$12:AP34)=1,SUM(AP$12:AP34)=2),0,IF($C35+$ED34&gt;($ED$11*AP$8),1,IF($C35+$D35+$E35+$F35+$ED34&gt;($ED$11*AP$8),2,IF($C35+$D35+$E35+$F35+$G35+$ED34&gt;($ED$11*AP$8),3,0))))</f>
        <v>0</v>
      </c>
      <c r="AQ35" s="68">
        <f>IF(OR(SUMIF(AQ$12:AQ34,2,AQ$12:AQ34)=2,SUMIF(AQ$12:AQ34,1,AQ$12:AQ34)=1,SUM(AQ$12:AQ34)=1,SUM(AQ$12:AQ34)=2),0,IF($C35+$ED34&gt;($ED$11*AQ$8),1,IF($C35+$D35+$E35+$F35+$ED34&gt;($ED$11*AQ$8),2,IF($C35+$D35+$E35+$F35+$G35+$ED34&gt;($ED$11*AQ$8),3,0))))</f>
        <v>0</v>
      </c>
      <c r="AR35" s="68">
        <f>IF(OR(SUMIF(AR$12:AR34,2,AR$12:AR34)=2,SUMIF(AR$12:AR34,1,AR$12:AR34)=1,SUM(AR$12:AR34)=1,SUM(AR$12:AR34)=2),0,IF($C35+$ED34&gt;($ED$11*AR$8),1,IF($C35+$D35+$E35+$F35+$ED34&gt;($ED$11*AR$8),2,IF($C35+$D35+$E35+$F35+$G35+$ED34&gt;($ED$11*AR$8),3,0))))</f>
        <v>0</v>
      </c>
      <c r="AS35" s="68">
        <f>IF(OR(SUMIF(AS$12:AS34,2,AS$12:AS34)=2,SUMIF(AS$12:AS34,1,AS$12:AS34)=1,SUM(AS$12:AS34)=1,SUM(AS$12:AS34)=2),0,IF($C35+$ED34&gt;($ED$11*AS$8),1,IF($C35+$D35+$E35+$F35+$ED34&gt;($ED$11*AS$8),2,IF($C35+$D35+$E35+$F35+$G35+$ED34&gt;($ED$11*AS$8),3,0))))</f>
        <v>0</v>
      </c>
      <c r="AT35" s="68">
        <f>IF(OR(SUMIF(AT$12:AT34,2,AT$12:AT34)=2,SUMIF(AT$12:AT34,1,AT$12:AT34)=1,SUM(AT$12:AT34)=1,SUM(AT$12:AT34)=2),0,IF($C35+$ED34&gt;($ED$11*AT$8),1,IF($C35+$D35+$E35+$F35+$ED34&gt;($ED$11*AT$8),2,IF($C35+$D35+$E35+$F35+$G35+$ED34&gt;($ED$11*AT$8),3,0))))</f>
        <v>0</v>
      </c>
      <c r="AU35" s="68">
        <f>IF(OR(SUMIF(AU$12:AU34,2,AU$12:AU34)=2,SUMIF(AU$12:AU34,1,AU$12:AU34)=1,SUM(AU$12:AU34)=1,SUM(AU$12:AU34)=2),0,IF($C35+$ED34&gt;($ED$11*AU$8),1,IF($C35+$D35+$E35+$F35+$ED34&gt;($ED$11*AU$8),2,IF($C35+$D35+$E35+$F35+$G35+$ED34&gt;($ED$11*AU$8),3,0))))</f>
        <v>0</v>
      </c>
      <c r="AV35" s="68">
        <f>IF(OR(SUMIF(AV$12:AV34,2,AV$12:AV34)=2,SUMIF(AV$12:AV34,1,AV$12:AV34)=1,SUM(AV$12:AV34)=1,SUM(AV$12:AV34)=2),0,IF($C35+$ED34&gt;($ED$11*AV$8),1,IF($C35+$D35+$E35+$F35+$ED34&gt;($ED$11*AV$8),2,IF($C35+$D35+$E35+$F35+$G35+$ED34&gt;($ED$11*AV$8),3,0))))</f>
        <v>0</v>
      </c>
      <c r="AW35" s="68">
        <f>IF(OR(SUMIF(AW$12:AW34,2,AW$12:AW34)=2,SUMIF(AW$12:AW34,1,AW$12:AW34)=1,SUM(AW$12:AW34)=1,SUM(AW$12:AW34)=2),0,IF($C35+$ED34&gt;($ED$11*AW$8),1,IF($C35+$D35+$E35+$F35+$ED34&gt;($ED$11*AW$8),2,IF($C35+$D35+$E35+$F35+$G35+$ED34&gt;($ED$11*AW$8),3,0))))</f>
        <v>0</v>
      </c>
      <c r="AX35" s="68">
        <f>IF(OR(SUMIF(AX$12:AX34,2,AX$12:AX34)=2,SUMIF(AX$12:AX34,1,AX$12:AX34)=1,SUM(AX$12:AX34)=1,SUM(AX$12:AX34)=2),0,IF($C35+$ED34&gt;($ED$11*AX$8),1,IF($C35+$D35+$E35+$F35+$ED34&gt;($ED$11*AX$8),2,IF($C35+$D35+$E35+$F35+$G35+$ED34&gt;($ED$11*AX$8),3,0))))</f>
        <v>0</v>
      </c>
      <c r="AY35" s="68">
        <f>IF(OR(SUMIF(AY$12:AY34,2,AY$12:AY34)=2,SUMIF(AY$12:AY34,1,AY$12:AY34)=1,SUM(AY$12:AY34)=1,SUM(AY$12:AY34)=2),0,IF($C35+$ED34&gt;($ED$11*AY$8),1,IF($C35+$D35+$E35+$F35+$ED34&gt;($ED$11*AY$8),2,IF($C35+$D35+$E35+$F35+$G35+$ED34&gt;($ED$11*AY$8),3,0))))</f>
        <v>0</v>
      </c>
      <c r="AZ35" s="68">
        <f>IF(OR(SUMIF(AZ$12:AZ34,2,AZ$12:AZ34)=2,SUMIF(AZ$12:AZ34,1,AZ$12:AZ34)=1,SUM(AZ$12:AZ34)=1,SUM(AZ$12:AZ34)=2),0,IF($C35+$ED34&gt;($ED$11*AZ$8),1,IF($C35+$D35+$E35+$F35+$ED34&gt;($ED$11*AZ$8),2,IF($C35+$D35+$E35+$F35+$G35+$ED34&gt;($ED$11*AZ$8),3,0))))</f>
        <v>0</v>
      </c>
      <c r="BA35" s="68">
        <f>IF(OR(SUMIF(BA$12:BA34,2,BA$12:BA34)=2,SUMIF(BA$12:BA34,1,BA$12:BA34)=1,SUM(BA$12:BA34)=1,SUM(BA$12:BA34)=2),0,IF($C35+$ED34&gt;($ED$11*BA$8),1,IF($C35+$D35+$E35+$F35+$ED34&gt;($ED$11*BA$8),2,IF($C35+$D35+$E35+$F35+$G35+$ED34&gt;($ED$11*BA$8),3,0))))</f>
        <v>0</v>
      </c>
      <c r="BB35" s="68">
        <f>IF(OR(SUMIF(BB$12:BB34,2,BB$12:BB34)=2,SUMIF(BB$12:BB34,1,BB$12:BB34)=1,SUM(BB$12:BB34)=1,SUM(BB$12:BB34)=2),0,IF($C35+$ED34&gt;($ED$11*BB$8),1,IF($C35+$D35+$E35+$F35+$ED34&gt;($ED$11*BB$8),2,IF($C35+$D35+$E35+$F35+$G35+$ED34&gt;($ED$11*BB$8),3,0))))</f>
        <v>0</v>
      </c>
      <c r="BC35" s="68">
        <f>IF(OR(SUMIF(BC$12:BC34,2,BC$12:BC34)=2,SUMIF(BC$12:BC34,1,BC$12:BC34)=1,SUM(BC$12:BC34)=1,SUM(BC$12:BC34)=2),0,IF($C35+$ED34&gt;($ED$11*BC$8),1,IF($C35+$D35+$E35+$F35+$ED34&gt;($ED$11*BC$8),2,IF($C35+$D35+$E35+$F35+$G35+$ED34&gt;($ED$11*BC$8),3,0))))</f>
        <v>0</v>
      </c>
      <c r="BD35" s="68">
        <f>IF(OR(SUMIF(BD$12:BD34,2,BD$12:BD34)=2,SUMIF(BD$12:BD34,1,BD$12:BD34)=1,SUM(BD$12:BD34)=1,SUM(BD$12:BD34)=2),0,IF($C35+$ED34&gt;($ED$11*BD$8),1,IF($C35+$D35+$E35+$F35+$ED34&gt;($ED$11*BD$8),2,IF($C35+$D35+$E35+$F35+$G35+$ED34&gt;($ED$11*BD$8),3,0))))</f>
        <v>0</v>
      </c>
      <c r="BE35" s="68">
        <f>IF(OR(SUMIF(BE$12:BE34,2,BE$12:BE34)=2,SUMIF(BE$12:BE34,1,BE$12:BE34)=1,SUM(BE$12:BE34)=1,SUM(BE$12:BE34)=2),0,IF($C35+$ED34&gt;($ED$11*BE$8),1,IF($C35+$D35+$E35+$F35+$ED34&gt;($ED$11*BE$8),2,IF($C35+$D35+$E35+$F35+$G35+$ED34&gt;($ED$11*BE$8),3,0))))</f>
        <v>0</v>
      </c>
      <c r="BF35" s="68">
        <f>IF(OR(SUMIF(BF$12:BF34,2,BF$12:BF34)=2,SUMIF(BF$12:BF34,1,BF$12:BF34)=1,SUM(BF$12:BF34)=1,SUM(BF$12:BF34)=2),0,IF($C35+$ED34&gt;($ED$11*BF$8),1,IF($C35+$D35+$E35+$F35+$ED34&gt;($ED$11*BF$8),2,IF($C35+$D35+$E35+$F35+$G35+$ED34&gt;($ED$11*BF$8),3,0))))</f>
        <v>0</v>
      </c>
      <c r="BG35" s="68">
        <f>IF(OR(SUMIF(BG$12:BG34,2,BG$12:BG34)=2,SUMIF(BG$12:BG34,1,BG$12:BG34)=1,SUM(BG$12:BG34)=1,SUM(BG$12:BG34)=2),0,IF($C35+$ED34&gt;($ED$11*BG$8),1,IF($C35+$D35+$E35+$F35+$ED34&gt;($ED$11*BG$8),2,IF($C35+$D35+$E35+$F35+$G35+$ED34&gt;($ED$11*BG$8),3,0))))</f>
        <v>0</v>
      </c>
      <c r="BH35" s="68">
        <f>IF(OR(SUMIF(BH$12:BH34,2,BH$12:BH34)=2,SUMIF(BH$12:BH34,1,BH$12:BH34)=1,SUM(BH$12:BH34)=1,SUM(BH$12:BH34)=2),0,IF($C35+$ED34&gt;($ED$11*BH$8),1,IF($C35+$D35+$E35+$F35+$ED34&gt;($ED$11*BH$8),2,IF($C35+$D35+$E35+$F35+$G35+$ED34&gt;($ED$11*BH$8),3,0))))</f>
        <v>0</v>
      </c>
      <c r="BI35" s="68">
        <f>IF(OR(SUMIF(BI$12:BI34,2,BI$12:BI34)=2,SUMIF(BI$12:BI34,1,BI$12:BI34)=1,SUM(BI$12:BI34)=1,SUM(BI$12:BI34)=2),0,IF($C35+$ED34&gt;($ED$11*BI$8),1,IF($C35+$D35+$E35+$F35+$ED34&gt;($ED$11*BI$8),2,IF($C35+$D35+$E35+$F35+$G35+$ED34&gt;($ED$11*BI$8),3,0))))</f>
        <v>0</v>
      </c>
      <c r="BJ35" s="68">
        <f>IF(OR(SUMIF(BJ$12:BJ34,2,BJ$12:BJ34)=2,SUMIF(BJ$12:BJ34,1,BJ$12:BJ34)=1,SUM(BJ$12:BJ34)=1,SUM(BJ$12:BJ34)=2),0,IF($C35+$ED34&gt;($ED$11*BJ$8),1,IF($C35+$D35+$E35+$F35+$ED34&gt;($ED$11*BJ$8),2,IF($C35+$D35+$E35+$F35+$G35+$ED34&gt;($ED$11*BJ$8),3,0))))</f>
        <v>0</v>
      </c>
      <c r="BK35" s="68">
        <f>IF(OR(SUMIF(BK$12:BK34,2,BK$12:BK34)=2,SUMIF(BK$12:BK34,1,BK$12:BK34)=1,SUM(BK$12:BK34)=1,SUM(BK$12:BK34)=2),0,IF($C35+$ED34&gt;($ED$11*BK$8),1,IF($C35+$D35+$E35+$F35+$ED34&gt;($ED$11*BK$8),2,IF($C35+$D35+$E35+$F35+$G35+$ED34&gt;($ED$11*BK$8),3,0))))</f>
        <v>0</v>
      </c>
      <c r="BL35" s="68">
        <f>IF(OR(SUMIF(BL$12:BL34,2,BL$12:BL34)=2,SUMIF(BL$12:BL34,1,BL$12:BL34)=1,SUM(BL$12:BL34)=1,SUM(BL$12:BL34)=2),0,IF($C35+$ED34&gt;($ED$11*BL$8),1,IF($C35+$D35+$E35+$F35+$ED34&gt;($ED$11*BL$8),2,IF($C35+$D35+$E35+$F35+$G35+$ED34&gt;($ED$11*BL$8),3,0))))</f>
        <v>0</v>
      </c>
      <c r="BM35" s="68">
        <f>IF(OR(SUMIF(BM$12:BM34,2,BM$12:BM34)=2,SUMIF(BM$12:BM34,1,BM$12:BM34)=1,SUM(BM$12:BM34)=1,SUM(BM$12:BM34)=2),0,IF($C35+$ED34&gt;($ED$11*BM$8),1,IF($C35+$D35+$E35+$F35+$ED34&gt;($ED$11*BM$8),2,IF($C35+$D35+$E35+$F35+$G35+$ED34&gt;($ED$11*BM$8),3,0))))</f>
        <v>0</v>
      </c>
      <c r="BN35" s="68">
        <f>IF(OR(SUMIF(BN$12:BN34,2,BN$12:BN34)=2,SUMIF(BN$12:BN34,1,BN$12:BN34)=1,SUM(BN$12:BN34)=1,SUM(BN$12:BN34)=2),0,IF($C35+$ED34&gt;($ED$11*BN$8),1,IF($C35+$D35+$E35+$F35+$ED34&gt;($ED$11*BN$8),2,IF($C35+$D35+$E35+$F35+$G35+$ED34&gt;($ED$11*BN$8),3,0))))</f>
        <v>0</v>
      </c>
      <c r="BO35" s="68">
        <f>IF(OR(SUMIF(BO$12:BO34,2,BO$12:BO34)=2,SUMIF(BO$12:BO34,1,BO$12:BO34)=1,SUM(BO$12:BO34)=1,SUM(BO$12:BO34)=2),0,IF($C35+$ED34&gt;($ED$11*BO$8),1,IF($C35+$D35+$E35+$F35+$ED34&gt;($ED$11*BO$8),2,IF($C35+$D35+$E35+$F35+$G35+$ED34&gt;($ED$11*BO$8),3,0))))</f>
        <v>0</v>
      </c>
      <c r="BP35" s="68">
        <f>IF(OR(SUMIF(BP$12:BP34,2,BP$12:BP34)=2,SUMIF(BP$12:BP34,1,BP$12:BP34)=1,SUM(BP$12:BP34)=1,SUM(BP$12:BP34)=2),0,IF($C35+$ED34&gt;($ED$11*BP$8),1,IF($C35+$D35+$E35+$F35+$ED34&gt;($ED$11*BP$8),2,IF($C35+$D35+$E35+$F35+$G35+$ED34&gt;($ED$11*BP$8),3,0))))</f>
        <v>0</v>
      </c>
      <c r="BQ35" s="68">
        <f>IF(OR(SUMIF(BQ$12:BQ34,2,BQ$12:BQ34)=2,SUMIF(BQ$12:BQ34,1,BQ$12:BQ34)=1,SUM(BQ$12:BQ34)=1,SUM(BQ$12:BQ34)=2),0,IF($C35+$ED34&gt;($ED$11*BQ$8),1,IF($C35+$D35+$E35+$F35+$ED34&gt;($ED$11*BQ$8),2,IF($C35+$D35+$E35+$F35+$G35+$ED34&gt;($ED$11*BQ$8),3,0))))</f>
        <v>0</v>
      </c>
      <c r="BR35" s="68">
        <f>IF(OR(SUMIF(BR$12:BR34,2,BR$12:BR34)=2,SUMIF(BR$12:BR34,1,BR$12:BR34)=1,SUM(BR$12:BR34)=1,SUM(BR$12:BR34)=2),0,IF($C35+$ED34&gt;($ED$11*BR$8),1,IF($C35+$D35+$E35+$F35+$ED34&gt;($ED$11*BR$8),2,IF($C35+$D35+$E35+$F35+$G35+$ED34&gt;($ED$11*BR$8),3,0))))</f>
        <v>0</v>
      </c>
      <c r="BS35" s="68">
        <f>IF(OR(SUMIF(BS$12:BS34,2,BS$12:BS34)=2,SUMIF(BS$12:BS34,1,BS$12:BS34)=1,SUM(BS$12:BS34)=1,SUM(BS$12:BS34)=2),0,IF($C35+$ED34&gt;($ED$11*BS$8),1,IF($C35+$D35+$E35+$F35+$ED34&gt;($ED$11*BS$8),2,IF($C35+$D35+$E35+$F35+$G35+$ED34&gt;($ED$11*BS$8),3,0))))</f>
        <v>0</v>
      </c>
      <c r="BT35" s="68">
        <f>IF(OR(SUMIF(BT$12:BT34,2,BT$12:BT34)=2,SUMIF(BT$12:BT34,1,BT$12:BT34)=1,SUM(BT$12:BT34)=1,SUM(BT$12:BT34)=2),0,IF($C35+$ED34&gt;($ED$11*BT$8),1,IF($C35+$D35+$E35+$F35+$ED34&gt;($ED$11*BT$8),2,IF($C35+$D35+$E35+$F35+$G35+$ED34&gt;($ED$11*BT$8),3,0))))</f>
        <v>0</v>
      </c>
      <c r="BU35" s="68">
        <f>IF(OR(SUMIF(BU$12:BU34,2,BU$12:BU34)=2,SUMIF(BU$12:BU34,1,BU$12:BU34)=1,SUM(BU$12:BU34)=1,SUM(BU$12:BU34)=2),0,IF($C35+$ED34&gt;($ED$11*BU$8),1,IF($C35+$D35+$E35+$F35+$ED34&gt;($ED$11*BU$8),2,IF($C35+$D35+$E35+$F35+$G35+$ED34&gt;($ED$11*BU$8),3,0))))</f>
        <v>0</v>
      </c>
      <c r="BV35" s="68">
        <f>IF(OR(SUMIF(BV$12:BV34,2,BV$12:BV34)=2,SUMIF(BV$12:BV34,1,BV$12:BV34)=1,SUM(BV$12:BV34)=1,SUM(BV$12:BV34)=2),0,IF($C35+$ED34&gt;($ED$11*BV$8),1,IF($C35+$D35+$E35+$F35+$ED34&gt;($ED$11*BV$8),2,IF($C35+$D35+$E35+$F35+$G35+$ED34&gt;($ED$11*BV$8),3,0))))</f>
        <v>0</v>
      </c>
      <c r="BW35" s="68">
        <f>IF(OR(SUMIF(BW$12:BW34,2,BW$12:BW34)=2,SUMIF(BW$12:BW34,1,BW$12:BW34)=1,SUM(BW$12:BW34)=1,SUM(BW$12:BW34)=2),0,IF($C35+$ED34&gt;($ED$11*BW$8),1,IF($C35+$D35+$E35+$F35+$ED34&gt;($ED$11*BW$8),2,IF($C35+$D35+$E35+$F35+$G35+$ED34&gt;($ED$11*BW$8),3,0))))</f>
        <v>0</v>
      </c>
      <c r="BX35" s="68">
        <f>IF(OR(SUMIF(BX$12:BX34,2,BX$12:BX34)=2,SUMIF(BX$12:BX34,1,BX$12:BX34)=1,SUM(BX$12:BX34)=1,SUM(BX$12:BX34)=2),0,IF($C35+$ED34&gt;($ED$11*BX$8),1,IF($C35+$D35+$E35+$F35+$ED34&gt;($ED$11*BX$8),2,IF($C35+$D35+$E35+$F35+$G35+$ED34&gt;($ED$11*BX$8),3,0))))</f>
        <v>0</v>
      </c>
      <c r="BY35" s="68">
        <f>IF(OR(SUMIF(BY$12:BY34,2,BY$12:BY34)=2,SUMIF(BY$12:BY34,1,BY$12:BY34)=1,SUM(BY$12:BY34)=1,SUM(BY$12:BY34)=2),0,IF($C35+$ED34&gt;($ED$11*BY$8),1,IF($C35+$D35+$E35+$F35+$ED34&gt;($ED$11*BY$8),2,IF($C35+$D35+$E35+$F35+$G35+$ED34&gt;($ED$11*BY$8),3,0))))</f>
        <v>0</v>
      </c>
      <c r="BZ35" s="68">
        <f>IF(OR(SUMIF(BZ$12:BZ34,2,BZ$12:BZ34)=2,SUMIF(BZ$12:BZ34,1,BZ$12:BZ34)=1,SUM(BZ$12:BZ34)=1,SUM(BZ$12:BZ34)=2),0,IF($C35+$ED34&gt;($ED$11*BZ$8),1,IF($C35+$D35+$E35+$F35+$ED34&gt;($ED$11*BZ$8),2,IF($C35+$D35+$E35+$F35+$G35+$ED34&gt;($ED$11*BZ$8),3,0))))</f>
        <v>0</v>
      </c>
      <c r="CA35" s="68">
        <f>IF(OR(SUMIF(CA$12:CA34,2,CA$12:CA34)=2,SUMIF(CA$12:CA34,1,CA$12:CA34)=1,SUM(CA$12:CA34)=1,SUM(CA$12:CA34)=2),0,IF($C35+$ED34&gt;($ED$11*CA$8),1,IF($C35+$D35+$E35+$F35+$ED34&gt;($ED$11*CA$8),2,IF($C35+$D35+$E35+$F35+$G35+$ED34&gt;($ED$11*CA$8),3,0))))</f>
        <v>0</v>
      </c>
      <c r="CB35" s="68">
        <f>IF(OR(SUMIF(CB$12:CB34,2,CB$12:CB34)=2,SUMIF(CB$12:CB34,1,CB$12:CB34)=1,SUM(CB$12:CB34)=1,SUM(CB$12:CB34)=2),0,IF($C35+$ED34&gt;($ED$11*CB$8),1,IF($C35+$D35+$E35+$F35+$ED34&gt;($ED$11*CB$8),2,IF($C35+$D35+$E35+$F35+$G35+$ED34&gt;($ED$11*CB$8),3,0))))</f>
        <v>0</v>
      </c>
      <c r="CC35" s="68">
        <f>IF(OR(SUMIF(CC$12:CC34,2,CC$12:CC34)=2,SUMIF(CC$12:CC34,1,CC$12:CC34)=1,SUM(CC$12:CC34)=1,SUM(CC$12:CC34)=2),0,IF($C35+$ED34&gt;($ED$11*CC$8),1,IF($C35+$D35+$E35+$F35+$ED34&gt;($ED$11*CC$8),2,IF($C35+$D35+$E35+$F35+$G35+$ED34&gt;($ED$11*CC$8),3,0))))</f>
        <v>0</v>
      </c>
      <c r="CD35" s="68">
        <f>IF(OR(SUMIF(CD$12:CD34,2,CD$12:CD34)=2,SUMIF(CD$12:CD34,1,CD$12:CD34)=1,SUM(CD$12:CD34)=1,SUM(CD$12:CD34)=2),0,IF($C35+$ED34&gt;($ED$11*CD$8),1,IF($C35+$D35+$E35+$F35+$ED34&gt;($ED$11*CD$8),2,IF($C35+$D35+$E35+$F35+$G35+$ED34&gt;($ED$11*CD$8),3,0))))</f>
        <v>0</v>
      </c>
      <c r="CE35" s="68">
        <f>IF(OR(SUMIF(CE$12:CE34,2,CE$12:CE34)=2,SUMIF(CE$12:CE34,1,CE$12:CE34)=1,SUM(CE$12:CE34)=1,SUM(CE$12:CE34)=2),0,IF($C35+$ED34&gt;($ED$11*CE$8),1,IF($C35+$D35+$E35+$F35+$ED34&gt;($ED$11*CE$8),2,IF($C35+$D35+$E35+$F35+$G35+$ED34&gt;($ED$11*CE$8),3,0))))</f>
        <v>0</v>
      </c>
      <c r="CF35" s="68">
        <f>IF(OR(SUMIF(CF$12:CF34,2,CF$12:CF34)=2,SUMIF(CF$12:CF34,1,CF$12:CF34)=1,SUM(CF$12:CF34)=1,SUM(CF$12:CF34)=2),0,IF($C35+$ED34&gt;($ED$11*CF$8),1,IF($C35+$D35+$E35+$F35+$ED34&gt;($ED$11*CF$8),2,IF($C35+$D35+$E35+$F35+$G35+$ED34&gt;($ED$11*CF$8),3,0))))</f>
        <v>0</v>
      </c>
      <c r="CG35" s="68">
        <f>IF(OR(SUMIF(CG$12:CG34,2,CG$12:CG34)=2,SUMIF(CG$12:CG34,1,CG$12:CG34)=1,SUM(CG$12:CG34)=1,SUM(CG$12:CG34)=2),0,IF($C35+$ED34&gt;($ED$11*CG$8),1,IF($C35+$D35+$E35+$F35+$ED34&gt;($ED$11*CG$8),2,IF($C35+$D35+$E35+$F35+$G35+$ED34&gt;($ED$11*CG$8),3,0))))</f>
        <v>0</v>
      </c>
      <c r="CH35" s="68">
        <f>IF(OR(SUMIF(CH$12:CH34,2,CH$12:CH34)=2,SUMIF(CH$12:CH34,1,CH$12:CH34)=1,SUM(CH$12:CH34)=1,SUM(CH$12:CH34)=2),0,IF($C35+$ED34&gt;($ED$11*CH$8),1,IF($C35+$D35+$E35+$F35+$ED34&gt;($ED$11*CH$8),2,IF($C35+$D35+$E35+$F35+$G35+$ED34&gt;($ED$11*CH$8),3,0))))</f>
        <v>0</v>
      </c>
      <c r="CI35" s="68">
        <f>IF(OR(SUMIF(CI$12:CI34,2,CI$12:CI34)=2,SUMIF(CI$12:CI34,1,CI$12:CI34)=1,SUM(CI$12:CI34)=1,SUM(CI$12:CI34)=2),0,IF($C35+$ED34&gt;($ED$11*CI$8),1,IF($C35+$D35+$E35+$F35+$ED34&gt;($ED$11*CI$8),2,IF($C35+$D35+$E35+$F35+$G35+$ED34&gt;($ED$11*CI$8),3,0))))</f>
        <v>0</v>
      </c>
      <c r="CJ35" s="68">
        <f>IF(OR(SUMIF(CJ$12:CJ34,2,CJ$12:CJ34)=2,SUMIF(CJ$12:CJ34,1,CJ$12:CJ34)=1,SUM(CJ$12:CJ34)=1,SUM(CJ$12:CJ34)=2),0,IF($C35+$ED34&gt;($ED$11*CJ$8),1,IF($C35+$D35+$E35+$F35+$ED34&gt;($ED$11*CJ$8),2,IF($C35+$D35+$E35+$F35+$G35+$ED34&gt;($ED$11*CJ$8),3,0))))</f>
        <v>0</v>
      </c>
      <c r="CK35" s="68">
        <f>IF(OR(SUMIF(CK$12:CK34,2,CK$12:CK34)=2,SUMIF(CK$12:CK34,1,CK$12:CK34)=1,SUM(CK$12:CK34)=1,SUM(CK$12:CK34)=2),0,IF($C35+$ED34&gt;($ED$11*CK$8),1,IF($C35+$D35+$E35+$F35+$ED34&gt;($ED$11*CK$8),2,IF($C35+$D35+$E35+$F35+$G35+$ED34&gt;($ED$11*CK$8),3,0))))</f>
        <v>0</v>
      </c>
      <c r="CL35" s="68">
        <f>IF(OR(SUMIF(CL$12:CL34,2,CL$12:CL34)=2,SUMIF(CL$12:CL34,1,CL$12:CL34)=1,SUM(CL$12:CL34)=1,SUM(CL$12:CL34)=2),0,IF($C35+$ED34&gt;($ED$11*CL$8),1,IF($C35+$D35+$E35+$F35+$ED34&gt;($ED$11*CL$8),2,IF($C35+$D35+$E35+$F35+$G35+$ED34&gt;($ED$11*CL$8),3,0))))</f>
        <v>0</v>
      </c>
      <c r="CM35" s="68">
        <f>IF(OR(SUMIF(CM$12:CM34,2,CM$12:CM34)=2,SUMIF(CM$12:CM34,1,CM$12:CM34)=1,SUM(CM$12:CM34)=1,SUM(CM$12:CM34)=2),0,IF($C35+$ED34&gt;($ED$11*CM$8),1,IF($C35+$D35+$E35+$F35+$ED34&gt;($ED$11*CM$8),2,IF($C35+$D35+$E35+$F35+$G35+$ED34&gt;($ED$11*CM$8),3,0))))</f>
        <v>0</v>
      </c>
      <c r="CN35" s="68">
        <f>IF(OR(SUMIF(CN$12:CN34,2,CN$12:CN34)=2,SUMIF(CN$12:CN34,1,CN$12:CN34)=1,SUM(CN$12:CN34)=1,SUM(CN$12:CN34)=2),0,IF($C35+$ED34&gt;($ED$11*CN$8),1,IF($C35+$D35+$E35+$F35+$ED34&gt;($ED$11*CN$8),2,IF($C35+$D35+$E35+$F35+$G35+$ED34&gt;($ED$11*CN$8),3,0))))</f>
        <v>0</v>
      </c>
      <c r="CO35" s="68">
        <f>IF(OR(SUMIF(CO$12:CO34,2,CO$12:CO34)=2,SUMIF(CO$12:CO34,1,CO$12:CO34)=1,SUM(CO$12:CO34)=1,SUM(CO$12:CO34)=2),0,IF($C35+$ED34&gt;($ED$11*CO$8),1,IF($C35+$D35+$E35+$F35+$ED34&gt;($ED$11*CO$8),2,IF($C35+$D35+$E35+$F35+$G35+$ED34&gt;($ED$11*CO$8),3,0))))</f>
        <v>0</v>
      </c>
      <c r="CP35" s="68">
        <f>IF(OR(SUMIF(CP$12:CP34,2,CP$12:CP34)=2,SUMIF(CP$12:CP34,1,CP$12:CP34)=1,SUM(CP$12:CP34)=1,SUM(CP$12:CP34)=2),0,IF($C35+$ED34&gt;($ED$11*CP$8),1,IF($C35+$D35+$E35+$F35+$ED34&gt;($ED$11*CP$8),2,IF($C35+$D35+$E35+$F35+$G35+$ED34&gt;($ED$11*CP$8),3,0))))</f>
        <v>0</v>
      </c>
      <c r="CQ35" s="68">
        <f>IF(OR(SUMIF(CQ$12:CQ34,2,CQ$12:CQ34)=2,SUMIF(CQ$12:CQ34,1,CQ$12:CQ34)=1,SUM(CQ$12:CQ34)=1,SUM(CQ$12:CQ34)=2),0,IF($C35+$ED34&gt;($ED$11*CQ$8),1,IF($C35+$D35+$E35+$F35+$ED34&gt;($ED$11*CQ$8),2,IF($C35+$D35+$E35+$F35+$G35+$ED34&gt;($ED$11*CQ$8),3,0))))</f>
        <v>0</v>
      </c>
      <c r="CR35" s="68">
        <f>IF(OR(SUMIF(CR$12:CR34,2,CR$12:CR34)=2,SUMIF(CR$12:CR34,1,CR$12:CR34)=1,SUM(CR$12:CR34)=1,SUM(CR$12:CR34)=2),0,IF($C35+$ED34&gt;($ED$11*CR$8),1,IF($C35+$D35+$E35+$F35+$ED34&gt;($ED$11*CR$8),2,IF($C35+$D35+$E35+$F35+$G35+$ED34&gt;($ED$11*CR$8),3,0))))</f>
        <v>0</v>
      </c>
      <c r="CS35" s="68">
        <f>IF(OR(SUMIF(CS$12:CS34,2,CS$12:CS34)=2,SUMIF(CS$12:CS34,1,CS$12:CS34)=1,SUM(CS$12:CS34)=1,SUM(CS$12:CS34)=2),0,IF($C35+$ED34&gt;($ED$11*CS$8),1,IF($C35+$D35+$E35+$F35+$ED34&gt;($ED$11*CS$8),2,IF($C35+$D35+$E35+$F35+$G35+$ED34&gt;($ED$11*CS$8),3,0))))</f>
        <v>0</v>
      </c>
      <c r="CT35" s="68">
        <f>IF(OR(SUMIF(CT$12:CT34,2,CT$12:CT34)=2,SUMIF(CT$12:CT34,1,CT$12:CT34)=1,SUM(CT$12:CT34)=1,SUM(CT$12:CT34)=2),0,IF($C35+$ED34&gt;($ED$11*CT$8),1,IF($C35+$D35+$E35+$F35+$ED34&gt;($ED$11*CT$8),2,IF($C35+$D35+$E35+$F35+$G35+$ED34&gt;($ED$11*CT$8),3,0))))</f>
        <v>0</v>
      </c>
      <c r="CU35" s="68">
        <f>IF(OR(SUMIF(CU$12:CU34,2,CU$12:CU34)=2,SUMIF(CU$12:CU34,1,CU$12:CU34)=1,SUM(CU$12:CU34)=1,SUM(CU$12:CU34)=2),0,IF($C35+$ED34&gt;($ED$11*CU$8),1,IF($C35+$D35+$E35+$F35+$ED34&gt;($ED$11*CU$8),2,IF($C35+$D35+$E35+$F35+$G35+$ED34&gt;($ED$11*CU$8),3,0))))</f>
        <v>0</v>
      </c>
      <c r="CV35" s="68">
        <f>IF(OR(SUMIF(CV$12:CV34,2,CV$12:CV34)=2,SUMIF(CV$12:CV34,1,CV$12:CV34)=1,SUM(CV$12:CV34)=1,SUM(CV$12:CV34)=2),0,IF($C35+$ED34&gt;($ED$11*CV$8),1,IF($C35+$D35+$E35+$F35+$ED34&gt;($ED$11*CV$8),2,IF($C35+$D35+$E35+$F35+$G35+$ED34&gt;($ED$11*CV$8),3,0))))</f>
        <v>0</v>
      </c>
      <c r="CW35" s="68">
        <f>IF(OR(SUMIF(CW$12:CW34,2,CW$12:CW34)=2,SUMIF(CW$12:CW34,1,CW$12:CW34)=1,SUM(CW$12:CW34)=1,SUM(CW$12:CW34)=2),0,IF($C35+$ED34&gt;($ED$11*CW$8),1,IF($C35+$D35+$E35+$F35+$ED34&gt;($ED$11*CW$8),2,IF($C35+$D35+$E35+$F35+$G35+$ED34&gt;($ED$11*CW$8),3,0))))</f>
        <v>0</v>
      </c>
      <c r="CX35" s="68">
        <f>IF(OR(SUMIF(CX$12:CX34,2,CX$12:CX34)=2,SUMIF(CX$12:CX34,1,CX$12:CX34)=1,SUM(CX$12:CX34)=1,SUM(CX$12:CX34)=2),0,IF($C35+$ED34&gt;($ED$11*CX$8),1,IF($C35+$D35+$E35+$F35+$ED34&gt;($ED$11*CX$8),2,IF($C35+$D35+$E35+$F35+$G35+$ED34&gt;($ED$11*CX$8),3,0))))</f>
        <v>0</v>
      </c>
      <c r="CY35" s="68">
        <f>IF(OR(SUMIF(CY$12:CY34,2,CY$12:CY34)=2,SUMIF(CY$12:CY34,1,CY$12:CY34)=1,SUM(CY$12:CY34)=1,SUM(CY$12:CY34)=2),0,IF($C35+$ED34&gt;($ED$11*CY$8),1,IF($C35+$D35+$E35+$F35+$ED34&gt;($ED$11*CY$8),2,IF($C35+$D35+$E35+$F35+$G35+$ED34&gt;($ED$11*CY$8),3,0))))</f>
        <v>0</v>
      </c>
      <c r="CZ35" s="68">
        <f>IF(OR(SUMIF(CZ$12:CZ34,2,CZ$12:CZ34)=2,SUMIF(CZ$12:CZ34,1,CZ$12:CZ34)=1,SUM(CZ$12:CZ34)=1,SUM(CZ$12:CZ34)=2),0,IF($C35+$ED34&gt;($ED$11*CZ$8),1,IF($C35+$D35+$E35+$F35+$ED34&gt;($ED$11*CZ$8),2,IF($C35+$D35+$E35+$F35+$G35+$ED34&gt;($ED$11*CZ$8),3,0))))</f>
        <v>0</v>
      </c>
      <c r="DA35" s="68">
        <f>IF(OR(SUMIF(DA$12:DA34,2,DA$12:DA34)=2,SUMIF(DA$12:DA34,1,DA$12:DA34)=1,SUM(DA$12:DA34)=1,SUM(DA$12:DA34)=2),0,IF($C35+$ED34&gt;($ED$11*DA$8),1,IF($C35+$D35+$E35+$F35+$ED34&gt;($ED$11*DA$8),2,IF($C35+$D35+$E35+$F35+$G35+$ED34&gt;($ED$11*DA$8),3,0))))</f>
        <v>0</v>
      </c>
      <c r="DB35" s="68">
        <f>IF(OR(SUMIF(DB$12:DB34,2,DB$12:DB34)=2,SUMIF(DB$12:DB34,1,DB$12:DB34)=1,SUM(DB$12:DB34)=1,SUM(DB$12:DB34)=2),0,IF($C35+$ED34&gt;($ED$11*DB$8),1,IF($C35+$D35+$E35+$F35+$ED34&gt;($ED$11*DB$8),2,IF($C35+$D35+$E35+$F35+$G35+$ED34&gt;($ED$11*DB$8),3,0))))</f>
        <v>0</v>
      </c>
      <c r="DC35" s="68">
        <f>IF(OR(SUMIF(DC$12:DC34,2,DC$12:DC34)=2,SUMIF(DC$12:DC34,1,DC$12:DC34)=1,SUM(DC$12:DC34)=1,SUM(DC$12:DC34)=2),0,IF($C35+$ED34&gt;($ED$11*DC$8),1,IF($C35+$D35+$E35+$F35+$ED34&gt;($ED$11*DC$8),2,IF($C35+$D35+$E35+$F35+$G35+$ED34&gt;($ED$11*DC$8),3,0))))</f>
        <v>0</v>
      </c>
      <c r="DD35" s="68">
        <f>IF(OR(SUMIF(DD$12:DD34,2,DD$12:DD34)=2,SUMIF(DD$12:DD34,1,DD$12:DD34)=1,SUM(DD$12:DD34)=1,SUM(DD$12:DD34)=2),0,IF($C35+$ED34&gt;($ED$11*DD$8),1,IF($C35+$D35+$E35+$F35+$ED34&gt;($ED$11*DD$8),2,IF($C35+$D35+$E35+$F35+$G35+$ED34&gt;($ED$11*DD$8),3,0))))</f>
        <v>0</v>
      </c>
      <c r="DE35" s="68">
        <f>IF(OR(SUMIF(DE$12:DE34,2,DE$12:DE34)=2,SUMIF(DE$12:DE34,1,DE$12:DE34)=1,SUM(DE$12:DE34)=1,SUM(DE$12:DE34)=2),0,IF($C35+$ED34&gt;($ED$11*DE$8),1,IF($C35+$D35+$E35+$F35+$ED34&gt;($ED$11*DE$8),2,IF($C35+$D35+$E35+$F35+$G35+$ED34&gt;($ED$11*DE$8),3,0))))</f>
        <v>0</v>
      </c>
      <c r="DF35" s="68">
        <f>IF(OR(SUMIF(DF$12:DF34,2,DF$12:DF34)=2,SUMIF(DF$12:DF34,1,DF$12:DF34)=1,SUM(DF$12:DF34)=1,SUM(DF$12:DF34)=2),0,IF($C35+$ED34&gt;($ED$11*DF$8),1,IF($C35+$D35+$E35+$F35+$ED34&gt;($ED$11*DF$8),2,IF($C35+$D35+$E35+$F35+$G35+$ED34&gt;($ED$11*DF$8),3,0))))</f>
        <v>0</v>
      </c>
      <c r="DG35" s="68">
        <f>IF(OR(SUMIF(DG$12:DG34,2,DG$12:DG34)=2,SUMIF(DG$12:DG34,1,DG$12:DG34)=1,SUM(DG$12:DG34)=1,SUM(DG$12:DG34)=2),0,IF($C35+$ED34&gt;($ED$11*DG$8),1,IF($C35+$D35+$E35+$F35+$ED34&gt;($ED$11*DG$8),2,IF($C35+$D35+$E35+$F35+$G35+$ED34&gt;($ED$11*DG$8),3,0))))</f>
        <v>0</v>
      </c>
      <c r="DH35" s="68">
        <f>IF(OR(SUMIF(DH$12:DH34,2,DH$12:DH34)=2,SUMIF(DH$12:DH34,1,DH$12:DH34)=1,SUM(DH$12:DH34)=1,SUM(DH$12:DH34)=2),0,IF($C35+$ED34&gt;($ED$11*DH$8),1,IF($C35+$D35+$E35+$F35+$ED34&gt;($ED$11*DH$8),2,IF($C35+$D35+$E35+$F35+$G35+$ED34&gt;($ED$11*DH$8),3,0))))</f>
        <v>0</v>
      </c>
      <c r="DI35" s="68">
        <f>IF(OR(SUMIF(DI$12:DI34,2,DI$12:DI34)=2,SUMIF(DI$12:DI34,1,DI$12:DI34)=1,SUM(DI$12:DI34)=1,SUM(DI$12:DI34)=2),0,IF($C35+$ED34&gt;($ED$11*DI$8),1,IF($C35+$D35+$E35+$F35+$ED34&gt;($ED$11*DI$8),2,IF($C35+$D35+$E35+$F35+$G35+$ED34&gt;($ED$11*DI$8),3,0))))</f>
        <v>0</v>
      </c>
      <c r="DJ35" s="68">
        <f>IF(OR(SUMIF(DJ$12:DJ34,2,DJ$12:DJ34)=2,SUMIF(DJ$12:DJ34,1,DJ$12:DJ34)=1,SUM(DJ$12:DJ34)=1,SUM(DJ$12:DJ34)=2),0,IF($C35+$ED34&gt;($ED$11*DJ$8),1,IF($C35+$D35+$E35+$F35+$ED34&gt;($ED$11*DJ$8),2,IF($C35+$D35+$E35+$F35+$G35+$ED34&gt;($ED$11*DJ$8),3,0))))</f>
        <v>0</v>
      </c>
      <c r="DK35" s="68">
        <f>IF(OR(SUMIF(DK$12:DK34,2,DK$12:DK34)=2,SUMIF(DK$12:DK34,1,DK$12:DK34)=1,SUM(DK$12:DK34)=1,SUM(DK$12:DK34)=2),0,IF($C35+$ED34&gt;($ED$11*DK$8),1,IF($C35+$D35+$E35+$F35+$ED34&gt;($ED$11*DK$8),2,IF($C35+$D35+$E35+$F35+$G35+$ED34&gt;($ED$11*DK$8),3,0))))</f>
        <v>0</v>
      </c>
      <c r="DL35" s="68">
        <f>IF(OR(SUMIF(DL$12:DL34,2,DL$12:DL34)=2,SUMIF(DL$12:DL34,1,DL$12:DL34)=1,SUM(DL$12:DL34)=1,SUM(DL$12:DL34)=2),0,IF($C35+$ED34&gt;($ED$11*DL$8),1,IF($C35+$D35+$E35+$F35+$ED34&gt;($ED$11*DL$8),2,IF($C35+$D35+$E35+$F35+$G35+$ED34&gt;($ED$11*DL$8),3,0))))</f>
        <v>0</v>
      </c>
      <c r="DM35" s="68">
        <f>IF(OR(SUMIF(DM$12:DM34,2,DM$12:DM34)=2,SUMIF(DM$12:DM34,1,DM$12:DM34)=1,SUM(DM$12:DM34)=1,SUM(DM$12:DM34)=2),0,IF($C35+$ED34&gt;($ED$11*DM$8),1,IF($C35+$D35+$E35+$F35+$ED34&gt;($ED$11*DM$8),2,IF($C35+$D35+$E35+$F35+$G35+$ED34&gt;($ED$11*DM$8),3,0))))</f>
        <v>0</v>
      </c>
      <c r="DN35" s="68">
        <f>IF(OR(SUMIF(DN$12:DN34,2,DN$12:DN34)=2,SUMIF(DN$12:DN34,1,DN$12:DN34)=1,SUM(DN$12:DN34)=1,SUM(DN$12:DN34)=2),0,IF($C35+$ED34&gt;($ED$11*DN$8),1,IF($C35+$D35+$E35+$F35+$ED34&gt;($ED$11*DN$8),2,IF($C35+$D35+$E35+$F35+$G35+$ED34&gt;($ED$11*DN$8),3,0))))</f>
        <v>0</v>
      </c>
      <c r="DO35" s="68">
        <f>IF(OR(SUMIF(DO$12:DO34,2,DO$12:DO34)=2,SUMIF(DO$12:DO34,1,DO$12:DO34)=1,SUM(DO$12:DO34)=1,SUM(DO$12:DO34)=2),0,IF($C35+$ED34&gt;($ED$11*DO$8),1,IF($C35+$D35+$E35+$F35+$ED34&gt;($ED$11*DO$8),2,IF($C35+$D35+$E35+$F35+$G35+$ED34&gt;($ED$11*DO$8),3,0))))</f>
        <v>0</v>
      </c>
      <c r="DP35" s="68">
        <f>IF(OR(SUMIF(DP$12:DP34,2,DP$12:DP34)=2,SUMIF(DP$12:DP34,1,DP$12:DP34)=1,SUM(DP$12:DP34)=1,SUM(DP$12:DP34)=2),0,IF($C35+$ED34&gt;($ED$11*DP$8),1,IF($C35+$D35+$E35+$F35+$ED34&gt;($ED$11*DP$8),2,IF($C35+$D35+$E35+$F35+$G35+$ED34&gt;($ED$11*DP$8),3,0))))</f>
        <v>0</v>
      </c>
      <c r="DQ35" s="68">
        <f>IF(OR(SUMIF(DQ$12:DQ34,2,DQ$12:DQ34)=2,SUMIF(DQ$12:DQ34,1,DQ$12:DQ34)=1,SUM(DQ$12:DQ34)=1,SUM(DQ$12:DQ34)=2),0,IF($C35+$ED34&gt;($ED$11*DQ$8),1,IF($C35+$D35+$E35+$F35+$ED34&gt;($ED$11*DQ$8),2,IF($C35+$D35+$E35+$F35+$G35+$ED34&gt;($ED$11*DQ$8),3,0))))</f>
        <v>0</v>
      </c>
      <c r="DR35" s="68">
        <f>IF(OR(SUMIF(DR$12:DR34,2,DR$12:DR34)=2,SUMIF(DR$12:DR34,1,DR$12:DR34)=1,SUM(DR$12:DR34)=1,SUM(DR$12:DR34)=2),0,IF($C35+$ED34&gt;($ED$11*DR$8),1,IF($C35+$D35+$E35+$F35+$ED34&gt;($ED$11*DR$8),2,IF($C35+$D35+$E35+$F35+$G35+$ED34&gt;($ED$11*DR$8),3,0))))</f>
        <v>0</v>
      </c>
      <c r="DS35" s="68">
        <f>IF(OR(SUMIF(DS$12:DS34,2,DS$12:DS34)=2,SUMIF(DS$12:DS34,1,DS$12:DS34)=1,SUM(DS$12:DS34)=1,SUM(DS$12:DS34)=2),0,IF($C35+$ED34&gt;($ED$11*DS$8),1,IF($C35+$D35+$E35+$F35+$ED34&gt;($ED$11*DS$8),2,IF($C35+$D35+$E35+$F35+$G35+$ED34&gt;($ED$11*DS$8),3,0))))</f>
        <v>0</v>
      </c>
      <c r="DT35" s="68">
        <f>IF(OR(SUMIF(DT$12:DT34,2,DT$12:DT34)=2,SUMIF(DT$12:DT34,1,DT$12:DT34)=1,SUM(DT$12:DT34)=1,SUM(DT$12:DT34)=2),0,IF($C35+$ED34&gt;($ED$11*DT$8),1,IF($C35+$D35+$E35+$F35+$ED34&gt;($ED$11*DT$8),2,IF($C35+$D35+$E35+$F35+$G35+$ED34&gt;($ED$11*DT$8),3,0))))</f>
        <v>0</v>
      </c>
      <c r="DU35" s="68">
        <f>IF(OR(SUMIF(DU$12:DU34,2,DU$12:DU34)=2,SUMIF(DU$12:DU34,1,DU$12:DU34)=1,SUM(DU$12:DU34)=1,SUM(DU$12:DU34)=2),0,IF($C35+$ED34&gt;($ED$11*DU$8),1,IF($C35+$D35+$E35+$F35+$ED34&gt;($ED$11*DU$8),2,IF($C35+$D35+$E35+$F35+$G35+$ED34&gt;($ED$11*DU$8),3,0))))</f>
        <v>0</v>
      </c>
      <c r="DV35" s="68">
        <f>IF(OR(SUMIF(DV$12:DV34,2,DV$12:DV34)=2,SUMIF(DV$12:DV34,1,DV$12:DV34)=1,SUM(DV$12:DV34)=1,SUM(DV$12:DV34)=2),0,IF($C35+$ED34&gt;($ED$11*DV$8),1,IF($C35+$D35+$E35+$F35+$ED34&gt;($ED$11*DV$8),2,IF($C35+$D35+$E35+$F35+$G35+$ED34&gt;($ED$11*DV$8),3,0))))</f>
        <v>0</v>
      </c>
      <c r="DW35" s="68">
        <f>IF(OR(SUMIF(DW$12:DW34,2,DW$12:DW34)=2,SUMIF(DW$12:DW34,1,DW$12:DW34)=1,SUM(DW$12:DW34)=1,SUM(DW$12:DW34)=2),0,IF($C35+$ED34&gt;($ED$11*DW$8),1,IF($C35+$D35+$E35+$F35+$ED34&gt;($ED$11*DW$8),2,IF($C35+$D35+$E35+$F35+$G35+$ED34&gt;($ED$11*DW$8),3,0))))</f>
        <v>0</v>
      </c>
      <c r="DX35" s="68">
        <f>IF(OR(SUMIF(DX$12:DX34,2,DX$12:DX34)=2,SUMIF(DX$12:DX34,1,DX$12:DX34)=1,SUM(DX$12:DX34)=1,SUM(DX$12:DX34)=2),0,IF($C35+$ED34&gt;($ED$11*DX$8),1,IF($C35+$D35+$E35+$F35+$ED34&gt;($ED$11*DX$8),2,IF($C35+$D35+$E35+$F35+$G35+$ED34&gt;($ED$11*DX$8),3,0))))</f>
        <v>0</v>
      </c>
      <c r="DY35" s="68">
        <f>IF(OR(SUMIF(DY$12:DY34,2,DY$12:DY34)=2,SUMIF(DY$12:DY34,1,DY$12:DY34)=1,SUM(DY$12:DY34)=1,SUM(DY$12:DY34)=2),0,IF($C35+$ED34&gt;($ED$11*DY$8),1,IF($C35+$D35+$E35+$F35+$ED34&gt;($ED$11*DY$8),2,IF($C35+$D35+$E35+$F35+$G35+$ED34&gt;($ED$11*DY$8),3,0))))</f>
        <v>0</v>
      </c>
      <c r="DZ35" s="68">
        <f>IF(OR(SUMIF(DZ$12:DZ34,2,DZ$12:DZ34)=2,SUMIF(DZ$12:DZ34,1,DZ$12:DZ34)=1,SUM(DZ$12:DZ34)=1,SUM(DZ$12:DZ34)=2),0,IF($C35+$ED34&gt;($ED$11*DZ$8),1,IF($C35+$D35+$E35+$F35+$ED34&gt;($ED$11*DZ$8),2,IF($C35+$D35+$E35+$F35+$G35+$ED34&gt;($ED$11*DZ$8),3,0))))</f>
        <v>0</v>
      </c>
      <c r="EA35" s="68">
        <f>IF(OR(SUMIF(EA$12:EA34,2,EA$12:EA34)=2,SUMIF(EA$12:EA34,1,EA$12:EA34)=1,SUM(EA$12:EA34)=1,SUM(EA$12:EA34)=2),0,IF($C35+$ED34&gt;($ED$11*EA$8),1,IF($C35+$D35+$E35+$F35+$ED34&gt;($ED$11*EA$8),2,IF($C35+$D35+$E35+$F35+$G35+$ED34&gt;($ED$11*EA$8),3,0))))</f>
        <v>0</v>
      </c>
      <c r="EB35" s="68">
        <f>IF(OR(SUMIF(EB$12:EB34,2,EB$12:EB34)=2,SUMIF(EB$12:EB34,1,EB$12:EB34)=1,SUM(EB$12:EB34)=1,SUM(EB$12:EB34)=2),0,IF($C35+$ED34&gt;($ED$11*EB$8),1,IF($C35+$D35+$E35+$F35+$ED34&gt;($ED$11*EB$8),2,IF($C35+$D35+$E35+$F35+$G35+$ED34&gt;($ED$11*EB$8),3,0))))</f>
        <v>0</v>
      </c>
      <c r="EC35" s="68">
        <f>IF(OR(SUMIF(EC$12:EC34,2,EC$12:EC34)=2,SUMIF(EC$12:EC34,1,EC$12:EC34)=1,SUM(EC$12:EC34)=1,SUM(EC$12:EC34)=2),0,IF($C35+$ED34&gt;($ED$11*EC$8),1,IF($C35+$D35+$E35+$F35+$ED34&gt;($ED$11*EC$8),2,IF($C35+$D35+$E35+$F35+$G35+$ED34&gt;($ED$11*EC$8),3,0))))</f>
        <v>0</v>
      </c>
      <c r="ED35" s="26">
        <f>SUM($C$12:$F35)</f>
        <v>0</v>
      </c>
    </row>
    <row r="36" spans="1:134" ht="14.1" customHeight="1">
      <c r="A36" s="66">
        <v>25</v>
      </c>
      <c r="B36" s="238"/>
      <c r="C36" s="238"/>
      <c r="D36" s="238"/>
      <c r="E36" s="238"/>
      <c r="F36" s="238"/>
      <c r="G36" s="238"/>
      <c r="H36" s="68">
        <f>IF(OR(SUMIF(H$12:H35,2,H$12:H35)=2,SUMIF(H$12:H35,1,H$12:H35)=1,SUM(H$12:H35)=1,SUM(H$12:H35)=2),0,IF($C36+$ED35&gt;($ED$11*H$8),1,IF($C36+$D36+$E36+$F36+$ED35&gt;($ED$11*H$8),2,IF($C36+$D36+$E36+$F36+$G36+$ED35&gt;($ED$11*H$8),3,0))))</f>
        <v>0</v>
      </c>
      <c r="I36" s="68">
        <f>IF(OR(SUMIF(I$12:I35,2,I$12:I35)=2,SUMIF(I$12:I35,1,I$12:I35)=1,SUM(I$12:I35)=1,SUM(I$12:I35)=2),0,IF($C36+$ED35&gt;($ED$11*I$8),1,IF($C36+$D36+$E36+$F36+$ED35&gt;($ED$11*I$8),2,IF($C36+$D36+$E36+$F36+$G36+$ED35&gt;($ED$11*I$8),3,0))))</f>
        <v>0</v>
      </c>
      <c r="J36" s="68">
        <f>IF(OR(SUMIF(J$12:J35,2,J$12:J35)=2,SUMIF(J$12:J35,1,J$12:J35)=1,SUM(J$12:J35)=1,SUM(J$12:J35)=2),0,IF($C36+$ED35&gt;($ED$11*J$8),1,IF($C36+$D36+$E36+$F36+$ED35&gt;($ED$11*J$8),2,IF($C36+$D36+$E36+$F36+$G36+$ED35&gt;($ED$11*J$8),3,0))))</f>
        <v>0</v>
      </c>
      <c r="K36" s="68">
        <f>IF(OR(SUMIF(K$12:K35,2,K$12:K35)=2,SUMIF(K$12:K35,1,K$12:K35)=1,SUM(K$12:K35)=1,SUM(K$12:K35)=2),0,IF($C36+$ED35&gt;($ED$11*K$8),1,IF($C36+$D36+$E36+$F36+$ED35&gt;($ED$11*K$8),2,IF($C36+$D36+$E36+$F36+$G36+$ED35&gt;($ED$11*K$8),3,0))))</f>
        <v>0</v>
      </c>
      <c r="L36" s="68">
        <f>IF(OR(SUMIF(L$12:L35,2,L$12:L35)=2,SUMIF(L$12:L35,1,L$12:L35)=1,SUM(L$12:L35)=1,SUM(L$12:L35)=2),0,IF($C36+$ED35&gt;($ED$11*L$8),1,IF($C36+$D36+$E36+$F36+$ED35&gt;($ED$11*L$8),2,IF($C36+$D36+$E36+$F36+$G36+$ED35&gt;($ED$11*L$8),3,0))))</f>
        <v>0</v>
      </c>
      <c r="M36" s="68">
        <f>IF(OR(SUMIF(M$12:M35,2,M$12:M35)=2,SUMIF(M$12:M35,1,M$12:M35)=1,SUM(M$12:M35)=1,SUM(M$12:M35)=2),0,IF($C36+$ED35&gt;($ED$11*M$8),1,IF($C36+$D36+$E36+$F36+$ED35&gt;($ED$11*M$8),2,IF($C36+$D36+$E36+$F36+$G36+$ED35&gt;($ED$11*M$8),3,0))))</f>
        <v>0</v>
      </c>
      <c r="N36" s="68">
        <f>IF(OR(SUMIF(N$12:N35,2,N$12:N35)=2,SUMIF(N$12:N35,1,N$12:N35)=1,SUM(N$12:N35)=1,SUM(N$12:N35)=2),0,IF($C36+$ED35&gt;($ED$11*N$8),1,IF($C36+$D36+$E36+$F36+$ED35&gt;($ED$11*N$8),2,IF($C36+$D36+$E36+$F36+$G36+$ED35&gt;($ED$11*N$8),3,0))))</f>
        <v>0</v>
      </c>
      <c r="O36" s="68">
        <f>IF(OR(SUMIF(O$12:O35,2,O$12:O35)=2,SUMIF(O$12:O35,1,O$12:O35)=1,SUM(O$12:O35)=1,SUM(O$12:O35)=2),0,IF($C36+$ED35&gt;($ED$11*O$8),1,IF($C36+$D36+$E36+$F36+$ED35&gt;($ED$11*O$8),2,IF($C36+$D36+$E36+$F36+$G36+$ED35&gt;($ED$11*O$8),3,0))))</f>
        <v>0</v>
      </c>
      <c r="P36" s="68">
        <f>IF(OR(SUMIF(P$12:P35,2,P$12:P35)=2,SUMIF(P$12:P35,1,P$12:P35)=1,SUM(P$12:P35)=1,SUM(P$12:P35)=2),0,IF($C36+$ED35&gt;($ED$11*P$8),1,IF($C36+$D36+$E36+$F36+$ED35&gt;($ED$11*P$8),2,IF($C36+$D36+$E36+$F36+$G36+$ED35&gt;($ED$11*P$8),3,0))))</f>
        <v>0</v>
      </c>
      <c r="Q36" s="68">
        <f>IF(OR(SUMIF(Q$12:Q35,2,Q$12:Q35)=2,SUMIF(Q$12:Q35,1,Q$12:Q35)=1,SUM(Q$12:Q35)=1,SUM(Q$12:Q35)=2),0,IF($C36+$ED35&gt;($ED$11*Q$8),1,IF($C36+$D36+$E36+$F36+$ED35&gt;($ED$11*Q$8),2,IF($C36+$D36+$E36+$F36+$G36+$ED35&gt;($ED$11*Q$8),3,0))))</f>
        <v>0</v>
      </c>
      <c r="R36" s="68">
        <f>IF(OR(SUMIF(R$12:R35,2,R$12:R35)=2,SUMIF(R$12:R35,1,R$12:R35)=1,SUM(R$12:R35)=1,SUM(R$12:R35)=2),0,IF($C36+$ED35&gt;($ED$11*R$8),1,IF($C36+$D36+$E36+$F36+$ED35&gt;($ED$11*R$8),2,IF($C36+$D36+$E36+$F36+$G36+$ED35&gt;($ED$11*R$8),3,0))))</f>
        <v>0</v>
      </c>
      <c r="S36" s="68">
        <f>IF(OR(SUMIF(S$12:S35,2,S$12:S35)=2,SUMIF(S$12:S35,1,S$12:S35)=1,SUM(S$12:S35)=1,SUM(S$12:S35)=2),0,IF($C36+$ED35&gt;($ED$11*S$8),1,IF($C36+$D36+$E36+$F36+$ED35&gt;($ED$11*S$8),2,IF($C36+$D36+$E36+$F36+$G36+$ED35&gt;($ED$11*S$8),3,0))))</f>
        <v>0</v>
      </c>
      <c r="T36" s="68">
        <f>IF(OR(SUMIF(T$12:T35,2,T$12:T35)=2,SUMIF(T$12:T35,1,T$12:T35)=1,SUM(T$12:T35)=1,SUM(T$12:T35)=2),0,IF($C36+$ED35&gt;($ED$11*T$8),1,IF($C36+$D36+$E36+$F36+$ED35&gt;($ED$11*T$8),2,IF($C36+$D36+$E36+$F36+$G36+$ED35&gt;($ED$11*T$8),3,0))))</f>
        <v>0</v>
      </c>
      <c r="U36" s="68">
        <f>IF(OR(SUMIF(U$12:U35,2,U$12:U35)=2,SUMIF(U$12:U35,1,U$12:U35)=1,SUM(U$12:U35)=1,SUM(U$12:U35)=2),0,IF($C36+$ED35&gt;($ED$11*U$8),1,IF($C36+$D36+$E36+$F36+$ED35&gt;($ED$11*U$8),2,IF($C36+$D36+$E36+$F36+$G36+$ED35&gt;($ED$11*U$8),3,0))))</f>
        <v>0</v>
      </c>
      <c r="V36" s="68">
        <f>IF(OR(SUMIF(V$12:V35,2,V$12:V35)=2,SUMIF(V$12:V35,1,V$12:V35)=1,SUM(V$12:V35)=1,SUM(V$12:V35)=2),0,IF($C36+$ED35&gt;($ED$11*V$8),1,IF($C36+$D36+$E36+$F36+$ED35&gt;($ED$11*V$8),2,IF($C36+$D36+$E36+$F36+$G36+$ED35&gt;($ED$11*V$8),3,0))))</f>
        <v>0</v>
      </c>
      <c r="W36" s="68">
        <f>IF(OR(SUMIF(W$12:W35,2,W$12:W35)=2,SUMIF(W$12:W35,1,W$12:W35)=1,SUM(W$12:W35)=1,SUM(W$12:W35)=2),0,IF($C36+$ED35&gt;($ED$11*W$8),1,IF($C36+$D36+$E36+$F36+$ED35&gt;($ED$11*W$8),2,IF($C36+$D36+$E36+$F36+$G36+$ED35&gt;($ED$11*W$8),3,0))))</f>
        <v>0</v>
      </c>
      <c r="X36" s="68">
        <f>IF(OR(SUMIF(X$12:X35,2,X$12:X35)=2,SUMIF(X$12:X35,1,X$12:X35)=1,SUM(X$12:X35)=1,SUM(X$12:X35)=2),0,IF($C36+$ED35&gt;($ED$11*X$8),1,IF($C36+$D36+$E36+$F36+$ED35&gt;($ED$11*X$8),2,IF($C36+$D36+$E36+$F36+$G36+$ED35&gt;($ED$11*X$8),3,0))))</f>
        <v>0</v>
      </c>
      <c r="Y36" s="68">
        <f>IF(OR(SUMIF(Y$12:Y35,2,Y$12:Y35)=2,SUMIF(Y$12:Y35,1,Y$12:Y35)=1,SUM(Y$12:Y35)=1,SUM(Y$12:Y35)=2),0,IF($C36+$ED35&gt;($ED$11*Y$8),1,IF($C36+$D36+$E36+$F36+$ED35&gt;($ED$11*Y$8),2,IF($C36+$D36+$E36+$F36+$G36+$ED35&gt;($ED$11*Y$8),3,0))))</f>
        <v>0</v>
      </c>
      <c r="Z36" s="68">
        <f>IF(OR(SUMIF(Z$12:Z35,2,Z$12:Z35)=2,SUMIF(Z$12:Z35,1,Z$12:Z35)=1,SUM(Z$12:Z35)=1,SUM(Z$12:Z35)=2),0,IF($C36+$ED35&gt;($ED$11*Z$8),1,IF($C36+$D36+$E36+$F36+$ED35&gt;($ED$11*Z$8),2,IF($C36+$D36+$E36+$F36+$G36+$ED35&gt;($ED$11*Z$8),3,0))))</f>
        <v>0</v>
      </c>
      <c r="AA36" s="68">
        <f>IF(OR(SUMIF(AA$12:AA35,2,AA$12:AA35)=2,SUMIF(AA$12:AA35,1,AA$12:AA35)=1,SUM(AA$12:AA35)=1,SUM(AA$12:AA35)=2),0,IF($C36+$ED35&gt;($ED$11*AA$8),1,IF($C36+$D36+$E36+$F36+$ED35&gt;($ED$11*AA$8),2,IF($C36+$D36+$E36+$F36+$G36+$ED35&gt;($ED$11*AA$8),3,0))))</f>
        <v>0</v>
      </c>
      <c r="AB36" s="68">
        <f>IF(OR(SUMIF(AB$12:AB35,2,AB$12:AB35)=2,SUMIF(AB$12:AB35,1,AB$12:AB35)=1,SUM(AB$12:AB35)=1,SUM(AB$12:AB35)=2),0,IF($C36+$ED35&gt;($ED$11*AB$8),1,IF($C36+$D36+$E36+$F36+$ED35&gt;($ED$11*AB$8),2,IF($C36+$D36+$E36+$F36+$G36+$ED35&gt;($ED$11*AB$8),3,0))))</f>
        <v>0</v>
      </c>
      <c r="AC36" s="68">
        <f>IF(OR(SUMIF(AC$12:AC35,2,AC$12:AC35)=2,SUMIF(AC$12:AC35,1,AC$12:AC35)=1,SUM(AC$12:AC35)=1,SUM(AC$12:AC35)=2),0,IF($C36+$ED35&gt;($ED$11*AC$8),1,IF($C36+$D36+$E36+$F36+$ED35&gt;($ED$11*AC$8),2,IF($C36+$D36+$E36+$F36+$G36+$ED35&gt;($ED$11*AC$8),3,0))))</f>
        <v>0</v>
      </c>
      <c r="AD36" s="68">
        <f>IF(OR(SUMIF(AD$12:AD35,2,AD$12:AD35)=2,SUMIF(AD$12:AD35,1,AD$12:AD35)=1,SUM(AD$12:AD35)=1,SUM(AD$12:AD35)=2),0,IF($C36+$ED35&gt;($ED$11*AD$8),1,IF($C36+$D36+$E36+$F36+$ED35&gt;($ED$11*AD$8),2,IF($C36+$D36+$E36+$F36+$G36+$ED35&gt;($ED$11*AD$8),3,0))))</f>
        <v>0</v>
      </c>
      <c r="AE36" s="68">
        <f>IF(OR(SUMIF(AE$12:AE35,2,AE$12:AE35)=2,SUMIF(AE$12:AE35,1,AE$12:AE35)=1,SUM(AE$12:AE35)=1,SUM(AE$12:AE35)=2),0,IF($C36+$ED35&gt;($ED$11*AE$8),1,IF($C36+$D36+$E36+$F36+$ED35&gt;($ED$11*AE$8),2,IF($C36+$D36+$E36+$F36+$G36+$ED35&gt;($ED$11*AE$8),3,0))))</f>
        <v>0</v>
      </c>
      <c r="AF36" s="68">
        <f>IF(OR(SUMIF(AF$12:AF35,2,AF$12:AF35)=2,SUMIF(AF$12:AF35,1,AF$12:AF35)=1,SUM(AF$12:AF35)=1,SUM(AF$12:AF35)=2),0,IF($C36+$ED35&gt;($ED$11*AF$8),1,IF($C36+$D36+$E36+$F36+$ED35&gt;($ED$11*AF$8),2,IF($C36+$D36+$E36+$F36+$G36+$ED35&gt;($ED$11*AF$8),3,0))))</f>
        <v>0</v>
      </c>
      <c r="AG36" s="68">
        <f>IF(OR(SUMIF(AG$12:AG35,2,AG$12:AG35)=2,SUMIF(AG$12:AG35,1,AG$12:AG35)=1,SUM(AG$12:AG35)=1,SUM(AG$12:AG35)=2),0,IF($C36+$ED35&gt;($ED$11*AG$8),1,IF($C36+$D36+$E36+$F36+$ED35&gt;($ED$11*AG$8),2,IF($C36+$D36+$E36+$F36+$G36+$ED35&gt;($ED$11*AG$8),3,0))))</f>
        <v>0</v>
      </c>
      <c r="AH36" s="68">
        <f>IF(OR(SUMIF(AH$12:AH35,2,AH$12:AH35)=2,SUMIF(AH$12:AH35,1,AH$12:AH35)=1,SUM(AH$12:AH35)=1,SUM(AH$12:AH35)=2),0,IF($C36+$ED35&gt;($ED$11*AH$8),1,IF($C36+$D36+$E36+$F36+$ED35&gt;($ED$11*AH$8),2,IF($C36+$D36+$E36+$F36+$G36+$ED35&gt;($ED$11*AH$8),3,0))))</f>
        <v>0</v>
      </c>
      <c r="AI36" s="68">
        <f>IF(OR(SUMIF(AI$12:AI35,2,AI$12:AI35)=2,SUMIF(AI$12:AI35,1,AI$12:AI35)=1,SUM(AI$12:AI35)=1,SUM(AI$12:AI35)=2),0,IF($C36+$ED35&gt;($ED$11*AI$8),1,IF($C36+$D36+$E36+$F36+$ED35&gt;($ED$11*AI$8),2,IF($C36+$D36+$E36+$F36+$G36+$ED35&gt;($ED$11*AI$8),3,0))))</f>
        <v>0</v>
      </c>
      <c r="AJ36" s="68">
        <f>IF(OR(SUMIF(AJ$12:AJ35,2,AJ$12:AJ35)=2,SUMIF(AJ$12:AJ35,1,AJ$12:AJ35)=1,SUM(AJ$12:AJ35)=1,SUM(AJ$12:AJ35)=2),0,IF($C36+$ED35&gt;($ED$11*AJ$8),1,IF($C36+$D36+$E36+$F36+$ED35&gt;($ED$11*AJ$8),2,IF($C36+$D36+$E36+$F36+$G36+$ED35&gt;($ED$11*AJ$8),3,0))))</f>
        <v>0</v>
      </c>
      <c r="AK36" s="68">
        <f>IF(OR(SUMIF(AK$12:AK35,2,AK$12:AK35)=2,SUMIF(AK$12:AK35,1,AK$12:AK35)=1,SUM(AK$12:AK35)=1,SUM(AK$12:AK35)=2),0,IF($C36+$ED35&gt;($ED$11*AK$8),1,IF($C36+$D36+$E36+$F36+$ED35&gt;($ED$11*AK$8),2,IF($C36+$D36+$E36+$F36+$G36+$ED35&gt;($ED$11*AK$8),3,0))))</f>
        <v>0</v>
      </c>
      <c r="AL36" s="68">
        <f>IF(OR(SUMIF(AL$12:AL35,2,AL$12:AL35)=2,SUMIF(AL$12:AL35,1,AL$12:AL35)=1,SUM(AL$12:AL35)=1,SUM(AL$12:AL35)=2),0,IF($C36+$ED35&gt;($ED$11*AL$8),1,IF($C36+$D36+$E36+$F36+$ED35&gt;($ED$11*AL$8),2,IF($C36+$D36+$E36+$F36+$G36+$ED35&gt;($ED$11*AL$8),3,0))))</f>
        <v>0</v>
      </c>
      <c r="AM36" s="68">
        <f>IF(OR(SUMIF(AM$12:AM35,2,AM$12:AM35)=2,SUMIF(AM$12:AM35,1,AM$12:AM35)=1,SUM(AM$12:AM35)=1,SUM(AM$12:AM35)=2),0,IF($C36+$ED35&gt;($ED$11*AM$8),1,IF($C36+$D36+$E36+$F36+$ED35&gt;($ED$11*AM$8),2,IF($C36+$D36+$E36+$F36+$G36+$ED35&gt;($ED$11*AM$8),3,0))))</f>
        <v>0</v>
      </c>
      <c r="AN36" s="68">
        <f>IF(OR(SUMIF(AN$12:AN35,2,AN$12:AN35)=2,SUMIF(AN$12:AN35,1,AN$12:AN35)=1,SUM(AN$12:AN35)=1,SUM(AN$12:AN35)=2),0,IF($C36+$ED35&gt;($ED$11*AN$8),1,IF($C36+$D36+$E36+$F36+$ED35&gt;($ED$11*AN$8),2,IF($C36+$D36+$E36+$F36+$G36+$ED35&gt;($ED$11*AN$8),3,0))))</f>
        <v>0</v>
      </c>
      <c r="AO36" s="68">
        <f>IF(OR(SUMIF(AO$12:AO35,2,AO$12:AO35)=2,SUMIF(AO$12:AO35,1,AO$12:AO35)=1,SUM(AO$12:AO35)=1,SUM(AO$12:AO35)=2),0,IF($C36+$ED35&gt;($ED$11*AO$8),1,IF($C36+$D36+$E36+$F36+$ED35&gt;($ED$11*AO$8),2,IF($C36+$D36+$E36+$F36+$G36+$ED35&gt;($ED$11*AO$8),3,0))))</f>
        <v>0</v>
      </c>
      <c r="AP36" s="68">
        <f>IF(OR(SUMIF(AP$12:AP35,2,AP$12:AP35)=2,SUMIF(AP$12:AP35,1,AP$12:AP35)=1,SUM(AP$12:AP35)=1,SUM(AP$12:AP35)=2),0,IF($C36+$ED35&gt;($ED$11*AP$8),1,IF($C36+$D36+$E36+$F36+$ED35&gt;($ED$11*AP$8),2,IF($C36+$D36+$E36+$F36+$G36+$ED35&gt;($ED$11*AP$8),3,0))))</f>
        <v>0</v>
      </c>
      <c r="AQ36" s="68">
        <f>IF(OR(SUMIF(AQ$12:AQ35,2,AQ$12:AQ35)=2,SUMIF(AQ$12:AQ35,1,AQ$12:AQ35)=1,SUM(AQ$12:AQ35)=1,SUM(AQ$12:AQ35)=2),0,IF($C36+$ED35&gt;($ED$11*AQ$8),1,IF($C36+$D36+$E36+$F36+$ED35&gt;($ED$11*AQ$8),2,IF($C36+$D36+$E36+$F36+$G36+$ED35&gt;($ED$11*AQ$8),3,0))))</f>
        <v>0</v>
      </c>
      <c r="AR36" s="68">
        <f>IF(OR(SUMIF(AR$12:AR35,2,AR$12:AR35)=2,SUMIF(AR$12:AR35,1,AR$12:AR35)=1,SUM(AR$12:AR35)=1,SUM(AR$12:AR35)=2),0,IF($C36+$ED35&gt;($ED$11*AR$8),1,IF($C36+$D36+$E36+$F36+$ED35&gt;($ED$11*AR$8),2,IF($C36+$D36+$E36+$F36+$G36+$ED35&gt;($ED$11*AR$8),3,0))))</f>
        <v>0</v>
      </c>
      <c r="AS36" s="68">
        <f>IF(OR(SUMIF(AS$12:AS35,2,AS$12:AS35)=2,SUMIF(AS$12:AS35,1,AS$12:AS35)=1,SUM(AS$12:AS35)=1,SUM(AS$12:AS35)=2),0,IF($C36+$ED35&gt;($ED$11*AS$8),1,IF($C36+$D36+$E36+$F36+$ED35&gt;($ED$11*AS$8),2,IF($C36+$D36+$E36+$F36+$G36+$ED35&gt;($ED$11*AS$8),3,0))))</f>
        <v>0</v>
      </c>
      <c r="AT36" s="68">
        <f>IF(OR(SUMIF(AT$12:AT35,2,AT$12:AT35)=2,SUMIF(AT$12:AT35,1,AT$12:AT35)=1,SUM(AT$12:AT35)=1,SUM(AT$12:AT35)=2),0,IF($C36+$ED35&gt;($ED$11*AT$8),1,IF($C36+$D36+$E36+$F36+$ED35&gt;($ED$11*AT$8),2,IF($C36+$D36+$E36+$F36+$G36+$ED35&gt;($ED$11*AT$8),3,0))))</f>
        <v>0</v>
      </c>
      <c r="AU36" s="68">
        <f>IF(OR(SUMIF(AU$12:AU35,2,AU$12:AU35)=2,SUMIF(AU$12:AU35,1,AU$12:AU35)=1,SUM(AU$12:AU35)=1,SUM(AU$12:AU35)=2),0,IF($C36+$ED35&gt;($ED$11*AU$8),1,IF($C36+$D36+$E36+$F36+$ED35&gt;($ED$11*AU$8),2,IF($C36+$D36+$E36+$F36+$G36+$ED35&gt;($ED$11*AU$8),3,0))))</f>
        <v>0</v>
      </c>
      <c r="AV36" s="68">
        <f>IF(OR(SUMIF(AV$12:AV35,2,AV$12:AV35)=2,SUMIF(AV$12:AV35,1,AV$12:AV35)=1,SUM(AV$12:AV35)=1,SUM(AV$12:AV35)=2),0,IF($C36+$ED35&gt;($ED$11*AV$8),1,IF($C36+$D36+$E36+$F36+$ED35&gt;($ED$11*AV$8),2,IF($C36+$D36+$E36+$F36+$G36+$ED35&gt;($ED$11*AV$8),3,0))))</f>
        <v>0</v>
      </c>
      <c r="AW36" s="68">
        <f>IF(OR(SUMIF(AW$12:AW35,2,AW$12:AW35)=2,SUMIF(AW$12:AW35,1,AW$12:AW35)=1,SUM(AW$12:AW35)=1,SUM(AW$12:AW35)=2),0,IF($C36+$ED35&gt;($ED$11*AW$8),1,IF($C36+$D36+$E36+$F36+$ED35&gt;($ED$11*AW$8),2,IF($C36+$D36+$E36+$F36+$G36+$ED35&gt;($ED$11*AW$8),3,0))))</f>
        <v>0</v>
      </c>
      <c r="AX36" s="68">
        <f>IF(OR(SUMIF(AX$12:AX35,2,AX$12:AX35)=2,SUMIF(AX$12:AX35,1,AX$12:AX35)=1,SUM(AX$12:AX35)=1,SUM(AX$12:AX35)=2),0,IF($C36+$ED35&gt;($ED$11*AX$8),1,IF($C36+$D36+$E36+$F36+$ED35&gt;($ED$11*AX$8),2,IF($C36+$D36+$E36+$F36+$G36+$ED35&gt;($ED$11*AX$8),3,0))))</f>
        <v>0</v>
      </c>
      <c r="AY36" s="68">
        <f>IF(OR(SUMIF(AY$12:AY35,2,AY$12:AY35)=2,SUMIF(AY$12:AY35,1,AY$12:AY35)=1,SUM(AY$12:AY35)=1,SUM(AY$12:AY35)=2),0,IF($C36+$ED35&gt;($ED$11*AY$8),1,IF($C36+$D36+$E36+$F36+$ED35&gt;($ED$11*AY$8),2,IF($C36+$D36+$E36+$F36+$G36+$ED35&gt;($ED$11*AY$8),3,0))))</f>
        <v>0</v>
      </c>
      <c r="AZ36" s="68">
        <f>IF(OR(SUMIF(AZ$12:AZ35,2,AZ$12:AZ35)=2,SUMIF(AZ$12:AZ35,1,AZ$12:AZ35)=1,SUM(AZ$12:AZ35)=1,SUM(AZ$12:AZ35)=2),0,IF($C36+$ED35&gt;($ED$11*AZ$8),1,IF($C36+$D36+$E36+$F36+$ED35&gt;($ED$11*AZ$8),2,IF($C36+$D36+$E36+$F36+$G36+$ED35&gt;($ED$11*AZ$8),3,0))))</f>
        <v>0</v>
      </c>
      <c r="BA36" s="68">
        <f>IF(OR(SUMIF(BA$12:BA35,2,BA$12:BA35)=2,SUMIF(BA$12:BA35,1,BA$12:BA35)=1,SUM(BA$12:BA35)=1,SUM(BA$12:BA35)=2),0,IF($C36+$ED35&gt;($ED$11*BA$8),1,IF($C36+$D36+$E36+$F36+$ED35&gt;($ED$11*BA$8),2,IF($C36+$D36+$E36+$F36+$G36+$ED35&gt;($ED$11*BA$8),3,0))))</f>
        <v>0</v>
      </c>
      <c r="BB36" s="68">
        <f>IF(OR(SUMIF(BB$12:BB35,2,BB$12:BB35)=2,SUMIF(BB$12:BB35,1,BB$12:BB35)=1,SUM(BB$12:BB35)=1,SUM(BB$12:BB35)=2),0,IF($C36+$ED35&gt;($ED$11*BB$8),1,IF($C36+$D36+$E36+$F36+$ED35&gt;($ED$11*BB$8),2,IF($C36+$D36+$E36+$F36+$G36+$ED35&gt;($ED$11*BB$8),3,0))))</f>
        <v>0</v>
      </c>
      <c r="BC36" s="68">
        <f>IF(OR(SUMIF(BC$12:BC35,2,BC$12:BC35)=2,SUMIF(BC$12:BC35,1,BC$12:BC35)=1,SUM(BC$12:BC35)=1,SUM(BC$12:BC35)=2),0,IF($C36+$ED35&gt;($ED$11*BC$8),1,IF($C36+$D36+$E36+$F36+$ED35&gt;($ED$11*BC$8),2,IF($C36+$D36+$E36+$F36+$G36+$ED35&gt;($ED$11*BC$8),3,0))))</f>
        <v>0</v>
      </c>
      <c r="BD36" s="68">
        <f>IF(OR(SUMIF(BD$12:BD35,2,BD$12:BD35)=2,SUMIF(BD$12:BD35,1,BD$12:BD35)=1,SUM(BD$12:BD35)=1,SUM(BD$12:BD35)=2),0,IF($C36+$ED35&gt;($ED$11*BD$8),1,IF($C36+$D36+$E36+$F36+$ED35&gt;($ED$11*BD$8),2,IF($C36+$D36+$E36+$F36+$G36+$ED35&gt;($ED$11*BD$8),3,0))))</f>
        <v>0</v>
      </c>
      <c r="BE36" s="68">
        <f>IF(OR(SUMIF(BE$12:BE35,2,BE$12:BE35)=2,SUMIF(BE$12:BE35,1,BE$12:BE35)=1,SUM(BE$12:BE35)=1,SUM(BE$12:BE35)=2),0,IF($C36+$ED35&gt;($ED$11*BE$8),1,IF($C36+$D36+$E36+$F36+$ED35&gt;($ED$11*BE$8),2,IF($C36+$D36+$E36+$F36+$G36+$ED35&gt;($ED$11*BE$8),3,0))))</f>
        <v>0</v>
      </c>
      <c r="BF36" s="68">
        <f>IF(OR(SUMIF(BF$12:BF35,2,BF$12:BF35)=2,SUMIF(BF$12:BF35,1,BF$12:BF35)=1,SUM(BF$12:BF35)=1,SUM(BF$12:BF35)=2),0,IF($C36+$ED35&gt;($ED$11*BF$8),1,IF($C36+$D36+$E36+$F36+$ED35&gt;($ED$11*BF$8),2,IF($C36+$D36+$E36+$F36+$G36+$ED35&gt;($ED$11*BF$8),3,0))))</f>
        <v>0</v>
      </c>
      <c r="BG36" s="68">
        <f>IF(OR(SUMIF(BG$12:BG35,2,BG$12:BG35)=2,SUMIF(BG$12:BG35,1,BG$12:BG35)=1,SUM(BG$12:BG35)=1,SUM(BG$12:BG35)=2),0,IF($C36+$ED35&gt;($ED$11*BG$8),1,IF($C36+$D36+$E36+$F36+$ED35&gt;($ED$11*BG$8),2,IF($C36+$D36+$E36+$F36+$G36+$ED35&gt;($ED$11*BG$8),3,0))))</f>
        <v>0</v>
      </c>
      <c r="BH36" s="68">
        <f>IF(OR(SUMIF(BH$12:BH35,2,BH$12:BH35)=2,SUMIF(BH$12:BH35,1,BH$12:BH35)=1,SUM(BH$12:BH35)=1,SUM(BH$12:BH35)=2),0,IF($C36+$ED35&gt;($ED$11*BH$8),1,IF($C36+$D36+$E36+$F36+$ED35&gt;($ED$11*BH$8),2,IF($C36+$D36+$E36+$F36+$G36+$ED35&gt;($ED$11*BH$8),3,0))))</f>
        <v>0</v>
      </c>
      <c r="BI36" s="68">
        <f>IF(OR(SUMIF(BI$12:BI35,2,BI$12:BI35)=2,SUMIF(BI$12:BI35,1,BI$12:BI35)=1,SUM(BI$12:BI35)=1,SUM(BI$12:BI35)=2),0,IF($C36+$ED35&gt;($ED$11*BI$8),1,IF($C36+$D36+$E36+$F36+$ED35&gt;($ED$11*BI$8),2,IF($C36+$D36+$E36+$F36+$G36+$ED35&gt;($ED$11*BI$8),3,0))))</f>
        <v>0</v>
      </c>
      <c r="BJ36" s="68">
        <f>IF(OR(SUMIF(BJ$12:BJ35,2,BJ$12:BJ35)=2,SUMIF(BJ$12:BJ35,1,BJ$12:BJ35)=1,SUM(BJ$12:BJ35)=1,SUM(BJ$12:BJ35)=2),0,IF($C36+$ED35&gt;($ED$11*BJ$8),1,IF($C36+$D36+$E36+$F36+$ED35&gt;($ED$11*BJ$8),2,IF($C36+$D36+$E36+$F36+$G36+$ED35&gt;($ED$11*BJ$8),3,0))))</f>
        <v>0</v>
      </c>
      <c r="BK36" s="68">
        <f>IF(OR(SUMIF(BK$12:BK35,2,BK$12:BK35)=2,SUMIF(BK$12:BK35,1,BK$12:BK35)=1,SUM(BK$12:BK35)=1,SUM(BK$12:BK35)=2),0,IF($C36+$ED35&gt;($ED$11*BK$8),1,IF($C36+$D36+$E36+$F36+$ED35&gt;($ED$11*BK$8),2,IF($C36+$D36+$E36+$F36+$G36+$ED35&gt;($ED$11*BK$8),3,0))))</f>
        <v>0</v>
      </c>
      <c r="BL36" s="68">
        <f>IF(OR(SUMIF(BL$12:BL35,2,BL$12:BL35)=2,SUMIF(BL$12:BL35,1,BL$12:BL35)=1,SUM(BL$12:BL35)=1,SUM(BL$12:BL35)=2),0,IF($C36+$ED35&gt;($ED$11*BL$8),1,IF($C36+$D36+$E36+$F36+$ED35&gt;($ED$11*BL$8),2,IF($C36+$D36+$E36+$F36+$G36+$ED35&gt;($ED$11*BL$8),3,0))))</f>
        <v>0</v>
      </c>
      <c r="BM36" s="68">
        <f>IF(OR(SUMIF(BM$12:BM35,2,BM$12:BM35)=2,SUMIF(BM$12:BM35,1,BM$12:BM35)=1,SUM(BM$12:BM35)=1,SUM(BM$12:BM35)=2),0,IF($C36+$ED35&gt;($ED$11*BM$8),1,IF($C36+$D36+$E36+$F36+$ED35&gt;($ED$11*BM$8),2,IF($C36+$D36+$E36+$F36+$G36+$ED35&gt;($ED$11*BM$8),3,0))))</f>
        <v>0</v>
      </c>
      <c r="BN36" s="68">
        <f>IF(OR(SUMIF(BN$12:BN35,2,BN$12:BN35)=2,SUMIF(BN$12:BN35,1,BN$12:BN35)=1,SUM(BN$12:BN35)=1,SUM(BN$12:BN35)=2),0,IF($C36+$ED35&gt;($ED$11*BN$8),1,IF($C36+$D36+$E36+$F36+$ED35&gt;($ED$11*BN$8),2,IF($C36+$D36+$E36+$F36+$G36+$ED35&gt;($ED$11*BN$8),3,0))))</f>
        <v>0</v>
      </c>
      <c r="BO36" s="68">
        <f>IF(OR(SUMIF(BO$12:BO35,2,BO$12:BO35)=2,SUMIF(BO$12:BO35,1,BO$12:BO35)=1,SUM(BO$12:BO35)=1,SUM(BO$12:BO35)=2),0,IF($C36+$ED35&gt;($ED$11*BO$8),1,IF($C36+$D36+$E36+$F36+$ED35&gt;($ED$11*BO$8),2,IF($C36+$D36+$E36+$F36+$G36+$ED35&gt;($ED$11*BO$8),3,0))))</f>
        <v>0</v>
      </c>
      <c r="BP36" s="68">
        <f>IF(OR(SUMIF(BP$12:BP35,2,BP$12:BP35)=2,SUMIF(BP$12:BP35,1,BP$12:BP35)=1,SUM(BP$12:BP35)=1,SUM(BP$12:BP35)=2),0,IF($C36+$ED35&gt;($ED$11*BP$8),1,IF($C36+$D36+$E36+$F36+$ED35&gt;($ED$11*BP$8),2,IF($C36+$D36+$E36+$F36+$G36+$ED35&gt;($ED$11*BP$8),3,0))))</f>
        <v>0</v>
      </c>
      <c r="BQ36" s="68">
        <f>IF(OR(SUMIF(BQ$12:BQ35,2,BQ$12:BQ35)=2,SUMIF(BQ$12:BQ35,1,BQ$12:BQ35)=1,SUM(BQ$12:BQ35)=1,SUM(BQ$12:BQ35)=2),0,IF($C36+$ED35&gt;($ED$11*BQ$8),1,IF($C36+$D36+$E36+$F36+$ED35&gt;($ED$11*BQ$8),2,IF($C36+$D36+$E36+$F36+$G36+$ED35&gt;($ED$11*BQ$8),3,0))))</f>
        <v>0</v>
      </c>
      <c r="BR36" s="68">
        <f>IF(OR(SUMIF(BR$12:BR35,2,BR$12:BR35)=2,SUMIF(BR$12:BR35,1,BR$12:BR35)=1,SUM(BR$12:BR35)=1,SUM(BR$12:BR35)=2),0,IF($C36+$ED35&gt;($ED$11*BR$8),1,IF($C36+$D36+$E36+$F36+$ED35&gt;($ED$11*BR$8),2,IF($C36+$D36+$E36+$F36+$G36+$ED35&gt;($ED$11*BR$8),3,0))))</f>
        <v>0</v>
      </c>
      <c r="BS36" s="68">
        <f>IF(OR(SUMIF(BS$12:BS35,2,BS$12:BS35)=2,SUMIF(BS$12:BS35,1,BS$12:BS35)=1,SUM(BS$12:BS35)=1,SUM(BS$12:BS35)=2),0,IF($C36+$ED35&gt;($ED$11*BS$8),1,IF($C36+$D36+$E36+$F36+$ED35&gt;($ED$11*BS$8),2,IF($C36+$D36+$E36+$F36+$G36+$ED35&gt;($ED$11*BS$8),3,0))))</f>
        <v>0</v>
      </c>
      <c r="BT36" s="68">
        <f>IF(OR(SUMIF(BT$12:BT35,2,BT$12:BT35)=2,SUMIF(BT$12:BT35,1,BT$12:BT35)=1,SUM(BT$12:BT35)=1,SUM(BT$12:BT35)=2),0,IF($C36+$ED35&gt;($ED$11*BT$8),1,IF($C36+$D36+$E36+$F36+$ED35&gt;($ED$11*BT$8),2,IF($C36+$D36+$E36+$F36+$G36+$ED35&gt;($ED$11*BT$8),3,0))))</f>
        <v>0</v>
      </c>
      <c r="BU36" s="68">
        <f>IF(OR(SUMIF(BU$12:BU35,2,BU$12:BU35)=2,SUMIF(BU$12:BU35,1,BU$12:BU35)=1,SUM(BU$12:BU35)=1,SUM(BU$12:BU35)=2),0,IF($C36+$ED35&gt;($ED$11*BU$8),1,IF($C36+$D36+$E36+$F36+$ED35&gt;($ED$11*BU$8),2,IF($C36+$D36+$E36+$F36+$G36+$ED35&gt;($ED$11*BU$8),3,0))))</f>
        <v>0</v>
      </c>
      <c r="BV36" s="68">
        <f>IF(OR(SUMIF(BV$12:BV35,2,BV$12:BV35)=2,SUMIF(BV$12:BV35,1,BV$12:BV35)=1,SUM(BV$12:BV35)=1,SUM(BV$12:BV35)=2),0,IF($C36+$ED35&gt;($ED$11*BV$8),1,IF($C36+$D36+$E36+$F36+$ED35&gt;($ED$11*BV$8),2,IF($C36+$D36+$E36+$F36+$G36+$ED35&gt;($ED$11*BV$8),3,0))))</f>
        <v>0</v>
      </c>
      <c r="BW36" s="68">
        <f>IF(OR(SUMIF(BW$12:BW35,2,BW$12:BW35)=2,SUMIF(BW$12:BW35,1,BW$12:BW35)=1,SUM(BW$12:BW35)=1,SUM(BW$12:BW35)=2),0,IF($C36+$ED35&gt;($ED$11*BW$8),1,IF($C36+$D36+$E36+$F36+$ED35&gt;($ED$11*BW$8),2,IF($C36+$D36+$E36+$F36+$G36+$ED35&gt;($ED$11*BW$8),3,0))))</f>
        <v>0</v>
      </c>
      <c r="BX36" s="68">
        <f>IF(OR(SUMIF(BX$12:BX35,2,BX$12:BX35)=2,SUMIF(BX$12:BX35,1,BX$12:BX35)=1,SUM(BX$12:BX35)=1,SUM(BX$12:BX35)=2),0,IF($C36+$ED35&gt;($ED$11*BX$8),1,IF($C36+$D36+$E36+$F36+$ED35&gt;($ED$11*BX$8),2,IF($C36+$D36+$E36+$F36+$G36+$ED35&gt;($ED$11*BX$8),3,0))))</f>
        <v>0</v>
      </c>
      <c r="BY36" s="68">
        <f>IF(OR(SUMIF(BY$12:BY35,2,BY$12:BY35)=2,SUMIF(BY$12:BY35,1,BY$12:BY35)=1,SUM(BY$12:BY35)=1,SUM(BY$12:BY35)=2),0,IF($C36+$ED35&gt;($ED$11*BY$8),1,IF($C36+$D36+$E36+$F36+$ED35&gt;($ED$11*BY$8),2,IF($C36+$D36+$E36+$F36+$G36+$ED35&gt;($ED$11*BY$8),3,0))))</f>
        <v>0</v>
      </c>
      <c r="BZ36" s="68">
        <f>IF(OR(SUMIF(BZ$12:BZ35,2,BZ$12:BZ35)=2,SUMIF(BZ$12:BZ35,1,BZ$12:BZ35)=1,SUM(BZ$12:BZ35)=1,SUM(BZ$12:BZ35)=2),0,IF($C36+$ED35&gt;($ED$11*BZ$8),1,IF($C36+$D36+$E36+$F36+$ED35&gt;($ED$11*BZ$8),2,IF($C36+$D36+$E36+$F36+$G36+$ED35&gt;($ED$11*BZ$8),3,0))))</f>
        <v>0</v>
      </c>
      <c r="CA36" s="68">
        <f>IF(OR(SUMIF(CA$12:CA35,2,CA$12:CA35)=2,SUMIF(CA$12:CA35,1,CA$12:CA35)=1,SUM(CA$12:CA35)=1,SUM(CA$12:CA35)=2),0,IF($C36+$ED35&gt;($ED$11*CA$8),1,IF($C36+$D36+$E36+$F36+$ED35&gt;($ED$11*CA$8),2,IF($C36+$D36+$E36+$F36+$G36+$ED35&gt;($ED$11*CA$8),3,0))))</f>
        <v>0</v>
      </c>
      <c r="CB36" s="68">
        <f>IF(OR(SUMIF(CB$12:CB35,2,CB$12:CB35)=2,SUMIF(CB$12:CB35,1,CB$12:CB35)=1,SUM(CB$12:CB35)=1,SUM(CB$12:CB35)=2),0,IF($C36+$ED35&gt;($ED$11*CB$8),1,IF($C36+$D36+$E36+$F36+$ED35&gt;($ED$11*CB$8),2,IF($C36+$D36+$E36+$F36+$G36+$ED35&gt;($ED$11*CB$8),3,0))))</f>
        <v>0</v>
      </c>
      <c r="CC36" s="68">
        <f>IF(OR(SUMIF(CC$12:CC35,2,CC$12:CC35)=2,SUMIF(CC$12:CC35,1,CC$12:CC35)=1,SUM(CC$12:CC35)=1,SUM(CC$12:CC35)=2),0,IF($C36+$ED35&gt;($ED$11*CC$8),1,IF($C36+$D36+$E36+$F36+$ED35&gt;($ED$11*CC$8),2,IF($C36+$D36+$E36+$F36+$G36+$ED35&gt;($ED$11*CC$8),3,0))))</f>
        <v>0</v>
      </c>
      <c r="CD36" s="68">
        <f>IF(OR(SUMIF(CD$12:CD35,2,CD$12:CD35)=2,SUMIF(CD$12:CD35,1,CD$12:CD35)=1,SUM(CD$12:CD35)=1,SUM(CD$12:CD35)=2),0,IF($C36+$ED35&gt;($ED$11*CD$8),1,IF($C36+$D36+$E36+$F36+$ED35&gt;($ED$11*CD$8),2,IF($C36+$D36+$E36+$F36+$G36+$ED35&gt;($ED$11*CD$8),3,0))))</f>
        <v>0</v>
      </c>
      <c r="CE36" s="68">
        <f>IF(OR(SUMIF(CE$12:CE35,2,CE$12:CE35)=2,SUMIF(CE$12:CE35,1,CE$12:CE35)=1,SUM(CE$12:CE35)=1,SUM(CE$12:CE35)=2),0,IF($C36+$ED35&gt;($ED$11*CE$8),1,IF($C36+$D36+$E36+$F36+$ED35&gt;($ED$11*CE$8),2,IF($C36+$D36+$E36+$F36+$G36+$ED35&gt;($ED$11*CE$8),3,0))))</f>
        <v>0</v>
      </c>
      <c r="CF36" s="68">
        <f>IF(OR(SUMIF(CF$12:CF35,2,CF$12:CF35)=2,SUMIF(CF$12:CF35,1,CF$12:CF35)=1,SUM(CF$12:CF35)=1,SUM(CF$12:CF35)=2),0,IF($C36+$ED35&gt;($ED$11*CF$8),1,IF($C36+$D36+$E36+$F36+$ED35&gt;($ED$11*CF$8),2,IF($C36+$D36+$E36+$F36+$G36+$ED35&gt;($ED$11*CF$8),3,0))))</f>
        <v>0</v>
      </c>
      <c r="CG36" s="68">
        <f>IF(OR(SUMIF(CG$12:CG35,2,CG$12:CG35)=2,SUMIF(CG$12:CG35,1,CG$12:CG35)=1,SUM(CG$12:CG35)=1,SUM(CG$12:CG35)=2),0,IF($C36+$ED35&gt;($ED$11*CG$8),1,IF($C36+$D36+$E36+$F36+$ED35&gt;($ED$11*CG$8),2,IF($C36+$D36+$E36+$F36+$G36+$ED35&gt;($ED$11*CG$8),3,0))))</f>
        <v>0</v>
      </c>
      <c r="CH36" s="68">
        <f>IF(OR(SUMIF(CH$12:CH35,2,CH$12:CH35)=2,SUMIF(CH$12:CH35,1,CH$12:CH35)=1,SUM(CH$12:CH35)=1,SUM(CH$12:CH35)=2),0,IF($C36+$ED35&gt;($ED$11*CH$8),1,IF($C36+$D36+$E36+$F36+$ED35&gt;($ED$11*CH$8),2,IF($C36+$D36+$E36+$F36+$G36+$ED35&gt;($ED$11*CH$8),3,0))))</f>
        <v>0</v>
      </c>
      <c r="CI36" s="68">
        <f>IF(OR(SUMIF(CI$12:CI35,2,CI$12:CI35)=2,SUMIF(CI$12:CI35,1,CI$12:CI35)=1,SUM(CI$12:CI35)=1,SUM(CI$12:CI35)=2),0,IF($C36+$ED35&gt;($ED$11*CI$8),1,IF($C36+$D36+$E36+$F36+$ED35&gt;($ED$11*CI$8),2,IF($C36+$D36+$E36+$F36+$G36+$ED35&gt;($ED$11*CI$8),3,0))))</f>
        <v>0</v>
      </c>
      <c r="CJ36" s="68">
        <f>IF(OR(SUMIF(CJ$12:CJ35,2,CJ$12:CJ35)=2,SUMIF(CJ$12:CJ35,1,CJ$12:CJ35)=1,SUM(CJ$12:CJ35)=1,SUM(CJ$12:CJ35)=2),0,IF($C36+$ED35&gt;($ED$11*CJ$8),1,IF($C36+$D36+$E36+$F36+$ED35&gt;($ED$11*CJ$8),2,IF($C36+$D36+$E36+$F36+$G36+$ED35&gt;($ED$11*CJ$8),3,0))))</f>
        <v>0</v>
      </c>
      <c r="CK36" s="68">
        <f>IF(OR(SUMIF(CK$12:CK35,2,CK$12:CK35)=2,SUMIF(CK$12:CK35,1,CK$12:CK35)=1,SUM(CK$12:CK35)=1,SUM(CK$12:CK35)=2),0,IF($C36+$ED35&gt;($ED$11*CK$8),1,IF($C36+$D36+$E36+$F36+$ED35&gt;($ED$11*CK$8),2,IF($C36+$D36+$E36+$F36+$G36+$ED35&gt;($ED$11*CK$8),3,0))))</f>
        <v>0</v>
      </c>
      <c r="CL36" s="68">
        <f>IF(OR(SUMIF(CL$12:CL35,2,CL$12:CL35)=2,SUMIF(CL$12:CL35,1,CL$12:CL35)=1,SUM(CL$12:CL35)=1,SUM(CL$12:CL35)=2),0,IF($C36+$ED35&gt;($ED$11*CL$8),1,IF($C36+$D36+$E36+$F36+$ED35&gt;($ED$11*CL$8),2,IF($C36+$D36+$E36+$F36+$G36+$ED35&gt;($ED$11*CL$8),3,0))))</f>
        <v>0</v>
      </c>
      <c r="CM36" s="68">
        <f>IF(OR(SUMIF(CM$12:CM35,2,CM$12:CM35)=2,SUMIF(CM$12:CM35,1,CM$12:CM35)=1,SUM(CM$12:CM35)=1,SUM(CM$12:CM35)=2),0,IF($C36+$ED35&gt;($ED$11*CM$8),1,IF($C36+$D36+$E36+$F36+$ED35&gt;($ED$11*CM$8),2,IF($C36+$D36+$E36+$F36+$G36+$ED35&gt;($ED$11*CM$8),3,0))))</f>
        <v>0</v>
      </c>
      <c r="CN36" s="68">
        <f>IF(OR(SUMIF(CN$12:CN35,2,CN$12:CN35)=2,SUMIF(CN$12:CN35,1,CN$12:CN35)=1,SUM(CN$12:CN35)=1,SUM(CN$12:CN35)=2),0,IF($C36+$ED35&gt;($ED$11*CN$8),1,IF($C36+$D36+$E36+$F36+$ED35&gt;($ED$11*CN$8),2,IF($C36+$D36+$E36+$F36+$G36+$ED35&gt;($ED$11*CN$8),3,0))))</f>
        <v>0</v>
      </c>
      <c r="CO36" s="68">
        <f>IF(OR(SUMIF(CO$12:CO35,2,CO$12:CO35)=2,SUMIF(CO$12:CO35,1,CO$12:CO35)=1,SUM(CO$12:CO35)=1,SUM(CO$12:CO35)=2),0,IF($C36+$ED35&gt;($ED$11*CO$8),1,IF($C36+$D36+$E36+$F36+$ED35&gt;($ED$11*CO$8),2,IF($C36+$D36+$E36+$F36+$G36+$ED35&gt;($ED$11*CO$8),3,0))))</f>
        <v>0</v>
      </c>
      <c r="CP36" s="68">
        <f>IF(OR(SUMIF(CP$12:CP35,2,CP$12:CP35)=2,SUMIF(CP$12:CP35,1,CP$12:CP35)=1,SUM(CP$12:CP35)=1,SUM(CP$12:CP35)=2),0,IF($C36+$ED35&gt;($ED$11*CP$8),1,IF($C36+$D36+$E36+$F36+$ED35&gt;($ED$11*CP$8),2,IF($C36+$D36+$E36+$F36+$G36+$ED35&gt;($ED$11*CP$8),3,0))))</f>
        <v>0</v>
      </c>
      <c r="CQ36" s="68">
        <f>IF(OR(SUMIF(CQ$12:CQ35,2,CQ$12:CQ35)=2,SUMIF(CQ$12:CQ35,1,CQ$12:CQ35)=1,SUM(CQ$12:CQ35)=1,SUM(CQ$12:CQ35)=2),0,IF($C36+$ED35&gt;($ED$11*CQ$8),1,IF($C36+$D36+$E36+$F36+$ED35&gt;($ED$11*CQ$8),2,IF($C36+$D36+$E36+$F36+$G36+$ED35&gt;($ED$11*CQ$8),3,0))))</f>
        <v>0</v>
      </c>
      <c r="CR36" s="68">
        <f>IF(OR(SUMIF(CR$12:CR35,2,CR$12:CR35)=2,SUMIF(CR$12:CR35,1,CR$12:CR35)=1,SUM(CR$12:CR35)=1,SUM(CR$12:CR35)=2),0,IF($C36+$ED35&gt;($ED$11*CR$8),1,IF($C36+$D36+$E36+$F36+$ED35&gt;($ED$11*CR$8),2,IF($C36+$D36+$E36+$F36+$G36+$ED35&gt;($ED$11*CR$8),3,0))))</f>
        <v>0</v>
      </c>
      <c r="CS36" s="68">
        <f>IF(OR(SUMIF(CS$12:CS35,2,CS$12:CS35)=2,SUMIF(CS$12:CS35,1,CS$12:CS35)=1,SUM(CS$12:CS35)=1,SUM(CS$12:CS35)=2),0,IF($C36+$ED35&gt;($ED$11*CS$8),1,IF($C36+$D36+$E36+$F36+$ED35&gt;($ED$11*CS$8),2,IF($C36+$D36+$E36+$F36+$G36+$ED35&gt;($ED$11*CS$8),3,0))))</f>
        <v>0</v>
      </c>
      <c r="CT36" s="68">
        <f>IF(OR(SUMIF(CT$12:CT35,2,CT$12:CT35)=2,SUMIF(CT$12:CT35,1,CT$12:CT35)=1,SUM(CT$12:CT35)=1,SUM(CT$12:CT35)=2),0,IF($C36+$ED35&gt;($ED$11*CT$8),1,IF($C36+$D36+$E36+$F36+$ED35&gt;($ED$11*CT$8),2,IF($C36+$D36+$E36+$F36+$G36+$ED35&gt;($ED$11*CT$8),3,0))))</f>
        <v>0</v>
      </c>
      <c r="CU36" s="68">
        <f>IF(OR(SUMIF(CU$12:CU35,2,CU$12:CU35)=2,SUMIF(CU$12:CU35,1,CU$12:CU35)=1,SUM(CU$12:CU35)=1,SUM(CU$12:CU35)=2),0,IF($C36+$ED35&gt;($ED$11*CU$8),1,IF($C36+$D36+$E36+$F36+$ED35&gt;($ED$11*CU$8),2,IF($C36+$D36+$E36+$F36+$G36+$ED35&gt;($ED$11*CU$8),3,0))))</f>
        <v>0</v>
      </c>
      <c r="CV36" s="68">
        <f>IF(OR(SUMIF(CV$12:CV35,2,CV$12:CV35)=2,SUMIF(CV$12:CV35,1,CV$12:CV35)=1,SUM(CV$12:CV35)=1,SUM(CV$12:CV35)=2),0,IF($C36+$ED35&gt;($ED$11*CV$8),1,IF($C36+$D36+$E36+$F36+$ED35&gt;($ED$11*CV$8),2,IF($C36+$D36+$E36+$F36+$G36+$ED35&gt;($ED$11*CV$8),3,0))))</f>
        <v>0</v>
      </c>
      <c r="CW36" s="68">
        <f>IF(OR(SUMIF(CW$12:CW35,2,CW$12:CW35)=2,SUMIF(CW$12:CW35,1,CW$12:CW35)=1,SUM(CW$12:CW35)=1,SUM(CW$12:CW35)=2),0,IF($C36+$ED35&gt;($ED$11*CW$8),1,IF($C36+$D36+$E36+$F36+$ED35&gt;($ED$11*CW$8),2,IF($C36+$D36+$E36+$F36+$G36+$ED35&gt;($ED$11*CW$8),3,0))))</f>
        <v>0</v>
      </c>
      <c r="CX36" s="68">
        <f>IF(OR(SUMIF(CX$12:CX35,2,CX$12:CX35)=2,SUMIF(CX$12:CX35,1,CX$12:CX35)=1,SUM(CX$12:CX35)=1,SUM(CX$12:CX35)=2),0,IF($C36+$ED35&gt;($ED$11*CX$8),1,IF($C36+$D36+$E36+$F36+$ED35&gt;($ED$11*CX$8),2,IF($C36+$D36+$E36+$F36+$G36+$ED35&gt;($ED$11*CX$8),3,0))))</f>
        <v>0</v>
      </c>
      <c r="CY36" s="68">
        <f>IF(OR(SUMIF(CY$12:CY35,2,CY$12:CY35)=2,SUMIF(CY$12:CY35,1,CY$12:CY35)=1,SUM(CY$12:CY35)=1,SUM(CY$12:CY35)=2),0,IF($C36+$ED35&gt;($ED$11*CY$8),1,IF($C36+$D36+$E36+$F36+$ED35&gt;($ED$11*CY$8),2,IF($C36+$D36+$E36+$F36+$G36+$ED35&gt;($ED$11*CY$8),3,0))))</f>
        <v>0</v>
      </c>
      <c r="CZ36" s="68">
        <f>IF(OR(SUMIF(CZ$12:CZ35,2,CZ$12:CZ35)=2,SUMIF(CZ$12:CZ35,1,CZ$12:CZ35)=1,SUM(CZ$12:CZ35)=1,SUM(CZ$12:CZ35)=2),0,IF($C36+$ED35&gt;($ED$11*CZ$8),1,IF($C36+$D36+$E36+$F36+$ED35&gt;($ED$11*CZ$8),2,IF($C36+$D36+$E36+$F36+$G36+$ED35&gt;($ED$11*CZ$8),3,0))))</f>
        <v>0</v>
      </c>
      <c r="DA36" s="68">
        <f>IF(OR(SUMIF(DA$12:DA35,2,DA$12:DA35)=2,SUMIF(DA$12:DA35,1,DA$12:DA35)=1,SUM(DA$12:DA35)=1,SUM(DA$12:DA35)=2),0,IF($C36+$ED35&gt;($ED$11*DA$8),1,IF($C36+$D36+$E36+$F36+$ED35&gt;($ED$11*DA$8),2,IF($C36+$D36+$E36+$F36+$G36+$ED35&gt;($ED$11*DA$8),3,0))))</f>
        <v>0</v>
      </c>
      <c r="DB36" s="68">
        <f>IF(OR(SUMIF(DB$12:DB35,2,DB$12:DB35)=2,SUMIF(DB$12:DB35,1,DB$12:DB35)=1,SUM(DB$12:DB35)=1,SUM(DB$12:DB35)=2),0,IF($C36+$ED35&gt;($ED$11*DB$8),1,IF($C36+$D36+$E36+$F36+$ED35&gt;($ED$11*DB$8),2,IF($C36+$D36+$E36+$F36+$G36+$ED35&gt;($ED$11*DB$8),3,0))))</f>
        <v>0</v>
      </c>
      <c r="DC36" s="68">
        <f>IF(OR(SUMIF(DC$12:DC35,2,DC$12:DC35)=2,SUMIF(DC$12:DC35,1,DC$12:DC35)=1,SUM(DC$12:DC35)=1,SUM(DC$12:DC35)=2),0,IF($C36+$ED35&gt;($ED$11*DC$8),1,IF($C36+$D36+$E36+$F36+$ED35&gt;($ED$11*DC$8),2,IF($C36+$D36+$E36+$F36+$G36+$ED35&gt;($ED$11*DC$8),3,0))))</f>
        <v>0</v>
      </c>
      <c r="DD36" s="68">
        <f>IF(OR(SUMIF(DD$12:DD35,2,DD$12:DD35)=2,SUMIF(DD$12:DD35,1,DD$12:DD35)=1,SUM(DD$12:DD35)=1,SUM(DD$12:DD35)=2),0,IF($C36+$ED35&gt;($ED$11*DD$8),1,IF($C36+$D36+$E36+$F36+$ED35&gt;($ED$11*DD$8),2,IF($C36+$D36+$E36+$F36+$G36+$ED35&gt;($ED$11*DD$8),3,0))))</f>
        <v>0</v>
      </c>
      <c r="DE36" s="68">
        <f>IF(OR(SUMIF(DE$12:DE35,2,DE$12:DE35)=2,SUMIF(DE$12:DE35,1,DE$12:DE35)=1,SUM(DE$12:DE35)=1,SUM(DE$12:DE35)=2),0,IF($C36+$ED35&gt;($ED$11*DE$8),1,IF($C36+$D36+$E36+$F36+$ED35&gt;($ED$11*DE$8),2,IF($C36+$D36+$E36+$F36+$G36+$ED35&gt;($ED$11*DE$8),3,0))))</f>
        <v>0</v>
      </c>
      <c r="DF36" s="68">
        <f>IF(OR(SUMIF(DF$12:DF35,2,DF$12:DF35)=2,SUMIF(DF$12:DF35,1,DF$12:DF35)=1,SUM(DF$12:DF35)=1,SUM(DF$12:DF35)=2),0,IF($C36+$ED35&gt;($ED$11*DF$8),1,IF($C36+$D36+$E36+$F36+$ED35&gt;($ED$11*DF$8),2,IF($C36+$D36+$E36+$F36+$G36+$ED35&gt;($ED$11*DF$8),3,0))))</f>
        <v>0</v>
      </c>
      <c r="DG36" s="68">
        <f>IF(OR(SUMIF(DG$12:DG35,2,DG$12:DG35)=2,SUMIF(DG$12:DG35,1,DG$12:DG35)=1,SUM(DG$12:DG35)=1,SUM(DG$12:DG35)=2),0,IF($C36+$ED35&gt;($ED$11*DG$8),1,IF($C36+$D36+$E36+$F36+$ED35&gt;($ED$11*DG$8),2,IF($C36+$D36+$E36+$F36+$G36+$ED35&gt;($ED$11*DG$8),3,0))))</f>
        <v>0</v>
      </c>
      <c r="DH36" s="68">
        <f>IF(OR(SUMIF(DH$12:DH35,2,DH$12:DH35)=2,SUMIF(DH$12:DH35,1,DH$12:DH35)=1,SUM(DH$12:DH35)=1,SUM(DH$12:DH35)=2),0,IF($C36+$ED35&gt;($ED$11*DH$8),1,IF($C36+$D36+$E36+$F36+$ED35&gt;($ED$11*DH$8),2,IF($C36+$D36+$E36+$F36+$G36+$ED35&gt;($ED$11*DH$8),3,0))))</f>
        <v>0</v>
      </c>
      <c r="DI36" s="68">
        <f>IF(OR(SUMIF(DI$12:DI35,2,DI$12:DI35)=2,SUMIF(DI$12:DI35,1,DI$12:DI35)=1,SUM(DI$12:DI35)=1,SUM(DI$12:DI35)=2),0,IF($C36+$ED35&gt;($ED$11*DI$8),1,IF($C36+$D36+$E36+$F36+$ED35&gt;($ED$11*DI$8),2,IF($C36+$D36+$E36+$F36+$G36+$ED35&gt;($ED$11*DI$8),3,0))))</f>
        <v>0</v>
      </c>
      <c r="DJ36" s="68">
        <f>IF(OR(SUMIF(DJ$12:DJ35,2,DJ$12:DJ35)=2,SUMIF(DJ$12:DJ35,1,DJ$12:DJ35)=1,SUM(DJ$12:DJ35)=1,SUM(DJ$12:DJ35)=2),0,IF($C36+$ED35&gt;($ED$11*DJ$8),1,IF($C36+$D36+$E36+$F36+$ED35&gt;($ED$11*DJ$8),2,IF($C36+$D36+$E36+$F36+$G36+$ED35&gt;($ED$11*DJ$8),3,0))))</f>
        <v>0</v>
      </c>
      <c r="DK36" s="68">
        <f>IF(OR(SUMIF(DK$12:DK35,2,DK$12:DK35)=2,SUMIF(DK$12:DK35,1,DK$12:DK35)=1,SUM(DK$12:DK35)=1,SUM(DK$12:DK35)=2),0,IF($C36+$ED35&gt;($ED$11*DK$8),1,IF($C36+$D36+$E36+$F36+$ED35&gt;($ED$11*DK$8),2,IF($C36+$D36+$E36+$F36+$G36+$ED35&gt;($ED$11*DK$8),3,0))))</f>
        <v>0</v>
      </c>
      <c r="DL36" s="68">
        <f>IF(OR(SUMIF(DL$12:DL35,2,DL$12:DL35)=2,SUMIF(DL$12:DL35,1,DL$12:DL35)=1,SUM(DL$12:DL35)=1,SUM(DL$12:DL35)=2),0,IF($C36+$ED35&gt;($ED$11*DL$8),1,IF($C36+$D36+$E36+$F36+$ED35&gt;($ED$11*DL$8),2,IF($C36+$D36+$E36+$F36+$G36+$ED35&gt;($ED$11*DL$8),3,0))))</f>
        <v>0</v>
      </c>
      <c r="DM36" s="68">
        <f>IF(OR(SUMIF(DM$12:DM35,2,DM$12:DM35)=2,SUMIF(DM$12:DM35,1,DM$12:DM35)=1,SUM(DM$12:DM35)=1,SUM(DM$12:DM35)=2),0,IF($C36+$ED35&gt;($ED$11*DM$8),1,IF($C36+$D36+$E36+$F36+$ED35&gt;($ED$11*DM$8),2,IF($C36+$D36+$E36+$F36+$G36+$ED35&gt;($ED$11*DM$8),3,0))))</f>
        <v>0</v>
      </c>
      <c r="DN36" s="68">
        <f>IF(OR(SUMIF(DN$12:DN35,2,DN$12:DN35)=2,SUMIF(DN$12:DN35,1,DN$12:DN35)=1,SUM(DN$12:DN35)=1,SUM(DN$12:DN35)=2),0,IF($C36+$ED35&gt;($ED$11*DN$8),1,IF($C36+$D36+$E36+$F36+$ED35&gt;($ED$11*DN$8),2,IF($C36+$D36+$E36+$F36+$G36+$ED35&gt;($ED$11*DN$8),3,0))))</f>
        <v>0</v>
      </c>
      <c r="DO36" s="68">
        <f>IF(OR(SUMIF(DO$12:DO35,2,DO$12:DO35)=2,SUMIF(DO$12:DO35,1,DO$12:DO35)=1,SUM(DO$12:DO35)=1,SUM(DO$12:DO35)=2),0,IF($C36+$ED35&gt;($ED$11*DO$8),1,IF($C36+$D36+$E36+$F36+$ED35&gt;($ED$11*DO$8),2,IF($C36+$D36+$E36+$F36+$G36+$ED35&gt;($ED$11*DO$8),3,0))))</f>
        <v>0</v>
      </c>
      <c r="DP36" s="68">
        <f>IF(OR(SUMIF(DP$12:DP35,2,DP$12:DP35)=2,SUMIF(DP$12:DP35,1,DP$12:DP35)=1,SUM(DP$12:DP35)=1,SUM(DP$12:DP35)=2),0,IF($C36+$ED35&gt;($ED$11*DP$8),1,IF($C36+$D36+$E36+$F36+$ED35&gt;($ED$11*DP$8),2,IF($C36+$D36+$E36+$F36+$G36+$ED35&gt;($ED$11*DP$8),3,0))))</f>
        <v>0</v>
      </c>
      <c r="DQ36" s="68">
        <f>IF(OR(SUMIF(DQ$12:DQ35,2,DQ$12:DQ35)=2,SUMIF(DQ$12:DQ35,1,DQ$12:DQ35)=1,SUM(DQ$12:DQ35)=1,SUM(DQ$12:DQ35)=2),0,IF($C36+$ED35&gt;($ED$11*DQ$8),1,IF($C36+$D36+$E36+$F36+$ED35&gt;($ED$11*DQ$8),2,IF($C36+$D36+$E36+$F36+$G36+$ED35&gt;($ED$11*DQ$8),3,0))))</f>
        <v>0</v>
      </c>
      <c r="DR36" s="68">
        <f>IF(OR(SUMIF(DR$12:DR35,2,DR$12:DR35)=2,SUMIF(DR$12:DR35,1,DR$12:DR35)=1,SUM(DR$12:DR35)=1,SUM(DR$12:DR35)=2),0,IF($C36+$ED35&gt;($ED$11*DR$8),1,IF($C36+$D36+$E36+$F36+$ED35&gt;($ED$11*DR$8),2,IF($C36+$D36+$E36+$F36+$G36+$ED35&gt;($ED$11*DR$8),3,0))))</f>
        <v>0</v>
      </c>
      <c r="DS36" s="68">
        <f>IF(OR(SUMIF(DS$12:DS35,2,DS$12:DS35)=2,SUMIF(DS$12:DS35,1,DS$12:DS35)=1,SUM(DS$12:DS35)=1,SUM(DS$12:DS35)=2),0,IF($C36+$ED35&gt;($ED$11*DS$8),1,IF($C36+$D36+$E36+$F36+$ED35&gt;($ED$11*DS$8),2,IF($C36+$D36+$E36+$F36+$G36+$ED35&gt;($ED$11*DS$8),3,0))))</f>
        <v>0</v>
      </c>
      <c r="DT36" s="68">
        <f>IF(OR(SUMIF(DT$12:DT35,2,DT$12:DT35)=2,SUMIF(DT$12:DT35,1,DT$12:DT35)=1,SUM(DT$12:DT35)=1,SUM(DT$12:DT35)=2),0,IF($C36+$ED35&gt;($ED$11*DT$8),1,IF($C36+$D36+$E36+$F36+$ED35&gt;($ED$11*DT$8),2,IF($C36+$D36+$E36+$F36+$G36+$ED35&gt;($ED$11*DT$8),3,0))))</f>
        <v>0</v>
      </c>
      <c r="DU36" s="68">
        <f>IF(OR(SUMIF(DU$12:DU35,2,DU$12:DU35)=2,SUMIF(DU$12:DU35,1,DU$12:DU35)=1,SUM(DU$12:DU35)=1,SUM(DU$12:DU35)=2),0,IF($C36+$ED35&gt;($ED$11*DU$8),1,IF($C36+$D36+$E36+$F36+$ED35&gt;($ED$11*DU$8),2,IF($C36+$D36+$E36+$F36+$G36+$ED35&gt;($ED$11*DU$8),3,0))))</f>
        <v>0</v>
      </c>
      <c r="DV36" s="68">
        <f>IF(OR(SUMIF(DV$12:DV35,2,DV$12:DV35)=2,SUMIF(DV$12:DV35,1,DV$12:DV35)=1,SUM(DV$12:DV35)=1,SUM(DV$12:DV35)=2),0,IF($C36+$ED35&gt;($ED$11*DV$8),1,IF($C36+$D36+$E36+$F36+$ED35&gt;($ED$11*DV$8),2,IF($C36+$D36+$E36+$F36+$G36+$ED35&gt;($ED$11*DV$8),3,0))))</f>
        <v>0</v>
      </c>
      <c r="DW36" s="68">
        <f>IF(OR(SUMIF(DW$12:DW35,2,DW$12:DW35)=2,SUMIF(DW$12:DW35,1,DW$12:DW35)=1,SUM(DW$12:DW35)=1,SUM(DW$12:DW35)=2),0,IF($C36+$ED35&gt;($ED$11*DW$8),1,IF($C36+$D36+$E36+$F36+$ED35&gt;($ED$11*DW$8),2,IF($C36+$D36+$E36+$F36+$G36+$ED35&gt;($ED$11*DW$8),3,0))))</f>
        <v>0</v>
      </c>
      <c r="DX36" s="68">
        <f>IF(OR(SUMIF(DX$12:DX35,2,DX$12:DX35)=2,SUMIF(DX$12:DX35,1,DX$12:DX35)=1,SUM(DX$12:DX35)=1,SUM(DX$12:DX35)=2),0,IF($C36+$ED35&gt;($ED$11*DX$8),1,IF($C36+$D36+$E36+$F36+$ED35&gt;($ED$11*DX$8),2,IF($C36+$D36+$E36+$F36+$G36+$ED35&gt;($ED$11*DX$8),3,0))))</f>
        <v>0</v>
      </c>
      <c r="DY36" s="68">
        <f>IF(OR(SUMIF(DY$12:DY35,2,DY$12:DY35)=2,SUMIF(DY$12:DY35,1,DY$12:DY35)=1,SUM(DY$12:DY35)=1,SUM(DY$12:DY35)=2),0,IF($C36+$ED35&gt;($ED$11*DY$8),1,IF($C36+$D36+$E36+$F36+$ED35&gt;($ED$11*DY$8),2,IF($C36+$D36+$E36+$F36+$G36+$ED35&gt;($ED$11*DY$8),3,0))))</f>
        <v>0</v>
      </c>
      <c r="DZ36" s="68">
        <f>IF(OR(SUMIF(DZ$12:DZ35,2,DZ$12:DZ35)=2,SUMIF(DZ$12:DZ35,1,DZ$12:DZ35)=1,SUM(DZ$12:DZ35)=1,SUM(DZ$12:DZ35)=2),0,IF($C36+$ED35&gt;($ED$11*DZ$8),1,IF($C36+$D36+$E36+$F36+$ED35&gt;($ED$11*DZ$8),2,IF($C36+$D36+$E36+$F36+$G36+$ED35&gt;($ED$11*DZ$8),3,0))))</f>
        <v>0</v>
      </c>
      <c r="EA36" s="68">
        <f>IF(OR(SUMIF(EA$12:EA35,2,EA$12:EA35)=2,SUMIF(EA$12:EA35,1,EA$12:EA35)=1,SUM(EA$12:EA35)=1,SUM(EA$12:EA35)=2),0,IF($C36+$ED35&gt;($ED$11*EA$8),1,IF($C36+$D36+$E36+$F36+$ED35&gt;($ED$11*EA$8),2,IF($C36+$D36+$E36+$F36+$G36+$ED35&gt;($ED$11*EA$8),3,0))))</f>
        <v>0</v>
      </c>
      <c r="EB36" s="68">
        <f>IF(OR(SUMIF(EB$12:EB35,2,EB$12:EB35)=2,SUMIF(EB$12:EB35,1,EB$12:EB35)=1,SUM(EB$12:EB35)=1,SUM(EB$12:EB35)=2),0,IF($C36+$ED35&gt;($ED$11*EB$8),1,IF($C36+$D36+$E36+$F36+$ED35&gt;($ED$11*EB$8),2,IF($C36+$D36+$E36+$F36+$G36+$ED35&gt;($ED$11*EB$8),3,0))))</f>
        <v>0</v>
      </c>
      <c r="EC36" s="68">
        <f>IF(OR(SUMIF(EC$12:EC35,2,EC$12:EC35)=2,SUMIF(EC$12:EC35,1,EC$12:EC35)=1,SUM(EC$12:EC35)=1,SUM(EC$12:EC35)=2),0,IF($C36+$ED35&gt;($ED$11*EC$8),1,IF($C36+$D36+$E36+$F36+$ED35&gt;($ED$11*EC$8),2,IF($C36+$D36+$E36+$F36+$G36+$ED35&gt;($ED$11*EC$8),3,0))))</f>
        <v>0</v>
      </c>
      <c r="ED36" s="26">
        <f>SUM($C$12:$F36)</f>
        <v>0</v>
      </c>
    </row>
    <row r="37" spans="1:134" ht="14.1" customHeight="1">
      <c r="A37" s="66">
        <v>26</v>
      </c>
      <c r="B37" s="238"/>
      <c r="C37" s="238"/>
      <c r="D37" s="238"/>
      <c r="E37" s="238"/>
      <c r="F37" s="238"/>
      <c r="G37" s="238"/>
      <c r="H37" s="68">
        <f>IF(OR(SUMIF(H$12:H36,2,H$12:H36)=2,SUMIF(H$12:H36,1,H$12:H36)=1,SUM(H$12:H36)=1,SUM(H$12:H36)=2),0,IF($C37+$ED36&gt;($ED$11*H$8),1,IF($C37+$D37+$E37+$F37+$ED36&gt;($ED$11*H$8),2,IF($C37+$D37+$E37+$F37+$G37+$ED36&gt;($ED$11*H$8),3,0))))</f>
        <v>0</v>
      </c>
      <c r="I37" s="68">
        <f>IF(OR(SUMIF(I$12:I36,2,I$12:I36)=2,SUMIF(I$12:I36,1,I$12:I36)=1,SUM(I$12:I36)=1,SUM(I$12:I36)=2),0,IF($C37+$ED36&gt;($ED$11*I$8),1,IF($C37+$D37+$E37+$F37+$ED36&gt;($ED$11*I$8),2,IF($C37+$D37+$E37+$F37+$G37+$ED36&gt;($ED$11*I$8),3,0))))</f>
        <v>0</v>
      </c>
      <c r="J37" s="68">
        <f>IF(OR(SUMIF(J$12:J36,2,J$12:J36)=2,SUMIF(J$12:J36,1,J$12:J36)=1,SUM(J$12:J36)=1,SUM(J$12:J36)=2),0,IF($C37+$ED36&gt;($ED$11*J$8),1,IF($C37+$D37+$E37+$F37+$ED36&gt;($ED$11*J$8),2,IF($C37+$D37+$E37+$F37+$G37+$ED36&gt;($ED$11*J$8),3,0))))</f>
        <v>0</v>
      </c>
      <c r="K37" s="68">
        <f>IF(OR(SUMIF(K$12:K36,2,K$12:K36)=2,SUMIF(K$12:K36,1,K$12:K36)=1,SUM(K$12:K36)=1,SUM(K$12:K36)=2),0,IF($C37+$ED36&gt;($ED$11*K$8),1,IF($C37+$D37+$E37+$F37+$ED36&gt;($ED$11*K$8),2,IF($C37+$D37+$E37+$F37+$G37+$ED36&gt;($ED$11*K$8),3,0))))</f>
        <v>0</v>
      </c>
      <c r="L37" s="68">
        <f>IF(OR(SUMIF(L$12:L36,2,L$12:L36)=2,SUMIF(L$12:L36,1,L$12:L36)=1,SUM(L$12:L36)=1,SUM(L$12:L36)=2),0,IF($C37+$ED36&gt;($ED$11*L$8),1,IF($C37+$D37+$E37+$F37+$ED36&gt;($ED$11*L$8),2,IF($C37+$D37+$E37+$F37+$G37+$ED36&gt;($ED$11*L$8),3,0))))</f>
        <v>0</v>
      </c>
      <c r="M37" s="68">
        <f>IF(OR(SUMIF(M$12:M36,2,M$12:M36)=2,SUMIF(M$12:M36,1,M$12:M36)=1,SUM(M$12:M36)=1,SUM(M$12:M36)=2),0,IF($C37+$ED36&gt;($ED$11*M$8),1,IF($C37+$D37+$E37+$F37+$ED36&gt;($ED$11*M$8),2,IF($C37+$D37+$E37+$F37+$G37+$ED36&gt;($ED$11*M$8),3,0))))</f>
        <v>0</v>
      </c>
      <c r="N37" s="68">
        <f>IF(OR(SUMIF(N$12:N36,2,N$12:N36)=2,SUMIF(N$12:N36,1,N$12:N36)=1,SUM(N$12:N36)=1,SUM(N$12:N36)=2),0,IF($C37+$ED36&gt;($ED$11*N$8),1,IF($C37+$D37+$E37+$F37+$ED36&gt;($ED$11*N$8),2,IF($C37+$D37+$E37+$F37+$G37+$ED36&gt;($ED$11*N$8),3,0))))</f>
        <v>0</v>
      </c>
      <c r="O37" s="68">
        <f>IF(OR(SUMIF(O$12:O36,2,O$12:O36)=2,SUMIF(O$12:O36,1,O$12:O36)=1,SUM(O$12:O36)=1,SUM(O$12:O36)=2),0,IF($C37+$ED36&gt;($ED$11*O$8),1,IF($C37+$D37+$E37+$F37+$ED36&gt;($ED$11*O$8),2,IF($C37+$D37+$E37+$F37+$G37+$ED36&gt;($ED$11*O$8),3,0))))</f>
        <v>0</v>
      </c>
      <c r="P37" s="68">
        <f>IF(OR(SUMIF(P$12:P36,2,P$12:P36)=2,SUMIF(P$12:P36,1,P$12:P36)=1,SUM(P$12:P36)=1,SUM(P$12:P36)=2),0,IF($C37+$ED36&gt;($ED$11*P$8),1,IF($C37+$D37+$E37+$F37+$ED36&gt;($ED$11*P$8),2,IF($C37+$D37+$E37+$F37+$G37+$ED36&gt;($ED$11*P$8),3,0))))</f>
        <v>0</v>
      </c>
      <c r="Q37" s="68">
        <f>IF(OR(SUMIF(Q$12:Q36,2,Q$12:Q36)=2,SUMIF(Q$12:Q36,1,Q$12:Q36)=1,SUM(Q$12:Q36)=1,SUM(Q$12:Q36)=2),0,IF($C37+$ED36&gt;($ED$11*Q$8),1,IF($C37+$D37+$E37+$F37+$ED36&gt;($ED$11*Q$8),2,IF($C37+$D37+$E37+$F37+$G37+$ED36&gt;($ED$11*Q$8),3,0))))</f>
        <v>0</v>
      </c>
      <c r="R37" s="68">
        <f>IF(OR(SUMIF(R$12:R36,2,R$12:R36)=2,SUMIF(R$12:R36,1,R$12:R36)=1,SUM(R$12:R36)=1,SUM(R$12:R36)=2),0,IF($C37+$ED36&gt;($ED$11*R$8),1,IF($C37+$D37+$E37+$F37+$ED36&gt;($ED$11*R$8),2,IF($C37+$D37+$E37+$F37+$G37+$ED36&gt;($ED$11*R$8),3,0))))</f>
        <v>0</v>
      </c>
      <c r="S37" s="68">
        <f>IF(OR(SUMIF(S$12:S36,2,S$12:S36)=2,SUMIF(S$12:S36,1,S$12:S36)=1,SUM(S$12:S36)=1,SUM(S$12:S36)=2),0,IF($C37+$ED36&gt;($ED$11*S$8),1,IF($C37+$D37+$E37+$F37+$ED36&gt;($ED$11*S$8),2,IF($C37+$D37+$E37+$F37+$G37+$ED36&gt;($ED$11*S$8),3,0))))</f>
        <v>0</v>
      </c>
      <c r="T37" s="68">
        <f>IF(OR(SUMIF(T$12:T36,2,T$12:T36)=2,SUMIF(T$12:T36,1,T$12:T36)=1,SUM(T$12:T36)=1,SUM(T$12:T36)=2),0,IF($C37+$ED36&gt;($ED$11*T$8),1,IF($C37+$D37+$E37+$F37+$ED36&gt;($ED$11*T$8),2,IF($C37+$D37+$E37+$F37+$G37+$ED36&gt;($ED$11*T$8),3,0))))</f>
        <v>0</v>
      </c>
      <c r="U37" s="68">
        <f>IF(OR(SUMIF(U$12:U36,2,U$12:U36)=2,SUMIF(U$12:U36,1,U$12:U36)=1,SUM(U$12:U36)=1,SUM(U$12:U36)=2),0,IF($C37+$ED36&gt;($ED$11*U$8),1,IF($C37+$D37+$E37+$F37+$ED36&gt;($ED$11*U$8),2,IF($C37+$D37+$E37+$F37+$G37+$ED36&gt;($ED$11*U$8),3,0))))</f>
        <v>0</v>
      </c>
      <c r="V37" s="68">
        <f>IF(OR(SUMIF(V$12:V36,2,V$12:V36)=2,SUMIF(V$12:V36,1,V$12:V36)=1,SUM(V$12:V36)=1,SUM(V$12:V36)=2),0,IF($C37+$ED36&gt;($ED$11*V$8),1,IF($C37+$D37+$E37+$F37+$ED36&gt;($ED$11*V$8),2,IF($C37+$D37+$E37+$F37+$G37+$ED36&gt;($ED$11*V$8),3,0))))</f>
        <v>0</v>
      </c>
      <c r="W37" s="68">
        <f>IF(OR(SUMIF(W$12:W36,2,W$12:W36)=2,SUMIF(W$12:W36,1,W$12:W36)=1,SUM(W$12:W36)=1,SUM(W$12:W36)=2),0,IF($C37+$ED36&gt;($ED$11*W$8),1,IF($C37+$D37+$E37+$F37+$ED36&gt;($ED$11*W$8),2,IF($C37+$D37+$E37+$F37+$G37+$ED36&gt;($ED$11*W$8),3,0))))</f>
        <v>0</v>
      </c>
      <c r="X37" s="68">
        <f>IF(OR(SUMIF(X$12:X36,2,X$12:X36)=2,SUMIF(X$12:X36,1,X$12:X36)=1,SUM(X$12:X36)=1,SUM(X$12:X36)=2),0,IF($C37+$ED36&gt;($ED$11*X$8),1,IF($C37+$D37+$E37+$F37+$ED36&gt;($ED$11*X$8),2,IF($C37+$D37+$E37+$F37+$G37+$ED36&gt;($ED$11*X$8),3,0))))</f>
        <v>0</v>
      </c>
      <c r="Y37" s="68">
        <f>IF(OR(SUMIF(Y$12:Y36,2,Y$12:Y36)=2,SUMIF(Y$12:Y36,1,Y$12:Y36)=1,SUM(Y$12:Y36)=1,SUM(Y$12:Y36)=2),0,IF($C37+$ED36&gt;($ED$11*Y$8),1,IF($C37+$D37+$E37+$F37+$ED36&gt;($ED$11*Y$8),2,IF($C37+$D37+$E37+$F37+$G37+$ED36&gt;($ED$11*Y$8),3,0))))</f>
        <v>0</v>
      </c>
      <c r="Z37" s="68">
        <f>IF(OR(SUMIF(Z$12:Z36,2,Z$12:Z36)=2,SUMIF(Z$12:Z36,1,Z$12:Z36)=1,SUM(Z$12:Z36)=1,SUM(Z$12:Z36)=2),0,IF($C37+$ED36&gt;($ED$11*Z$8),1,IF($C37+$D37+$E37+$F37+$ED36&gt;($ED$11*Z$8),2,IF($C37+$D37+$E37+$F37+$G37+$ED36&gt;($ED$11*Z$8),3,0))))</f>
        <v>0</v>
      </c>
      <c r="AA37" s="68">
        <f>IF(OR(SUMIF(AA$12:AA36,2,AA$12:AA36)=2,SUMIF(AA$12:AA36,1,AA$12:AA36)=1,SUM(AA$12:AA36)=1,SUM(AA$12:AA36)=2),0,IF($C37+$ED36&gt;($ED$11*AA$8),1,IF($C37+$D37+$E37+$F37+$ED36&gt;($ED$11*AA$8),2,IF($C37+$D37+$E37+$F37+$G37+$ED36&gt;($ED$11*AA$8),3,0))))</f>
        <v>0</v>
      </c>
      <c r="AB37" s="68">
        <f>IF(OR(SUMIF(AB$12:AB36,2,AB$12:AB36)=2,SUMIF(AB$12:AB36,1,AB$12:AB36)=1,SUM(AB$12:AB36)=1,SUM(AB$12:AB36)=2),0,IF($C37+$ED36&gt;($ED$11*AB$8),1,IF($C37+$D37+$E37+$F37+$ED36&gt;($ED$11*AB$8),2,IF($C37+$D37+$E37+$F37+$G37+$ED36&gt;($ED$11*AB$8),3,0))))</f>
        <v>0</v>
      </c>
      <c r="AC37" s="68">
        <f>IF(OR(SUMIF(AC$12:AC36,2,AC$12:AC36)=2,SUMIF(AC$12:AC36,1,AC$12:AC36)=1,SUM(AC$12:AC36)=1,SUM(AC$12:AC36)=2),0,IF($C37+$ED36&gt;($ED$11*AC$8),1,IF($C37+$D37+$E37+$F37+$ED36&gt;($ED$11*AC$8),2,IF($C37+$D37+$E37+$F37+$G37+$ED36&gt;($ED$11*AC$8),3,0))))</f>
        <v>0</v>
      </c>
      <c r="AD37" s="68">
        <f>IF(OR(SUMIF(AD$12:AD36,2,AD$12:AD36)=2,SUMIF(AD$12:AD36,1,AD$12:AD36)=1,SUM(AD$12:AD36)=1,SUM(AD$12:AD36)=2),0,IF($C37+$ED36&gt;($ED$11*AD$8),1,IF($C37+$D37+$E37+$F37+$ED36&gt;($ED$11*AD$8),2,IF($C37+$D37+$E37+$F37+$G37+$ED36&gt;($ED$11*AD$8),3,0))))</f>
        <v>0</v>
      </c>
      <c r="AE37" s="68">
        <f>IF(OR(SUMIF(AE$12:AE36,2,AE$12:AE36)=2,SUMIF(AE$12:AE36,1,AE$12:AE36)=1,SUM(AE$12:AE36)=1,SUM(AE$12:AE36)=2),0,IF($C37+$ED36&gt;($ED$11*AE$8),1,IF($C37+$D37+$E37+$F37+$ED36&gt;($ED$11*AE$8),2,IF($C37+$D37+$E37+$F37+$G37+$ED36&gt;($ED$11*AE$8),3,0))))</f>
        <v>0</v>
      </c>
      <c r="AF37" s="68">
        <f>IF(OR(SUMIF(AF$12:AF36,2,AF$12:AF36)=2,SUMIF(AF$12:AF36,1,AF$12:AF36)=1,SUM(AF$12:AF36)=1,SUM(AF$12:AF36)=2),0,IF($C37+$ED36&gt;($ED$11*AF$8),1,IF($C37+$D37+$E37+$F37+$ED36&gt;($ED$11*AF$8),2,IF($C37+$D37+$E37+$F37+$G37+$ED36&gt;($ED$11*AF$8),3,0))))</f>
        <v>0</v>
      </c>
      <c r="AG37" s="68">
        <f>IF(OR(SUMIF(AG$12:AG36,2,AG$12:AG36)=2,SUMIF(AG$12:AG36,1,AG$12:AG36)=1,SUM(AG$12:AG36)=1,SUM(AG$12:AG36)=2),0,IF($C37+$ED36&gt;($ED$11*AG$8),1,IF($C37+$D37+$E37+$F37+$ED36&gt;($ED$11*AG$8),2,IF($C37+$D37+$E37+$F37+$G37+$ED36&gt;($ED$11*AG$8),3,0))))</f>
        <v>0</v>
      </c>
      <c r="AH37" s="68">
        <f>IF(OR(SUMIF(AH$12:AH36,2,AH$12:AH36)=2,SUMIF(AH$12:AH36,1,AH$12:AH36)=1,SUM(AH$12:AH36)=1,SUM(AH$12:AH36)=2),0,IF($C37+$ED36&gt;($ED$11*AH$8),1,IF($C37+$D37+$E37+$F37+$ED36&gt;($ED$11*AH$8),2,IF($C37+$D37+$E37+$F37+$G37+$ED36&gt;($ED$11*AH$8),3,0))))</f>
        <v>0</v>
      </c>
      <c r="AI37" s="68">
        <f>IF(OR(SUMIF(AI$12:AI36,2,AI$12:AI36)=2,SUMIF(AI$12:AI36,1,AI$12:AI36)=1,SUM(AI$12:AI36)=1,SUM(AI$12:AI36)=2),0,IF($C37+$ED36&gt;($ED$11*AI$8),1,IF($C37+$D37+$E37+$F37+$ED36&gt;($ED$11*AI$8),2,IF($C37+$D37+$E37+$F37+$G37+$ED36&gt;($ED$11*AI$8),3,0))))</f>
        <v>0</v>
      </c>
      <c r="AJ37" s="68">
        <f>IF(OR(SUMIF(AJ$12:AJ36,2,AJ$12:AJ36)=2,SUMIF(AJ$12:AJ36,1,AJ$12:AJ36)=1,SUM(AJ$12:AJ36)=1,SUM(AJ$12:AJ36)=2),0,IF($C37+$ED36&gt;($ED$11*AJ$8),1,IF($C37+$D37+$E37+$F37+$ED36&gt;($ED$11*AJ$8),2,IF($C37+$D37+$E37+$F37+$G37+$ED36&gt;($ED$11*AJ$8),3,0))))</f>
        <v>0</v>
      </c>
      <c r="AK37" s="68">
        <f>IF(OR(SUMIF(AK$12:AK36,2,AK$12:AK36)=2,SUMIF(AK$12:AK36,1,AK$12:AK36)=1,SUM(AK$12:AK36)=1,SUM(AK$12:AK36)=2),0,IF($C37+$ED36&gt;($ED$11*AK$8),1,IF($C37+$D37+$E37+$F37+$ED36&gt;($ED$11*AK$8),2,IF($C37+$D37+$E37+$F37+$G37+$ED36&gt;($ED$11*AK$8),3,0))))</f>
        <v>0</v>
      </c>
      <c r="AL37" s="68">
        <f>IF(OR(SUMIF(AL$12:AL36,2,AL$12:AL36)=2,SUMIF(AL$12:AL36,1,AL$12:AL36)=1,SUM(AL$12:AL36)=1,SUM(AL$12:AL36)=2),0,IF($C37+$ED36&gt;($ED$11*AL$8),1,IF($C37+$D37+$E37+$F37+$ED36&gt;($ED$11*AL$8),2,IF($C37+$D37+$E37+$F37+$G37+$ED36&gt;($ED$11*AL$8),3,0))))</f>
        <v>0</v>
      </c>
      <c r="AM37" s="68">
        <f>IF(OR(SUMIF(AM$12:AM36,2,AM$12:AM36)=2,SUMIF(AM$12:AM36,1,AM$12:AM36)=1,SUM(AM$12:AM36)=1,SUM(AM$12:AM36)=2),0,IF($C37+$ED36&gt;($ED$11*AM$8),1,IF($C37+$D37+$E37+$F37+$ED36&gt;($ED$11*AM$8),2,IF($C37+$D37+$E37+$F37+$G37+$ED36&gt;($ED$11*AM$8),3,0))))</f>
        <v>0</v>
      </c>
      <c r="AN37" s="68">
        <f>IF(OR(SUMIF(AN$12:AN36,2,AN$12:AN36)=2,SUMIF(AN$12:AN36,1,AN$12:AN36)=1,SUM(AN$12:AN36)=1,SUM(AN$12:AN36)=2),0,IF($C37+$ED36&gt;($ED$11*AN$8),1,IF($C37+$D37+$E37+$F37+$ED36&gt;($ED$11*AN$8),2,IF($C37+$D37+$E37+$F37+$G37+$ED36&gt;($ED$11*AN$8),3,0))))</f>
        <v>0</v>
      </c>
      <c r="AO37" s="68">
        <f>IF(OR(SUMIF(AO$12:AO36,2,AO$12:AO36)=2,SUMIF(AO$12:AO36,1,AO$12:AO36)=1,SUM(AO$12:AO36)=1,SUM(AO$12:AO36)=2),0,IF($C37+$ED36&gt;($ED$11*AO$8),1,IF($C37+$D37+$E37+$F37+$ED36&gt;($ED$11*AO$8),2,IF($C37+$D37+$E37+$F37+$G37+$ED36&gt;($ED$11*AO$8),3,0))))</f>
        <v>0</v>
      </c>
      <c r="AP37" s="68">
        <f>IF(OR(SUMIF(AP$12:AP36,2,AP$12:AP36)=2,SUMIF(AP$12:AP36,1,AP$12:AP36)=1,SUM(AP$12:AP36)=1,SUM(AP$12:AP36)=2),0,IF($C37+$ED36&gt;($ED$11*AP$8),1,IF($C37+$D37+$E37+$F37+$ED36&gt;($ED$11*AP$8),2,IF($C37+$D37+$E37+$F37+$G37+$ED36&gt;($ED$11*AP$8),3,0))))</f>
        <v>0</v>
      </c>
      <c r="AQ37" s="68">
        <f>IF(OR(SUMIF(AQ$12:AQ36,2,AQ$12:AQ36)=2,SUMIF(AQ$12:AQ36,1,AQ$12:AQ36)=1,SUM(AQ$12:AQ36)=1,SUM(AQ$12:AQ36)=2),0,IF($C37+$ED36&gt;($ED$11*AQ$8),1,IF($C37+$D37+$E37+$F37+$ED36&gt;($ED$11*AQ$8),2,IF($C37+$D37+$E37+$F37+$G37+$ED36&gt;($ED$11*AQ$8),3,0))))</f>
        <v>0</v>
      </c>
      <c r="AR37" s="68">
        <f>IF(OR(SUMIF(AR$12:AR36,2,AR$12:AR36)=2,SUMIF(AR$12:AR36,1,AR$12:AR36)=1,SUM(AR$12:AR36)=1,SUM(AR$12:AR36)=2),0,IF($C37+$ED36&gt;($ED$11*AR$8),1,IF($C37+$D37+$E37+$F37+$ED36&gt;($ED$11*AR$8),2,IF($C37+$D37+$E37+$F37+$G37+$ED36&gt;($ED$11*AR$8),3,0))))</f>
        <v>0</v>
      </c>
      <c r="AS37" s="68">
        <f>IF(OR(SUMIF(AS$12:AS36,2,AS$12:AS36)=2,SUMIF(AS$12:AS36,1,AS$12:AS36)=1,SUM(AS$12:AS36)=1,SUM(AS$12:AS36)=2),0,IF($C37+$ED36&gt;($ED$11*AS$8),1,IF($C37+$D37+$E37+$F37+$ED36&gt;($ED$11*AS$8),2,IF($C37+$D37+$E37+$F37+$G37+$ED36&gt;($ED$11*AS$8),3,0))))</f>
        <v>0</v>
      </c>
      <c r="AT37" s="68">
        <f>IF(OR(SUMIF(AT$12:AT36,2,AT$12:AT36)=2,SUMIF(AT$12:AT36,1,AT$12:AT36)=1,SUM(AT$12:AT36)=1,SUM(AT$12:AT36)=2),0,IF($C37+$ED36&gt;($ED$11*AT$8),1,IF($C37+$D37+$E37+$F37+$ED36&gt;($ED$11*AT$8),2,IF($C37+$D37+$E37+$F37+$G37+$ED36&gt;($ED$11*AT$8),3,0))))</f>
        <v>0</v>
      </c>
      <c r="AU37" s="68">
        <f>IF(OR(SUMIF(AU$12:AU36,2,AU$12:AU36)=2,SUMIF(AU$12:AU36,1,AU$12:AU36)=1,SUM(AU$12:AU36)=1,SUM(AU$12:AU36)=2),0,IF($C37+$ED36&gt;($ED$11*AU$8),1,IF($C37+$D37+$E37+$F37+$ED36&gt;($ED$11*AU$8),2,IF($C37+$D37+$E37+$F37+$G37+$ED36&gt;($ED$11*AU$8),3,0))))</f>
        <v>0</v>
      </c>
      <c r="AV37" s="68">
        <f>IF(OR(SUMIF(AV$12:AV36,2,AV$12:AV36)=2,SUMIF(AV$12:AV36,1,AV$12:AV36)=1,SUM(AV$12:AV36)=1,SUM(AV$12:AV36)=2),0,IF($C37+$ED36&gt;($ED$11*AV$8),1,IF($C37+$D37+$E37+$F37+$ED36&gt;($ED$11*AV$8),2,IF($C37+$D37+$E37+$F37+$G37+$ED36&gt;($ED$11*AV$8),3,0))))</f>
        <v>0</v>
      </c>
      <c r="AW37" s="68">
        <f>IF(OR(SUMIF(AW$12:AW36,2,AW$12:AW36)=2,SUMIF(AW$12:AW36,1,AW$12:AW36)=1,SUM(AW$12:AW36)=1,SUM(AW$12:AW36)=2),0,IF($C37+$ED36&gt;($ED$11*AW$8),1,IF($C37+$D37+$E37+$F37+$ED36&gt;($ED$11*AW$8),2,IF($C37+$D37+$E37+$F37+$G37+$ED36&gt;($ED$11*AW$8),3,0))))</f>
        <v>0</v>
      </c>
      <c r="AX37" s="68">
        <f>IF(OR(SUMIF(AX$12:AX36,2,AX$12:AX36)=2,SUMIF(AX$12:AX36,1,AX$12:AX36)=1,SUM(AX$12:AX36)=1,SUM(AX$12:AX36)=2),0,IF($C37+$ED36&gt;($ED$11*AX$8),1,IF($C37+$D37+$E37+$F37+$ED36&gt;($ED$11*AX$8),2,IF($C37+$D37+$E37+$F37+$G37+$ED36&gt;($ED$11*AX$8),3,0))))</f>
        <v>0</v>
      </c>
      <c r="AY37" s="68">
        <f>IF(OR(SUMIF(AY$12:AY36,2,AY$12:AY36)=2,SUMIF(AY$12:AY36,1,AY$12:AY36)=1,SUM(AY$12:AY36)=1,SUM(AY$12:AY36)=2),0,IF($C37+$ED36&gt;($ED$11*AY$8),1,IF($C37+$D37+$E37+$F37+$ED36&gt;($ED$11*AY$8),2,IF($C37+$D37+$E37+$F37+$G37+$ED36&gt;($ED$11*AY$8),3,0))))</f>
        <v>0</v>
      </c>
      <c r="AZ37" s="68">
        <f>IF(OR(SUMIF(AZ$12:AZ36,2,AZ$12:AZ36)=2,SUMIF(AZ$12:AZ36,1,AZ$12:AZ36)=1,SUM(AZ$12:AZ36)=1,SUM(AZ$12:AZ36)=2),0,IF($C37+$ED36&gt;($ED$11*AZ$8),1,IF($C37+$D37+$E37+$F37+$ED36&gt;($ED$11*AZ$8),2,IF($C37+$D37+$E37+$F37+$G37+$ED36&gt;($ED$11*AZ$8),3,0))))</f>
        <v>0</v>
      </c>
      <c r="BA37" s="68">
        <f>IF(OR(SUMIF(BA$12:BA36,2,BA$12:BA36)=2,SUMIF(BA$12:BA36,1,BA$12:BA36)=1,SUM(BA$12:BA36)=1,SUM(BA$12:BA36)=2),0,IF($C37+$ED36&gt;($ED$11*BA$8),1,IF($C37+$D37+$E37+$F37+$ED36&gt;($ED$11*BA$8),2,IF($C37+$D37+$E37+$F37+$G37+$ED36&gt;($ED$11*BA$8),3,0))))</f>
        <v>0</v>
      </c>
      <c r="BB37" s="68">
        <f>IF(OR(SUMIF(BB$12:BB36,2,BB$12:BB36)=2,SUMIF(BB$12:BB36,1,BB$12:BB36)=1,SUM(BB$12:BB36)=1,SUM(BB$12:BB36)=2),0,IF($C37+$ED36&gt;($ED$11*BB$8),1,IF($C37+$D37+$E37+$F37+$ED36&gt;($ED$11*BB$8),2,IF($C37+$D37+$E37+$F37+$G37+$ED36&gt;($ED$11*BB$8),3,0))))</f>
        <v>0</v>
      </c>
      <c r="BC37" s="68">
        <f>IF(OR(SUMIF(BC$12:BC36,2,BC$12:BC36)=2,SUMIF(BC$12:BC36,1,BC$12:BC36)=1,SUM(BC$12:BC36)=1,SUM(BC$12:BC36)=2),0,IF($C37+$ED36&gt;($ED$11*BC$8),1,IF($C37+$D37+$E37+$F37+$ED36&gt;($ED$11*BC$8),2,IF($C37+$D37+$E37+$F37+$G37+$ED36&gt;($ED$11*BC$8),3,0))))</f>
        <v>0</v>
      </c>
      <c r="BD37" s="68">
        <f>IF(OR(SUMIF(BD$12:BD36,2,BD$12:BD36)=2,SUMIF(BD$12:BD36,1,BD$12:BD36)=1,SUM(BD$12:BD36)=1,SUM(BD$12:BD36)=2),0,IF($C37+$ED36&gt;($ED$11*BD$8),1,IF($C37+$D37+$E37+$F37+$ED36&gt;($ED$11*BD$8),2,IF($C37+$D37+$E37+$F37+$G37+$ED36&gt;($ED$11*BD$8),3,0))))</f>
        <v>0</v>
      </c>
      <c r="BE37" s="68">
        <f>IF(OR(SUMIF(BE$12:BE36,2,BE$12:BE36)=2,SUMIF(BE$12:BE36,1,BE$12:BE36)=1,SUM(BE$12:BE36)=1,SUM(BE$12:BE36)=2),0,IF($C37+$ED36&gt;($ED$11*BE$8),1,IF($C37+$D37+$E37+$F37+$ED36&gt;($ED$11*BE$8),2,IF($C37+$D37+$E37+$F37+$G37+$ED36&gt;($ED$11*BE$8),3,0))))</f>
        <v>0</v>
      </c>
      <c r="BF37" s="68">
        <f>IF(OR(SUMIF(BF$12:BF36,2,BF$12:BF36)=2,SUMIF(BF$12:BF36,1,BF$12:BF36)=1,SUM(BF$12:BF36)=1,SUM(BF$12:BF36)=2),0,IF($C37+$ED36&gt;($ED$11*BF$8),1,IF($C37+$D37+$E37+$F37+$ED36&gt;($ED$11*BF$8),2,IF($C37+$D37+$E37+$F37+$G37+$ED36&gt;($ED$11*BF$8),3,0))))</f>
        <v>0</v>
      </c>
      <c r="BG37" s="68">
        <f>IF(OR(SUMIF(BG$12:BG36,2,BG$12:BG36)=2,SUMIF(BG$12:BG36,1,BG$12:BG36)=1,SUM(BG$12:BG36)=1,SUM(BG$12:BG36)=2),0,IF($C37+$ED36&gt;($ED$11*BG$8),1,IF($C37+$D37+$E37+$F37+$ED36&gt;($ED$11*BG$8),2,IF($C37+$D37+$E37+$F37+$G37+$ED36&gt;($ED$11*BG$8),3,0))))</f>
        <v>0</v>
      </c>
      <c r="BH37" s="68">
        <f>IF(OR(SUMIF(BH$12:BH36,2,BH$12:BH36)=2,SUMIF(BH$12:BH36,1,BH$12:BH36)=1,SUM(BH$12:BH36)=1,SUM(BH$12:BH36)=2),0,IF($C37+$ED36&gt;($ED$11*BH$8),1,IF($C37+$D37+$E37+$F37+$ED36&gt;($ED$11*BH$8),2,IF($C37+$D37+$E37+$F37+$G37+$ED36&gt;($ED$11*BH$8),3,0))))</f>
        <v>0</v>
      </c>
      <c r="BI37" s="68">
        <f>IF(OR(SUMIF(BI$12:BI36,2,BI$12:BI36)=2,SUMIF(BI$12:BI36,1,BI$12:BI36)=1,SUM(BI$12:BI36)=1,SUM(BI$12:BI36)=2),0,IF($C37+$ED36&gt;($ED$11*BI$8),1,IF($C37+$D37+$E37+$F37+$ED36&gt;($ED$11*BI$8),2,IF($C37+$D37+$E37+$F37+$G37+$ED36&gt;($ED$11*BI$8),3,0))))</f>
        <v>0</v>
      </c>
      <c r="BJ37" s="68">
        <f>IF(OR(SUMIF(BJ$12:BJ36,2,BJ$12:BJ36)=2,SUMIF(BJ$12:BJ36,1,BJ$12:BJ36)=1,SUM(BJ$12:BJ36)=1,SUM(BJ$12:BJ36)=2),0,IF($C37+$ED36&gt;($ED$11*BJ$8),1,IF($C37+$D37+$E37+$F37+$ED36&gt;($ED$11*BJ$8),2,IF($C37+$D37+$E37+$F37+$G37+$ED36&gt;($ED$11*BJ$8),3,0))))</f>
        <v>0</v>
      </c>
      <c r="BK37" s="68">
        <f>IF(OR(SUMIF(BK$12:BK36,2,BK$12:BK36)=2,SUMIF(BK$12:BK36,1,BK$12:BK36)=1,SUM(BK$12:BK36)=1,SUM(BK$12:BK36)=2),0,IF($C37+$ED36&gt;($ED$11*BK$8),1,IF($C37+$D37+$E37+$F37+$ED36&gt;($ED$11*BK$8),2,IF($C37+$D37+$E37+$F37+$G37+$ED36&gt;($ED$11*BK$8),3,0))))</f>
        <v>0</v>
      </c>
      <c r="BL37" s="68">
        <f>IF(OR(SUMIF(BL$12:BL36,2,BL$12:BL36)=2,SUMIF(BL$12:BL36,1,BL$12:BL36)=1,SUM(BL$12:BL36)=1,SUM(BL$12:BL36)=2),0,IF($C37+$ED36&gt;($ED$11*BL$8),1,IF($C37+$D37+$E37+$F37+$ED36&gt;($ED$11*BL$8),2,IF($C37+$D37+$E37+$F37+$G37+$ED36&gt;($ED$11*BL$8),3,0))))</f>
        <v>0</v>
      </c>
      <c r="BM37" s="68">
        <f>IF(OR(SUMIF(BM$12:BM36,2,BM$12:BM36)=2,SUMIF(BM$12:BM36,1,BM$12:BM36)=1,SUM(BM$12:BM36)=1,SUM(BM$12:BM36)=2),0,IF($C37+$ED36&gt;($ED$11*BM$8),1,IF($C37+$D37+$E37+$F37+$ED36&gt;($ED$11*BM$8),2,IF($C37+$D37+$E37+$F37+$G37+$ED36&gt;($ED$11*BM$8),3,0))))</f>
        <v>0</v>
      </c>
      <c r="BN37" s="68">
        <f>IF(OR(SUMIF(BN$12:BN36,2,BN$12:BN36)=2,SUMIF(BN$12:BN36,1,BN$12:BN36)=1,SUM(BN$12:BN36)=1,SUM(BN$12:BN36)=2),0,IF($C37+$ED36&gt;($ED$11*BN$8),1,IF($C37+$D37+$E37+$F37+$ED36&gt;($ED$11*BN$8),2,IF($C37+$D37+$E37+$F37+$G37+$ED36&gt;($ED$11*BN$8),3,0))))</f>
        <v>0</v>
      </c>
      <c r="BO37" s="68">
        <f>IF(OR(SUMIF(BO$12:BO36,2,BO$12:BO36)=2,SUMIF(BO$12:BO36,1,BO$12:BO36)=1,SUM(BO$12:BO36)=1,SUM(BO$12:BO36)=2),0,IF($C37+$ED36&gt;($ED$11*BO$8),1,IF($C37+$D37+$E37+$F37+$ED36&gt;($ED$11*BO$8),2,IF($C37+$D37+$E37+$F37+$G37+$ED36&gt;($ED$11*BO$8),3,0))))</f>
        <v>0</v>
      </c>
      <c r="BP37" s="68">
        <f>IF(OR(SUMIF(BP$12:BP36,2,BP$12:BP36)=2,SUMIF(BP$12:BP36,1,BP$12:BP36)=1,SUM(BP$12:BP36)=1,SUM(BP$12:BP36)=2),0,IF($C37+$ED36&gt;($ED$11*BP$8),1,IF($C37+$D37+$E37+$F37+$ED36&gt;($ED$11*BP$8),2,IF($C37+$D37+$E37+$F37+$G37+$ED36&gt;($ED$11*BP$8),3,0))))</f>
        <v>0</v>
      </c>
      <c r="BQ37" s="68">
        <f>IF(OR(SUMIF(BQ$12:BQ36,2,BQ$12:BQ36)=2,SUMIF(BQ$12:BQ36,1,BQ$12:BQ36)=1,SUM(BQ$12:BQ36)=1,SUM(BQ$12:BQ36)=2),0,IF($C37+$ED36&gt;($ED$11*BQ$8),1,IF($C37+$D37+$E37+$F37+$ED36&gt;($ED$11*BQ$8),2,IF($C37+$D37+$E37+$F37+$G37+$ED36&gt;($ED$11*BQ$8),3,0))))</f>
        <v>0</v>
      </c>
      <c r="BR37" s="68">
        <f>IF(OR(SUMIF(BR$12:BR36,2,BR$12:BR36)=2,SUMIF(BR$12:BR36,1,BR$12:BR36)=1,SUM(BR$12:BR36)=1,SUM(BR$12:BR36)=2),0,IF($C37+$ED36&gt;($ED$11*BR$8),1,IF($C37+$D37+$E37+$F37+$ED36&gt;($ED$11*BR$8),2,IF($C37+$D37+$E37+$F37+$G37+$ED36&gt;($ED$11*BR$8),3,0))))</f>
        <v>0</v>
      </c>
      <c r="BS37" s="68">
        <f>IF(OR(SUMIF(BS$12:BS36,2,BS$12:BS36)=2,SUMIF(BS$12:BS36,1,BS$12:BS36)=1,SUM(BS$12:BS36)=1,SUM(BS$12:BS36)=2),0,IF($C37+$ED36&gt;($ED$11*BS$8),1,IF($C37+$D37+$E37+$F37+$ED36&gt;($ED$11*BS$8),2,IF($C37+$D37+$E37+$F37+$G37+$ED36&gt;($ED$11*BS$8),3,0))))</f>
        <v>0</v>
      </c>
      <c r="BT37" s="68">
        <f>IF(OR(SUMIF(BT$12:BT36,2,BT$12:BT36)=2,SUMIF(BT$12:BT36,1,BT$12:BT36)=1,SUM(BT$12:BT36)=1,SUM(BT$12:BT36)=2),0,IF($C37+$ED36&gt;($ED$11*BT$8),1,IF($C37+$D37+$E37+$F37+$ED36&gt;($ED$11*BT$8),2,IF($C37+$D37+$E37+$F37+$G37+$ED36&gt;($ED$11*BT$8),3,0))))</f>
        <v>0</v>
      </c>
      <c r="BU37" s="68">
        <f>IF(OR(SUMIF(BU$12:BU36,2,BU$12:BU36)=2,SUMIF(BU$12:BU36,1,BU$12:BU36)=1,SUM(BU$12:BU36)=1,SUM(BU$12:BU36)=2),0,IF($C37+$ED36&gt;($ED$11*BU$8),1,IF($C37+$D37+$E37+$F37+$ED36&gt;($ED$11*BU$8),2,IF($C37+$D37+$E37+$F37+$G37+$ED36&gt;($ED$11*BU$8),3,0))))</f>
        <v>0</v>
      </c>
      <c r="BV37" s="68">
        <f>IF(OR(SUMIF(BV$12:BV36,2,BV$12:BV36)=2,SUMIF(BV$12:BV36,1,BV$12:BV36)=1,SUM(BV$12:BV36)=1,SUM(BV$12:BV36)=2),0,IF($C37+$ED36&gt;($ED$11*BV$8),1,IF($C37+$D37+$E37+$F37+$ED36&gt;($ED$11*BV$8),2,IF($C37+$D37+$E37+$F37+$G37+$ED36&gt;($ED$11*BV$8),3,0))))</f>
        <v>0</v>
      </c>
      <c r="BW37" s="68">
        <f>IF(OR(SUMIF(BW$12:BW36,2,BW$12:BW36)=2,SUMIF(BW$12:BW36,1,BW$12:BW36)=1,SUM(BW$12:BW36)=1,SUM(BW$12:BW36)=2),0,IF($C37+$ED36&gt;($ED$11*BW$8),1,IF($C37+$D37+$E37+$F37+$ED36&gt;($ED$11*BW$8),2,IF($C37+$D37+$E37+$F37+$G37+$ED36&gt;($ED$11*BW$8),3,0))))</f>
        <v>0</v>
      </c>
      <c r="BX37" s="68">
        <f>IF(OR(SUMIF(BX$12:BX36,2,BX$12:BX36)=2,SUMIF(BX$12:BX36,1,BX$12:BX36)=1,SUM(BX$12:BX36)=1,SUM(BX$12:BX36)=2),0,IF($C37+$ED36&gt;($ED$11*BX$8),1,IF($C37+$D37+$E37+$F37+$ED36&gt;($ED$11*BX$8),2,IF($C37+$D37+$E37+$F37+$G37+$ED36&gt;($ED$11*BX$8),3,0))))</f>
        <v>0</v>
      </c>
      <c r="BY37" s="68">
        <f>IF(OR(SUMIF(BY$12:BY36,2,BY$12:BY36)=2,SUMIF(BY$12:BY36,1,BY$12:BY36)=1,SUM(BY$12:BY36)=1,SUM(BY$12:BY36)=2),0,IF($C37+$ED36&gt;($ED$11*BY$8),1,IF($C37+$D37+$E37+$F37+$ED36&gt;($ED$11*BY$8),2,IF($C37+$D37+$E37+$F37+$G37+$ED36&gt;($ED$11*BY$8),3,0))))</f>
        <v>0</v>
      </c>
      <c r="BZ37" s="68">
        <f>IF(OR(SUMIF(BZ$12:BZ36,2,BZ$12:BZ36)=2,SUMIF(BZ$12:BZ36,1,BZ$12:BZ36)=1,SUM(BZ$12:BZ36)=1,SUM(BZ$12:BZ36)=2),0,IF($C37+$ED36&gt;($ED$11*BZ$8),1,IF($C37+$D37+$E37+$F37+$ED36&gt;($ED$11*BZ$8),2,IF($C37+$D37+$E37+$F37+$G37+$ED36&gt;($ED$11*BZ$8),3,0))))</f>
        <v>0</v>
      </c>
      <c r="CA37" s="68">
        <f>IF(OR(SUMIF(CA$12:CA36,2,CA$12:CA36)=2,SUMIF(CA$12:CA36,1,CA$12:CA36)=1,SUM(CA$12:CA36)=1,SUM(CA$12:CA36)=2),0,IF($C37+$ED36&gt;($ED$11*CA$8),1,IF($C37+$D37+$E37+$F37+$ED36&gt;($ED$11*CA$8),2,IF($C37+$D37+$E37+$F37+$G37+$ED36&gt;($ED$11*CA$8),3,0))))</f>
        <v>0</v>
      </c>
      <c r="CB37" s="68">
        <f>IF(OR(SUMIF(CB$12:CB36,2,CB$12:CB36)=2,SUMIF(CB$12:CB36,1,CB$12:CB36)=1,SUM(CB$12:CB36)=1,SUM(CB$12:CB36)=2),0,IF($C37+$ED36&gt;($ED$11*CB$8),1,IF($C37+$D37+$E37+$F37+$ED36&gt;($ED$11*CB$8),2,IF($C37+$D37+$E37+$F37+$G37+$ED36&gt;($ED$11*CB$8),3,0))))</f>
        <v>0</v>
      </c>
      <c r="CC37" s="68">
        <f>IF(OR(SUMIF(CC$12:CC36,2,CC$12:CC36)=2,SUMIF(CC$12:CC36,1,CC$12:CC36)=1,SUM(CC$12:CC36)=1,SUM(CC$12:CC36)=2),0,IF($C37+$ED36&gt;($ED$11*CC$8),1,IF($C37+$D37+$E37+$F37+$ED36&gt;($ED$11*CC$8),2,IF($C37+$D37+$E37+$F37+$G37+$ED36&gt;($ED$11*CC$8),3,0))))</f>
        <v>0</v>
      </c>
      <c r="CD37" s="68">
        <f>IF(OR(SUMIF(CD$12:CD36,2,CD$12:CD36)=2,SUMIF(CD$12:CD36,1,CD$12:CD36)=1,SUM(CD$12:CD36)=1,SUM(CD$12:CD36)=2),0,IF($C37+$ED36&gt;($ED$11*CD$8),1,IF($C37+$D37+$E37+$F37+$ED36&gt;($ED$11*CD$8),2,IF($C37+$D37+$E37+$F37+$G37+$ED36&gt;($ED$11*CD$8),3,0))))</f>
        <v>0</v>
      </c>
      <c r="CE37" s="68">
        <f>IF(OR(SUMIF(CE$12:CE36,2,CE$12:CE36)=2,SUMIF(CE$12:CE36,1,CE$12:CE36)=1,SUM(CE$12:CE36)=1,SUM(CE$12:CE36)=2),0,IF($C37+$ED36&gt;($ED$11*CE$8),1,IF($C37+$D37+$E37+$F37+$ED36&gt;($ED$11*CE$8),2,IF($C37+$D37+$E37+$F37+$G37+$ED36&gt;($ED$11*CE$8),3,0))))</f>
        <v>0</v>
      </c>
      <c r="CF37" s="68">
        <f>IF(OR(SUMIF(CF$12:CF36,2,CF$12:CF36)=2,SUMIF(CF$12:CF36,1,CF$12:CF36)=1,SUM(CF$12:CF36)=1,SUM(CF$12:CF36)=2),0,IF($C37+$ED36&gt;($ED$11*CF$8),1,IF($C37+$D37+$E37+$F37+$ED36&gt;($ED$11*CF$8),2,IF($C37+$D37+$E37+$F37+$G37+$ED36&gt;($ED$11*CF$8),3,0))))</f>
        <v>0</v>
      </c>
      <c r="CG37" s="68">
        <f>IF(OR(SUMIF(CG$12:CG36,2,CG$12:CG36)=2,SUMIF(CG$12:CG36,1,CG$12:CG36)=1,SUM(CG$12:CG36)=1,SUM(CG$12:CG36)=2),0,IF($C37+$ED36&gt;($ED$11*CG$8),1,IF($C37+$D37+$E37+$F37+$ED36&gt;($ED$11*CG$8),2,IF($C37+$D37+$E37+$F37+$G37+$ED36&gt;($ED$11*CG$8),3,0))))</f>
        <v>0</v>
      </c>
      <c r="CH37" s="68">
        <f>IF(OR(SUMIF(CH$12:CH36,2,CH$12:CH36)=2,SUMIF(CH$12:CH36,1,CH$12:CH36)=1,SUM(CH$12:CH36)=1,SUM(CH$12:CH36)=2),0,IF($C37+$ED36&gt;($ED$11*CH$8),1,IF($C37+$D37+$E37+$F37+$ED36&gt;($ED$11*CH$8),2,IF($C37+$D37+$E37+$F37+$G37+$ED36&gt;($ED$11*CH$8),3,0))))</f>
        <v>0</v>
      </c>
      <c r="CI37" s="68">
        <f>IF(OR(SUMIF(CI$12:CI36,2,CI$12:CI36)=2,SUMIF(CI$12:CI36,1,CI$12:CI36)=1,SUM(CI$12:CI36)=1,SUM(CI$12:CI36)=2),0,IF($C37+$ED36&gt;($ED$11*CI$8),1,IF($C37+$D37+$E37+$F37+$ED36&gt;($ED$11*CI$8),2,IF($C37+$D37+$E37+$F37+$G37+$ED36&gt;($ED$11*CI$8),3,0))))</f>
        <v>0</v>
      </c>
      <c r="CJ37" s="68">
        <f>IF(OR(SUMIF(CJ$12:CJ36,2,CJ$12:CJ36)=2,SUMIF(CJ$12:CJ36,1,CJ$12:CJ36)=1,SUM(CJ$12:CJ36)=1,SUM(CJ$12:CJ36)=2),0,IF($C37+$ED36&gt;($ED$11*CJ$8),1,IF($C37+$D37+$E37+$F37+$ED36&gt;($ED$11*CJ$8),2,IF($C37+$D37+$E37+$F37+$G37+$ED36&gt;($ED$11*CJ$8),3,0))))</f>
        <v>0</v>
      </c>
      <c r="CK37" s="68">
        <f>IF(OR(SUMIF(CK$12:CK36,2,CK$12:CK36)=2,SUMIF(CK$12:CK36,1,CK$12:CK36)=1,SUM(CK$12:CK36)=1,SUM(CK$12:CK36)=2),0,IF($C37+$ED36&gt;($ED$11*CK$8),1,IF($C37+$D37+$E37+$F37+$ED36&gt;($ED$11*CK$8),2,IF($C37+$D37+$E37+$F37+$G37+$ED36&gt;($ED$11*CK$8),3,0))))</f>
        <v>0</v>
      </c>
      <c r="CL37" s="68">
        <f>IF(OR(SUMIF(CL$12:CL36,2,CL$12:CL36)=2,SUMIF(CL$12:CL36,1,CL$12:CL36)=1,SUM(CL$12:CL36)=1,SUM(CL$12:CL36)=2),0,IF($C37+$ED36&gt;($ED$11*CL$8),1,IF($C37+$D37+$E37+$F37+$ED36&gt;($ED$11*CL$8),2,IF($C37+$D37+$E37+$F37+$G37+$ED36&gt;($ED$11*CL$8),3,0))))</f>
        <v>0</v>
      </c>
      <c r="CM37" s="68">
        <f>IF(OR(SUMIF(CM$12:CM36,2,CM$12:CM36)=2,SUMIF(CM$12:CM36,1,CM$12:CM36)=1,SUM(CM$12:CM36)=1,SUM(CM$12:CM36)=2),0,IF($C37+$ED36&gt;($ED$11*CM$8),1,IF($C37+$D37+$E37+$F37+$ED36&gt;($ED$11*CM$8),2,IF($C37+$D37+$E37+$F37+$G37+$ED36&gt;($ED$11*CM$8),3,0))))</f>
        <v>0</v>
      </c>
      <c r="CN37" s="68">
        <f>IF(OR(SUMIF(CN$12:CN36,2,CN$12:CN36)=2,SUMIF(CN$12:CN36,1,CN$12:CN36)=1,SUM(CN$12:CN36)=1,SUM(CN$12:CN36)=2),0,IF($C37+$ED36&gt;($ED$11*CN$8),1,IF($C37+$D37+$E37+$F37+$ED36&gt;($ED$11*CN$8),2,IF($C37+$D37+$E37+$F37+$G37+$ED36&gt;($ED$11*CN$8),3,0))))</f>
        <v>0</v>
      </c>
      <c r="CO37" s="68">
        <f>IF(OR(SUMIF(CO$12:CO36,2,CO$12:CO36)=2,SUMIF(CO$12:CO36,1,CO$12:CO36)=1,SUM(CO$12:CO36)=1,SUM(CO$12:CO36)=2),0,IF($C37+$ED36&gt;($ED$11*CO$8),1,IF($C37+$D37+$E37+$F37+$ED36&gt;($ED$11*CO$8),2,IF($C37+$D37+$E37+$F37+$G37+$ED36&gt;($ED$11*CO$8),3,0))))</f>
        <v>0</v>
      </c>
      <c r="CP37" s="68">
        <f>IF(OR(SUMIF(CP$12:CP36,2,CP$12:CP36)=2,SUMIF(CP$12:CP36,1,CP$12:CP36)=1,SUM(CP$12:CP36)=1,SUM(CP$12:CP36)=2),0,IF($C37+$ED36&gt;($ED$11*CP$8),1,IF($C37+$D37+$E37+$F37+$ED36&gt;($ED$11*CP$8),2,IF($C37+$D37+$E37+$F37+$G37+$ED36&gt;($ED$11*CP$8),3,0))))</f>
        <v>0</v>
      </c>
      <c r="CQ37" s="68">
        <f>IF(OR(SUMIF(CQ$12:CQ36,2,CQ$12:CQ36)=2,SUMIF(CQ$12:CQ36,1,CQ$12:CQ36)=1,SUM(CQ$12:CQ36)=1,SUM(CQ$12:CQ36)=2),0,IF($C37+$ED36&gt;($ED$11*CQ$8),1,IF($C37+$D37+$E37+$F37+$ED36&gt;($ED$11*CQ$8),2,IF($C37+$D37+$E37+$F37+$G37+$ED36&gt;($ED$11*CQ$8),3,0))))</f>
        <v>0</v>
      </c>
      <c r="CR37" s="68">
        <f>IF(OR(SUMIF(CR$12:CR36,2,CR$12:CR36)=2,SUMIF(CR$12:CR36,1,CR$12:CR36)=1,SUM(CR$12:CR36)=1,SUM(CR$12:CR36)=2),0,IF($C37+$ED36&gt;($ED$11*CR$8),1,IF($C37+$D37+$E37+$F37+$ED36&gt;($ED$11*CR$8),2,IF($C37+$D37+$E37+$F37+$G37+$ED36&gt;($ED$11*CR$8),3,0))))</f>
        <v>0</v>
      </c>
      <c r="CS37" s="68">
        <f>IF(OR(SUMIF(CS$12:CS36,2,CS$12:CS36)=2,SUMIF(CS$12:CS36,1,CS$12:CS36)=1,SUM(CS$12:CS36)=1,SUM(CS$12:CS36)=2),0,IF($C37+$ED36&gt;($ED$11*CS$8),1,IF($C37+$D37+$E37+$F37+$ED36&gt;($ED$11*CS$8),2,IF($C37+$D37+$E37+$F37+$G37+$ED36&gt;($ED$11*CS$8),3,0))))</f>
        <v>0</v>
      </c>
      <c r="CT37" s="68">
        <f>IF(OR(SUMIF(CT$12:CT36,2,CT$12:CT36)=2,SUMIF(CT$12:CT36,1,CT$12:CT36)=1,SUM(CT$12:CT36)=1,SUM(CT$12:CT36)=2),0,IF($C37+$ED36&gt;($ED$11*CT$8),1,IF($C37+$D37+$E37+$F37+$ED36&gt;($ED$11*CT$8),2,IF($C37+$D37+$E37+$F37+$G37+$ED36&gt;($ED$11*CT$8),3,0))))</f>
        <v>0</v>
      </c>
      <c r="CU37" s="68">
        <f>IF(OR(SUMIF(CU$12:CU36,2,CU$12:CU36)=2,SUMIF(CU$12:CU36,1,CU$12:CU36)=1,SUM(CU$12:CU36)=1,SUM(CU$12:CU36)=2),0,IF($C37+$ED36&gt;($ED$11*CU$8),1,IF($C37+$D37+$E37+$F37+$ED36&gt;($ED$11*CU$8),2,IF($C37+$D37+$E37+$F37+$G37+$ED36&gt;($ED$11*CU$8),3,0))))</f>
        <v>0</v>
      </c>
      <c r="CV37" s="68">
        <f>IF(OR(SUMIF(CV$12:CV36,2,CV$12:CV36)=2,SUMIF(CV$12:CV36,1,CV$12:CV36)=1,SUM(CV$12:CV36)=1,SUM(CV$12:CV36)=2),0,IF($C37+$ED36&gt;($ED$11*CV$8),1,IF($C37+$D37+$E37+$F37+$ED36&gt;($ED$11*CV$8),2,IF($C37+$D37+$E37+$F37+$G37+$ED36&gt;($ED$11*CV$8),3,0))))</f>
        <v>0</v>
      </c>
      <c r="CW37" s="68">
        <f>IF(OR(SUMIF(CW$12:CW36,2,CW$12:CW36)=2,SUMIF(CW$12:CW36,1,CW$12:CW36)=1,SUM(CW$12:CW36)=1,SUM(CW$12:CW36)=2),0,IF($C37+$ED36&gt;($ED$11*CW$8),1,IF($C37+$D37+$E37+$F37+$ED36&gt;($ED$11*CW$8),2,IF($C37+$D37+$E37+$F37+$G37+$ED36&gt;($ED$11*CW$8),3,0))))</f>
        <v>0</v>
      </c>
      <c r="CX37" s="68">
        <f>IF(OR(SUMIF(CX$12:CX36,2,CX$12:CX36)=2,SUMIF(CX$12:CX36,1,CX$12:CX36)=1,SUM(CX$12:CX36)=1,SUM(CX$12:CX36)=2),0,IF($C37+$ED36&gt;($ED$11*CX$8),1,IF($C37+$D37+$E37+$F37+$ED36&gt;($ED$11*CX$8),2,IF($C37+$D37+$E37+$F37+$G37+$ED36&gt;($ED$11*CX$8),3,0))))</f>
        <v>0</v>
      </c>
      <c r="CY37" s="68">
        <f>IF(OR(SUMIF(CY$12:CY36,2,CY$12:CY36)=2,SUMIF(CY$12:CY36,1,CY$12:CY36)=1,SUM(CY$12:CY36)=1,SUM(CY$12:CY36)=2),0,IF($C37+$ED36&gt;($ED$11*CY$8),1,IF($C37+$D37+$E37+$F37+$ED36&gt;($ED$11*CY$8),2,IF($C37+$D37+$E37+$F37+$G37+$ED36&gt;($ED$11*CY$8),3,0))))</f>
        <v>0</v>
      </c>
      <c r="CZ37" s="68">
        <f>IF(OR(SUMIF(CZ$12:CZ36,2,CZ$12:CZ36)=2,SUMIF(CZ$12:CZ36,1,CZ$12:CZ36)=1,SUM(CZ$12:CZ36)=1,SUM(CZ$12:CZ36)=2),0,IF($C37+$ED36&gt;($ED$11*CZ$8),1,IF($C37+$D37+$E37+$F37+$ED36&gt;($ED$11*CZ$8),2,IF($C37+$D37+$E37+$F37+$G37+$ED36&gt;($ED$11*CZ$8),3,0))))</f>
        <v>0</v>
      </c>
      <c r="DA37" s="68">
        <f>IF(OR(SUMIF(DA$12:DA36,2,DA$12:DA36)=2,SUMIF(DA$12:DA36,1,DA$12:DA36)=1,SUM(DA$12:DA36)=1,SUM(DA$12:DA36)=2),0,IF($C37+$ED36&gt;($ED$11*DA$8),1,IF($C37+$D37+$E37+$F37+$ED36&gt;($ED$11*DA$8),2,IF($C37+$D37+$E37+$F37+$G37+$ED36&gt;($ED$11*DA$8),3,0))))</f>
        <v>0</v>
      </c>
      <c r="DB37" s="68">
        <f>IF(OR(SUMIF(DB$12:DB36,2,DB$12:DB36)=2,SUMIF(DB$12:DB36,1,DB$12:DB36)=1,SUM(DB$12:DB36)=1,SUM(DB$12:DB36)=2),0,IF($C37+$ED36&gt;($ED$11*DB$8),1,IF($C37+$D37+$E37+$F37+$ED36&gt;($ED$11*DB$8),2,IF($C37+$D37+$E37+$F37+$G37+$ED36&gt;($ED$11*DB$8),3,0))))</f>
        <v>0</v>
      </c>
      <c r="DC37" s="68">
        <f>IF(OR(SUMIF(DC$12:DC36,2,DC$12:DC36)=2,SUMIF(DC$12:DC36,1,DC$12:DC36)=1,SUM(DC$12:DC36)=1,SUM(DC$12:DC36)=2),0,IF($C37+$ED36&gt;($ED$11*DC$8),1,IF($C37+$D37+$E37+$F37+$ED36&gt;($ED$11*DC$8),2,IF($C37+$D37+$E37+$F37+$G37+$ED36&gt;($ED$11*DC$8),3,0))))</f>
        <v>0</v>
      </c>
      <c r="DD37" s="68">
        <f>IF(OR(SUMIF(DD$12:DD36,2,DD$12:DD36)=2,SUMIF(DD$12:DD36,1,DD$12:DD36)=1,SUM(DD$12:DD36)=1,SUM(DD$12:DD36)=2),0,IF($C37+$ED36&gt;($ED$11*DD$8),1,IF($C37+$D37+$E37+$F37+$ED36&gt;($ED$11*DD$8),2,IF($C37+$D37+$E37+$F37+$G37+$ED36&gt;($ED$11*DD$8),3,0))))</f>
        <v>0</v>
      </c>
      <c r="DE37" s="68">
        <f>IF(OR(SUMIF(DE$12:DE36,2,DE$12:DE36)=2,SUMIF(DE$12:DE36,1,DE$12:DE36)=1,SUM(DE$12:DE36)=1,SUM(DE$12:DE36)=2),0,IF($C37+$ED36&gt;($ED$11*DE$8),1,IF($C37+$D37+$E37+$F37+$ED36&gt;($ED$11*DE$8),2,IF($C37+$D37+$E37+$F37+$G37+$ED36&gt;($ED$11*DE$8),3,0))))</f>
        <v>0</v>
      </c>
      <c r="DF37" s="68">
        <f>IF(OR(SUMIF(DF$12:DF36,2,DF$12:DF36)=2,SUMIF(DF$12:DF36,1,DF$12:DF36)=1,SUM(DF$12:DF36)=1,SUM(DF$12:DF36)=2),0,IF($C37+$ED36&gt;($ED$11*DF$8),1,IF($C37+$D37+$E37+$F37+$ED36&gt;($ED$11*DF$8),2,IF($C37+$D37+$E37+$F37+$G37+$ED36&gt;($ED$11*DF$8),3,0))))</f>
        <v>0</v>
      </c>
      <c r="DG37" s="68">
        <f>IF(OR(SUMIF(DG$12:DG36,2,DG$12:DG36)=2,SUMIF(DG$12:DG36,1,DG$12:DG36)=1,SUM(DG$12:DG36)=1,SUM(DG$12:DG36)=2),0,IF($C37+$ED36&gt;($ED$11*DG$8),1,IF($C37+$D37+$E37+$F37+$ED36&gt;($ED$11*DG$8),2,IF($C37+$D37+$E37+$F37+$G37+$ED36&gt;($ED$11*DG$8),3,0))))</f>
        <v>0</v>
      </c>
      <c r="DH37" s="68">
        <f>IF(OR(SUMIF(DH$12:DH36,2,DH$12:DH36)=2,SUMIF(DH$12:DH36,1,DH$12:DH36)=1,SUM(DH$12:DH36)=1,SUM(DH$12:DH36)=2),0,IF($C37+$ED36&gt;($ED$11*DH$8),1,IF($C37+$D37+$E37+$F37+$ED36&gt;($ED$11*DH$8),2,IF($C37+$D37+$E37+$F37+$G37+$ED36&gt;($ED$11*DH$8),3,0))))</f>
        <v>0</v>
      </c>
      <c r="DI37" s="68">
        <f>IF(OR(SUMIF(DI$12:DI36,2,DI$12:DI36)=2,SUMIF(DI$12:DI36,1,DI$12:DI36)=1,SUM(DI$12:DI36)=1,SUM(DI$12:DI36)=2),0,IF($C37+$ED36&gt;($ED$11*DI$8),1,IF($C37+$D37+$E37+$F37+$ED36&gt;($ED$11*DI$8),2,IF($C37+$D37+$E37+$F37+$G37+$ED36&gt;($ED$11*DI$8),3,0))))</f>
        <v>0</v>
      </c>
      <c r="DJ37" s="68">
        <f>IF(OR(SUMIF(DJ$12:DJ36,2,DJ$12:DJ36)=2,SUMIF(DJ$12:DJ36,1,DJ$12:DJ36)=1,SUM(DJ$12:DJ36)=1,SUM(DJ$12:DJ36)=2),0,IF($C37+$ED36&gt;($ED$11*DJ$8),1,IF($C37+$D37+$E37+$F37+$ED36&gt;($ED$11*DJ$8),2,IF($C37+$D37+$E37+$F37+$G37+$ED36&gt;($ED$11*DJ$8),3,0))))</f>
        <v>0</v>
      </c>
      <c r="DK37" s="68">
        <f>IF(OR(SUMIF(DK$12:DK36,2,DK$12:DK36)=2,SUMIF(DK$12:DK36,1,DK$12:DK36)=1,SUM(DK$12:DK36)=1,SUM(DK$12:DK36)=2),0,IF($C37+$ED36&gt;($ED$11*DK$8),1,IF($C37+$D37+$E37+$F37+$ED36&gt;($ED$11*DK$8),2,IF($C37+$D37+$E37+$F37+$G37+$ED36&gt;($ED$11*DK$8),3,0))))</f>
        <v>0</v>
      </c>
      <c r="DL37" s="68">
        <f>IF(OR(SUMIF(DL$12:DL36,2,DL$12:DL36)=2,SUMIF(DL$12:DL36,1,DL$12:DL36)=1,SUM(DL$12:DL36)=1,SUM(DL$12:DL36)=2),0,IF($C37+$ED36&gt;($ED$11*DL$8),1,IF($C37+$D37+$E37+$F37+$ED36&gt;($ED$11*DL$8),2,IF($C37+$D37+$E37+$F37+$G37+$ED36&gt;($ED$11*DL$8),3,0))))</f>
        <v>0</v>
      </c>
      <c r="DM37" s="68">
        <f>IF(OR(SUMIF(DM$12:DM36,2,DM$12:DM36)=2,SUMIF(DM$12:DM36,1,DM$12:DM36)=1,SUM(DM$12:DM36)=1,SUM(DM$12:DM36)=2),0,IF($C37+$ED36&gt;($ED$11*DM$8),1,IF($C37+$D37+$E37+$F37+$ED36&gt;($ED$11*DM$8),2,IF($C37+$D37+$E37+$F37+$G37+$ED36&gt;($ED$11*DM$8),3,0))))</f>
        <v>0</v>
      </c>
      <c r="DN37" s="68">
        <f>IF(OR(SUMIF(DN$12:DN36,2,DN$12:DN36)=2,SUMIF(DN$12:DN36,1,DN$12:DN36)=1,SUM(DN$12:DN36)=1,SUM(DN$12:DN36)=2),0,IF($C37+$ED36&gt;($ED$11*DN$8),1,IF($C37+$D37+$E37+$F37+$ED36&gt;($ED$11*DN$8),2,IF($C37+$D37+$E37+$F37+$G37+$ED36&gt;($ED$11*DN$8),3,0))))</f>
        <v>0</v>
      </c>
      <c r="DO37" s="68">
        <f>IF(OR(SUMIF(DO$12:DO36,2,DO$12:DO36)=2,SUMIF(DO$12:DO36,1,DO$12:DO36)=1,SUM(DO$12:DO36)=1,SUM(DO$12:DO36)=2),0,IF($C37+$ED36&gt;($ED$11*DO$8),1,IF($C37+$D37+$E37+$F37+$ED36&gt;($ED$11*DO$8),2,IF($C37+$D37+$E37+$F37+$G37+$ED36&gt;($ED$11*DO$8),3,0))))</f>
        <v>0</v>
      </c>
      <c r="DP37" s="68">
        <f>IF(OR(SUMIF(DP$12:DP36,2,DP$12:DP36)=2,SUMIF(DP$12:DP36,1,DP$12:DP36)=1,SUM(DP$12:DP36)=1,SUM(DP$12:DP36)=2),0,IF($C37+$ED36&gt;($ED$11*DP$8),1,IF($C37+$D37+$E37+$F37+$ED36&gt;($ED$11*DP$8),2,IF($C37+$D37+$E37+$F37+$G37+$ED36&gt;($ED$11*DP$8),3,0))))</f>
        <v>0</v>
      </c>
      <c r="DQ37" s="68">
        <f>IF(OR(SUMIF(DQ$12:DQ36,2,DQ$12:DQ36)=2,SUMIF(DQ$12:DQ36,1,DQ$12:DQ36)=1,SUM(DQ$12:DQ36)=1,SUM(DQ$12:DQ36)=2),0,IF($C37+$ED36&gt;($ED$11*DQ$8),1,IF($C37+$D37+$E37+$F37+$ED36&gt;($ED$11*DQ$8),2,IF($C37+$D37+$E37+$F37+$G37+$ED36&gt;($ED$11*DQ$8),3,0))))</f>
        <v>0</v>
      </c>
      <c r="DR37" s="68">
        <f>IF(OR(SUMIF(DR$12:DR36,2,DR$12:DR36)=2,SUMIF(DR$12:DR36,1,DR$12:DR36)=1,SUM(DR$12:DR36)=1,SUM(DR$12:DR36)=2),0,IF($C37+$ED36&gt;($ED$11*DR$8),1,IF($C37+$D37+$E37+$F37+$ED36&gt;($ED$11*DR$8),2,IF($C37+$D37+$E37+$F37+$G37+$ED36&gt;($ED$11*DR$8),3,0))))</f>
        <v>0</v>
      </c>
      <c r="DS37" s="68">
        <f>IF(OR(SUMIF(DS$12:DS36,2,DS$12:DS36)=2,SUMIF(DS$12:DS36,1,DS$12:DS36)=1,SUM(DS$12:DS36)=1,SUM(DS$12:DS36)=2),0,IF($C37+$ED36&gt;($ED$11*DS$8),1,IF($C37+$D37+$E37+$F37+$ED36&gt;($ED$11*DS$8),2,IF($C37+$D37+$E37+$F37+$G37+$ED36&gt;($ED$11*DS$8),3,0))))</f>
        <v>0</v>
      </c>
      <c r="DT37" s="68">
        <f>IF(OR(SUMIF(DT$12:DT36,2,DT$12:DT36)=2,SUMIF(DT$12:DT36,1,DT$12:DT36)=1,SUM(DT$12:DT36)=1,SUM(DT$12:DT36)=2),0,IF($C37+$ED36&gt;($ED$11*DT$8),1,IF($C37+$D37+$E37+$F37+$ED36&gt;($ED$11*DT$8),2,IF($C37+$D37+$E37+$F37+$G37+$ED36&gt;($ED$11*DT$8),3,0))))</f>
        <v>0</v>
      </c>
      <c r="DU37" s="68">
        <f>IF(OR(SUMIF(DU$12:DU36,2,DU$12:DU36)=2,SUMIF(DU$12:DU36,1,DU$12:DU36)=1,SUM(DU$12:DU36)=1,SUM(DU$12:DU36)=2),0,IF($C37+$ED36&gt;($ED$11*DU$8),1,IF($C37+$D37+$E37+$F37+$ED36&gt;($ED$11*DU$8),2,IF($C37+$D37+$E37+$F37+$G37+$ED36&gt;($ED$11*DU$8),3,0))))</f>
        <v>0</v>
      </c>
      <c r="DV37" s="68">
        <f>IF(OR(SUMIF(DV$12:DV36,2,DV$12:DV36)=2,SUMIF(DV$12:DV36,1,DV$12:DV36)=1,SUM(DV$12:DV36)=1,SUM(DV$12:DV36)=2),0,IF($C37+$ED36&gt;($ED$11*DV$8),1,IF($C37+$D37+$E37+$F37+$ED36&gt;($ED$11*DV$8),2,IF($C37+$D37+$E37+$F37+$G37+$ED36&gt;($ED$11*DV$8),3,0))))</f>
        <v>0</v>
      </c>
      <c r="DW37" s="68">
        <f>IF(OR(SUMIF(DW$12:DW36,2,DW$12:DW36)=2,SUMIF(DW$12:DW36,1,DW$12:DW36)=1,SUM(DW$12:DW36)=1,SUM(DW$12:DW36)=2),0,IF($C37+$ED36&gt;($ED$11*DW$8),1,IF($C37+$D37+$E37+$F37+$ED36&gt;($ED$11*DW$8),2,IF($C37+$D37+$E37+$F37+$G37+$ED36&gt;($ED$11*DW$8),3,0))))</f>
        <v>0</v>
      </c>
      <c r="DX37" s="68">
        <f>IF(OR(SUMIF(DX$12:DX36,2,DX$12:DX36)=2,SUMIF(DX$12:DX36,1,DX$12:DX36)=1,SUM(DX$12:DX36)=1,SUM(DX$12:DX36)=2),0,IF($C37+$ED36&gt;($ED$11*DX$8),1,IF($C37+$D37+$E37+$F37+$ED36&gt;($ED$11*DX$8),2,IF($C37+$D37+$E37+$F37+$G37+$ED36&gt;($ED$11*DX$8),3,0))))</f>
        <v>0</v>
      </c>
      <c r="DY37" s="68">
        <f>IF(OR(SUMIF(DY$12:DY36,2,DY$12:DY36)=2,SUMIF(DY$12:DY36,1,DY$12:DY36)=1,SUM(DY$12:DY36)=1,SUM(DY$12:DY36)=2),0,IF($C37+$ED36&gt;($ED$11*DY$8),1,IF($C37+$D37+$E37+$F37+$ED36&gt;($ED$11*DY$8),2,IF($C37+$D37+$E37+$F37+$G37+$ED36&gt;($ED$11*DY$8),3,0))))</f>
        <v>0</v>
      </c>
      <c r="DZ37" s="68">
        <f>IF(OR(SUMIF(DZ$12:DZ36,2,DZ$12:DZ36)=2,SUMIF(DZ$12:DZ36,1,DZ$12:DZ36)=1,SUM(DZ$12:DZ36)=1,SUM(DZ$12:DZ36)=2),0,IF($C37+$ED36&gt;($ED$11*DZ$8),1,IF($C37+$D37+$E37+$F37+$ED36&gt;($ED$11*DZ$8),2,IF($C37+$D37+$E37+$F37+$G37+$ED36&gt;($ED$11*DZ$8),3,0))))</f>
        <v>0</v>
      </c>
      <c r="EA37" s="68">
        <f>IF(OR(SUMIF(EA$12:EA36,2,EA$12:EA36)=2,SUMIF(EA$12:EA36,1,EA$12:EA36)=1,SUM(EA$12:EA36)=1,SUM(EA$12:EA36)=2),0,IF($C37+$ED36&gt;($ED$11*EA$8),1,IF($C37+$D37+$E37+$F37+$ED36&gt;($ED$11*EA$8),2,IF($C37+$D37+$E37+$F37+$G37+$ED36&gt;($ED$11*EA$8),3,0))))</f>
        <v>0</v>
      </c>
      <c r="EB37" s="68">
        <f>IF(OR(SUMIF(EB$12:EB36,2,EB$12:EB36)=2,SUMIF(EB$12:EB36,1,EB$12:EB36)=1,SUM(EB$12:EB36)=1,SUM(EB$12:EB36)=2),0,IF($C37+$ED36&gt;($ED$11*EB$8),1,IF($C37+$D37+$E37+$F37+$ED36&gt;($ED$11*EB$8),2,IF($C37+$D37+$E37+$F37+$G37+$ED36&gt;($ED$11*EB$8),3,0))))</f>
        <v>0</v>
      </c>
      <c r="EC37" s="68">
        <f>IF(OR(SUMIF(EC$12:EC36,2,EC$12:EC36)=2,SUMIF(EC$12:EC36,1,EC$12:EC36)=1,SUM(EC$12:EC36)=1,SUM(EC$12:EC36)=2),0,IF($C37+$ED36&gt;($ED$11*EC$8),1,IF($C37+$D37+$E37+$F37+$ED36&gt;($ED$11*EC$8),2,IF($C37+$D37+$E37+$F37+$G37+$ED36&gt;($ED$11*EC$8),3,0))))</f>
        <v>0</v>
      </c>
      <c r="ED37" s="26">
        <f>SUM($C$12:$F37)</f>
        <v>0</v>
      </c>
    </row>
    <row r="38" spans="1:134" ht="14.1" customHeight="1">
      <c r="A38" s="66">
        <v>27</v>
      </c>
      <c r="B38" s="238"/>
      <c r="C38" s="238"/>
      <c r="D38" s="238"/>
      <c r="E38" s="238"/>
      <c r="F38" s="238"/>
      <c r="G38" s="238"/>
      <c r="H38" s="68">
        <f>IF(OR(SUMIF(H$12:H37,2,H$12:H37)=2,SUMIF(H$12:H37,1,H$12:H37)=1,SUM(H$12:H37)=1,SUM(H$12:H37)=2),0,IF($C38+$ED37&gt;($ED$11*H$8),1,IF($C38+$D38+$E38+$F38+$ED37&gt;($ED$11*H$8),2,IF($C38+$D38+$E38+$F38+$G38+$ED37&gt;($ED$11*H$8),3,0))))</f>
        <v>0</v>
      </c>
      <c r="I38" s="68">
        <f>IF(OR(SUMIF(I$12:I37,2,I$12:I37)=2,SUMIF(I$12:I37,1,I$12:I37)=1,SUM(I$12:I37)=1,SUM(I$12:I37)=2),0,IF($C38+$ED37&gt;($ED$11*I$8),1,IF($C38+$D38+$E38+$F38+$ED37&gt;($ED$11*I$8),2,IF($C38+$D38+$E38+$F38+$G38+$ED37&gt;($ED$11*I$8),3,0))))</f>
        <v>0</v>
      </c>
      <c r="J38" s="68">
        <f>IF(OR(SUMIF(J$12:J37,2,J$12:J37)=2,SUMIF(J$12:J37,1,J$12:J37)=1,SUM(J$12:J37)=1,SUM(J$12:J37)=2),0,IF($C38+$ED37&gt;($ED$11*J$8),1,IF($C38+$D38+$E38+$F38+$ED37&gt;($ED$11*J$8),2,IF($C38+$D38+$E38+$F38+$G38+$ED37&gt;($ED$11*J$8),3,0))))</f>
        <v>0</v>
      </c>
      <c r="K38" s="68">
        <f>IF(OR(SUMIF(K$12:K37,2,K$12:K37)=2,SUMIF(K$12:K37,1,K$12:K37)=1,SUM(K$12:K37)=1,SUM(K$12:K37)=2),0,IF($C38+$ED37&gt;($ED$11*K$8),1,IF($C38+$D38+$E38+$F38+$ED37&gt;($ED$11*K$8),2,IF($C38+$D38+$E38+$F38+$G38+$ED37&gt;($ED$11*K$8),3,0))))</f>
        <v>0</v>
      </c>
      <c r="L38" s="68">
        <f>IF(OR(SUMIF(L$12:L37,2,L$12:L37)=2,SUMIF(L$12:L37,1,L$12:L37)=1,SUM(L$12:L37)=1,SUM(L$12:L37)=2),0,IF($C38+$ED37&gt;($ED$11*L$8),1,IF($C38+$D38+$E38+$F38+$ED37&gt;($ED$11*L$8),2,IF($C38+$D38+$E38+$F38+$G38+$ED37&gt;($ED$11*L$8),3,0))))</f>
        <v>0</v>
      </c>
      <c r="M38" s="68">
        <f>IF(OR(SUMIF(M$12:M37,2,M$12:M37)=2,SUMIF(M$12:M37,1,M$12:M37)=1,SUM(M$12:M37)=1,SUM(M$12:M37)=2),0,IF($C38+$ED37&gt;($ED$11*M$8),1,IF($C38+$D38+$E38+$F38+$ED37&gt;($ED$11*M$8),2,IF($C38+$D38+$E38+$F38+$G38+$ED37&gt;($ED$11*M$8),3,0))))</f>
        <v>0</v>
      </c>
      <c r="N38" s="68">
        <f>IF(OR(SUMIF(N$12:N37,2,N$12:N37)=2,SUMIF(N$12:N37,1,N$12:N37)=1,SUM(N$12:N37)=1,SUM(N$12:N37)=2),0,IF($C38+$ED37&gt;($ED$11*N$8),1,IF($C38+$D38+$E38+$F38+$ED37&gt;($ED$11*N$8),2,IF($C38+$D38+$E38+$F38+$G38+$ED37&gt;($ED$11*N$8),3,0))))</f>
        <v>0</v>
      </c>
      <c r="O38" s="68">
        <f>IF(OR(SUMIF(O$12:O37,2,O$12:O37)=2,SUMIF(O$12:O37,1,O$12:O37)=1,SUM(O$12:O37)=1,SUM(O$12:O37)=2),0,IF($C38+$ED37&gt;($ED$11*O$8),1,IF($C38+$D38+$E38+$F38+$ED37&gt;($ED$11*O$8),2,IF($C38+$D38+$E38+$F38+$G38+$ED37&gt;($ED$11*O$8),3,0))))</f>
        <v>0</v>
      </c>
      <c r="P38" s="68">
        <f>IF(OR(SUMIF(P$12:P37,2,P$12:P37)=2,SUMIF(P$12:P37,1,P$12:P37)=1,SUM(P$12:P37)=1,SUM(P$12:P37)=2),0,IF($C38+$ED37&gt;($ED$11*P$8),1,IF($C38+$D38+$E38+$F38+$ED37&gt;($ED$11*P$8),2,IF($C38+$D38+$E38+$F38+$G38+$ED37&gt;($ED$11*P$8),3,0))))</f>
        <v>0</v>
      </c>
      <c r="Q38" s="68">
        <f>IF(OR(SUMIF(Q$12:Q37,2,Q$12:Q37)=2,SUMIF(Q$12:Q37,1,Q$12:Q37)=1,SUM(Q$12:Q37)=1,SUM(Q$12:Q37)=2),0,IF($C38+$ED37&gt;($ED$11*Q$8),1,IF($C38+$D38+$E38+$F38+$ED37&gt;($ED$11*Q$8),2,IF($C38+$D38+$E38+$F38+$G38+$ED37&gt;($ED$11*Q$8),3,0))))</f>
        <v>0</v>
      </c>
      <c r="R38" s="68">
        <f>IF(OR(SUMIF(R$12:R37,2,R$12:R37)=2,SUMIF(R$12:R37,1,R$12:R37)=1,SUM(R$12:R37)=1,SUM(R$12:R37)=2),0,IF($C38+$ED37&gt;($ED$11*R$8),1,IF($C38+$D38+$E38+$F38+$ED37&gt;($ED$11*R$8),2,IF($C38+$D38+$E38+$F38+$G38+$ED37&gt;($ED$11*R$8),3,0))))</f>
        <v>0</v>
      </c>
      <c r="S38" s="68">
        <f>IF(OR(SUMIF(S$12:S37,2,S$12:S37)=2,SUMIF(S$12:S37,1,S$12:S37)=1,SUM(S$12:S37)=1,SUM(S$12:S37)=2),0,IF($C38+$ED37&gt;($ED$11*S$8),1,IF($C38+$D38+$E38+$F38+$ED37&gt;($ED$11*S$8),2,IF($C38+$D38+$E38+$F38+$G38+$ED37&gt;($ED$11*S$8),3,0))))</f>
        <v>0</v>
      </c>
      <c r="T38" s="68">
        <f>IF(OR(SUMIF(T$12:T37,2,T$12:T37)=2,SUMIF(T$12:T37,1,T$12:T37)=1,SUM(T$12:T37)=1,SUM(T$12:T37)=2),0,IF($C38+$ED37&gt;($ED$11*T$8),1,IF($C38+$D38+$E38+$F38+$ED37&gt;($ED$11*T$8),2,IF($C38+$D38+$E38+$F38+$G38+$ED37&gt;($ED$11*T$8),3,0))))</f>
        <v>0</v>
      </c>
      <c r="U38" s="68">
        <f>IF(OR(SUMIF(U$12:U37,2,U$12:U37)=2,SUMIF(U$12:U37,1,U$12:U37)=1,SUM(U$12:U37)=1,SUM(U$12:U37)=2),0,IF($C38+$ED37&gt;($ED$11*U$8),1,IF($C38+$D38+$E38+$F38+$ED37&gt;($ED$11*U$8),2,IF($C38+$D38+$E38+$F38+$G38+$ED37&gt;($ED$11*U$8),3,0))))</f>
        <v>0</v>
      </c>
      <c r="V38" s="68">
        <f>IF(OR(SUMIF(V$12:V37,2,V$12:V37)=2,SUMIF(V$12:V37,1,V$12:V37)=1,SUM(V$12:V37)=1,SUM(V$12:V37)=2),0,IF($C38+$ED37&gt;($ED$11*V$8),1,IF($C38+$D38+$E38+$F38+$ED37&gt;($ED$11*V$8),2,IF($C38+$D38+$E38+$F38+$G38+$ED37&gt;($ED$11*V$8),3,0))))</f>
        <v>0</v>
      </c>
      <c r="W38" s="68">
        <f>IF(OR(SUMIF(W$12:W37,2,W$12:W37)=2,SUMIF(W$12:W37,1,W$12:W37)=1,SUM(W$12:W37)=1,SUM(W$12:W37)=2),0,IF($C38+$ED37&gt;($ED$11*W$8),1,IF($C38+$D38+$E38+$F38+$ED37&gt;($ED$11*W$8),2,IF($C38+$D38+$E38+$F38+$G38+$ED37&gt;($ED$11*W$8),3,0))))</f>
        <v>0</v>
      </c>
      <c r="X38" s="68">
        <f>IF(OR(SUMIF(X$12:X37,2,X$12:X37)=2,SUMIF(X$12:X37,1,X$12:X37)=1,SUM(X$12:X37)=1,SUM(X$12:X37)=2),0,IF($C38+$ED37&gt;($ED$11*X$8),1,IF($C38+$D38+$E38+$F38+$ED37&gt;($ED$11*X$8),2,IF($C38+$D38+$E38+$F38+$G38+$ED37&gt;($ED$11*X$8),3,0))))</f>
        <v>0</v>
      </c>
      <c r="Y38" s="68">
        <f>IF(OR(SUMIF(Y$12:Y37,2,Y$12:Y37)=2,SUMIF(Y$12:Y37,1,Y$12:Y37)=1,SUM(Y$12:Y37)=1,SUM(Y$12:Y37)=2),0,IF($C38+$ED37&gt;($ED$11*Y$8),1,IF($C38+$D38+$E38+$F38+$ED37&gt;($ED$11*Y$8),2,IF($C38+$D38+$E38+$F38+$G38+$ED37&gt;($ED$11*Y$8),3,0))))</f>
        <v>0</v>
      </c>
      <c r="Z38" s="68">
        <f>IF(OR(SUMIF(Z$12:Z37,2,Z$12:Z37)=2,SUMIF(Z$12:Z37,1,Z$12:Z37)=1,SUM(Z$12:Z37)=1,SUM(Z$12:Z37)=2),0,IF($C38+$ED37&gt;($ED$11*Z$8),1,IF($C38+$D38+$E38+$F38+$ED37&gt;($ED$11*Z$8),2,IF($C38+$D38+$E38+$F38+$G38+$ED37&gt;($ED$11*Z$8),3,0))))</f>
        <v>0</v>
      </c>
      <c r="AA38" s="68">
        <f>IF(OR(SUMIF(AA$12:AA37,2,AA$12:AA37)=2,SUMIF(AA$12:AA37,1,AA$12:AA37)=1,SUM(AA$12:AA37)=1,SUM(AA$12:AA37)=2),0,IF($C38+$ED37&gt;($ED$11*AA$8),1,IF($C38+$D38+$E38+$F38+$ED37&gt;($ED$11*AA$8),2,IF($C38+$D38+$E38+$F38+$G38+$ED37&gt;($ED$11*AA$8),3,0))))</f>
        <v>0</v>
      </c>
      <c r="AB38" s="68">
        <f>IF(OR(SUMIF(AB$12:AB37,2,AB$12:AB37)=2,SUMIF(AB$12:AB37,1,AB$12:AB37)=1,SUM(AB$12:AB37)=1,SUM(AB$12:AB37)=2),0,IF($C38+$ED37&gt;($ED$11*AB$8),1,IF($C38+$D38+$E38+$F38+$ED37&gt;($ED$11*AB$8),2,IF($C38+$D38+$E38+$F38+$G38+$ED37&gt;($ED$11*AB$8),3,0))))</f>
        <v>0</v>
      </c>
      <c r="AC38" s="68">
        <f>IF(OR(SUMIF(AC$12:AC37,2,AC$12:AC37)=2,SUMIF(AC$12:AC37,1,AC$12:AC37)=1,SUM(AC$12:AC37)=1,SUM(AC$12:AC37)=2),0,IF($C38+$ED37&gt;($ED$11*AC$8),1,IF($C38+$D38+$E38+$F38+$ED37&gt;($ED$11*AC$8),2,IF($C38+$D38+$E38+$F38+$G38+$ED37&gt;($ED$11*AC$8),3,0))))</f>
        <v>0</v>
      </c>
      <c r="AD38" s="68">
        <f>IF(OR(SUMIF(AD$12:AD37,2,AD$12:AD37)=2,SUMIF(AD$12:AD37,1,AD$12:AD37)=1,SUM(AD$12:AD37)=1,SUM(AD$12:AD37)=2),0,IF($C38+$ED37&gt;($ED$11*AD$8),1,IF($C38+$D38+$E38+$F38+$ED37&gt;($ED$11*AD$8),2,IF($C38+$D38+$E38+$F38+$G38+$ED37&gt;($ED$11*AD$8),3,0))))</f>
        <v>0</v>
      </c>
      <c r="AE38" s="68">
        <f>IF(OR(SUMIF(AE$12:AE37,2,AE$12:AE37)=2,SUMIF(AE$12:AE37,1,AE$12:AE37)=1,SUM(AE$12:AE37)=1,SUM(AE$12:AE37)=2),0,IF($C38+$ED37&gt;($ED$11*AE$8),1,IF($C38+$D38+$E38+$F38+$ED37&gt;($ED$11*AE$8),2,IF($C38+$D38+$E38+$F38+$G38+$ED37&gt;($ED$11*AE$8),3,0))))</f>
        <v>0</v>
      </c>
      <c r="AF38" s="68">
        <f>IF(OR(SUMIF(AF$12:AF37,2,AF$12:AF37)=2,SUMIF(AF$12:AF37,1,AF$12:AF37)=1,SUM(AF$12:AF37)=1,SUM(AF$12:AF37)=2),0,IF($C38+$ED37&gt;($ED$11*AF$8),1,IF($C38+$D38+$E38+$F38+$ED37&gt;($ED$11*AF$8),2,IF($C38+$D38+$E38+$F38+$G38+$ED37&gt;($ED$11*AF$8),3,0))))</f>
        <v>0</v>
      </c>
      <c r="AG38" s="68">
        <f>IF(OR(SUMIF(AG$12:AG37,2,AG$12:AG37)=2,SUMIF(AG$12:AG37,1,AG$12:AG37)=1,SUM(AG$12:AG37)=1,SUM(AG$12:AG37)=2),0,IF($C38+$ED37&gt;($ED$11*AG$8),1,IF($C38+$D38+$E38+$F38+$ED37&gt;($ED$11*AG$8),2,IF($C38+$D38+$E38+$F38+$G38+$ED37&gt;($ED$11*AG$8),3,0))))</f>
        <v>0</v>
      </c>
      <c r="AH38" s="68">
        <f>IF(OR(SUMIF(AH$12:AH37,2,AH$12:AH37)=2,SUMIF(AH$12:AH37,1,AH$12:AH37)=1,SUM(AH$12:AH37)=1,SUM(AH$12:AH37)=2),0,IF($C38+$ED37&gt;($ED$11*AH$8),1,IF($C38+$D38+$E38+$F38+$ED37&gt;($ED$11*AH$8),2,IF($C38+$D38+$E38+$F38+$G38+$ED37&gt;($ED$11*AH$8),3,0))))</f>
        <v>0</v>
      </c>
      <c r="AI38" s="68">
        <f>IF(OR(SUMIF(AI$12:AI37,2,AI$12:AI37)=2,SUMIF(AI$12:AI37,1,AI$12:AI37)=1,SUM(AI$12:AI37)=1,SUM(AI$12:AI37)=2),0,IF($C38+$ED37&gt;($ED$11*AI$8),1,IF($C38+$D38+$E38+$F38+$ED37&gt;($ED$11*AI$8),2,IF($C38+$D38+$E38+$F38+$G38+$ED37&gt;($ED$11*AI$8),3,0))))</f>
        <v>0</v>
      </c>
      <c r="AJ38" s="68">
        <f>IF(OR(SUMIF(AJ$12:AJ37,2,AJ$12:AJ37)=2,SUMIF(AJ$12:AJ37,1,AJ$12:AJ37)=1,SUM(AJ$12:AJ37)=1,SUM(AJ$12:AJ37)=2),0,IF($C38+$ED37&gt;($ED$11*AJ$8),1,IF($C38+$D38+$E38+$F38+$ED37&gt;($ED$11*AJ$8),2,IF($C38+$D38+$E38+$F38+$G38+$ED37&gt;($ED$11*AJ$8),3,0))))</f>
        <v>0</v>
      </c>
      <c r="AK38" s="68">
        <f>IF(OR(SUMIF(AK$12:AK37,2,AK$12:AK37)=2,SUMIF(AK$12:AK37,1,AK$12:AK37)=1,SUM(AK$12:AK37)=1,SUM(AK$12:AK37)=2),0,IF($C38+$ED37&gt;($ED$11*AK$8),1,IF($C38+$D38+$E38+$F38+$ED37&gt;($ED$11*AK$8),2,IF($C38+$D38+$E38+$F38+$G38+$ED37&gt;($ED$11*AK$8),3,0))))</f>
        <v>0</v>
      </c>
      <c r="AL38" s="68">
        <f>IF(OR(SUMIF(AL$12:AL37,2,AL$12:AL37)=2,SUMIF(AL$12:AL37,1,AL$12:AL37)=1,SUM(AL$12:AL37)=1,SUM(AL$12:AL37)=2),0,IF($C38+$ED37&gt;($ED$11*AL$8),1,IF($C38+$D38+$E38+$F38+$ED37&gt;($ED$11*AL$8),2,IF($C38+$D38+$E38+$F38+$G38+$ED37&gt;($ED$11*AL$8),3,0))))</f>
        <v>0</v>
      </c>
      <c r="AM38" s="68">
        <f>IF(OR(SUMIF(AM$12:AM37,2,AM$12:AM37)=2,SUMIF(AM$12:AM37,1,AM$12:AM37)=1,SUM(AM$12:AM37)=1,SUM(AM$12:AM37)=2),0,IF($C38+$ED37&gt;($ED$11*AM$8),1,IF($C38+$D38+$E38+$F38+$ED37&gt;($ED$11*AM$8),2,IF($C38+$D38+$E38+$F38+$G38+$ED37&gt;($ED$11*AM$8),3,0))))</f>
        <v>0</v>
      </c>
      <c r="AN38" s="68">
        <f>IF(OR(SUMIF(AN$12:AN37,2,AN$12:AN37)=2,SUMIF(AN$12:AN37,1,AN$12:AN37)=1,SUM(AN$12:AN37)=1,SUM(AN$12:AN37)=2),0,IF($C38+$ED37&gt;($ED$11*AN$8),1,IF($C38+$D38+$E38+$F38+$ED37&gt;($ED$11*AN$8),2,IF($C38+$D38+$E38+$F38+$G38+$ED37&gt;($ED$11*AN$8),3,0))))</f>
        <v>0</v>
      </c>
      <c r="AO38" s="68">
        <f>IF(OR(SUMIF(AO$12:AO37,2,AO$12:AO37)=2,SUMIF(AO$12:AO37,1,AO$12:AO37)=1,SUM(AO$12:AO37)=1,SUM(AO$12:AO37)=2),0,IF($C38+$ED37&gt;($ED$11*AO$8),1,IF($C38+$D38+$E38+$F38+$ED37&gt;($ED$11*AO$8),2,IF($C38+$D38+$E38+$F38+$G38+$ED37&gt;($ED$11*AO$8),3,0))))</f>
        <v>0</v>
      </c>
      <c r="AP38" s="68">
        <f>IF(OR(SUMIF(AP$12:AP37,2,AP$12:AP37)=2,SUMIF(AP$12:AP37,1,AP$12:AP37)=1,SUM(AP$12:AP37)=1,SUM(AP$12:AP37)=2),0,IF($C38+$ED37&gt;($ED$11*AP$8),1,IF($C38+$D38+$E38+$F38+$ED37&gt;($ED$11*AP$8),2,IF($C38+$D38+$E38+$F38+$G38+$ED37&gt;($ED$11*AP$8),3,0))))</f>
        <v>0</v>
      </c>
      <c r="AQ38" s="68">
        <f>IF(OR(SUMIF(AQ$12:AQ37,2,AQ$12:AQ37)=2,SUMIF(AQ$12:AQ37,1,AQ$12:AQ37)=1,SUM(AQ$12:AQ37)=1,SUM(AQ$12:AQ37)=2),0,IF($C38+$ED37&gt;($ED$11*AQ$8),1,IF($C38+$D38+$E38+$F38+$ED37&gt;($ED$11*AQ$8),2,IF($C38+$D38+$E38+$F38+$G38+$ED37&gt;($ED$11*AQ$8),3,0))))</f>
        <v>0</v>
      </c>
      <c r="AR38" s="68">
        <f>IF(OR(SUMIF(AR$12:AR37,2,AR$12:AR37)=2,SUMIF(AR$12:AR37,1,AR$12:AR37)=1,SUM(AR$12:AR37)=1,SUM(AR$12:AR37)=2),0,IF($C38+$ED37&gt;($ED$11*AR$8),1,IF($C38+$D38+$E38+$F38+$ED37&gt;($ED$11*AR$8),2,IF($C38+$D38+$E38+$F38+$G38+$ED37&gt;($ED$11*AR$8),3,0))))</f>
        <v>0</v>
      </c>
      <c r="AS38" s="68">
        <f>IF(OR(SUMIF(AS$12:AS37,2,AS$12:AS37)=2,SUMIF(AS$12:AS37,1,AS$12:AS37)=1,SUM(AS$12:AS37)=1,SUM(AS$12:AS37)=2),0,IF($C38+$ED37&gt;($ED$11*AS$8),1,IF($C38+$D38+$E38+$F38+$ED37&gt;($ED$11*AS$8),2,IF($C38+$D38+$E38+$F38+$G38+$ED37&gt;($ED$11*AS$8),3,0))))</f>
        <v>0</v>
      </c>
      <c r="AT38" s="68">
        <f>IF(OR(SUMIF(AT$12:AT37,2,AT$12:AT37)=2,SUMIF(AT$12:AT37,1,AT$12:AT37)=1,SUM(AT$12:AT37)=1,SUM(AT$12:AT37)=2),0,IF($C38+$ED37&gt;($ED$11*AT$8),1,IF($C38+$D38+$E38+$F38+$ED37&gt;($ED$11*AT$8),2,IF($C38+$D38+$E38+$F38+$G38+$ED37&gt;($ED$11*AT$8),3,0))))</f>
        <v>0</v>
      </c>
      <c r="AU38" s="68">
        <f>IF(OR(SUMIF(AU$12:AU37,2,AU$12:AU37)=2,SUMIF(AU$12:AU37,1,AU$12:AU37)=1,SUM(AU$12:AU37)=1,SUM(AU$12:AU37)=2),0,IF($C38+$ED37&gt;($ED$11*AU$8),1,IF($C38+$D38+$E38+$F38+$ED37&gt;($ED$11*AU$8),2,IF($C38+$D38+$E38+$F38+$G38+$ED37&gt;($ED$11*AU$8),3,0))))</f>
        <v>0</v>
      </c>
      <c r="AV38" s="68">
        <f>IF(OR(SUMIF(AV$12:AV37,2,AV$12:AV37)=2,SUMIF(AV$12:AV37,1,AV$12:AV37)=1,SUM(AV$12:AV37)=1,SUM(AV$12:AV37)=2),0,IF($C38+$ED37&gt;($ED$11*AV$8),1,IF($C38+$D38+$E38+$F38+$ED37&gt;($ED$11*AV$8),2,IF($C38+$D38+$E38+$F38+$G38+$ED37&gt;($ED$11*AV$8),3,0))))</f>
        <v>0</v>
      </c>
      <c r="AW38" s="68">
        <f>IF(OR(SUMIF(AW$12:AW37,2,AW$12:AW37)=2,SUMIF(AW$12:AW37,1,AW$12:AW37)=1,SUM(AW$12:AW37)=1,SUM(AW$12:AW37)=2),0,IF($C38+$ED37&gt;($ED$11*AW$8),1,IF($C38+$D38+$E38+$F38+$ED37&gt;($ED$11*AW$8),2,IF($C38+$D38+$E38+$F38+$G38+$ED37&gt;($ED$11*AW$8),3,0))))</f>
        <v>0</v>
      </c>
      <c r="AX38" s="68">
        <f>IF(OR(SUMIF(AX$12:AX37,2,AX$12:AX37)=2,SUMIF(AX$12:AX37,1,AX$12:AX37)=1,SUM(AX$12:AX37)=1,SUM(AX$12:AX37)=2),0,IF($C38+$ED37&gt;($ED$11*AX$8),1,IF($C38+$D38+$E38+$F38+$ED37&gt;($ED$11*AX$8),2,IF($C38+$D38+$E38+$F38+$G38+$ED37&gt;($ED$11*AX$8),3,0))))</f>
        <v>0</v>
      </c>
      <c r="AY38" s="68">
        <f>IF(OR(SUMIF(AY$12:AY37,2,AY$12:AY37)=2,SUMIF(AY$12:AY37,1,AY$12:AY37)=1,SUM(AY$12:AY37)=1,SUM(AY$12:AY37)=2),0,IF($C38+$ED37&gt;($ED$11*AY$8),1,IF($C38+$D38+$E38+$F38+$ED37&gt;($ED$11*AY$8),2,IF($C38+$D38+$E38+$F38+$G38+$ED37&gt;($ED$11*AY$8),3,0))))</f>
        <v>0</v>
      </c>
      <c r="AZ38" s="68">
        <f>IF(OR(SUMIF(AZ$12:AZ37,2,AZ$12:AZ37)=2,SUMIF(AZ$12:AZ37,1,AZ$12:AZ37)=1,SUM(AZ$12:AZ37)=1,SUM(AZ$12:AZ37)=2),0,IF($C38+$ED37&gt;($ED$11*AZ$8),1,IF($C38+$D38+$E38+$F38+$ED37&gt;($ED$11*AZ$8),2,IF($C38+$D38+$E38+$F38+$G38+$ED37&gt;($ED$11*AZ$8),3,0))))</f>
        <v>0</v>
      </c>
      <c r="BA38" s="68">
        <f>IF(OR(SUMIF(BA$12:BA37,2,BA$12:BA37)=2,SUMIF(BA$12:BA37,1,BA$12:BA37)=1,SUM(BA$12:BA37)=1,SUM(BA$12:BA37)=2),0,IF($C38+$ED37&gt;($ED$11*BA$8),1,IF($C38+$D38+$E38+$F38+$ED37&gt;($ED$11*BA$8),2,IF($C38+$D38+$E38+$F38+$G38+$ED37&gt;($ED$11*BA$8),3,0))))</f>
        <v>0</v>
      </c>
      <c r="BB38" s="68">
        <f>IF(OR(SUMIF(BB$12:BB37,2,BB$12:BB37)=2,SUMIF(BB$12:BB37,1,BB$12:BB37)=1,SUM(BB$12:BB37)=1,SUM(BB$12:BB37)=2),0,IF($C38+$ED37&gt;($ED$11*BB$8),1,IF($C38+$D38+$E38+$F38+$ED37&gt;($ED$11*BB$8),2,IF($C38+$D38+$E38+$F38+$G38+$ED37&gt;($ED$11*BB$8),3,0))))</f>
        <v>0</v>
      </c>
      <c r="BC38" s="68">
        <f>IF(OR(SUMIF(BC$12:BC37,2,BC$12:BC37)=2,SUMIF(BC$12:BC37,1,BC$12:BC37)=1,SUM(BC$12:BC37)=1,SUM(BC$12:BC37)=2),0,IF($C38+$ED37&gt;($ED$11*BC$8),1,IF($C38+$D38+$E38+$F38+$ED37&gt;($ED$11*BC$8),2,IF($C38+$D38+$E38+$F38+$G38+$ED37&gt;($ED$11*BC$8),3,0))))</f>
        <v>0</v>
      </c>
      <c r="BD38" s="68">
        <f>IF(OR(SUMIF(BD$12:BD37,2,BD$12:BD37)=2,SUMIF(BD$12:BD37,1,BD$12:BD37)=1,SUM(BD$12:BD37)=1,SUM(BD$12:BD37)=2),0,IF($C38+$ED37&gt;($ED$11*BD$8),1,IF($C38+$D38+$E38+$F38+$ED37&gt;($ED$11*BD$8),2,IF($C38+$D38+$E38+$F38+$G38+$ED37&gt;($ED$11*BD$8),3,0))))</f>
        <v>0</v>
      </c>
      <c r="BE38" s="68">
        <f>IF(OR(SUMIF(BE$12:BE37,2,BE$12:BE37)=2,SUMIF(BE$12:BE37,1,BE$12:BE37)=1,SUM(BE$12:BE37)=1,SUM(BE$12:BE37)=2),0,IF($C38+$ED37&gt;($ED$11*BE$8),1,IF($C38+$D38+$E38+$F38+$ED37&gt;($ED$11*BE$8),2,IF($C38+$D38+$E38+$F38+$G38+$ED37&gt;($ED$11*BE$8),3,0))))</f>
        <v>0</v>
      </c>
      <c r="BF38" s="68">
        <f>IF(OR(SUMIF(BF$12:BF37,2,BF$12:BF37)=2,SUMIF(BF$12:BF37,1,BF$12:BF37)=1,SUM(BF$12:BF37)=1,SUM(BF$12:BF37)=2),0,IF($C38+$ED37&gt;($ED$11*BF$8),1,IF($C38+$D38+$E38+$F38+$ED37&gt;($ED$11*BF$8),2,IF($C38+$D38+$E38+$F38+$G38+$ED37&gt;($ED$11*BF$8),3,0))))</f>
        <v>0</v>
      </c>
      <c r="BG38" s="68">
        <f>IF(OR(SUMIF(BG$12:BG37,2,BG$12:BG37)=2,SUMIF(BG$12:BG37,1,BG$12:BG37)=1,SUM(BG$12:BG37)=1,SUM(BG$12:BG37)=2),0,IF($C38+$ED37&gt;($ED$11*BG$8),1,IF($C38+$D38+$E38+$F38+$ED37&gt;($ED$11*BG$8),2,IF($C38+$D38+$E38+$F38+$G38+$ED37&gt;($ED$11*BG$8),3,0))))</f>
        <v>0</v>
      </c>
      <c r="BH38" s="68">
        <f>IF(OR(SUMIF(BH$12:BH37,2,BH$12:BH37)=2,SUMIF(BH$12:BH37,1,BH$12:BH37)=1,SUM(BH$12:BH37)=1,SUM(BH$12:BH37)=2),0,IF($C38+$ED37&gt;($ED$11*BH$8),1,IF($C38+$D38+$E38+$F38+$ED37&gt;($ED$11*BH$8),2,IF($C38+$D38+$E38+$F38+$G38+$ED37&gt;($ED$11*BH$8),3,0))))</f>
        <v>0</v>
      </c>
      <c r="BI38" s="68">
        <f>IF(OR(SUMIF(BI$12:BI37,2,BI$12:BI37)=2,SUMIF(BI$12:BI37,1,BI$12:BI37)=1,SUM(BI$12:BI37)=1,SUM(BI$12:BI37)=2),0,IF($C38+$ED37&gt;($ED$11*BI$8),1,IF($C38+$D38+$E38+$F38+$ED37&gt;($ED$11*BI$8),2,IF($C38+$D38+$E38+$F38+$G38+$ED37&gt;($ED$11*BI$8),3,0))))</f>
        <v>0</v>
      </c>
      <c r="BJ38" s="68">
        <f>IF(OR(SUMIF(BJ$12:BJ37,2,BJ$12:BJ37)=2,SUMIF(BJ$12:BJ37,1,BJ$12:BJ37)=1,SUM(BJ$12:BJ37)=1,SUM(BJ$12:BJ37)=2),0,IF($C38+$ED37&gt;($ED$11*BJ$8),1,IF($C38+$D38+$E38+$F38+$ED37&gt;($ED$11*BJ$8),2,IF($C38+$D38+$E38+$F38+$G38+$ED37&gt;($ED$11*BJ$8),3,0))))</f>
        <v>0</v>
      </c>
      <c r="BK38" s="68">
        <f>IF(OR(SUMIF(BK$12:BK37,2,BK$12:BK37)=2,SUMIF(BK$12:BK37,1,BK$12:BK37)=1,SUM(BK$12:BK37)=1,SUM(BK$12:BK37)=2),0,IF($C38+$ED37&gt;($ED$11*BK$8),1,IF($C38+$D38+$E38+$F38+$ED37&gt;($ED$11*BK$8),2,IF($C38+$D38+$E38+$F38+$G38+$ED37&gt;($ED$11*BK$8),3,0))))</f>
        <v>0</v>
      </c>
      <c r="BL38" s="68">
        <f>IF(OR(SUMIF(BL$12:BL37,2,BL$12:BL37)=2,SUMIF(BL$12:BL37,1,BL$12:BL37)=1,SUM(BL$12:BL37)=1,SUM(BL$12:BL37)=2),0,IF($C38+$ED37&gt;($ED$11*BL$8),1,IF($C38+$D38+$E38+$F38+$ED37&gt;($ED$11*BL$8),2,IF($C38+$D38+$E38+$F38+$G38+$ED37&gt;($ED$11*BL$8),3,0))))</f>
        <v>0</v>
      </c>
      <c r="BM38" s="68">
        <f>IF(OR(SUMIF(BM$12:BM37,2,BM$12:BM37)=2,SUMIF(BM$12:BM37,1,BM$12:BM37)=1,SUM(BM$12:BM37)=1,SUM(BM$12:BM37)=2),0,IF($C38+$ED37&gt;($ED$11*BM$8),1,IF($C38+$D38+$E38+$F38+$ED37&gt;($ED$11*BM$8),2,IF($C38+$D38+$E38+$F38+$G38+$ED37&gt;($ED$11*BM$8),3,0))))</f>
        <v>0</v>
      </c>
      <c r="BN38" s="68">
        <f>IF(OR(SUMIF(BN$12:BN37,2,BN$12:BN37)=2,SUMIF(BN$12:BN37,1,BN$12:BN37)=1,SUM(BN$12:BN37)=1,SUM(BN$12:BN37)=2),0,IF($C38+$ED37&gt;($ED$11*BN$8),1,IF($C38+$D38+$E38+$F38+$ED37&gt;($ED$11*BN$8),2,IF($C38+$D38+$E38+$F38+$G38+$ED37&gt;($ED$11*BN$8),3,0))))</f>
        <v>0</v>
      </c>
      <c r="BO38" s="68">
        <f>IF(OR(SUMIF(BO$12:BO37,2,BO$12:BO37)=2,SUMIF(BO$12:BO37,1,BO$12:BO37)=1,SUM(BO$12:BO37)=1,SUM(BO$12:BO37)=2),0,IF($C38+$ED37&gt;($ED$11*BO$8),1,IF($C38+$D38+$E38+$F38+$ED37&gt;($ED$11*BO$8),2,IF($C38+$D38+$E38+$F38+$G38+$ED37&gt;($ED$11*BO$8),3,0))))</f>
        <v>0</v>
      </c>
      <c r="BP38" s="68">
        <f>IF(OR(SUMIF(BP$12:BP37,2,BP$12:BP37)=2,SUMIF(BP$12:BP37,1,BP$12:BP37)=1,SUM(BP$12:BP37)=1,SUM(BP$12:BP37)=2),0,IF($C38+$ED37&gt;($ED$11*BP$8),1,IF($C38+$D38+$E38+$F38+$ED37&gt;($ED$11*BP$8),2,IF($C38+$D38+$E38+$F38+$G38+$ED37&gt;($ED$11*BP$8),3,0))))</f>
        <v>0</v>
      </c>
      <c r="BQ38" s="68">
        <f>IF(OR(SUMIF(BQ$12:BQ37,2,BQ$12:BQ37)=2,SUMIF(BQ$12:BQ37,1,BQ$12:BQ37)=1,SUM(BQ$12:BQ37)=1,SUM(BQ$12:BQ37)=2),0,IF($C38+$ED37&gt;($ED$11*BQ$8),1,IF($C38+$D38+$E38+$F38+$ED37&gt;($ED$11*BQ$8),2,IF($C38+$D38+$E38+$F38+$G38+$ED37&gt;($ED$11*BQ$8),3,0))))</f>
        <v>0</v>
      </c>
      <c r="BR38" s="68">
        <f>IF(OR(SUMIF(BR$12:BR37,2,BR$12:BR37)=2,SUMIF(BR$12:BR37,1,BR$12:BR37)=1,SUM(BR$12:BR37)=1,SUM(BR$12:BR37)=2),0,IF($C38+$ED37&gt;($ED$11*BR$8),1,IF($C38+$D38+$E38+$F38+$ED37&gt;($ED$11*BR$8),2,IF($C38+$D38+$E38+$F38+$G38+$ED37&gt;($ED$11*BR$8),3,0))))</f>
        <v>0</v>
      </c>
      <c r="BS38" s="68">
        <f>IF(OR(SUMIF(BS$12:BS37,2,BS$12:BS37)=2,SUMIF(BS$12:BS37,1,BS$12:BS37)=1,SUM(BS$12:BS37)=1,SUM(BS$12:BS37)=2),0,IF($C38+$ED37&gt;($ED$11*BS$8),1,IF($C38+$D38+$E38+$F38+$ED37&gt;($ED$11*BS$8),2,IF($C38+$D38+$E38+$F38+$G38+$ED37&gt;($ED$11*BS$8),3,0))))</f>
        <v>0</v>
      </c>
      <c r="BT38" s="68">
        <f>IF(OR(SUMIF(BT$12:BT37,2,BT$12:BT37)=2,SUMIF(BT$12:BT37,1,BT$12:BT37)=1,SUM(BT$12:BT37)=1,SUM(BT$12:BT37)=2),0,IF($C38+$ED37&gt;($ED$11*BT$8),1,IF($C38+$D38+$E38+$F38+$ED37&gt;($ED$11*BT$8),2,IF($C38+$D38+$E38+$F38+$G38+$ED37&gt;($ED$11*BT$8),3,0))))</f>
        <v>0</v>
      </c>
      <c r="BU38" s="68">
        <f>IF(OR(SUMIF(BU$12:BU37,2,BU$12:BU37)=2,SUMIF(BU$12:BU37,1,BU$12:BU37)=1,SUM(BU$12:BU37)=1,SUM(BU$12:BU37)=2),0,IF($C38+$ED37&gt;($ED$11*BU$8),1,IF($C38+$D38+$E38+$F38+$ED37&gt;($ED$11*BU$8),2,IF($C38+$D38+$E38+$F38+$G38+$ED37&gt;($ED$11*BU$8),3,0))))</f>
        <v>0</v>
      </c>
      <c r="BV38" s="68">
        <f>IF(OR(SUMIF(BV$12:BV37,2,BV$12:BV37)=2,SUMIF(BV$12:BV37,1,BV$12:BV37)=1,SUM(BV$12:BV37)=1,SUM(BV$12:BV37)=2),0,IF($C38+$ED37&gt;($ED$11*BV$8),1,IF($C38+$D38+$E38+$F38+$ED37&gt;($ED$11*BV$8),2,IF($C38+$D38+$E38+$F38+$G38+$ED37&gt;($ED$11*BV$8),3,0))))</f>
        <v>0</v>
      </c>
      <c r="BW38" s="68">
        <f>IF(OR(SUMIF(BW$12:BW37,2,BW$12:BW37)=2,SUMIF(BW$12:BW37,1,BW$12:BW37)=1,SUM(BW$12:BW37)=1,SUM(BW$12:BW37)=2),0,IF($C38+$ED37&gt;($ED$11*BW$8),1,IF($C38+$D38+$E38+$F38+$ED37&gt;($ED$11*BW$8),2,IF($C38+$D38+$E38+$F38+$G38+$ED37&gt;($ED$11*BW$8),3,0))))</f>
        <v>0</v>
      </c>
      <c r="BX38" s="68">
        <f>IF(OR(SUMIF(BX$12:BX37,2,BX$12:BX37)=2,SUMIF(BX$12:BX37,1,BX$12:BX37)=1,SUM(BX$12:BX37)=1,SUM(BX$12:BX37)=2),0,IF($C38+$ED37&gt;($ED$11*BX$8),1,IF($C38+$D38+$E38+$F38+$ED37&gt;($ED$11*BX$8),2,IF($C38+$D38+$E38+$F38+$G38+$ED37&gt;($ED$11*BX$8),3,0))))</f>
        <v>0</v>
      </c>
      <c r="BY38" s="68">
        <f>IF(OR(SUMIF(BY$12:BY37,2,BY$12:BY37)=2,SUMIF(BY$12:BY37,1,BY$12:BY37)=1,SUM(BY$12:BY37)=1,SUM(BY$12:BY37)=2),0,IF($C38+$ED37&gt;($ED$11*BY$8),1,IF($C38+$D38+$E38+$F38+$ED37&gt;($ED$11*BY$8),2,IF($C38+$D38+$E38+$F38+$G38+$ED37&gt;($ED$11*BY$8),3,0))))</f>
        <v>0</v>
      </c>
      <c r="BZ38" s="68">
        <f>IF(OR(SUMIF(BZ$12:BZ37,2,BZ$12:BZ37)=2,SUMIF(BZ$12:BZ37,1,BZ$12:BZ37)=1,SUM(BZ$12:BZ37)=1,SUM(BZ$12:BZ37)=2),0,IF($C38+$ED37&gt;($ED$11*BZ$8),1,IF($C38+$D38+$E38+$F38+$ED37&gt;($ED$11*BZ$8),2,IF($C38+$D38+$E38+$F38+$G38+$ED37&gt;($ED$11*BZ$8),3,0))))</f>
        <v>0</v>
      </c>
      <c r="CA38" s="68">
        <f>IF(OR(SUMIF(CA$12:CA37,2,CA$12:CA37)=2,SUMIF(CA$12:CA37,1,CA$12:CA37)=1,SUM(CA$12:CA37)=1,SUM(CA$12:CA37)=2),0,IF($C38+$ED37&gt;($ED$11*CA$8),1,IF($C38+$D38+$E38+$F38+$ED37&gt;($ED$11*CA$8),2,IF($C38+$D38+$E38+$F38+$G38+$ED37&gt;($ED$11*CA$8),3,0))))</f>
        <v>0</v>
      </c>
      <c r="CB38" s="68">
        <f>IF(OR(SUMIF(CB$12:CB37,2,CB$12:CB37)=2,SUMIF(CB$12:CB37,1,CB$12:CB37)=1,SUM(CB$12:CB37)=1,SUM(CB$12:CB37)=2),0,IF($C38+$ED37&gt;($ED$11*CB$8),1,IF($C38+$D38+$E38+$F38+$ED37&gt;($ED$11*CB$8),2,IF($C38+$D38+$E38+$F38+$G38+$ED37&gt;($ED$11*CB$8),3,0))))</f>
        <v>0</v>
      </c>
      <c r="CC38" s="68">
        <f>IF(OR(SUMIF(CC$12:CC37,2,CC$12:CC37)=2,SUMIF(CC$12:CC37,1,CC$12:CC37)=1,SUM(CC$12:CC37)=1,SUM(CC$12:CC37)=2),0,IF($C38+$ED37&gt;($ED$11*CC$8),1,IF($C38+$D38+$E38+$F38+$ED37&gt;($ED$11*CC$8),2,IF($C38+$D38+$E38+$F38+$G38+$ED37&gt;($ED$11*CC$8),3,0))))</f>
        <v>0</v>
      </c>
      <c r="CD38" s="68">
        <f>IF(OR(SUMIF(CD$12:CD37,2,CD$12:CD37)=2,SUMIF(CD$12:CD37,1,CD$12:CD37)=1,SUM(CD$12:CD37)=1,SUM(CD$12:CD37)=2),0,IF($C38+$ED37&gt;($ED$11*CD$8),1,IF($C38+$D38+$E38+$F38+$ED37&gt;($ED$11*CD$8),2,IF($C38+$D38+$E38+$F38+$G38+$ED37&gt;($ED$11*CD$8),3,0))))</f>
        <v>0</v>
      </c>
      <c r="CE38" s="68">
        <f>IF(OR(SUMIF(CE$12:CE37,2,CE$12:CE37)=2,SUMIF(CE$12:CE37,1,CE$12:CE37)=1,SUM(CE$12:CE37)=1,SUM(CE$12:CE37)=2),0,IF($C38+$ED37&gt;($ED$11*CE$8),1,IF($C38+$D38+$E38+$F38+$ED37&gt;($ED$11*CE$8),2,IF($C38+$D38+$E38+$F38+$G38+$ED37&gt;($ED$11*CE$8),3,0))))</f>
        <v>0</v>
      </c>
      <c r="CF38" s="68">
        <f>IF(OR(SUMIF(CF$12:CF37,2,CF$12:CF37)=2,SUMIF(CF$12:CF37,1,CF$12:CF37)=1,SUM(CF$12:CF37)=1,SUM(CF$12:CF37)=2),0,IF($C38+$ED37&gt;($ED$11*CF$8),1,IF($C38+$D38+$E38+$F38+$ED37&gt;($ED$11*CF$8),2,IF($C38+$D38+$E38+$F38+$G38+$ED37&gt;($ED$11*CF$8),3,0))))</f>
        <v>0</v>
      </c>
      <c r="CG38" s="68">
        <f>IF(OR(SUMIF(CG$12:CG37,2,CG$12:CG37)=2,SUMIF(CG$12:CG37,1,CG$12:CG37)=1,SUM(CG$12:CG37)=1,SUM(CG$12:CG37)=2),0,IF($C38+$ED37&gt;($ED$11*CG$8),1,IF($C38+$D38+$E38+$F38+$ED37&gt;($ED$11*CG$8),2,IF($C38+$D38+$E38+$F38+$G38+$ED37&gt;($ED$11*CG$8),3,0))))</f>
        <v>0</v>
      </c>
      <c r="CH38" s="68">
        <f>IF(OR(SUMIF(CH$12:CH37,2,CH$12:CH37)=2,SUMIF(CH$12:CH37,1,CH$12:CH37)=1,SUM(CH$12:CH37)=1,SUM(CH$12:CH37)=2),0,IF($C38+$ED37&gt;($ED$11*CH$8),1,IF($C38+$D38+$E38+$F38+$ED37&gt;($ED$11*CH$8),2,IF($C38+$D38+$E38+$F38+$G38+$ED37&gt;($ED$11*CH$8),3,0))))</f>
        <v>0</v>
      </c>
      <c r="CI38" s="68">
        <f>IF(OR(SUMIF(CI$12:CI37,2,CI$12:CI37)=2,SUMIF(CI$12:CI37,1,CI$12:CI37)=1,SUM(CI$12:CI37)=1,SUM(CI$12:CI37)=2),0,IF($C38+$ED37&gt;($ED$11*CI$8),1,IF($C38+$D38+$E38+$F38+$ED37&gt;($ED$11*CI$8),2,IF($C38+$D38+$E38+$F38+$G38+$ED37&gt;($ED$11*CI$8),3,0))))</f>
        <v>0</v>
      </c>
      <c r="CJ38" s="68">
        <f>IF(OR(SUMIF(CJ$12:CJ37,2,CJ$12:CJ37)=2,SUMIF(CJ$12:CJ37,1,CJ$12:CJ37)=1,SUM(CJ$12:CJ37)=1,SUM(CJ$12:CJ37)=2),0,IF($C38+$ED37&gt;($ED$11*CJ$8),1,IF($C38+$D38+$E38+$F38+$ED37&gt;($ED$11*CJ$8),2,IF($C38+$D38+$E38+$F38+$G38+$ED37&gt;($ED$11*CJ$8),3,0))))</f>
        <v>0</v>
      </c>
      <c r="CK38" s="68">
        <f>IF(OR(SUMIF(CK$12:CK37,2,CK$12:CK37)=2,SUMIF(CK$12:CK37,1,CK$12:CK37)=1,SUM(CK$12:CK37)=1,SUM(CK$12:CK37)=2),0,IF($C38+$ED37&gt;($ED$11*CK$8),1,IF($C38+$D38+$E38+$F38+$ED37&gt;($ED$11*CK$8),2,IF($C38+$D38+$E38+$F38+$G38+$ED37&gt;($ED$11*CK$8),3,0))))</f>
        <v>0</v>
      </c>
      <c r="CL38" s="68">
        <f>IF(OR(SUMIF(CL$12:CL37,2,CL$12:CL37)=2,SUMIF(CL$12:CL37,1,CL$12:CL37)=1,SUM(CL$12:CL37)=1,SUM(CL$12:CL37)=2),0,IF($C38+$ED37&gt;($ED$11*CL$8),1,IF($C38+$D38+$E38+$F38+$ED37&gt;($ED$11*CL$8),2,IF($C38+$D38+$E38+$F38+$G38+$ED37&gt;($ED$11*CL$8),3,0))))</f>
        <v>0</v>
      </c>
      <c r="CM38" s="68">
        <f>IF(OR(SUMIF(CM$12:CM37,2,CM$12:CM37)=2,SUMIF(CM$12:CM37,1,CM$12:CM37)=1,SUM(CM$12:CM37)=1,SUM(CM$12:CM37)=2),0,IF($C38+$ED37&gt;($ED$11*CM$8),1,IF($C38+$D38+$E38+$F38+$ED37&gt;($ED$11*CM$8),2,IF($C38+$D38+$E38+$F38+$G38+$ED37&gt;($ED$11*CM$8),3,0))))</f>
        <v>0</v>
      </c>
      <c r="CN38" s="68">
        <f>IF(OR(SUMIF(CN$12:CN37,2,CN$12:CN37)=2,SUMIF(CN$12:CN37,1,CN$12:CN37)=1,SUM(CN$12:CN37)=1,SUM(CN$12:CN37)=2),0,IF($C38+$ED37&gt;($ED$11*CN$8),1,IF($C38+$D38+$E38+$F38+$ED37&gt;($ED$11*CN$8),2,IF($C38+$D38+$E38+$F38+$G38+$ED37&gt;($ED$11*CN$8),3,0))))</f>
        <v>0</v>
      </c>
      <c r="CO38" s="68">
        <f>IF(OR(SUMIF(CO$12:CO37,2,CO$12:CO37)=2,SUMIF(CO$12:CO37,1,CO$12:CO37)=1,SUM(CO$12:CO37)=1,SUM(CO$12:CO37)=2),0,IF($C38+$ED37&gt;($ED$11*CO$8),1,IF($C38+$D38+$E38+$F38+$ED37&gt;($ED$11*CO$8),2,IF($C38+$D38+$E38+$F38+$G38+$ED37&gt;($ED$11*CO$8),3,0))))</f>
        <v>0</v>
      </c>
      <c r="CP38" s="68">
        <f>IF(OR(SUMIF(CP$12:CP37,2,CP$12:CP37)=2,SUMIF(CP$12:CP37,1,CP$12:CP37)=1,SUM(CP$12:CP37)=1,SUM(CP$12:CP37)=2),0,IF($C38+$ED37&gt;($ED$11*CP$8),1,IF($C38+$D38+$E38+$F38+$ED37&gt;($ED$11*CP$8),2,IF($C38+$D38+$E38+$F38+$G38+$ED37&gt;($ED$11*CP$8),3,0))))</f>
        <v>0</v>
      </c>
      <c r="CQ38" s="68">
        <f>IF(OR(SUMIF(CQ$12:CQ37,2,CQ$12:CQ37)=2,SUMIF(CQ$12:CQ37,1,CQ$12:CQ37)=1,SUM(CQ$12:CQ37)=1,SUM(CQ$12:CQ37)=2),0,IF($C38+$ED37&gt;($ED$11*CQ$8),1,IF($C38+$D38+$E38+$F38+$ED37&gt;($ED$11*CQ$8),2,IF($C38+$D38+$E38+$F38+$G38+$ED37&gt;($ED$11*CQ$8),3,0))))</f>
        <v>0</v>
      </c>
      <c r="CR38" s="68">
        <f>IF(OR(SUMIF(CR$12:CR37,2,CR$12:CR37)=2,SUMIF(CR$12:CR37,1,CR$12:CR37)=1,SUM(CR$12:CR37)=1,SUM(CR$12:CR37)=2),0,IF($C38+$ED37&gt;($ED$11*CR$8),1,IF($C38+$D38+$E38+$F38+$ED37&gt;($ED$11*CR$8),2,IF($C38+$D38+$E38+$F38+$G38+$ED37&gt;($ED$11*CR$8),3,0))))</f>
        <v>0</v>
      </c>
      <c r="CS38" s="68">
        <f>IF(OR(SUMIF(CS$12:CS37,2,CS$12:CS37)=2,SUMIF(CS$12:CS37,1,CS$12:CS37)=1,SUM(CS$12:CS37)=1,SUM(CS$12:CS37)=2),0,IF($C38+$ED37&gt;($ED$11*CS$8),1,IF($C38+$D38+$E38+$F38+$ED37&gt;($ED$11*CS$8),2,IF($C38+$D38+$E38+$F38+$G38+$ED37&gt;($ED$11*CS$8),3,0))))</f>
        <v>0</v>
      </c>
      <c r="CT38" s="68">
        <f>IF(OR(SUMIF(CT$12:CT37,2,CT$12:CT37)=2,SUMIF(CT$12:CT37,1,CT$12:CT37)=1,SUM(CT$12:CT37)=1,SUM(CT$12:CT37)=2),0,IF($C38+$ED37&gt;($ED$11*CT$8),1,IF($C38+$D38+$E38+$F38+$ED37&gt;($ED$11*CT$8),2,IF($C38+$D38+$E38+$F38+$G38+$ED37&gt;($ED$11*CT$8),3,0))))</f>
        <v>0</v>
      </c>
      <c r="CU38" s="68">
        <f>IF(OR(SUMIF(CU$12:CU37,2,CU$12:CU37)=2,SUMIF(CU$12:CU37,1,CU$12:CU37)=1,SUM(CU$12:CU37)=1,SUM(CU$12:CU37)=2),0,IF($C38+$ED37&gt;($ED$11*CU$8),1,IF($C38+$D38+$E38+$F38+$ED37&gt;($ED$11*CU$8),2,IF($C38+$D38+$E38+$F38+$G38+$ED37&gt;($ED$11*CU$8),3,0))))</f>
        <v>0</v>
      </c>
      <c r="CV38" s="68">
        <f>IF(OR(SUMIF(CV$12:CV37,2,CV$12:CV37)=2,SUMIF(CV$12:CV37,1,CV$12:CV37)=1,SUM(CV$12:CV37)=1,SUM(CV$12:CV37)=2),0,IF($C38+$ED37&gt;($ED$11*CV$8),1,IF($C38+$D38+$E38+$F38+$ED37&gt;($ED$11*CV$8),2,IF($C38+$D38+$E38+$F38+$G38+$ED37&gt;($ED$11*CV$8),3,0))))</f>
        <v>0</v>
      </c>
      <c r="CW38" s="68">
        <f>IF(OR(SUMIF(CW$12:CW37,2,CW$12:CW37)=2,SUMIF(CW$12:CW37,1,CW$12:CW37)=1,SUM(CW$12:CW37)=1,SUM(CW$12:CW37)=2),0,IF($C38+$ED37&gt;($ED$11*CW$8),1,IF($C38+$D38+$E38+$F38+$ED37&gt;($ED$11*CW$8),2,IF($C38+$D38+$E38+$F38+$G38+$ED37&gt;($ED$11*CW$8),3,0))))</f>
        <v>0</v>
      </c>
      <c r="CX38" s="68">
        <f>IF(OR(SUMIF(CX$12:CX37,2,CX$12:CX37)=2,SUMIF(CX$12:CX37,1,CX$12:CX37)=1,SUM(CX$12:CX37)=1,SUM(CX$12:CX37)=2),0,IF($C38+$ED37&gt;($ED$11*CX$8),1,IF($C38+$D38+$E38+$F38+$ED37&gt;($ED$11*CX$8),2,IF($C38+$D38+$E38+$F38+$G38+$ED37&gt;($ED$11*CX$8),3,0))))</f>
        <v>0</v>
      </c>
      <c r="CY38" s="68">
        <f>IF(OR(SUMIF(CY$12:CY37,2,CY$12:CY37)=2,SUMIF(CY$12:CY37,1,CY$12:CY37)=1,SUM(CY$12:CY37)=1,SUM(CY$12:CY37)=2),0,IF($C38+$ED37&gt;($ED$11*CY$8),1,IF($C38+$D38+$E38+$F38+$ED37&gt;($ED$11*CY$8),2,IF($C38+$D38+$E38+$F38+$G38+$ED37&gt;($ED$11*CY$8),3,0))))</f>
        <v>0</v>
      </c>
      <c r="CZ38" s="68">
        <f>IF(OR(SUMIF(CZ$12:CZ37,2,CZ$12:CZ37)=2,SUMIF(CZ$12:CZ37,1,CZ$12:CZ37)=1,SUM(CZ$12:CZ37)=1,SUM(CZ$12:CZ37)=2),0,IF($C38+$ED37&gt;($ED$11*CZ$8),1,IF($C38+$D38+$E38+$F38+$ED37&gt;($ED$11*CZ$8),2,IF($C38+$D38+$E38+$F38+$G38+$ED37&gt;($ED$11*CZ$8),3,0))))</f>
        <v>0</v>
      </c>
      <c r="DA38" s="68">
        <f>IF(OR(SUMIF(DA$12:DA37,2,DA$12:DA37)=2,SUMIF(DA$12:DA37,1,DA$12:DA37)=1,SUM(DA$12:DA37)=1,SUM(DA$12:DA37)=2),0,IF($C38+$ED37&gt;($ED$11*DA$8),1,IF($C38+$D38+$E38+$F38+$ED37&gt;($ED$11*DA$8),2,IF($C38+$D38+$E38+$F38+$G38+$ED37&gt;($ED$11*DA$8),3,0))))</f>
        <v>0</v>
      </c>
      <c r="DB38" s="68">
        <f>IF(OR(SUMIF(DB$12:DB37,2,DB$12:DB37)=2,SUMIF(DB$12:DB37,1,DB$12:DB37)=1,SUM(DB$12:DB37)=1,SUM(DB$12:DB37)=2),0,IF($C38+$ED37&gt;($ED$11*DB$8),1,IF($C38+$D38+$E38+$F38+$ED37&gt;($ED$11*DB$8),2,IF($C38+$D38+$E38+$F38+$G38+$ED37&gt;($ED$11*DB$8),3,0))))</f>
        <v>0</v>
      </c>
      <c r="DC38" s="68">
        <f>IF(OR(SUMIF(DC$12:DC37,2,DC$12:DC37)=2,SUMIF(DC$12:DC37,1,DC$12:DC37)=1,SUM(DC$12:DC37)=1,SUM(DC$12:DC37)=2),0,IF($C38+$ED37&gt;($ED$11*DC$8),1,IF($C38+$D38+$E38+$F38+$ED37&gt;($ED$11*DC$8),2,IF($C38+$D38+$E38+$F38+$G38+$ED37&gt;($ED$11*DC$8),3,0))))</f>
        <v>0</v>
      </c>
      <c r="DD38" s="68">
        <f>IF(OR(SUMIF(DD$12:DD37,2,DD$12:DD37)=2,SUMIF(DD$12:DD37,1,DD$12:DD37)=1,SUM(DD$12:DD37)=1,SUM(DD$12:DD37)=2),0,IF($C38+$ED37&gt;($ED$11*DD$8),1,IF($C38+$D38+$E38+$F38+$ED37&gt;($ED$11*DD$8),2,IF($C38+$D38+$E38+$F38+$G38+$ED37&gt;($ED$11*DD$8),3,0))))</f>
        <v>0</v>
      </c>
      <c r="DE38" s="68">
        <f>IF(OR(SUMIF(DE$12:DE37,2,DE$12:DE37)=2,SUMIF(DE$12:DE37,1,DE$12:DE37)=1,SUM(DE$12:DE37)=1,SUM(DE$12:DE37)=2),0,IF($C38+$ED37&gt;($ED$11*DE$8),1,IF($C38+$D38+$E38+$F38+$ED37&gt;($ED$11*DE$8),2,IF($C38+$D38+$E38+$F38+$G38+$ED37&gt;($ED$11*DE$8),3,0))))</f>
        <v>0</v>
      </c>
      <c r="DF38" s="68">
        <f>IF(OR(SUMIF(DF$12:DF37,2,DF$12:DF37)=2,SUMIF(DF$12:DF37,1,DF$12:DF37)=1,SUM(DF$12:DF37)=1,SUM(DF$12:DF37)=2),0,IF($C38+$ED37&gt;($ED$11*DF$8),1,IF($C38+$D38+$E38+$F38+$ED37&gt;($ED$11*DF$8),2,IF($C38+$D38+$E38+$F38+$G38+$ED37&gt;($ED$11*DF$8),3,0))))</f>
        <v>0</v>
      </c>
      <c r="DG38" s="68">
        <f>IF(OR(SUMIF(DG$12:DG37,2,DG$12:DG37)=2,SUMIF(DG$12:DG37,1,DG$12:DG37)=1,SUM(DG$12:DG37)=1,SUM(DG$12:DG37)=2),0,IF($C38+$ED37&gt;($ED$11*DG$8),1,IF($C38+$D38+$E38+$F38+$ED37&gt;($ED$11*DG$8),2,IF($C38+$D38+$E38+$F38+$G38+$ED37&gt;($ED$11*DG$8),3,0))))</f>
        <v>0</v>
      </c>
      <c r="DH38" s="68">
        <f>IF(OR(SUMIF(DH$12:DH37,2,DH$12:DH37)=2,SUMIF(DH$12:DH37,1,DH$12:DH37)=1,SUM(DH$12:DH37)=1,SUM(DH$12:DH37)=2),0,IF($C38+$ED37&gt;($ED$11*DH$8),1,IF($C38+$D38+$E38+$F38+$ED37&gt;($ED$11*DH$8),2,IF($C38+$D38+$E38+$F38+$G38+$ED37&gt;($ED$11*DH$8),3,0))))</f>
        <v>0</v>
      </c>
      <c r="DI38" s="68">
        <f>IF(OR(SUMIF(DI$12:DI37,2,DI$12:DI37)=2,SUMIF(DI$12:DI37,1,DI$12:DI37)=1,SUM(DI$12:DI37)=1,SUM(DI$12:DI37)=2),0,IF($C38+$ED37&gt;($ED$11*DI$8),1,IF($C38+$D38+$E38+$F38+$ED37&gt;($ED$11*DI$8),2,IF($C38+$D38+$E38+$F38+$G38+$ED37&gt;($ED$11*DI$8),3,0))))</f>
        <v>0</v>
      </c>
      <c r="DJ38" s="68">
        <f>IF(OR(SUMIF(DJ$12:DJ37,2,DJ$12:DJ37)=2,SUMIF(DJ$12:DJ37,1,DJ$12:DJ37)=1,SUM(DJ$12:DJ37)=1,SUM(DJ$12:DJ37)=2),0,IF($C38+$ED37&gt;($ED$11*DJ$8),1,IF($C38+$D38+$E38+$F38+$ED37&gt;($ED$11*DJ$8),2,IF($C38+$D38+$E38+$F38+$G38+$ED37&gt;($ED$11*DJ$8),3,0))))</f>
        <v>0</v>
      </c>
      <c r="DK38" s="68">
        <f>IF(OR(SUMIF(DK$12:DK37,2,DK$12:DK37)=2,SUMIF(DK$12:DK37,1,DK$12:DK37)=1,SUM(DK$12:DK37)=1,SUM(DK$12:DK37)=2),0,IF($C38+$ED37&gt;($ED$11*DK$8),1,IF($C38+$D38+$E38+$F38+$ED37&gt;($ED$11*DK$8),2,IF($C38+$D38+$E38+$F38+$G38+$ED37&gt;($ED$11*DK$8),3,0))))</f>
        <v>0</v>
      </c>
      <c r="DL38" s="68">
        <f>IF(OR(SUMIF(DL$12:DL37,2,DL$12:DL37)=2,SUMIF(DL$12:DL37,1,DL$12:DL37)=1,SUM(DL$12:DL37)=1,SUM(DL$12:DL37)=2),0,IF($C38+$ED37&gt;($ED$11*DL$8),1,IF($C38+$D38+$E38+$F38+$ED37&gt;($ED$11*DL$8),2,IF($C38+$D38+$E38+$F38+$G38+$ED37&gt;($ED$11*DL$8),3,0))))</f>
        <v>0</v>
      </c>
      <c r="DM38" s="68">
        <f>IF(OR(SUMIF(DM$12:DM37,2,DM$12:DM37)=2,SUMIF(DM$12:DM37,1,DM$12:DM37)=1,SUM(DM$12:DM37)=1,SUM(DM$12:DM37)=2),0,IF($C38+$ED37&gt;($ED$11*DM$8),1,IF($C38+$D38+$E38+$F38+$ED37&gt;($ED$11*DM$8),2,IF($C38+$D38+$E38+$F38+$G38+$ED37&gt;($ED$11*DM$8),3,0))))</f>
        <v>0</v>
      </c>
      <c r="DN38" s="68">
        <f>IF(OR(SUMIF(DN$12:DN37,2,DN$12:DN37)=2,SUMIF(DN$12:DN37,1,DN$12:DN37)=1,SUM(DN$12:DN37)=1,SUM(DN$12:DN37)=2),0,IF($C38+$ED37&gt;($ED$11*DN$8),1,IF($C38+$D38+$E38+$F38+$ED37&gt;($ED$11*DN$8),2,IF($C38+$D38+$E38+$F38+$G38+$ED37&gt;($ED$11*DN$8),3,0))))</f>
        <v>0</v>
      </c>
      <c r="DO38" s="68">
        <f>IF(OR(SUMIF(DO$12:DO37,2,DO$12:DO37)=2,SUMIF(DO$12:DO37,1,DO$12:DO37)=1,SUM(DO$12:DO37)=1,SUM(DO$12:DO37)=2),0,IF($C38+$ED37&gt;($ED$11*DO$8),1,IF($C38+$D38+$E38+$F38+$ED37&gt;($ED$11*DO$8),2,IF($C38+$D38+$E38+$F38+$G38+$ED37&gt;($ED$11*DO$8),3,0))))</f>
        <v>0</v>
      </c>
      <c r="DP38" s="68">
        <f>IF(OR(SUMIF(DP$12:DP37,2,DP$12:DP37)=2,SUMIF(DP$12:DP37,1,DP$12:DP37)=1,SUM(DP$12:DP37)=1,SUM(DP$12:DP37)=2),0,IF($C38+$ED37&gt;($ED$11*DP$8),1,IF($C38+$D38+$E38+$F38+$ED37&gt;($ED$11*DP$8),2,IF($C38+$D38+$E38+$F38+$G38+$ED37&gt;($ED$11*DP$8),3,0))))</f>
        <v>0</v>
      </c>
      <c r="DQ38" s="68">
        <f>IF(OR(SUMIF(DQ$12:DQ37,2,DQ$12:DQ37)=2,SUMIF(DQ$12:DQ37,1,DQ$12:DQ37)=1,SUM(DQ$12:DQ37)=1,SUM(DQ$12:DQ37)=2),0,IF($C38+$ED37&gt;($ED$11*DQ$8),1,IF($C38+$D38+$E38+$F38+$ED37&gt;($ED$11*DQ$8),2,IF($C38+$D38+$E38+$F38+$G38+$ED37&gt;($ED$11*DQ$8),3,0))))</f>
        <v>0</v>
      </c>
      <c r="DR38" s="68">
        <f>IF(OR(SUMIF(DR$12:DR37,2,DR$12:DR37)=2,SUMIF(DR$12:DR37,1,DR$12:DR37)=1,SUM(DR$12:DR37)=1,SUM(DR$12:DR37)=2),0,IF($C38+$ED37&gt;($ED$11*DR$8),1,IF($C38+$D38+$E38+$F38+$ED37&gt;($ED$11*DR$8),2,IF($C38+$D38+$E38+$F38+$G38+$ED37&gt;($ED$11*DR$8),3,0))))</f>
        <v>0</v>
      </c>
      <c r="DS38" s="68">
        <f>IF(OR(SUMIF(DS$12:DS37,2,DS$12:DS37)=2,SUMIF(DS$12:DS37,1,DS$12:DS37)=1,SUM(DS$12:DS37)=1,SUM(DS$12:DS37)=2),0,IF($C38+$ED37&gt;($ED$11*DS$8),1,IF($C38+$D38+$E38+$F38+$ED37&gt;($ED$11*DS$8),2,IF($C38+$D38+$E38+$F38+$G38+$ED37&gt;($ED$11*DS$8),3,0))))</f>
        <v>0</v>
      </c>
      <c r="DT38" s="68">
        <f>IF(OR(SUMIF(DT$12:DT37,2,DT$12:DT37)=2,SUMIF(DT$12:DT37,1,DT$12:DT37)=1,SUM(DT$12:DT37)=1,SUM(DT$12:DT37)=2),0,IF($C38+$ED37&gt;($ED$11*DT$8),1,IF($C38+$D38+$E38+$F38+$ED37&gt;($ED$11*DT$8),2,IF($C38+$D38+$E38+$F38+$G38+$ED37&gt;($ED$11*DT$8),3,0))))</f>
        <v>0</v>
      </c>
      <c r="DU38" s="68">
        <f>IF(OR(SUMIF(DU$12:DU37,2,DU$12:DU37)=2,SUMIF(DU$12:DU37,1,DU$12:DU37)=1,SUM(DU$12:DU37)=1,SUM(DU$12:DU37)=2),0,IF($C38+$ED37&gt;($ED$11*DU$8),1,IF($C38+$D38+$E38+$F38+$ED37&gt;($ED$11*DU$8),2,IF($C38+$D38+$E38+$F38+$G38+$ED37&gt;($ED$11*DU$8),3,0))))</f>
        <v>0</v>
      </c>
      <c r="DV38" s="68">
        <f>IF(OR(SUMIF(DV$12:DV37,2,DV$12:DV37)=2,SUMIF(DV$12:DV37,1,DV$12:DV37)=1,SUM(DV$12:DV37)=1,SUM(DV$12:DV37)=2),0,IF($C38+$ED37&gt;($ED$11*DV$8),1,IF($C38+$D38+$E38+$F38+$ED37&gt;($ED$11*DV$8),2,IF($C38+$D38+$E38+$F38+$G38+$ED37&gt;($ED$11*DV$8),3,0))))</f>
        <v>0</v>
      </c>
      <c r="DW38" s="68">
        <f>IF(OR(SUMIF(DW$12:DW37,2,DW$12:DW37)=2,SUMIF(DW$12:DW37,1,DW$12:DW37)=1,SUM(DW$12:DW37)=1,SUM(DW$12:DW37)=2),0,IF($C38+$ED37&gt;($ED$11*DW$8),1,IF($C38+$D38+$E38+$F38+$ED37&gt;($ED$11*DW$8),2,IF($C38+$D38+$E38+$F38+$G38+$ED37&gt;($ED$11*DW$8),3,0))))</f>
        <v>0</v>
      </c>
      <c r="DX38" s="68">
        <f>IF(OR(SUMIF(DX$12:DX37,2,DX$12:DX37)=2,SUMIF(DX$12:DX37,1,DX$12:DX37)=1,SUM(DX$12:DX37)=1,SUM(DX$12:DX37)=2),0,IF($C38+$ED37&gt;($ED$11*DX$8),1,IF($C38+$D38+$E38+$F38+$ED37&gt;($ED$11*DX$8),2,IF($C38+$D38+$E38+$F38+$G38+$ED37&gt;($ED$11*DX$8),3,0))))</f>
        <v>0</v>
      </c>
      <c r="DY38" s="68">
        <f>IF(OR(SUMIF(DY$12:DY37,2,DY$12:DY37)=2,SUMIF(DY$12:DY37,1,DY$12:DY37)=1,SUM(DY$12:DY37)=1,SUM(DY$12:DY37)=2),0,IF($C38+$ED37&gt;($ED$11*DY$8),1,IF($C38+$D38+$E38+$F38+$ED37&gt;($ED$11*DY$8),2,IF($C38+$D38+$E38+$F38+$G38+$ED37&gt;($ED$11*DY$8),3,0))))</f>
        <v>0</v>
      </c>
      <c r="DZ38" s="68">
        <f>IF(OR(SUMIF(DZ$12:DZ37,2,DZ$12:DZ37)=2,SUMIF(DZ$12:DZ37,1,DZ$12:DZ37)=1,SUM(DZ$12:DZ37)=1,SUM(DZ$12:DZ37)=2),0,IF($C38+$ED37&gt;($ED$11*DZ$8),1,IF($C38+$D38+$E38+$F38+$ED37&gt;($ED$11*DZ$8),2,IF($C38+$D38+$E38+$F38+$G38+$ED37&gt;($ED$11*DZ$8),3,0))))</f>
        <v>0</v>
      </c>
      <c r="EA38" s="68">
        <f>IF(OR(SUMIF(EA$12:EA37,2,EA$12:EA37)=2,SUMIF(EA$12:EA37,1,EA$12:EA37)=1,SUM(EA$12:EA37)=1,SUM(EA$12:EA37)=2),0,IF($C38+$ED37&gt;($ED$11*EA$8),1,IF($C38+$D38+$E38+$F38+$ED37&gt;($ED$11*EA$8),2,IF($C38+$D38+$E38+$F38+$G38+$ED37&gt;($ED$11*EA$8),3,0))))</f>
        <v>0</v>
      </c>
      <c r="EB38" s="68">
        <f>IF(OR(SUMIF(EB$12:EB37,2,EB$12:EB37)=2,SUMIF(EB$12:EB37,1,EB$12:EB37)=1,SUM(EB$12:EB37)=1,SUM(EB$12:EB37)=2),0,IF($C38+$ED37&gt;($ED$11*EB$8),1,IF($C38+$D38+$E38+$F38+$ED37&gt;($ED$11*EB$8),2,IF($C38+$D38+$E38+$F38+$G38+$ED37&gt;($ED$11*EB$8),3,0))))</f>
        <v>0</v>
      </c>
      <c r="EC38" s="68">
        <f>IF(OR(SUMIF(EC$12:EC37,2,EC$12:EC37)=2,SUMIF(EC$12:EC37,1,EC$12:EC37)=1,SUM(EC$12:EC37)=1,SUM(EC$12:EC37)=2),0,IF($C38+$ED37&gt;($ED$11*EC$8),1,IF($C38+$D38+$E38+$F38+$ED37&gt;($ED$11*EC$8),2,IF($C38+$D38+$E38+$F38+$G38+$ED37&gt;($ED$11*EC$8),3,0))))</f>
        <v>0</v>
      </c>
      <c r="ED38" s="26">
        <f>SUM($C$12:$F38)</f>
        <v>0</v>
      </c>
    </row>
    <row r="39" spans="1:134" ht="14.1" customHeight="1">
      <c r="A39" s="66">
        <v>28</v>
      </c>
      <c r="B39" s="238"/>
      <c r="C39" s="238"/>
      <c r="D39" s="238"/>
      <c r="E39" s="238"/>
      <c r="F39" s="238"/>
      <c r="G39" s="238"/>
      <c r="H39" s="68">
        <f>IF(OR(SUMIF(H$12:H38,2,H$12:H38)=2,SUMIF(H$12:H38,1,H$12:H38)=1,SUM(H$12:H38)=1,SUM(H$12:H38)=2),0,IF($C39+$ED38&gt;($ED$11*H$8),1,IF($C39+$D39+$E39+$F39+$ED38&gt;($ED$11*H$8),2,IF($C39+$D39+$E39+$F39+$G39+$ED38&gt;($ED$11*H$8),3,0))))</f>
        <v>0</v>
      </c>
      <c r="I39" s="68">
        <f>IF(OR(SUMIF(I$12:I38,2,I$12:I38)=2,SUMIF(I$12:I38,1,I$12:I38)=1,SUM(I$12:I38)=1,SUM(I$12:I38)=2),0,IF($C39+$ED38&gt;($ED$11*I$8),1,IF($C39+$D39+$E39+$F39+$ED38&gt;($ED$11*I$8),2,IF($C39+$D39+$E39+$F39+$G39+$ED38&gt;($ED$11*I$8),3,0))))</f>
        <v>0</v>
      </c>
      <c r="J39" s="68">
        <f>IF(OR(SUMIF(J$12:J38,2,J$12:J38)=2,SUMIF(J$12:J38,1,J$12:J38)=1,SUM(J$12:J38)=1,SUM(J$12:J38)=2),0,IF($C39+$ED38&gt;($ED$11*J$8),1,IF($C39+$D39+$E39+$F39+$ED38&gt;($ED$11*J$8),2,IF($C39+$D39+$E39+$F39+$G39+$ED38&gt;($ED$11*J$8),3,0))))</f>
        <v>0</v>
      </c>
      <c r="K39" s="68">
        <f>IF(OR(SUMIF(K$12:K38,2,K$12:K38)=2,SUMIF(K$12:K38,1,K$12:K38)=1,SUM(K$12:K38)=1,SUM(K$12:K38)=2),0,IF($C39+$ED38&gt;($ED$11*K$8),1,IF($C39+$D39+$E39+$F39+$ED38&gt;($ED$11*K$8),2,IF($C39+$D39+$E39+$F39+$G39+$ED38&gt;($ED$11*K$8),3,0))))</f>
        <v>0</v>
      </c>
      <c r="L39" s="68">
        <f>IF(OR(SUMIF(L$12:L38,2,L$12:L38)=2,SUMIF(L$12:L38,1,L$12:L38)=1,SUM(L$12:L38)=1,SUM(L$12:L38)=2),0,IF($C39+$ED38&gt;($ED$11*L$8),1,IF($C39+$D39+$E39+$F39+$ED38&gt;($ED$11*L$8),2,IF($C39+$D39+$E39+$F39+$G39+$ED38&gt;($ED$11*L$8),3,0))))</f>
        <v>0</v>
      </c>
      <c r="M39" s="68">
        <f>IF(OR(SUMIF(M$12:M38,2,M$12:M38)=2,SUMIF(M$12:M38,1,M$12:M38)=1,SUM(M$12:M38)=1,SUM(M$12:M38)=2),0,IF($C39+$ED38&gt;($ED$11*M$8),1,IF($C39+$D39+$E39+$F39+$ED38&gt;($ED$11*M$8),2,IF($C39+$D39+$E39+$F39+$G39+$ED38&gt;($ED$11*M$8),3,0))))</f>
        <v>0</v>
      </c>
      <c r="N39" s="68">
        <f>IF(OR(SUMIF(N$12:N38,2,N$12:N38)=2,SUMIF(N$12:N38,1,N$12:N38)=1,SUM(N$12:N38)=1,SUM(N$12:N38)=2),0,IF($C39+$ED38&gt;($ED$11*N$8),1,IF($C39+$D39+$E39+$F39+$ED38&gt;($ED$11*N$8),2,IF($C39+$D39+$E39+$F39+$G39+$ED38&gt;($ED$11*N$8),3,0))))</f>
        <v>0</v>
      </c>
      <c r="O39" s="68">
        <f>IF(OR(SUMIF(O$12:O38,2,O$12:O38)=2,SUMIF(O$12:O38,1,O$12:O38)=1,SUM(O$12:O38)=1,SUM(O$12:O38)=2),0,IF($C39+$ED38&gt;($ED$11*O$8),1,IF($C39+$D39+$E39+$F39+$ED38&gt;($ED$11*O$8),2,IF($C39+$D39+$E39+$F39+$G39+$ED38&gt;($ED$11*O$8),3,0))))</f>
        <v>0</v>
      </c>
      <c r="P39" s="68">
        <f>IF(OR(SUMIF(P$12:P38,2,P$12:P38)=2,SUMIF(P$12:P38,1,P$12:P38)=1,SUM(P$12:P38)=1,SUM(P$12:P38)=2),0,IF($C39+$ED38&gt;($ED$11*P$8),1,IF($C39+$D39+$E39+$F39+$ED38&gt;($ED$11*P$8),2,IF($C39+$D39+$E39+$F39+$G39+$ED38&gt;($ED$11*P$8),3,0))))</f>
        <v>0</v>
      </c>
      <c r="Q39" s="68">
        <f>IF(OR(SUMIF(Q$12:Q38,2,Q$12:Q38)=2,SUMIF(Q$12:Q38,1,Q$12:Q38)=1,SUM(Q$12:Q38)=1,SUM(Q$12:Q38)=2),0,IF($C39+$ED38&gt;($ED$11*Q$8),1,IF($C39+$D39+$E39+$F39+$ED38&gt;($ED$11*Q$8),2,IF($C39+$D39+$E39+$F39+$G39+$ED38&gt;($ED$11*Q$8),3,0))))</f>
        <v>0</v>
      </c>
      <c r="R39" s="68">
        <f>IF(OR(SUMIF(R$12:R38,2,R$12:R38)=2,SUMIF(R$12:R38,1,R$12:R38)=1,SUM(R$12:R38)=1,SUM(R$12:R38)=2),0,IF($C39+$ED38&gt;($ED$11*R$8),1,IF($C39+$D39+$E39+$F39+$ED38&gt;($ED$11*R$8),2,IF($C39+$D39+$E39+$F39+$G39+$ED38&gt;($ED$11*R$8),3,0))))</f>
        <v>0</v>
      </c>
      <c r="S39" s="68">
        <f>IF(OR(SUMIF(S$12:S38,2,S$12:S38)=2,SUMIF(S$12:S38,1,S$12:S38)=1,SUM(S$12:S38)=1,SUM(S$12:S38)=2),0,IF($C39+$ED38&gt;($ED$11*S$8),1,IF($C39+$D39+$E39+$F39+$ED38&gt;($ED$11*S$8),2,IF($C39+$D39+$E39+$F39+$G39+$ED38&gt;($ED$11*S$8),3,0))))</f>
        <v>0</v>
      </c>
      <c r="T39" s="68">
        <f>IF(OR(SUMIF(T$12:T38,2,T$12:T38)=2,SUMIF(T$12:T38,1,T$12:T38)=1,SUM(T$12:T38)=1,SUM(T$12:T38)=2),0,IF($C39+$ED38&gt;($ED$11*T$8),1,IF($C39+$D39+$E39+$F39+$ED38&gt;($ED$11*T$8),2,IF($C39+$D39+$E39+$F39+$G39+$ED38&gt;($ED$11*T$8),3,0))))</f>
        <v>0</v>
      </c>
      <c r="U39" s="68">
        <f>IF(OR(SUMIF(U$12:U38,2,U$12:U38)=2,SUMIF(U$12:U38,1,U$12:U38)=1,SUM(U$12:U38)=1,SUM(U$12:U38)=2),0,IF($C39+$ED38&gt;($ED$11*U$8),1,IF($C39+$D39+$E39+$F39+$ED38&gt;($ED$11*U$8),2,IF($C39+$D39+$E39+$F39+$G39+$ED38&gt;($ED$11*U$8),3,0))))</f>
        <v>0</v>
      </c>
      <c r="V39" s="68">
        <f>IF(OR(SUMIF(V$12:V38,2,V$12:V38)=2,SUMIF(V$12:V38,1,V$12:V38)=1,SUM(V$12:V38)=1,SUM(V$12:V38)=2),0,IF($C39+$ED38&gt;($ED$11*V$8),1,IF($C39+$D39+$E39+$F39+$ED38&gt;($ED$11*V$8),2,IF($C39+$D39+$E39+$F39+$G39+$ED38&gt;($ED$11*V$8),3,0))))</f>
        <v>0</v>
      </c>
      <c r="W39" s="68">
        <f>IF(OR(SUMIF(W$12:W38,2,W$12:W38)=2,SUMIF(W$12:W38,1,W$12:W38)=1,SUM(W$12:W38)=1,SUM(W$12:W38)=2),0,IF($C39+$ED38&gt;($ED$11*W$8),1,IF($C39+$D39+$E39+$F39+$ED38&gt;($ED$11*W$8),2,IF($C39+$D39+$E39+$F39+$G39+$ED38&gt;($ED$11*W$8),3,0))))</f>
        <v>0</v>
      </c>
      <c r="X39" s="68">
        <f>IF(OR(SUMIF(X$12:X38,2,X$12:X38)=2,SUMIF(X$12:X38,1,X$12:X38)=1,SUM(X$12:X38)=1,SUM(X$12:X38)=2),0,IF($C39+$ED38&gt;($ED$11*X$8),1,IF($C39+$D39+$E39+$F39+$ED38&gt;($ED$11*X$8),2,IF($C39+$D39+$E39+$F39+$G39+$ED38&gt;($ED$11*X$8),3,0))))</f>
        <v>0</v>
      </c>
      <c r="Y39" s="68">
        <f>IF(OR(SUMIF(Y$12:Y38,2,Y$12:Y38)=2,SUMIF(Y$12:Y38,1,Y$12:Y38)=1,SUM(Y$12:Y38)=1,SUM(Y$12:Y38)=2),0,IF($C39+$ED38&gt;($ED$11*Y$8),1,IF($C39+$D39+$E39+$F39+$ED38&gt;($ED$11*Y$8),2,IF($C39+$D39+$E39+$F39+$G39+$ED38&gt;($ED$11*Y$8),3,0))))</f>
        <v>0</v>
      </c>
      <c r="Z39" s="68">
        <f>IF(OR(SUMIF(Z$12:Z38,2,Z$12:Z38)=2,SUMIF(Z$12:Z38,1,Z$12:Z38)=1,SUM(Z$12:Z38)=1,SUM(Z$12:Z38)=2),0,IF($C39+$ED38&gt;($ED$11*Z$8),1,IF($C39+$D39+$E39+$F39+$ED38&gt;($ED$11*Z$8),2,IF($C39+$D39+$E39+$F39+$G39+$ED38&gt;($ED$11*Z$8),3,0))))</f>
        <v>0</v>
      </c>
      <c r="AA39" s="68">
        <f>IF(OR(SUMIF(AA$12:AA38,2,AA$12:AA38)=2,SUMIF(AA$12:AA38,1,AA$12:AA38)=1,SUM(AA$12:AA38)=1,SUM(AA$12:AA38)=2),0,IF($C39+$ED38&gt;($ED$11*AA$8),1,IF($C39+$D39+$E39+$F39+$ED38&gt;($ED$11*AA$8),2,IF($C39+$D39+$E39+$F39+$G39+$ED38&gt;($ED$11*AA$8),3,0))))</f>
        <v>0</v>
      </c>
      <c r="AB39" s="68">
        <f>IF(OR(SUMIF(AB$12:AB38,2,AB$12:AB38)=2,SUMIF(AB$12:AB38,1,AB$12:AB38)=1,SUM(AB$12:AB38)=1,SUM(AB$12:AB38)=2),0,IF($C39+$ED38&gt;($ED$11*AB$8),1,IF($C39+$D39+$E39+$F39+$ED38&gt;($ED$11*AB$8),2,IF($C39+$D39+$E39+$F39+$G39+$ED38&gt;($ED$11*AB$8),3,0))))</f>
        <v>0</v>
      </c>
      <c r="AC39" s="68">
        <f>IF(OR(SUMIF(AC$12:AC38,2,AC$12:AC38)=2,SUMIF(AC$12:AC38,1,AC$12:AC38)=1,SUM(AC$12:AC38)=1,SUM(AC$12:AC38)=2),0,IF($C39+$ED38&gt;($ED$11*AC$8),1,IF($C39+$D39+$E39+$F39+$ED38&gt;($ED$11*AC$8),2,IF($C39+$D39+$E39+$F39+$G39+$ED38&gt;($ED$11*AC$8),3,0))))</f>
        <v>0</v>
      </c>
      <c r="AD39" s="68">
        <f>IF(OR(SUMIF(AD$12:AD38,2,AD$12:AD38)=2,SUMIF(AD$12:AD38,1,AD$12:AD38)=1,SUM(AD$12:AD38)=1,SUM(AD$12:AD38)=2),0,IF($C39+$ED38&gt;($ED$11*AD$8),1,IF($C39+$D39+$E39+$F39+$ED38&gt;($ED$11*AD$8),2,IF($C39+$D39+$E39+$F39+$G39+$ED38&gt;($ED$11*AD$8),3,0))))</f>
        <v>0</v>
      </c>
      <c r="AE39" s="68">
        <f>IF(OR(SUMIF(AE$12:AE38,2,AE$12:AE38)=2,SUMIF(AE$12:AE38,1,AE$12:AE38)=1,SUM(AE$12:AE38)=1,SUM(AE$12:AE38)=2),0,IF($C39+$ED38&gt;($ED$11*AE$8),1,IF($C39+$D39+$E39+$F39+$ED38&gt;($ED$11*AE$8),2,IF($C39+$D39+$E39+$F39+$G39+$ED38&gt;($ED$11*AE$8),3,0))))</f>
        <v>0</v>
      </c>
      <c r="AF39" s="68">
        <f>IF(OR(SUMIF(AF$12:AF38,2,AF$12:AF38)=2,SUMIF(AF$12:AF38,1,AF$12:AF38)=1,SUM(AF$12:AF38)=1,SUM(AF$12:AF38)=2),0,IF($C39+$ED38&gt;($ED$11*AF$8),1,IF($C39+$D39+$E39+$F39+$ED38&gt;($ED$11*AF$8),2,IF($C39+$D39+$E39+$F39+$G39+$ED38&gt;($ED$11*AF$8),3,0))))</f>
        <v>0</v>
      </c>
      <c r="AG39" s="68">
        <f>IF(OR(SUMIF(AG$12:AG38,2,AG$12:AG38)=2,SUMIF(AG$12:AG38,1,AG$12:AG38)=1,SUM(AG$12:AG38)=1,SUM(AG$12:AG38)=2),0,IF($C39+$ED38&gt;($ED$11*AG$8),1,IF($C39+$D39+$E39+$F39+$ED38&gt;($ED$11*AG$8),2,IF($C39+$D39+$E39+$F39+$G39+$ED38&gt;($ED$11*AG$8),3,0))))</f>
        <v>0</v>
      </c>
      <c r="AH39" s="68">
        <f>IF(OR(SUMIF(AH$12:AH38,2,AH$12:AH38)=2,SUMIF(AH$12:AH38,1,AH$12:AH38)=1,SUM(AH$12:AH38)=1,SUM(AH$12:AH38)=2),0,IF($C39+$ED38&gt;($ED$11*AH$8),1,IF($C39+$D39+$E39+$F39+$ED38&gt;($ED$11*AH$8),2,IF($C39+$D39+$E39+$F39+$G39+$ED38&gt;($ED$11*AH$8),3,0))))</f>
        <v>0</v>
      </c>
      <c r="AI39" s="68">
        <f>IF(OR(SUMIF(AI$12:AI38,2,AI$12:AI38)=2,SUMIF(AI$12:AI38,1,AI$12:AI38)=1,SUM(AI$12:AI38)=1,SUM(AI$12:AI38)=2),0,IF($C39+$ED38&gt;($ED$11*AI$8),1,IF($C39+$D39+$E39+$F39+$ED38&gt;($ED$11*AI$8),2,IF($C39+$D39+$E39+$F39+$G39+$ED38&gt;($ED$11*AI$8),3,0))))</f>
        <v>0</v>
      </c>
      <c r="AJ39" s="68">
        <f>IF(OR(SUMIF(AJ$12:AJ38,2,AJ$12:AJ38)=2,SUMIF(AJ$12:AJ38,1,AJ$12:AJ38)=1,SUM(AJ$12:AJ38)=1,SUM(AJ$12:AJ38)=2),0,IF($C39+$ED38&gt;($ED$11*AJ$8),1,IF($C39+$D39+$E39+$F39+$ED38&gt;($ED$11*AJ$8),2,IF($C39+$D39+$E39+$F39+$G39+$ED38&gt;($ED$11*AJ$8),3,0))))</f>
        <v>0</v>
      </c>
      <c r="AK39" s="68">
        <f>IF(OR(SUMIF(AK$12:AK38,2,AK$12:AK38)=2,SUMIF(AK$12:AK38,1,AK$12:AK38)=1,SUM(AK$12:AK38)=1,SUM(AK$12:AK38)=2),0,IF($C39+$ED38&gt;($ED$11*AK$8),1,IF($C39+$D39+$E39+$F39+$ED38&gt;($ED$11*AK$8),2,IF($C39+$D39+$E39+$F39+$G39+$ED38&gt;($ED$11*AK$8),3,0))))</f>
        <v>0</v>
      </c>
      <c r="AL39" s="68">
        <f>IF(OR(SUMIF(AL$12:AL38,2,AL$12:AL38)=2,SUMIF(AL$12:AL38,1,AL$12:AL38)=1,SUM(AL$12:AL38)=1,SUM(AL$12:AL38)=2),0,IF($C39+$ED38&gt;($ED$11*AL$8),1,IF($C39+$D39+$E39+$F39+$ED38&gt;($ED$11*AL$8),2,IF($C39+$D39+$E39+$F39+$G39+$ED38&gt;($ED$11*AL$8),3,0))))</f>
        <v>0</v>
      </c>
      <c r="AM39" s="68">
        <f>IF(OR(SUMIF(AM$12:AM38,2,AM$12:AM38)=2,SUMIF(AM$12:AM38,1,AM$12:AM38)=1,SUM(AM$12:AM38)=1,SUM(AM$12:AM38)=2),0,IF($C39+$ED38&gt;($ED$11*AM$8),1,IF($C39+$D39+$E39+$F39+$ED38&gt;($ED$11*AM$8),2,IF($C39+$D39+$E39+$F39+$G39+$ED38&gt;($ED$11*AM$8),3,0))))</f>
        <v>0</v>
      </c>
      <c r="AN39" s="68">
        <f>IF(OR(SUMIF(AN$12:AN38,2,AN$12:AN38)=2,SUMIF(AN$12:AN38,1,AN$12:AN38)=1,SUM(AN$12:AN38)=1,SUM(AN$12:AN38)=2),0,IF($C39+$ED38&gt;($ED$11*AN$8),1,IF($C39+$D39+$E39+$F39+$ED38&gt;($ED$11*AN$8),2,IF($C39+$D39+$E39+$F39+$G39+$ED38&gt;($ED$11*AN$8),3,0))))</f>
        <v>0</v>
      </c>
      <c r="AO39" s="68">
        <f>IF(OR(SUMIF(AO$12:AO38,2,AO$12:AO38)=2,SUMIF(AO$12:AO38,1,AO$12:AO38)=1,SUM(AO$12:AO38)=1,SUM(AO$12:AO38)=2),0,IF($C39+$ED38&gt;($ED$11*AO$8),1,IF($C39+$D39+$E39+$F39+$ED38&gt;($ED$11*AO$8),2,IF($C39+$D39+$E39+$F39+$G39+$ED38&gt;($ED$11*AO$8),3,0))))</f>
        <v>0</v>
      </c>
      <c r="AP39" s="68">
        <f>IF(OR(SUMIF(AP$12:AP38,2,AP$12:AP38)=2,SUMIF(AP$12:AP38,1,AP$12:AP38)=1,SUM(AP$12:AP38)=1,SUM(AP$12:AP38)=2),0,IF($C39+$ED38&gt;($ED$11*AP$8),1,IF($C39+$D39+$E39+$F39+$ED38&gt;($ED$11*AP$8),2,IF($C39+$D39+$E39+$F39+$G39+$ED38&gt;($ED$11*AP$8),3,0))))</f>
        <v>0</v>
      </c>
      <c r="AQ39" s="68">
        <f>IF(OR(SUMIF(AQ$12:AQ38,2,AQ$12:AQ38)=2,SUMIF(AQ$12:AQ38,1,AQ$12:AQ38)=1,SUM(AQ$12:AQ38)=1,SUM(AQ$12:AQ38)=2),0,IF($C39+$ED38&gt;($ED$11*AQ$8),1,IF($C39+$D39+$E39+$F39+$ED38&gt;($ED$11*AQ$8),2,IF($C39+$D39+$E39+$F39+$G39+$ED38&gt;($ED$11*AQ$8),3,0))))</f>
        <v>0</v>
      </c>
      <c r="AR39" s="68">
        <f>IF(OR(SUMIF(AR$12:AR38,2,AR$12:AR38)=2,SUMIF(AR$12:AR38,1,AR$12:AR38)=1,SUM(AR$12:AR38)=1,SUM(AR$12:AR38)=2),0,IF($C39+$ED38&gt;($ED$11*AR$8),1,IF($C39+$D39+$E39+$F39+$ED38&gt;($ED$11*AR$8),2,IF($C39+$D39+$E39+$F39+$G39+$ED38&gt;($ED$11*AR$8),3,0))))</f>
        <v>0</v>
      </c>
      <c r="AS39" s="68">
        <f>IF(OR(SUMIF(AS$12:AS38,2,AS$12:AS38)=2,SUMIF(AS$12:AS38,1,AS$12:AS38)=1,SUM(AS$12:AS38)=1,SUM(AS$12:AS38)=2),0,IF($C39+$ED38&gt;($ED$11*AS$8),1,IF($C39+$D39+$E39+$F39+$ED38&gt;($ED$11*AS$8),2,IF($C39+$D39+$E39+$F39+$G39+$ED38&gt;($ED$11*AS$8),3,0))))</f>
        <v>0</v>
      </c>
      <c r="AT39" s="68">
        <f>IF(OR(SUMIF(AT$12:AT38,2,AT$12:AT38)=2,SUMIF(AT$12:AT38,1,AT$12:AT38)=1,SUM(AT$12:AT38)=1,SUM(AT$12:AT38)=2),0,IF($C39+$ED38&gt;($ED$11*AT$8),1,IF($C39+$D39+$E39+$F39+$ED38&gt;($ED$11*AT$8),2,IF($C39+$D39+$E39+$F39+$G39+$ED38&gt;($ED$11*AT$8),3,0))))</f>
        <v>0</v>
      </c>
      <c r="AU39" s="68">
        <f>IF(OR(SUMIF(AU$12:AU38,2,AU$12:AU38)=2,SUMIF(AU$12:AU38,1,AU$12:AU38)=1,SUM(AU$12:AU38)=1,SUM(AU$12:AU38)=2),0,IF($C39+$ED38&gt;($ED$11*AU$8),1,IF($C39+$D39+$E39+$F39+$ED38&gt;($ED$11*AU$8),2,IF($C39+$D39+$E39+$F39+$G39+$ED38&gt;($ED$11*AU$8),3,0))))</f>
        <v>0</v>
      </c>
      <c r="AV39" s="68">
        <f>IF(OR(SUMIF(AV$12:AV38,2,AV$12:AV38)=2,SUMIF(AV$12:AV38,1,AV$12:AV38)=1,SUM(AV$12:AV38)=1,SUM(AV$12:AV38)=2),0,IF($C39+$ED38&gt;($ED$11*AV$8),1,IF($C39+$D39+$E39+$F39+$ED38&gt;($ED$11*AV$8),2,IF($C39+$D39+$E39+$F39+$G39+$ED38&gt;($ED$11*AV$8),3,0))))</f>
        <v>0</v>
      </c>
      <c r="AW39" s="68">
        <f>IF(OR(SUMIF(AW$12:AW38,2,AW$12:AW38)=2,SUMIF(AW$12:AW38,1,AW$12:AW38)=1,SUM(AW$12:AW38)=1,SUM(AW$12:AW38)=2),0,IF($C39+$ED38&gt;($ED$11*AW$8),1,IF($C39+$D39+$E39+$F39+$ED38&gt;($ED$11*AW$8),2,IF($C39+$D39+$E39+$F39+$G39+$ED38&gt;($ED$11*AW$8),3,0))))</f>
        <v>0</v>
      </c>
      <c r="AX39" s="68">
        <f>IF(OR(SUMIF(AX$12:AX38,2,AX$12:AX38)=2,SUMIF(AX$12:AX38,1,AX$12:AX38)=1,SUM(AX$12:AX38)=1,SUM(AX$12:AX38)=2),0,IF($C39+$ED38&gt;($ED$11*AX$8),1,IF($C39+$D39+$E39+$F39+$ED38&gt;($ED$11*AX$8),2,IF($C39+$D39+$E39+$F39+$G39+$ED38&gt;($ED$11*AX$8),3,0))))</f>
        <v>0</v>
      </c>
      <c r="AY39" s="68">
        <f>IF(OR(SUMIF(AY$12:AY38,2,AY$12:AY38)=2,SUMIF(AY$12:AY38,1,AY$12:AY38)=1,SUM(AY$12:AY38)=1,SUM(AY$12:AY38)=2),0,IF($C39+$ED38&gt;($ED$11*AY$8),1,IF($C39+$D39+$E39+$F39+$ED38&gt;($ED$11*AY$8),2,IF($C39+$D39+$E39+$F39+$G39+$ED38&gt;($ED$11*AY$8),3,0))))</f>
        <v>0</v>
      </c>
      <c r="AZ39" s="68">
        <f>IF(OR(SUMIF(AZ$12:AZ38,2,AZ$12:AZ38)=2,SUMIF(AZ$12:AZ38,1,AZ$12:AZ38)=1,SUM(AZ$12:AZ38)=1,SUM(AZ$12:AZ38)=2),0,IF($C39+$ED38&gt;($ED$11*AZ$8),1,IF($C39+$D39+$E39+$F39+$ED38&gt;($ED$11*AZ$8),2,IF($C39+$D39+$E39+$F39+$G39+$ED38&gt;($ED$11*AZ$8),3,0))))</f>
        <v>0</v>
      </c>
      <c r="BA39" s="68">
        <f>IF(OR(SUMIF(BA$12:BA38,2,BA$12:BA38)=2,SUMIF(BA$12:BA38,1,BA$12:BA38)=1,SUM(BA$12:BA38)=1,SUM(BA$12:BA38)=2),0,IF($C39+$ED38&gt;($ED$11*BA$8),1,IF($C39+$D39+$E39+$F39+$ED38&gt;($ED$11*BA$8),2,IF($C39+$D39+$E39+$F39+$G39+$ED38&gt;($ED$11*BA$8),3,0))))</f>
        <v>0</v>
      </c>
      <c r="BB39" s="68">
        <f>IF(OR(SUMIF(BB$12:BB38,2,BB$12:BB38)=2,SUMIF(BB$12:BB38,1,BB$12:BB38)=1,SUM(BB$12:BB38)=1,SUM(BB$12:BB38)=2),0,IF($C39+$ED38&gt;($ED$11*BB$8),1,IF($C39+$D39+$E39+$F39+$ED38&gt;($ED$11*BB$8),2,IF($C39+$D39+$E39+$F39+$G39+$ED38&gt;($ED$11*BB$8),3,0))))</f>
        <v>0</v>
      </c>
      <c r="BC39" s="68">
        <f>IF(OR(SUMIF(BC$12:BC38,2,BC$12:BC38)=2,SUMIF(BC$12:BC38,1,BC$12:BC38)=1,SUM(BC$12:BC38)=1,SUM(BC$12:BC38)=2),0,IF($C39+$ED38&gt;($ED$11*BC$8),1,IF($C39+$D39+$E39+$F39+$ED38&gt;($ED$11*BC$8),2,IF($C39+$D39+$E39+$F39+$G39+$ED38&gt;($ED$11*BC$8),3,0))))</f>
        <v>0</v>
      </c>
      <c r="BD39" s="68">
        <f>IF(OR(SUMIF(BD$12:BD38,2,BD$12:BD38)=2,SUMIF(BD$12:BD38,1,BD$12:BD38)=1,SUM(BD$12:BD38)=1,SUM(BD$12:BD38)=2),0,IF($C39+$ED38&gt;($ED$11*BD$8),1,IF($C39+$D39+$E39+$F39+$ED38&gt;($ED$11*BD$8),2,IF($C39+$D39+$E39+$F39+$G39+$ED38&gt;($ED$11*BD$8),3,0))))</f>
        <v>0</v>
      </c>
      <c r="BE39" s="68">
        <f>IF(OR(SUMIF(BE$12:BE38,2,BE$12:BE38)=2,SUMIF(BE$12:BE38,1,BE$12:BE38)=1,SUM(BE$12:BE38)=1,SUM(BE$12:BE38)=2),0,IF($C39+$ED38&gt;($ED$11*BE$8),1,IF($C39+$D39+$E39+$F39+$ED38&gt;($ED$11*BE$8),2,IF($C39+$D39+$E39+$F39+$G39+$ED38&gt;($ED$11*BE$8),3,0))))</f>
        <v>0</v>
      </c>
      <c r="BF39" s="68">
        <f>IF(OR(SUMIF(BF$12:BF38,2,BF$12:BF38)=2,SUMIF(BF$12:BF38,1,BF$12:BF38)=1,SUM(BF$12:BF38)=1,SUM(BF$12:BF38)=2),0,IF($C39+$ED38&gt;($ED$11*BF$8),1,IF($C39+$D39+$E39+$F39+$ED38&gt;($ED$11*BF$8),2,IF($C39+$D39+$E39+$F39+$G39+$ED38&gt;($ED$11*BF$8),3,0))))</f>
        <v>0</v>
      </c>
      <c r="BG39" s="68">
        <f>IF(OR(SUMIF(BG$12:BG38,2,BG$12:BG38)=2,SUMIF(BG$12:BG38,1,BG$12:BG38)=1,SUM(BG$12:BG38)=1,SUM(BG$12:BG38)=2),0,IF($C39+$ED38&gt;($ED$11*BG$8),1,IF($C39+$D39+$E39+$F39+$ED38&gt;($ED$11*BG$8),2,IF($C39+$D39+$E39+$F39+$G39+$ED38&gt;($ED$11*BG$8),3,0))))</f>
        <v>0</v>
      </c>
      <c r="BH39" s="68">
        <f>IF(OR(SUMIF(BH$12:BH38,2,BH$12:BH38)=2,SUMIF(BH$12:BH38,1,BH$12:BH38)=1,SUM(BH$12:BH38)=1,SUM(BH$12:BH38)=2),0,IF($C39+$ED38&gt;($ED$11*BH$8),1,IF($C39+$D39+$E39+$F39+$ED38&gt;($ED$11*BH$8),2,IF($C39+$D39+$E39+$F39+$G39+$ED38&gt;($ED$11*BH$8),3,0))))</f>
        <v>0</v>
      </c>
      <c r="BI39" s="68">
        <f>IF(OR(SUMIF(BI$12:BI38,2,BI$12:BI38)=2,SUMIF(BI$12:BI38,1,BI$12:BI38)=1,SUM(BI$12:BI38)=1,SUM(BI$12:BI38)=2),0,IF($C39+$ED38&gt;($ED$11*BI$8),1,IF($C39+$D39+$E39+$F39+$ED38&gt;($ED$11*BI$8),2,IF($C39+$D39+$E39+$F39+$G39+$ED38&gt;($ED$11*BI$8),3,0))))</f>
        <v>0</v>
      </c>
      <c r="BJ39" s="68">
        <f>IF(OR(SUMIF(BJ$12:BJ38,2,BJ$12:BJ38)=2,SUMIF(BJ$12:BJ38,1,BJ$12:BJ38)=1,SUM(BJ$12:BJ38)=1,SUM(BJ$12:BJ38)=2),0,IF($C39+$ED38&gt;($ED$11*BJ$8),1,IF($C39+$D39+$E39+$F39+$ED38&gt;($ED$11*BJ$8),2,IF($C39+$D39+$E39+$F39+$G39+$ED38&gt;($ED$11*BJ$8),3,0))))</f>
        <v>0</v>
      </c>
      <c r="BK39" s="68">
        <f>IF(OR(SUMIF(BK$12:BK38,2,BK$12:BK38)=2,SUMIF(BK$12:BK38,1,BK$12:BK38)=1,SUM(BK$12:BK38)=1,SUM(BK$12:BK38)=2),0,IF($C39+$ED38&gt;($ED$11*BK$8),1,IF($C39+$D39+$E39+$F39+$ED38&gt;($ED$11*BK$8),2,IF($C39+$D39+$E39+$F39+$G39+$ED38&gt;($ED$11*BK$8),3,0))))</f>
        <v>0</v>
      </c>
      <c r="BL39" s="68">
        <f>IF(OR(SUMIF(BL$12:BL38,2,BL$12:BL38)=2,SUMIF(BL$12:BL38,1,BL$12:BL38)=1,SUM(BL$12:BL38)=1,SUM(BL$12:BL38)=2),0,IF($C39+$ED38&gt;($ED$11*BL$8),1,IF($C39+$D39+$E39+$F39+$ED38&gt;($ED$11*BL$8),2,IF($C39+$D39+$E39+$F39+$G39+$ED38&gt;($ED$11*BL$8),3,0))))</f>
        <v>0</v>
      </c>
      <c r="BM39" s="68">
        <f>IF(OR(SUMIF(BM$12:BM38,2,BM$12:BM38)=2,SUMIF(BM$12:BM38,1,BM$12:BM38)=1,SUM(BM$12:BM38)=1,SUM(BM$12:BM38)=2),0,IF($C39+$ED38&gt;($ED$11*BM$8),1,IF($C39+$D39+$E39+$F39+$ED38&gt;($ED$11*BM$8),2,IF($C39+$D39+$E39+$F39+$G39+$ED38&gt;($ED$11*BM$8),3,0))))</f>
        <v>0</v>
      </c>
      <c r="BN39" s="68">
        <f>IF(OR(SUMIF(BN$12:BN38,2,BN$12:BN38)=2,SUMIF(BN$12:BN38,1,BN$12:BN38)=1,SUM(BN$12:BN38)=1,SUM(BN$12:BN38)=2),0,IF($C39+$ED38&gt;($ED$11*BN$8),1,IF($C39+$D39+$E39+$F39+$ED38&gt;($ED$11*BN$8),2,IF($C39+$D39+$E39+$F39+$G39+$ED38&gt;($ED$11*BN$8),3,0))))</f>
        <v>0</v>
      </c>
      <c r="BO39" s="68">
        <f>IF(OR(SUMIF(BO$12:BO38,2,BO$12:BO38)=2,SUMIF(BO$12:BO38,1,BO$12:BO38)=1,SUM(BO$12:BO38)=1,SUM(BO$12:BO38)=2),0,IF($C39+$ED38&gt;($ED$11*BO$8),1,IF($C39+$D39+$E39+$F39+$ED38&gt;($ED$11*BO$8),2,IF($C39+$D39+$E39+$F39+$G39+$ED38&gt;($ED$11*BO$8),3,0))))</f>
        <v>0</v>
      </c>
      <c r="BP39" s="68">
        <f>IF(OR(SUMIF(BP$12:BP38,2,BP$12:BP38)=2,SUMIF(BP$12:BP38,1,BP$12:BP38)=1,SUM(BP$12:BP38)=1,SUM(BP$12:BP38)=2),0,IF($C39+$ED38&gt;($ED$11*BP$8),1,IF($C39+$D39+$E39+$F39+$ED38&gt;($ED$11*BP$8),2,IF($C39+$D39+$E39+$F39+$G39+$ED38&gt;($ED$11*BP$8),3,0))))</f>
        <v>0</v>
      </c>
      <c r="BQ39" s="68">
        <f>IF(OR(SUMIF(BQ$12:BQ38,2,BQ$12:BQ38)=2,SUMIF(BQ$12:BQ38,1,BQ$12:BQ38)=1,SUM(BQ$12:BQ38)=1,SUM(BQ$12:BQ38)=2),0,IF($C39+$ED38&gt;($ED$11*BQ$8),1,IF($C39+$D39+$E39+$F39+$ED38&gt;($ED$11*BQ$8),2,IF($C39+$D39+$E39+$F39+$G39+$ED38&gt;($ED$11*BQ$8),3,0))))</f>
        <v>0</v>
      </c>
      <c r="BR39" s="68">
        <f>IF(OR(SUMIF(BR$12:BR38,2,BR$12:BR38)=2,SUMIF(BR$12:BR38,1,BR$12:BR38)=1,SUM(BR$12:BR38)=1,SUM(BR$12:BR38)=2),0,IF($C39+$ED38&gt;($ED$11*BR$8),1,IF($C39+$D39+$E39+$F39+$ED38&gt;($ED$11*BR$8),2,IF($C39+$D39+$E39+$F39+$G39+$ED38&gt;($ED$11*BR$8),3,0))))</f>
        <v>0</v>
      </c>
      <c r="BS39" s="68">
        <f>IF(OR(SUMIF(BS$12:BS38,2,BS$12:BS38)=2,SUMIF(BS$12:BS38,1,BS$12:BS38)=1,SUM(BS$12:BS38)=1,SUM(BS$12:BS38)=2),0,IF($C39+$ED38&gt;($ED$11*BS$8),1,IF($C39+$D39+$E39+$F39+$ED38&gt;($ED$11*BS$8),2,IF($C39+$D39+$E39+$F39+$G39+$ED38&gt;($ED$11*BS$8),3,0))))</f>
        <v>0</v>
      </c>
      <c r="BT39" s="68">
        <f>IF(OR(SUMIF(BT$12:BT38,2,BT$12:BT38)=2,SUMIF(BT$12:BT38,1,BT$12:BT38)=1,SUM(BT$12:BT38)=1,SUM(BT$12:BT38)=2),0,IF($C39+$ED38&gt;($ED$11*BT$8),1,IF($C39+$D39+$E39+$F39+$ED38&gt;($ED$11*BT$8),2,IF($C39+$D39+$E39+$F39+$G39+$ED38&gt;($ED$11*BT$8),3,0))))</f>
        <v>0</v>
      </c>
      <c r="BU39" s="68">
        <f>IF(OR(SUMIF(BU$12:BU38,2,BU$12:BU38)=2,SUMIF(BU$12:BU38,1,BU$12:BU38)=1,SUM(BU$12:BU38)=1,SUM(BU$12:BU38)=2),0,IF($C39+$ED38&gt;($ED$11*BU$8),1,IF($C39+$D39+$E39+$F39+$ED38&gt;($ED$11*BU$8),2,IF($C39+$D39+$E39+$F39+$G39+$ED38&gt;($ED$11*BU$8),3,0))))</f>
        <v>0</v>
      </c>
      <c r="BV39" s="68">
        <f>IF(OR(SUMIF(BV$12:BV38,2,BV$12:BV38)=2,SUMIF(BV$12:BV38,1,BV$12:BV38)=1,SUM(BV$12:BV38)=1,SUM(BV$12:BV38)=2),0,IF($C39+$ED38&gt;($ED$11*BV$8),1,IF($C39+$D39+$E39+$F39+$ED38&gt;($ED$11*BV$8),2,IF($C39+$D39+$E39+$F39+$G39+$ED38&gt;($ED$11*BV$8),3,0))))</f>
        <v>0</v>
      </c>
      <c r="BW39" s="68">
        <f>IF(OR(SUMIF(BW$12:BW38,2,BW$12:BW38)=2,SUMIF(BW$12:BW38,1,BW$12:BW38)=1,SUM(BW$12:BW38)=1,SUM(BW$12:BW38)=2),0,IF($C39+$ED38&gt;($ED$11*BW$8),1,IF($C39+$D39+$E39+$F39+$ED38&gt;($ED$11*BW$8),2,IF($C39+$D39+$E39+$F39+$G39+$ED38&gt;($ED$11*BW$8),3,0))))</f>
        <v>0</v>
      </c>
      <c r="BX39" s="68">
        <f>IF(OR(SUMIF(BX$12:BX38,2,BX$12:BX38)=2,SUMIF(BX$12:BX38,1,BX$12:BX38)=1,SUM(BX$12:BX38)=1,SUM(BX$12:BX38)=2),0,IF($C39+$ED38&gt;($ED$11*BX$8),1,IF($C39+$D39+$E39+$F39+$ED38&gt;($ED$11*BX$8),2,IF($C39+$D39+$E39+$F39+$G39+$ED38&gt;($ED$11*BX$8),3,0))))</f>
        <v>0</v>
      </c>
      <c r="BY39" s="68">
        <f>IF(OR(SUMIF(BY$12:BY38,2,BY$12:BY38)=2,SUMIF(BY$12:BY38,1,BY$12:BY38)=1,SUM(BY$12:BY38)=1,SUM(BY$12:BY38)=2),0,IF($C39+$ED38&gt;($ED$11*BY$8),1,IF($C39+$D39+$E39+$F39+$ED38&gt;($ED$11*BY$8),2,IF($C39+$D39+$E39+$F39+$G39+$ED38&gt;($ED$11*BY$8),3,0))))</f>
        <v>0</v>
      </c>
      <c r="BZ39" s="68">
        <f>IF(OR(SUMIF(BZ$12:BZ38,2,BZ$12:BZ38)=2,SUMIF(BZ$12:BZ38,1,BZ$12:BZ38)=1,SUM(BZ$12:BZ38)=1,SUM(BZ$12:BZ38)=2),0,IF($C39+$ED38&gt;($ED$11*BZ$8),1,IF($C39+$D39+$E39+$F39+$ED38&gt;($ED$11*BZ$8),2,IF($C39+$D39+$E39+$F39+$G39+$ED38&gt;($ED$11*BZ$8),3,0))))</f>
        <v>0</v>
      </c>
      <c r="CA39" s="68">
        <f>IF(OR(SUMIF(CA$12:CA38,2,CA$12:CA38)=2,SUMIF(CA$12:CA38,1,CA$12:CA38)=1,SUM(CA$12:CA38)=1,SUM(CA$12:CA38)=2),0,IF($C39+$ED38&gt;($ED$11*CA$8),1,IF($C39+$D39+$E39+$F39+$ED38&gt;($ED$11*CA$8),2,IF($C39+$D39+$E39+$F39+$G39+$ED38&gt;($ED$11*CA$8),3,0))))</f>
        <v>0</v>
      </c>
      <c r="CB39" s="68">
        <f>IF(OR(SUMIF(CB$12:CB38,2,CB$12:CB38)=2,SUMIF(CB$12:CB38,1,CB$12:CB38)=1,SUM(CB$12:CB38)=1,SUM(CB$12:CB38)=2),0,IF($C39+$ED38&gt;($ED$11*CB$8),1,IF($C39+$D39+$E39+$F39+$ED38&gt;($ED$11*CB$8),2,IF($C39+$D39+$E39+$F39+$G39+$ED38&gt;($ED$11*CB$8),3,0))))</f>
        <v>0</v>
      </c>
      <c r="CC39" s="68">
        <f>IF(OR(SUMIF(CC$12:CC38,2,CC$12:CC38)=2,SUMIF(CC$12:CC38,1,CC$12:CC38)=1,SUM(CC$12:CC38)=1,SUM(CC$12:CC38)=2),0,IF($C39+$ED38&gt;($ED$11*CC$8),1,IF($C39+$D39+$E39+$F39+$ED38&gt;($ED$11*CC$8),2,IF($C39+$D39+$E39+$F39+$G39+$ED38&gt;($ED$11*CC$8),3,0))))</f>
        <v>0</v>
      </c>
      <c r="CD39" s="68">
        <f>IF(OR(SUMIF(CD$12:CD38,2,CD$12:CD38)=2,SUMIF(CD$12:CD38,1,CD$12:CD38)=1,SUM(CD$12:CD38)=1,SUM(CD$12:CD38)=2),0,IF($C39+$ED38&gt;($ED$11*CD$8),1,IF($C39+$D39+$E39+$F39+$ED38&gt;($ED$11*CD$8),2,IF($C39+$D39+$E39+$F39+$G39+$ED38&gt;($ED$11*CD$8),3,0))))</f>
        <v>0</v>
      </c>
      <c r="CE39" s="68">
        <f>IF(OR(SUMIF(CE$12:CE38,2,CE$12:CE38)=2,SUMIF(CE$12:CE38,1,CE$12:CE38)=1,SUM(CE$12:CE38)=1,SUM(CE$12:CE38)=2),0,IF($C39+$ED38&gt;($ED$11*CE$8),1,IF($C39+$D39+$E39+$F39+$ED38&gt;($ED$11*CE$8),2,IF($C39+$D39+$E39+$F39+$G39+$ED38&gt;($ED$11*CE$8),3,0))))</f>
        <v>0</v>
      </c>
      <c r="CF39" s="68">
        <f>IF(OR(SUMIF(CF$12:CF38,2,CF$12:CF38)=2,SUMIF(CF$12:CF38,1,CF$12:CF38)=1,SUM(CF$12:CF38)=1,SUM(CF$12:CF38)=2),0,IF($C39+$ED38&gt;($ED$11*CF$8),1,IF($C39+$D39+$E39+$F39+$ED38&gt;($ED$11*CF$8),2,IF($C39+$D39+$E39+$F39+$G39+$ED38&gt;($ED$11*CF$8),3,0))))</f>
        <v>0</v>
      </c>
      <c r="CG39" s="68">
        <f>IF(OR(SUMIF(CG$12:CG38,2,CG$12:CG38)=2,SUMIF(CG$12:CG38,1,CG$12:CG38)=1,SUM(CG$12:CG38)=1,SUM(CG$12:CG38)=2),0,IF($C39+$ED38&gt;($ED$11*CG$8),1,IF($C39+$D39+$E39+$F39+$ED38&gt;($ED$11*CG$8),2,IF($C39+$D39+$E39+$F39+$G39+$ED38&gt;($ED$11*CG$8),3,0))))</f>
        <v>0</v>
      </c>
      <c r="CH39" s="68">
        <f>IF(OR(SUMIF(CH$12:CH38,2,CH$12:CH38)=2,SUMIF(CH$12:CH38,1,CH$12:CH38)=1,SUM(CH$12:CH38)=1,SUM(CH$12:CH38)=2),0,IF($C39+$ED38&gt;($ED$11*CH$8),1,IF($C39+$D39+$E39+$F39+$ED38&gt;($ED$11*CH$8),2,IF($C39+$D39+$E39+$F39+$G39+$ED38&gt;($ED$11*CH$8),3,0))))</f>
        <v>0</v>
      </c>
      <c r="CI39" s="68">
        <f>IF(OR(SUMIF(CI$12:CI38,2,CI$12:CI38)=2,SUMIF(CI$12:CI38,1,CI$12:CI38)=1,SUM(CI$12:CI38)=1,SUM(CI$12:CI38)=2),0,IF($C39+$ED38&gt;($ED$11*CI$8),1,IF($C39+$D39+$E39+$F39+$ED38&gt;($ED$11*CI$8),2,IF($C39+$D39+$E39+$F39+$G39+$ED38&gt;($ED$11*CI$8),3,0))))</f>
        <v>0</v>
      </c>
      <c r="CJ39" s="68">
        <f>IF(OR(SUMIF(CJ$12:CJ38,2,CJ$12:CJ38)=2,SUMIF(CJ$12:CJ38,1,CJ$12:CJ38)=1,SUM(CJ$12:CJ38)=1,SUM(CJ$12:CJ38)=2),0,IF($C39+$ED38&gt;($ED$11*CJ$8),1,IF($C39+$D39+$E39+$F39+$ED38&gt;($ED$11*CJ$8),2,IF($C39+$D39+$E39+$F39+$G39+$ED38&gt;($ED$11*CJ$8),3,0))))</f>
        <v>0</v>
      </c>
      <c r="CK39" s="68">
        <f>IF(OR(SUMIF(CK$12:CK38,2,CK$12:CK38)=2,SUMIF(CK$12:CK38,1,CK$12:CK38)=1,SUM(CK$12:CK38)=1,SUM(CK$12:CK38)=2),0,IF($C39+$ED38&gt;($ED$11*CK$8),1,IF($C39+$D39+$E39+$F39+$ED38&gt;($ED$11*CK$8),2,IF($C39+$D39+$E39+$F39+$G39+$ED38&gt;($ED$11*CK$8),3,0))))</f>
        <v>0</v>
      </c>
      <c r="CL39" s="68">
        <f>IF(OR(SUMIF(CL$12:CL38,2,CL$12:CL38)=2,SUMIF(CL$12:CL38,1,CL$12:CL38)=1,SUM(CL$12:CL38)=1,SUM(CL$12:CL38)=2),0,IF($C39+$ED38&gt;($ED$11*CL$8),1,IF($C39+$D39+$E39+$F39+$ED38&gt;($ED$11*CL$8),2,IF($C39+$D39+$E39+$F39+$G39+$ED38&gt;($ED$11*CL$8),3,0))))</f>
        <v>0</v>
      </c>
      <c r="CM39" s="68">
        <f>IF(OR(SUMIF(CM$12:CM38,2,CM$12:CM38)=2,SUMIF(CM$12:CM38,1,CM$12:CM38)=1,SUM(CM$12:CM38)=1,SUM(CM$12:CM38)=2),0,IF($C39+$ED38&gt;($ED$11*CM$8),1,IF($C39+$D39+$E39+$F39+$ED38&gt;($ED$11*CM$8),2,IF($C39+$D39+$E39+$F39+$G39+$ED38&gt;($ED$11*CM$8),3,0))))</f>
        <v>0</v>
      </c>
      <c r="CN39" s="68">
        <f>IF(OR(SUMIF(CN$12:CN38,2,CN$12:CN38)=2,SUMIF(CN$12:CN38,1,CN$12:CN38)=1,SUM(CN$12:CN38)=1,SUM(CN$12:CN38)=2),0,IF($C39+$ED38&gt;($ED$11*CN$8),1,IF($C39+$D39+$E39+$F39+$ED38&gt;($ED$11*CN$8),2,IF($C39+$D39+$E39+$F39+$G39+$ED38&gt;($ED$11*CN$8),3,0))))</f>
        <v>0</v>
      </c>
      <c r="CO39" s="68">
        <f>IF(OR(SUMIF(CO$12:CO38,2,CO$12:CO38)=2,SUMIF(CO$12:CO38,1,CO$12:CO38)=1,SUM(CO$12:CO38)=1,SUM(CO$12:CO38)=2),0,IF($C39+$ED38&gt;($ED$11*CO$8),1,IF($C39+$D39+$E39+$F39+$ED38&gt;($ED$11*CO$8),2,IF($C39+$D39+$E39+$F39+$G39+$ED38&gt;($ED$11*CO$8),3,0))))</f>
        <v>0</v>
      </c>
      <c r="CP39" s="68">
        <f>IF(OR(SUMIF(CP$12:CP38,2,CP$12:CP38)=2,SUMIF(CP$12:CP38,1,CP$12:CP38)=1,SUM(CP$12:CP38)=1,SUM(CP$12:CP38)=2),0,IF($C39+$ED38&gt;($ED$11*CP$8),1,IF($C39+$D39+$E39+$F39+$ED38&gt;($ED$11*CP$8),2,IF($C39+$D39+$E39+$F39+$G39+$ED38&gt;($ED$11*CP$8),3,0))))</f>
        <v>0</v>
      </c>
      <c r="CQ39" s="68">
        <f>IF(OR(SUMIF(CQ$12:CQ38,2,CQ$12:CQ38)=2,SUMIF(CQ$12:CQ38,1,CQ$12:CQ38)=1,SUM(CQ$12:CQ38)=1,SUM(CQ$12:CQ38)=2),0,IF($C39+$ED38&gt;($ED$11*CQ$8),1,IF($C39+$D39+$E39+$F39+$ED38&gt;($ED$11*CQ$8),2,IF($C39+$D39+$E39+$F39+$G39+$ED38&gt;($ED$11*CQ$8),3,0))))</f>
        <v>0</v>
      </c>
      <c r="CR39" s="68">
        <f>IF(OR(SUMIF(CR$12:CR38,2,CR$12:CR38)=2,SUMIF(CR$12:CR38,1,CR$12:CR38)=1,SUM(CR$12:CR38)=1,SUM(CR$12:CR38)=2),0,IF($C39+$ED38&gt;($ED$11*CR$8),1,IF($C39+$D39+$E39+$F39+$ED38&gt;($ED$11*CR$8),2,IF($C39+$D39+$E39+$F39+$G39+$ED38&gt;($ED$11*CR$8),3,0))))</f>
        <v>0</v>
      </c>
      <c r="CS39" s="68">
        <f>IF(OR(SUMIF(CS$12:CS38,2,CS$12:CS38)=2,SUMIF(CS$12:CS38,1,CS$12:CS38)=1,SUM(CS$12:CS38)=1,SUM(CS$12:CS38)=2),0,IF($C39+$ED38&gt;($ED$11*CS$8),1,IF($C39+$D39+$E39+$F39+$ED38&gt;($ED$11*CS$8),2,IF($C39+$D39+$E39+$F39+$G39+$ED38&gt;($ED$11*CS$8),3,0))))</f>
        <v>0</v>
      </c>
      <c r="CT39" s="68">
        <f>IF(OR(SUMIF(CT$12:CT38,2,CT$12:CT38)=2,SUMIF(CT$12:CT38,1,CT$12:CT38)=1,SUM(CT$12:CT38)=1,SUM(CT$12:CT38)=2),0,IF($C39+$ED38&gt;($ED$11*CT$8),1,IF($C39+$D39+$E39+$F39+$ED38&gt;($ED$11*CT$8),2,IF($C39+$D39+$E39+$F39+$G39+$ED38&gt;($ED$11*CT$8),3,0))))</f>
        <v>0</v>
      </c>
      <c r="CU39" s="68">
        <f>IF(OR(SUMIF(CU$12:CU38,2,CU$12:CU38)=2,SUMIF(CU$12:CU38,1,CU$12:CU38)=1,SUM(CU$12:CU38)=1,SUM(CU$12:CU38)=2),0,IF($C39+$ED38&gt;($ED$11*CU$8),1,IF($C39+$D39+$E39+$F39+$ED38&gt;($ED$11*CU$8),2,IF($C39+$D39+$E39+$F39+$G39+$ED38&gt;($ED$11*CU$8),3,0))))</f>
        <v>0</v>
      </c>
      <c r="CV39" s="68">
        <f>IF(OR(SUMIF(CV$12:CV38,2,CV$12:CV38)=2,SUMIF(CV$12:CV38,1,CV$12:CV38)=1,SUM(CV$12:CV38)=1,SUM(CV$12:CV38)=2),0,IF($C39+$ED38&gt;($ED$11*CV$8),1,IF($C39+$D39+$E39+$F39+$ED38&gt;($ED$11*CV$8),2,IF($C39+$D39+$E39+$F39+$G39+$ED38&gt;($ED$11*CV$8),3,0))))</f>
        <v>0</v>
      </c>
      <c r="CW39" s="68">
        <f>IF(OR(SUMIF(CW$12:CW38,2,CW$12:CW38)=2,SUMIF(CW$12:CW38,1,CW$12:CW38)=1,SUM(CW$12:CW38)=1,SUM(CW$12:CW38)=2),0,IF($C39+$ED38&gt;($ED$11*CW$8),1,IF($C39+$D39+$E39+$F39+$ED38&gt;($ED$11*CW$8),2,IF($C39+$D39+$E39+$F39+$G39+$ED38&gt;($ED$11*CW$8),3,0))))</f>
        <v>0</v>
      </c>
      <c r="CX39" s="68">
        <f>IF(OR(SUMIF(CX$12:CX38,2,CX$12:CX38)=2,SUMIF(CX$12:CX38,1,CX$12:CX38)=1,SUM(CX$12:CX38)=1,SUM(CX$12:CX38)=2),0,IF($C39+$ED38&gt;($ED$11*CX$8),1,IF($C39+$D39+$E39+$F39+$ED38&gt;($ED$11*CX$8),2,IF($C39+$D39+$E39+$F39+$G39+$ED38&gt;($ED$11*CX$8),3,0))))</f>
        <v>0</v>
      </c>
      <c r="CY39" s="68">
        <f>IF(OR(SUMIF(CY$12:CY38,2,CY$12:CY38)=2,SUMIF(CY$12:CY38,1,CY$12:CY38)=1,SUM(CY$12:CY38)=1,SUM(CY$12:CY38)=2),0,IF($C39+$ED38&gt;($ED$11*CY$8),1,IF($C39+$D39+$E39+$F39+$ED38&gt;($ED$11*CY$8),2,IF($C39+$D39+$E39+$F39+$G39+$ED38&gt;($ED$11*CY$8),3,0))))</f>
        <v>0</v>
      </c>
      <c r="CZ39" s="68">
        <f>IF(OR(SUMIF(CZ$12:CZ38,2,CZ$12:CZ38)=2,SUMIF(CZ$12:CZ38,1,CZ$12:CZ38)=1,SUM(CZ$12:CZ38)=1,SUM(CZ$12:CZ38)=2),0,IF($C39+$ED38&gt;($ED$11*CZ$8),1,IF($C39+$D39+$E39+$F39+$ED38&gt;($ED$11*CZ$8),2,IF($C39+$D39+$E39+$F39+$G39+$ED38&gt;($ED$11*CZ$8),3,0))))</f>
        <v>0</v>
      </c>
      <c r="DA39" s="68">
        <f>IF(OR(SUMIF(DA$12:DA38,2,DA$12:DA38)=2,SUMIF(DA$12:DA38,1,DA$12:DA38)=1,SUM(DA$12:DA38)=1,SUM(DA$12:DA38)=2),0,IF($C39+$ED38&gt;($ED$11*DA$8),1,IF($C39+$D39+$E39+$F39+$ED38&gt;($ED$11*DA$8),2,IF($C39+$D39+$E39+$F39+$G39+$ED38&gt;($ED$11*DA$8),3,0))))</f>
        <v>0</v>
      </c>
      <c r="DB39" s="68">
        <f>IF(OR(SUMIF(DB$12:DB38,2,DB$12:DB38)=2,SUMIF(DB$12:DB38,1,DB$12:DB38)=1,SUM(DB$12:DB38)=1,SUM(DB$12:DB38)=2),0,IF($C39+$ED38&gt;($ED$11*DB$8),1,IF($C39+$D39+$E39+$F39+$ED38&gt;($ED$11*DB$8),2,IF($C39+$D39+$E39+$F39+$G39+$ED38&gt;($ED$11*DB$8),3,0))))</f>
        <v>0</v>
      </c>
      <c r="DC39" s="68">
        <f>IF(OR(SUMIF(DC$12:DC38,2,DC$12:DC38)=2,SUMIF(DC$12:DC38,1,DC$12:DC38)=1,SUM(DC$12:DC38)=1,SUM(DC$12:DC38)=2),0,IF($C39+$ED38&gt;($ED$11*DC$8),1,IF($C39+$D39+$E39+$F39+$ED38&gt;($ED$11*DC$8),2,IF($C39+$D39+$E39+$F39+$G39+$ED38&gt;($ED$11*DC$8),3,0))))</f>
        <v>0</v>
      </c>
      <c r="DD39" s="68">
        <f>IF(OR(SUMIF(DD$12:DD38,2,DD$12:DD38)=2,SUMIF(DD$12:DD38,1,DD$12:DD38)=1,SUM(DD$12:DD38)=1,SUM(DD$12:DD38)=2),0,IF($C39+$ED38&gt;($ED$11*DD$8),1,IF($C39+$D39+$E39+$F39+$ED38&gt;($ED$11*DD$8),2,IF($C39+$D39+$E39+$F39+$G39+$ED38&gt;($ED$11*DD$8),3,0))))</f>
        <v>0</v>
      </c>
      <c r="DE39" s="68">
        <f>IF(OR(SUMIF(DE$12:DE38,2,DE$12:DE38)=2,SUMIF(DE$12:DE38,1,DE$12:DE38)=1,SUM(DE$12:DE38)=1,SUM(DE$12:DE38)=2),0,IF($C39+$ED38&gt;($ED$11*DE$8),1,IF($C39+$D39+$E39+$F39+$ED38&gt;($ED$11*DE$8),2,IF($C39+$D39+$E39+$F39+$G39+$ED38&gt;($ED$11*DE$8),3,0))))</f>
        <v>0</v>
      </c>
      <c r="DF39" s="68">
        <f>IF(OR(SUMIF(DF$12:DF38,2,DF$12:DF38)=2,SUMIF(DF$12:DF38,1,DF$12:DF38)=1,SUM(DF$12:DF38)=1,SUM(DF$12:DF38)=2),0,IF($C39+$ED38&gt;($ED$11*DF$8),1,IF($C39+$D39+$E39+$F39+$ED38&gt;($ED$11*DF$8),2,IF($C39+$D39+$E39+$F39+$G39+$ED38&gt;($ED$11*DF$8),3,0))))</f>
        <v>0</v>
      </c>
      <c r="DG39" s="68">
        <f>IF(OR(SUMIF(DG$12:DG38,2,DG$12:DG38)=2,SUMIF(DG$12:DG38,1,DG$12:DG38)=1,SUM(DG$12:DG38)=1,SUM(DG$12:DG38)=2),0,IF($C39+$ED38&gt;($ED$11*DG$8),1,IF($C39+$D39+$E39+$F39+$ED38&gt;($ED$11*DG$8),2,IF($C39+$D39+$E39+$F39+$G39+$ED38&gt;($ED$11*DG$8),3,0))))</f>
        <v>0</v>
      </c>
      <c r="DH39" s="68">
        <f>IF(OR(SUMIF(DH$12:DH38,2,DH$12:DH38)=2,SUMIF(DH$12:DH38,1,DH$12:DH38)=1,SUM(DH$12:DH38)=1,SUM(DH$12:DH38)=2),0,IF($C39+$ED38&gt;($ED$11*DH$8),1,IF($C39+$D39+$E39+$F39+$ED38&gt;($ED$11*DH$8),2,IF($C39+$D39+$E39+$F39+$G39+$ED38&gt;($ED$11*DH$8),3,0))))</f>
        <v>0</v>
      </c>
      <c r="DI39" s="68">
        <f>IF(OR(SUMIF(DI$12:DI38,2,DI$12:DI38)=2,SUMIF(DI$12:DI38,1,DI$12:DI38)=1,SUM(DI$12:DI38)=1,SUM(DI$12:DI38)=2),0,IF($C39+$ED38&gt;($ED$11*DI$8),1,IF($C39+$D39+$E39+$F39+$ED38&gt;($ED$11*DI$8),2,IF($C39+$D39+$E39+$F39+$G39+$ED38&gt;($ED$11*DI$8),3,0))))</f>
        <v>0</v>
      </c>
      <c r="DJ39" s="68">
        <f>IF(OR(SUMIF(DJ$12:DJ38,2,DJ$12:DJ38)=2,SUMIF(DJ$12:DJ38,1,DJ$12:DJ38)=1,SUM(DJ$12:DJ38)=1,SUM(DJ$12:DJ38)=2),0,IF($C39+$ED38&gt;($ED$11*DJ$8),1,IF($C39+$D39+$E39+$F39+$ED38&gt;($ED$11*DJ$8),2,IF($C39+$D39+$E39+$F39+$G39+$ED38&gt;($ED$11*DJ$8),3,0))))</f>
        <v>0</v>
      </c>
      <c r="DK39" s="68">
        <f>IF(OR(SUMIF(DK$12:DK38,2,DK$12:DK38)=2,SUMIF(DK$12:DK38,1,DK$12:DK38)=1,SUM(DK$12:DK38)=1,SUM(DK$12:DK38)=2),0,IF($C39+$ED38&gt;($ED$11*DK$8),1,IF($C39+$D39+$E39+$F39+$ED38&gt;($ED$11*DK$8),2,IF($C39+$D39+$E39+$F39+$G39+$ED38&gt;($ED$11*DK$8),3,0))))</f>
        <v>0</v>
      </c>
      <c r="DL39" s="68">
        <f>IF(OR(SUMIF(DL$12:DL38,2,DL$12:DL38)=2,SUMIF(DL$12:DL38,1,DL$12:DL38)=1,SUM(DL$12:DL38)=1,SUM(DL$12:DL38)=2),0,IF($C39+$ED38&gt;($ED$11*DL$8),1,IF($C39+$D39+$E39+$F39+$ED38&gt;($ED$11*DL$8),2,IF($C39+$D39+$E39+$F39+$G39+$ED38&gt;($ED$11*DL$8),3,0))))</f>
        <v>0</v>
      </c>
      <c r="DM39" s="68">
        <f>IF(OR(SUMIF(DM$12:DM38,2,DM$12:DM38)=2,SUMIF(DM$12:DM38,1,DM$12:DM38)=1,SUM(DM$12:DM38)=1,SUM(DM$12:DM38)=2),0,IF($C39+$ED38&gt;($ED$11*DM$8),1,IF($C39+$D39+$E39+$F39+$ED38&gt;($ED$11*DM$8),2,IF($C39+$D39+$E39+$F39+$G39+$ED38&gt;($ED$11*DM$8),3,0))))</f>
        <v>0</v>
      </c>
      <c r="DN39" s="68">
        <f>IF(OR(SUMIF(DN$12:DN38,2,DN$12:DN38)=2,SUMIF(DN$12:DN38,1,DN$12:DN38)=1,SUM(DN$12:DN38)=1,SUM(DN$12:DN38)=2),0,IF($C39+$ED38&gt;($ED$11*DN$8),1,IF($C39+$D39+$E39+$F39+$ED38&gt;($ED$11*DN$8),2,IF($C39+$D39+$E39+$F39+$G39+$ED38&gt;($ED$11*DN$8),3,0))))</f>
        <v>0</v>
      </c>
      <c r="DO39" s="68">
        <f>IF(OR(SUMIF(DO$12:DO38,2,DO$12:DO38)=2,SUMIF(DO$12:DO38,1,DO$12:DO38)=1,SUM(DO$12:DO38)=1,SUM(DO$12:DO38)=2),0,IF($C39+$ED38&gt;($ED$11*DO$8),1,IF($C39+$D39+$E39+$F39+$ED38&gt;($ED$11*DO$8),2,IF($C39+$D39+$E39+$F39+$G39+$ED38&gt;($ED$11*DO$8),3,0))))</f>
        <v>0</v>
      </c>
      <c r="DP39" s="68">
        <f>IF(OR(SUMIF(DP$12:DP38,2,DP$12:DP38)=2,SUMIF(DP$12:DP38,1,DP$12:DP38)=1,SUM(DP$12:DP38)=1,SUM(DP$12:DP38)=2),0,IF($C39+$ED38&gt;($ED$11*DP$8),1,IF($C39+$D39+$E39+$F39+$ED38&gt;($ED$11*DP$8),2,IF($C39+$D39+$E39+$F39+$G39+$ED38&gt;($ED$11*DP$8),3,0))))</f>
        <v>0</v>
      </c>
      <c r="DQ39" s="68">
        <f>IF(OR(SUMIF(DQ$12:DQ38,2,DQ$12:DQ38)=2,SUMIF(DQ$12:DQ38,1,DQ$12:DQ38)=1,SUM(DQ$12:DQ38)=1,SUM(DQ$12:DQ38)=2),0,IF($C39+$ED38&gt;($ED$11*DQ$8),1,IF($C39+$D39+$E39+$F39+$ED38&gt;($ED$11*DQ$8),2,IF($C39+$D39+$E39+$F39+$G39+$ED38&gt;($ED$11*DQ$8),3,0))))</f>
        <v>0</v>
      </c>
      <c r="DR39" s="68">
        <f>IF(OR(SUMIF(DR$12:DR38,2,DR$12:DR38)=2,SUMIF(DR$12:DR38,1,DR$12:DR38)=1,SUM(DR$12:DR38)=1,SUM(DR$12:DR38)=2),0,IF($C39+$ED38&gt;($ED$11*DR$8),1,IF($C39+$D39+$E39+$F39+$ED38&gt;($ED$11*DR$8),2,IF($C39+$D39+$E39+$F39+$G39+$ED38&gt;($ED$11*DR$8),3,0))))</f>
        <v>0</v>
      </c>
      <c r="DS39" s="68">
        <f>IF(OR(SUMIF(DS$12:DS38,2,DS$12:DS38)=2,SUMIF(DS$12:DS38,1,DS$12:DS38)=1,SUM(DS$12:DS38)=1,SUM(DS$12:DS38)=2),0,IF($C39+$ED38&gt;($ED$11*DS$8),1,IF($C39+$D39+$E39+$F39+$ED38&gt;($ED$11*DS$8),2,IF($C39+$D39+$E39+$F39+$G39+$ED38&gt;($ED$11*DS$8),3,0))))</f>
        <v>0</v>
      </c>
      <c r="DT39" s="68">
        <f>IF(OR(SUMIF(DT$12:DT38,2,DT$12:DT38)=2,SUMIF(DT$12:DT38,1,DT$12:DT38)=1,SUM(DT$12:DT38)=1,SUM(DT$12:DT38)=2),0,IF($C39+$ED38&gt;($ED$11*DT$8),1,IF($C39+$D39+$E39+$F39+$ED38&gt;($ED$11*DT$8),2,IF($C39+$D39+$E39+$F39+$G39+$ED38&gt;($ED$11*DT$8),3,0))))</f>
        <v>0</v>
      </c>
      <c r="DU39" s="68">
        <f>IF(OR(SUMIF(DU$12:DU38,2,DU$12:DU38)=2,SUMIF(DU$12:DU38,1,DU$12:DU38)=1,SUM(DU$12:DU38)=1,SUM(DU$12:DU38)=2),0,IF($C39+$ED38&gt;($ED$11*DU$8),1,IF($C39+$D39+$E39+$F39+$ED38&gt;($ED$11*DU$8),2,IF($C39+$D39+$E39+$F39+$G39+$ED38&gt;($ED$11*DU$8),3,0))))</f>
        <v>0</v>
      </c>
      <c r="DV39" s="68">
        <f>IF(OR(SUMIF(DV$12:DV38,2,DV$12:DV38)=2,SUMIF(DV$12:DV38,1,DV$12:DV38)=1,SUM(DV$12:DV38)=1,SUM(DV$12:DV38)=2),0,IF($C39+$ED38&gt;($ED$11*DV$8),1,IF($C39+$D39+$E39+$F39+$ED38&gt;($ED$11*DV$8),2,IF($C39+$D39+$E39+$F39+$G39+$ED38&gt;($ED$11*DV$8),3,0))))</f>
        <v>0</v>
      </c>
      <c r="DW39" s="68">
        <f>IF(OR(SUMIF(DW$12:DW38,2,DW$12:DW38)=2,SUMIF(DW$12:DW38,1,DW$12:DW38)=1,SUM(DW$12:DW38)=1,SUM(DW$12:DW38)=2),0,IF($C39+$ED38&gt;($ED$11*DW$8),1,IF($C39+$D39+$E39+$F39+$ED38&gt;($ED$11*DW$8),2,IF($C39+$D39+$E39+$F39+$G39+$ED38&gt;($ED$11*DW$8),3,0))))</f>
        <v>0</v>
      </c>
      <c r="DX39" s="68">
        <f>IF(OR(SUMIF(DX$12:DX38,2,DX$12:DX38)=2,SUMIF(DX$12:DX38,1,DX$12:DX38)=1,SUM(DX$12:DX38)=1,SUM(DX$12:DX38)=2),0,IF($C39+$ED38&gt;($ED$11*DX$8),1,IF($C39+$D39+$E39+$F39+$ED38&gt;($ED$11*DX$8),2,IF($C39+$D39+$E39+$F39+$G39+$ED38&gt;($ED$11*DX$8),3,0))))</f>
        <v>0</v>
      </c>
      <c r="DY39" s="68">
        <f>IF(OR(SUMIF(DY$12:DY38,2,DY$12:DY38)=2,SUMIF(DY$12:DY38,1,DY$12:DY38)=1,SUM(DY$12:DY38)=1,SUM(DY$12:DY38)=2),0,IF($C39+$ED38&gt;($ED$11*DY$8),1,IF($C39+$D39+$E39+$F39+$ED38&gt;($ED$11*DY$8),2,IF($C39+$D39+$E39+$F39+$G39+$ED38&gt;($ED$11*DY$8),3,0))))</f>
        <v>0</v>
      </c>
      <c r="DZ39" s="68">
        <f>IF(OR(SUMIF(DZ$12:DZ38,2,DZ$12:DZ38)=2,SUMIF(DZ$12:DZ38,1,DZ$12:DZ38)=1,SUM(DZ$12:DZ38)=1,SUM(DZ$12:DZ38)=2),0,IF($C39+$ED38&gt;($ED$11*DZ$8),1,IF($C39+$D39+$E39+$F39+$ED38&gt;($ED$11*DZ$8),2,IF($C39+$D39+$E39+$F39+$G39+$ED38&gt;($ED$11*DZ$8),3,0))))</f>
        <v>0</v>
      </c>
      <c r="EA39" s="68">
        <f>IF(OR(SUMIF(EA$12:EA38,2,EA$12:EA38)=2,SUMIF(EA$12:EA38,1,EA$12:EA38)=1,SUM(EA$12:EA38)=1,SUM(EA$12:EA38)=2),0,IF($C39+$ED38&gt;($ED$11*EA$8),1,IF($C39+$D39+$E39+$F39+$ED38&gt;($ED$11*EA$8),2,IF($C39+$D39+$E39+$F39+$G39+$ED38&gt;($ED$11*EA$8),3,0))))</f>
        <v>0</v>
      </c>
      <c r="EB39" s="68">
        <f>IF(OR(SUMIF(EB$12:EB38,2,EB$12:EB38)=2,SUMIF(EB$12:EB38,1,EB$12:EB38)=1,SUM(EB$12:EB38)=1,SUM(EB$12:EB38)=2),0,IF($C39+$ED38&gt;($ED$11*EB$8),1,IF($C39+$D39+$E39+$F39+$ED38&gt;($ED$11*EB$8),2,IF($C39+$D39+$E39+$F39+$G39+$ED38&gt;($ED$11*EB$8),3,0))))</f>
        <v>0</v>
      </c>
      <c r="EC39" s="68">
        <f>IF(OR(SUMIF(EC$12:EC38,2,EC$12:EC38)=2,SUMIF(EC$12:EC38,1,EC$12:EC38)=1,SUM(EC$12:EC38)=1,SUM(EC$12:EC38)=2),0,IF($C39+$ED38&gt;($ED$11*EC$8),1,IF($C39+$D39+$E39+$F39+$ED38&gt;($ED$11*EC$8),2,IF($C39+$D39+$E39+$F39+$G39+$ED38&gt;($ED$11*EC$8),3,0))))</f>
        <v>0</v>
      </c>
      <c r="ED39" s="26">
        <f>SUM($C$12:$F39)</f>
        <v>0</v>
      </c>
    </row>
    <row r="40" spans="1:134" ht="14.1" customHeight="1">
      <c r="A40" s="66">
        <v>29</v>
      </c>
      <c r="B40" s="238"/>
      <c r="C40" s="238"/>
      <c r="D40" s="238"/>
      <c r="E40" s="238"/>
      <c r="F40" s="238"/>
      <c r="G40" s="238"/>
      <c r="H40" s="68">
        <f>IF(OR(SUMIF(H$12:H39,2,H$12:H39)=2,SUMIF(H$12:H39,1,H$12:H39)=1,SUM(H$12:H39)=1,SUM(H$12:H39)=2),0,IF($C40+$ED39&gt;($ED$11*H$8),1,IF($C40+$D40+$E40+$F40+$ED39&gt;($ED$11*H$8),2,IF($C40+$D40+$E40+$F40+$G40+$ED39&gt;($ED$11*H$8),3,0))))</f>
        <v>0</v>
      </c>
      <c r="I40" s="68">
        <f>IF(OR(SUMIF(I$12:I39,2,I$12:I39)=2,SUMIF(I$12:I39,1,I$12:I39)=1,SUM(I$12:I39)=1,SUM(I$12:I39)=2),0,IF($C40+$ED39&gt;($ED$11*I$8),1,IF($C40+$D40+$E40+$F40+$ED39&gt;($ED$11*I$8),2,IF($C40+$D40+$E40+$F40+$G40+$ED39&gt;($ED$11*I$8),3,0))))</f>
        <v>0</v>
      </c>
      <c r="J40" s="68">
        <f>IF(OR(SUMIF(J$12:J39,2,J$12:J39)=2,SUMIF(J$12:J39,1,J$12:J39)=1,SUM(J$12:J39)=1,SUM(J$12:J39)=2),0,IF($C40+$ED39&gt;($ED$11*J$8),1,IF($C40+$D40+$E40+$F40+$ED39&gt;($ED$11*J$8),2,IF($C40+$D40+$E40+$F40+$G40+$ED39&gt;($ED$11*J$8),3,0))))</f>
        <v>0</v>
      </c>
      <c r="K40" s="68">
        <f>IF(OR(SUMIF(K$12:K39,2,K$12:K39)=2,SUMIF(K$12:K39,1,K$12:K39)=1,SUM(K$12:K39)=1,SUM(K$12:K39)=2),0,IF($C40+$ED39&gt;($ED$11*K$8),1,IF($C40+$D40+$E40+$F40+$ED39&gt;($ED$11*K$8),2,IF($C40+$D40+$E40+$F40+$G40+$ED39&gt;($ED$11*K$8),3,0))))</f>
        <v>0</v>
      </c>
      <c r="L40" s="68">
        <f>IF(OR(SUMIF(L$12:L39,2,L$12:L39)=2,SUMIF(L$12:L39,1,L$12:L39)=1,SUM(L$12:L39)=1,SUM(L$12:L39)=2),0,IF($C40+$ED39&gt;($ED$11*L$8),1,IF($C40+$D40+$E40+$F40+$ED39&gt;($ED$11*L$8),2,IF($C40+$D40+$E40+$F40+$G40+$ED39&gt;($ED$11*L$8),3,0))))</f>
        <v>0</v>
      </c>
      <c r="M40" s="68">
        <f>IF(OR(SUMIF(M$12:M39,2,M$12:M39)=2,SUMIF(M$12:M39,1,M$12:M39)=1,SUM(M$12:M39)=1,SUM(M$12:M39)=2),0,IF($C40+$ED39&gt;($ED$11*M$8),1,IF($C40+$D40+$E40+$F40+$ED39&gt;($ED$11*M$8),2,IF($C40+$D40+$E40+$F40+$G40+$ED39&gt;($ED$11*M$8),3,0))))</f>
        <v>0</v>
      </c>
      <c r="N40" s="68">
        <f>IF(OR(SUMIF(N$12:N39,2,N$12:N39)=2,SUMIF(N$12:N39,1,N$12:N39)=1,SUM(N$12:N39)=1,SUM(N$12:N39)=2),0,IF($C40+$ED39&gt;($ED$11*N$8),1,IF($C40+$D40+$E40+$F40+$ED39&gt;($ED$11*N$8),2,IF($C40+$D40+$E40+$F40+$G40+$ED39&gt;($ED$11*N$8),3,0))))</f>
        <v>0</v>
      </c>
      <c r="O40" s="68">
        <f>IF(OR(SUMIF(O$12:O39,2,O$12:O39)=2,SUMIF(O$12:O39,1,O$12:O39)=1,SUM(O$12:O39)=1,SUM(O$12:O39)=2),0,IF($C40+$ED39&gt;($ED$11*O$8),1,IF($C40+$D40+$E40+$F40+$ED39&gt;($ED$11*O$8),2,IF($C40+$D40+$E40+$F40+$G40+$ED39&gt;($ED$11*O$8),3,0))))</f>
        <v>0</v>
      </c>
      <c r="P40" s="68">
        <f>IF(OR(SUMIF(P$12:P39,2,P$12:P39)=2,SUMIF(P$12:P39,1,P$12:P39)=1,SUM(P$12:P39)=1,SUM(P$12:P39)=2),0,IF($C40+$ED39&gt;($ED$11*P$8),1,IF($C40+$D40+$E40+$F40+$ED39&gt;($ED$11*P$8),2,IF($C40+$D40+$E40+$F40+$G40+$ED39&gt;($ED$11*P$8),3,0))))</f>
        <v>0</v>
      </c>
      <c r="Q40" s="68">
        <f>IF(OR(SUMIF(Q$12:Q39,2,Q$12:Q39)=2,SUMIF(Q$12:Q39,1,Q$12:Q39)=1,SUM(Q$12:Q39)=1,SUM(Q$12:Q39)=2),0,IF($C40+$ED39&gt;($ED$11*Q$8),1,IF($C40+$D40+$E40+$F40+$ED39&gt;($ED$11*Q$8),2,IF($C40+$D40+$E40+$F40+$G40+$ED39&gt;($ED$11*Q$8),3,0))))</f>
        <v>0</v>
      </c>
      <c r="R40" s="68">
        <f>IF(OR(SUMIF(R$12:R39,2,R$12:R39)=2,SUMIF(R$12:R39,1,R$12:R39)=1,SUM(R$12:R39)=1,SUM(R$12:R39)=2),0,IF($C40+$ED39&gt;($ED$11*R$8),1,IF($C40+$D40+$E40+$F40+$ED39&gt;($ED$11*R$8),2,IF($C40+$D40+$E40+$F40+$G40+$ED39&gt;($ED$11*R$8),3,0))))</f>
        <v>0</v>
      </c>
      <c r="S40" s="68">
        <f>IF(OR(SUMIF(S$12:S39,2,S$12:S39)=2,SUMIF(S$12:S39,1,S$12:S39)=1,SUM(S$12:S39)=1,SUM(S$12:S39)=2),0,IF($C40+$ED39&gt;($ED$11*S$8),1,IF($C40+$D40+$E40+$F40+$ED39&gt;($ED$11*S$8),2,IF($C40+$D40+$E40+$F40+$G40+$ED39&gt;($ED$11*S$8),3,0))))</f>
        <v>0</v>
      </c>
      <c r="T40" s="68">
        <f>IF(OR(SUMIF(T$12:T39,2,T$12:T39)=2,SUMIF(T$12:T39,1,T$12:T39)=1,SUM(T$12:T39)=1,SUM(T$12:T39)=2),0,IF($C40+$ED39&gt;($ED$11*T$8),1,IF($C40+$D40+$E40+$F40+$ED39&gt;($ED$11*T$8),2,IF($C40+$D40+$E40+$F40+$G40+$ED39&gt;($ED$11*T$8),3,0))))</f>
        <v>0</v>
      </c>
      <c r="U40" s="68">
        <f>IF(OR(SUMIF(U$12:U39,2,U$12:U39)=2,SUMIF(U$12:U39,1,U$12:U39)=1,SUM(U$12:U39)=1,SUM(U$12:U39)=2),0,IF($C40+$ED39&gt;($ED$11*U$8),1,IF($C40+$D40+$E40+$F40+$ED39&gt;($ED$11*U$8),2,IF($C40+$D40+$E40+$F40+$G40+$ED39&gt;($ED$11*U$8),3,0))))</f>
        <v>0</v>
      </c>
      <c r="V40" s="68">
        <f>IF(OR(SUMIF(V$12:V39,2,V$12:V39)=2,SUMIF(V$12:V39,1,V$12:V39)=1,SUM(V$12:V39)=1,SUM(V$12:V39)=2),0,IF($C40+$ED39&gt;($ED$11*V$8),1,IF($C40+$D40+$E40+$F40+$ED39&gt;($ED$11*V$8),2,IF($C40+$D40+$E40+$F40+$G40+$ED39&gt;($ED$11*V$8),3,0))))</f>
        <v>0</v>
      </c>
      <c r="W40" s="68">
        <f>IF(OR(SUMIF(W$12:W39,2,W$12:W39)=2,SUMIF(W$12:W39,1,W$12:W39)=1,SUM(W$12:W39)=1,SUM(W$12:W39)=2),0,IF($C40+$ED39&gt;($ED$11*W$8),1,IF($C40+$D40+$E40+$F40+$ED39&gt;($ED$11*W$8),2,IF($C40+$D40+$E40+$F40+$G40+$ED39&gt;($ED$11*W$8),3,0))))</f>
        <v>0</v>
      </c>
      <c r="X40" s="68">
        <f>IF(OR(SUMIF(X$12:X39,2,X$12:X39)=2,SUMIF(X$12:X39,1,X$12:X39)=1,SUM(X$12:X39)=1,SUM(X$12:X39)=2),0,IF($C40+$ED39&gt;($ED$11*X$8),1,IF($C40+$D40+$E40+$F40+$ED39&gt;($ED$11*X$8),2,IF($C40+$D40+$E40+$F40+$G40+$ED39&gt;($ED$11*X$8),3,0))))</f>
        <v>0</v>
      </c>
      <c r="Y40" s="68">
        <f>IF(OR(SUMIF(Y$12:Y39,2,Y$12:Y39)=2,SUMIF(Y$12:Y39,1,Y$12:Y39)=1,SUM(Y$12:Y39)=1,SUM(Y$12:Y39)=2),0,IF($C40+$ED39&gt;($ED$11*Y$8),1,IF($C40+$D40+$E40+$F40+$ED39&gt;($ED$11*Y$8),2,IF($C40+$D40+$E40+$F40+$G40+$ED39&gt;($ED$11*Y$8),3,0))))</f>
        <v>0</v>
      </c>
      <c r="Z40" s="68">
        <f>IF(OR(SUMIF(Z$12:Z39,2,Z$12:Z39)=2,SUMIF(Z$12:Z39,1,Z$12:Z39)=1,SUM(Z$12:Z39)=1,SUM(Z$12:Z39)=2),0,IF($C40+$ED39&gt;($ED$11*Z$8),1,IF($C40+$D40+$E40+$F40+$ED39&gt;($ED$11*Z$8),2,IF($C40+$D40+$E40+$F40+$G40+$ED39&gt;($ED$11*Z$8),3,0))))</f>
        <v>0</v>
      </c>
      <c r="AA40" s="68">
        <f>IF(OR(SUMIF(AA$12:AA39,2,AA$12:AA39)=2,SUMIF(AA$12:AA39,1,AA$12:AA39)=1,SUM(AA$12:AA39)=1,SUM(AA$12:AA39)=2),0,IF($C40+$ED39&gt;($ED$11*AA$8),1,IF($C40+$D40+$E40+$F40+$ED39&gt;($ED$11*AA$8),2,IF($C40+$D40+$E40+$F40+$G40+$ED39&gt;($ED$11*AA$8),3,0))))</f>
        <v>0</v>
      </c>
      <c r="AB40" s="68">
        <f>IF(OR(SUMIF(AB$12:AB39,2,AB$12:AB39)=2,SUMIF(AB$12:AB39,1,AB$12:AB39)=1,SUM(AB$12:AB39)=1,SUM(AB$12:AB39)=2),0,IF($C40+$ED39&gt;($ED$11*AB$8),1,IF($C40+$D40+$E40+$F40+$ED39&gt;($ED$11*AB$8),2,IF($C40+$D40+$E40+$F40+$G40+$ED39&gt;($ED$11*AB$8),3,0))))</f>
        <v>0</v>
      </c>
      <c r="AC40" s="68">
        <f>IF(OR(SUMIF(AC$12:AC39,2,AC$12:AC39)=2,SUMIF(AC$12:AC39,1,AC$12:AC39)=1,SUM(AC$12:AC39)=1,SUM(AC$12:AC39)=2),0,IF($C40+$ED39&gt;($ED$11*AC$8),1,IF($C40+$D40+$E40+$F40+$ED39&gt;($ED$11*AC$8),2,IF($C40+$D40+$E40+$F40+$G40+$ED39&gt;($ED$11*AC$8),3,0))))</f>
        <v>0</v>
      </c>
      <c r="AD40" s="68">
        <f>IF(OR(SUMIF(AD$12:AD39,2,AD$12:AD39)=2,SUMIF(AD$12:AD39,1,AD$12:AD39)=1,SUM(AD$12:AD39)=1,SUM(AD$12:AD39)=2),0,IF($C40+$ED39&gt;($ED$11*AD$8),1,IF($C40+$D40+$E40+$F40+$ED39&gt;($ED$11*AD$8),2,IF($C40+$D40+$E40+$F40+$G40+$ED39&gt;($ED$11*AD$8),3,0))))</f>
        <v>0</v>
      </c>
      <c r="AE40" s="68">
        <f>IF(OR(SUMIF(AE$12:AE39,2,AE$12:AE39)=2,SUMIF(AE$12:AE39,1,AE$12:AE39)=1,SUM(AE$12:AE39)=1,SUM(AE$12:AE39)=2),0,IF($C40+$ED39&gt;($ED$11*AE$8),1,IF($C40+$D40+$E40+$F40+$ED39&gt;($ED$11*AE$8),2,IF($C40+$D40+$E40+$F40+$G40+$ED39&gt;($ED$11*AE$8),3,0))))</f>
        <v>0</v>
      </c>
      <c r="AF40" s="68">
        <f>IF(OR(SUMIF(AF$12:AF39,2,AF$12:AF39)=2,SUMIF(AF$12:AF39,1,AF$12:AF39)=1,SUM(AF$12:AF39)=1,SUM(AF$12:AF39)=2),0,IF($C40+$ED39&gt;($ED$11*AF$8),1,IF($C40+$D40+$E40+$F40+$ED39&gt;($ED$11*AF$8),2,IF($C40+$D40+$E40+$F40+$G40+$ED39&gt;($ED$11*AF$8),3,0))))</f>
        <v>0</v>
      </c>
      <c r="AG40" s="68">
        <f>IF(OR(SUMIF(AG$12:AG39,2,AG$12:AG39)=2,SUMIF(AG$12:AG39,1,AG$12:AG39)=1,SUM(AG$12:AG39)=1,SUM(AG$12:AG39)=2),0,IF($C40+$ED39&gt;($ED$11*AG$8),1,IF($C40+$D40+$E40+$F40+$ED39&gt;($ED$11*AG$8),2,IF($C40+$D40+$E40+$F40+$G40+$ED39&gt;($ED$11*AG$8),3,0))))</f>
        <v>0</v>
      </c>
      <c r="AH40" s="68">
        <f>IF(OR(SUMIF(AH$12:AH39,2,AH$12:AH39)=2,SUMIF(AH$12:AH39,1,AH$12:AH39)=1,SUM(AH$12:AH39)=1,SUM(AH$12:AH39)=2),0,IF($C40+$ED39&gt;($ED$11*AH$8),1,IF($C40+$D40+$E40+$F40+$ED39&gt;($ED$11*AH$8),2,IF($C40+$D40+$E40+$F40+$G40+$ED39&gt;($ED$11*AH$8),3,0))))</f>
        <v>0</v>
      </c>
      <c r="AI40" s="68">
        <f>IF(OR(SUMIF(AI$12:AI39,2,AI$12:AI39)=2,SUMIF(AI$12:AI39,1,AI$12:AI39)=1,SUM(AI$12:AI39)=1,SUM(AI$12:AI39)=2),0,IF($C40+$ED39&gt;($ED$11*AI$8),1,IF($C40+$D40+$E40+$F40+$ED39&gt;($ED$11*AI$8),2,IF($C40+$D40+$E40+$F40+$G40+$ED39&gt;($ED$11*AI$8),3,0))))</f>
        <v>0</v>
      </c>
      <c r="AJ40" s="68">
        <f>IF(OR(SUMIF(AJ$12:AJ39,2,AJ$12:AJ39)=2,SUMIF(AJ$12:AJ39,1,AJ$12:AJ39)=1,SUM(AJ$12:AJ39)=1,SUM(AJ$12:AJ39)=2),0,IF($C40+$ED39&gt;($ED$11*AJ$8),1,IF($C40+$D40+$E40+$F40+$ED39&gt;($ED$11*AJ$8),2,IF($C40+$D40+$E40+$F40+$G40+$ED39&gt;($ED$11*AJ$8),3,0))))</f>
        <v>0</v>
      </c>
      <c r="AK40" s="68">
        <f>IF(OR(SUMIF(AK$12:AK39,2,AK$12:AK39)=2,SUMIF(AK$12:AK39,1,AK$12:AK39)=1,SUM(AK$12:AK39)=1,SUM(AK$12:AK39)=2),0,IF($C40+$ED39&gt;($ED$11*AK$8),1,IF($C40+$D40+$E40+$F40+$ED39&gt;($ED$11*AK$8),2,IF($C40+$D40+$E40+$F40+$G40+$ED39&gt;($ED$11*AK$8),3,0))))</f>
        <v>0</v>
      </c>
      <c r="AL40" s="68">
        <f>IF(OR(SUMIF(AL$12:AL39,2,AL$12:AL39)=2,SUMIF(AL$12:AL39,1,AL$12:AL39)=1,SUM(AL$12:AL39)=1,SUM(AL$12:AL39)=2),0,IF($C40+$ED39&gt;($ED$11*AL$8),1,IF($C40+$D40+$E40+$F40+$ED39&gt;($ED$11*AL$8),2,IF($C40+$D40+$E40+$F40+$G40+$ED39&gt;($ED$11*AL$8),3,0))))</f>
        <v>0</v>
      </c>
      <c r="AM40" s="68">
        <f>IF(OR(SUMIF(AM$12:AM39,2,AM$12:AM39)=2,SUMIF(AM$12:AM39,1,AM$12:AM39)=1,SUM(AM$12:AM39)=1,SUM(AM$12:AM39)=2),0,IF($C40+$ED39&gt;($ED$11*AM$8),1,IF($C40+$D40+$E40+$F40+$ED39&gt;($ED$11*AM$8),2,IF($C40+$D40+$E40+$F40+$G40+$ED39&gt;($ED$11*AM$8),3,0))))</f>
        <v>0</v>
      </c>
      <c r="AN40" s="68">
        <f>IF(OR(SUMIF(AN$12:AN39,2,AN$12:AN39)=2,SUMIF(AN$12:AN39,1,AN$12:AN39)=1,SUM(AN$12:AN39)=1,SUM(AN$12:AN39)=2),0,IF($C40+$ED39&gt;($ED$11*AN$8),1,IF($C40+$D40+$E40+$F40+$ED39&gt;($ED$11*AN$8),2,IF($C40+$D40+$E40+$F40+$G40+$ED39&gt;($ED$11*AN$8),3,0))))</f>
        <v>0</v>
      </c>
      <c r="AO40" s="68">
        <f>IF(OR(SUMIF(AO$12:AO39,2,AO$12:AO39)=2,SUMIF(AO$12:AO39,1,AO$12:AO39)=1,SUM(AO$12:AO39)=1,SUM(AO$12:AO39)=2),0,IF($C40+$ED39&gt;($ED$11*AO$8),1,IF($C40+$D40+$E40+$F40+$ED39&gt;($ED$11*AO$8),2,IF($C40+$D40+$E40+$F40+$G40+$ED39&gt;($ED$11*AO$8),3,0))))</f>
        <v>0</v>
      </c>
      <c r="AP40" s="68">
        <f>IF(OR(SUMIF(AP$12:AP39,2,AP$12:AP39)=2,SUMIF(AP$12:AP39,1,AP$12:AP39)=1,SUM(AP$12:AP39)=1,SUM(AP$12:AP39)=2),0,IF($C40+$ED39&gt;($ED$11*AP$8),1,IF($C40+$D40+$E40+$F40+$ED39&gt;($ED$11*AP$8),2,IF($C40+$D40+$E40+$F40+$G40+$ED39&gt;($ED$11*AP$8),3,0))))</f>
        <v>0</v>
      </c>
      <c r="AQ40" s="68">
        <f>IF(OR(SUMIF(AQ$12:AQ39,2,AQ$12:AQ39)=2,SUMIF(AQ$12:AQ39,1,AQ$12:AQ39)=1,SUM(AQ$12:AQ39)=1,SUM(AQ$12:AQ39)=2),0,IF($C40+$ED39&gt;($ED$11*AQ$8),1,IF($C40+$D40+$E40+$F40+$ED39&gt;($ED$11*AQ$8),2,IF($C40+$D40+$E40+$F40+$G40+$ED39&gt;($ED$11*AQ$8),3,0))))</f>
        <v>0</v>
      </c>
      <c r="AR40" s="68">
        <f>IF(OR(SUMIF(AR$12:AR39,2,AR$12:AR39)=2,SUMIF(AR$12:AR39,1,AR$12:AR39)=1,SUM(AR$12:AR39)=1,SUM(AR$12:AR39)=2),0,IF($C40+$ED39&gt;($ED$11*AR$8),1,IF($C40+$D40+$E40+$F40+$ED39&gt;($ED$11*AR$8),2,IF($C40+$D40+$E40+$F40+$G40+$ED39&gt;($ED$11*AR$8),3,0))))</f>
        <v>0</v>
      </c>
      <c r="AS40" s="68">
        <f>IF(OR(SUMIF(AS$12:AS39,2,AS$12:AS39)=2,SUMIF(AS$12:AS39,1,AS$12:AS39)=1,SUM(AS$12:AS39)=1,SUM(AS$12:AS39)=2),0,IF($C40+$ED39&gt;($ED$11*AS$8),1,IF($C40+$D40+$E40+$F40+$ED39&gt;($ED$11*AS$8),2,IF($C40+$D40+$E40+$F40+$G40+$ED39&gt;($ED$11*AS$8),3,0))))</f>
        <v>0</v>
      </c>
      <c r="AT40" s="68">
        <f>IF(OR(SUMIF(AT$12:AT39,2,AT$12:AT39)=2,SUMIF(AT$12:AT39,1,AT$12:AT39)=1,SUM(AT$12:AT39)=1,SUM(AT$12:AT39)=2),0,IF($C40+$ED39&gt;($ED$11*AT$8),1,IF($C40+$D40+$E40+$F40+$ED39&gt;($ED$11*AT$8),2,IF($C40+$D40+$E40+$F40+$G40+$ED39&gt;($ED$11*AT$8),3,0))))</f>
        <v>0</v>
      </c>
      <c r="AU40" s="68">
        <f>IF(OR(SUMIF(AU$12:AU39,2,AU$12:AU39)=2,SUMIF(AU$12:AU39,1,AU$12:AU39)=1,SUM(AU$12:AU39)=1,SUM(AU$12:AU39)=2),0,IF($C40+$ED39&gt;($ED$11*AU$8),1,IF($C40+$D40+$E40+$F40+$ED39&gt;($ED$11*AU$8),2,IF($C40+$D40+$E40+$F40+$G40+$ED39&gt;($ED$11*AU$8),3,0))))</f>
        <v>0</v>
      </c>
      <c r="AV40" s="68">
        <f>IF(OR(SUMIF(AV$12:AV39,2,AV$12:AV39)=2,SUMIF(AV$12:AV39,1,AV$12:AV39)=1,SUM(AV$12:AV39)=1,SUM(AV$12:AV39)=2),0,IF($C40+$ED39&gt;($ED$11*AV$8),1,IF($C40+$D40+$E40+$F40+$ED39&gt;($ED$11*AV$8),2,IF($C40+$D40+$E40+$F40+$G40+$ED39&gt;($ED$11*AV$8),3,0))))</f>
        <v>0</v>
      </c>
      <c r="AW40" s="68">
        <f>IF(OR(SUMIF(AW$12:AW39,2,AW$12:AW39)=2,SUMIF(AW$12:AW39,1,AW$12:AW39)=1,SUM(AW$12:AW39)=1,SUM(AW$12:AW39)=2),0,IF($C40+$ED39&gt;($ED$11*AW$8),1,IF($C40+$D40+$E40+$F40+$ED39&gt;($ED$11*AW$8),2,IF($C40+$D40+$E40+$F40+$G40+$ED39&gt;($ED$11*AW$8),3,0))))</f>
        <v>0</v>
      </c>
      <c r="AX40" s="68">
        <f>IF(OR(SUMIF(AX$12:AX39,2,AX$12:AX39)=2,SUMIF(AX$12:AX39,1,AX$12:AX39)=1,SUM(AX$12:AX39)=1,SUM(AX$12:AX39)=2),0,IF($C40+$ED39&gt;($ED$11*AX$8),1,IF($C40+$D40+$E40+$F40+$ED39&gt;($ED$11*AX$8),2,IF($C40+$D40+$E40+$F40+$G40+$ED39&gt;($ED$11*AX$8),3,0))))</f>
        <v>0</v>
      </c>
      <c r="AY40" s="68">
        <f>IF(OR(SUMIF(AY$12:AY39,2,AY$12:AY39)=2,SUMIF(AY$12:AY39,1,AY$12:AY39)=1,SUM(AY$12:AY39)=1,SUM(AY$12:AY39)=2),0,IF($C40+$ED39&gt;($ED$11*AY$8),1,IF($C40+$D40+$E40+$F40+$ED39&gt;($ED$11*AY$8),2,IF($C40+$D40+$E40+$F40+$G40+$ED39&gt;($ED$11*AY$8),3,0))))</f>
        <v>0</v>
      </c>
      <c r="AZ40" s="68">
        <f>IF(OR(SUMIF(AZ$12:AZ39,2,AZ$12:AZ39)=2,SUMIF(AZ$12:AZ39,1,AZ$12:AZ39)=1,SUM(AZ$12:AZ39)=1,SUM(AZ$12:AZ39)=2),0,IF($C40+$ED39&gt;($ED$11*AZ$8),1,IF($C40+$D40+$E40+$F40+$ED39&gt;($ED$11*AZ$8),2,IF($C40+$D40+$E40+$F40+$G40+$ED39&gt;($ED$11*AZ$8),3,0))))</f>
        <v>0</v>
      </c>
      <c r="BA40" s="68">
        <f>IF(OR(SUMIF(BA$12:BA39,2,BA$12:BA39)=2,SUMIF(BA$12:BA39,1,BA$12:BA39)=1,SUM(BA$12:BA39)=1,SUM(BA$12:BA39)=2),0,IF($C40+$ED39&gt;($ED$11*BA$8),1,IF($C40+$D40+$E40+$F40+$ED39&gt;($ED$11*BA$8),2,IF($C40+$D40+$E40+$F40+$G40+$ED39&gt;($ED$11*BA$8),3,0))))</f>
        <v>0</v>
      </c>
      <c r="BB40" s="68">
        <f>IF(OR(SUMIF(BB$12:BB39,2,BB$12:BB39)=2,SUMIF(BB$12:BB39,1,BB$12:BB39)=1,SUM(BB$12:BB39)=1,SUM(BB$12:BB39)=2),0,IF($C40+$ED39&gt;($ED$11*BB$8),1,IF($C40+$D40+$E40+$F40+$ED39&gt;($ED$11*BB$8),2,IF($C40+$D40+$E40+$F40+$G40+$ED39&gt;($ED$11*BB$8),3,0))))</f>
        <v>0</v>
      </c>
      <c r="BC40" s="68">
        <f>IF(OR(SUMIF(BC$12:BC39,2,BC$12:BC39)=2,SUMIF(BC$12:BC39,1,BC$12:BC39)=1,SUM(BC$12:BC39)=1,SUM(BC$12:BC39)=2),0,IF($C40+$ED39&gt;($ED$11*BC$8),1,IF($C40+$D40+$E40+$F40+$ED39&gt;($ED$11*BC$8),2,IF($C40+$D40+$E40+$F40+$G40+$ED39&gt;($ED$11*BC$8),3,0))))</f>
        <v>0</v>
      </c>
      <c r="BD40" s="68">
        <f>IF(OR(SUMIF(BD$12:BD39,2,BD$12:BD39)=2,SUMIF(BD$12:BD39,1,BD$12:BD39)=1,SUM(BD$12:BD39)=1,SUM(BD$12:BD39)=2),0,IF($C40+$ED39&gt;($ED$11*BD$8),1,IF($C40+$D40+$E40+$F40+$ED39&gt;($ED$11*BD$8),2,IF($C40+$D40+$E40+$F40+$G40+$ED39&gt;($ED$11*BD$8),3,0))))</f>
        <v>0</v>
      </c>
      <c r="BE40" s="68">
        <f>IF(OR(SUMIF(BE$12:BE39,2,BE$12:BE39)=2,SUMIF(BE$12:BE39,1,BE$12:BE39)=1,SUM(BE$12:BE39)=1,SUM(BE$12:BE39)=2),0,IF($C40+$ED39&gt;($ED$11*BE$8),1,IF($C40+$D40+$E40+$F40+$ED39&gt;($ED$11*BE$8),2,IF($C40+$D40+$E40+$F40+$G40+$ED39&gt;($ED$11*BE$8),3,0))))</f>
        <v>0</v>
      </c>
      <c r="BF40" s="68">
        <f>IF(OR(SUMIF(BF$12:BF39,2,BF$12:BF39)=2,SUMIF(BF$12:BF39,1,BF$12:BF39)=1,SUM(BF$12:BF39)=1,SUM(BF$12:BF39)=2),0,IF($C40+$ED39&gt;($ED$11*BF$8),1,IF($C40+$D40+$E40+$F40+$ED39&gt;($ED$11*BF$8),2,IF($C40+$D40+$E40+$F40+$G40+$ED39&gt;($ED$11*BF$8),3,0))))</f>
        <v>0</v>
      </c>
      <c r="BG40" s="68">
        <f>IF(OR(SUMIF(BG$12:BG39,2,BG$12:BG39)=2,SUMIF(BG$12:BG39,1,BG$12:BG39)=1,SUM(BG$12:BG39)=1,SUM(BG$12:BG39)=2),0,IF($C40+$ED39&gt;($ED$11*BG$8),1,IF($C40+$D40+$E40+$F40+$ED39&gt;($ED$11*BG$8),2,IF($C40+$D40+$E40+$F40+$G40+$ED39&gt;($ED$11*BG$8),3,0))))</f>
        <v>0</v>
      </c>
      <c r="BH40" s="68">
        <f>IF(OR(SUMIF(BH$12:BH39,2,BH$12:BH39)=2,SUMIF(BH$12:BH39,1,BH$12:BH39)=1,SUM(BH$12:BH39)=1,SUM(BH$12:BH39)=2),0,IF($C40+$ED39&gt;($ED$11*BH$8),1,IF($C40+$D40+$E40+$F40+$ED39&gt;($ED$11*BH$8),2,IF($C40+$D40+$E40+$F40+$G40+$ED39&gt;($ED$11*BH$8),3,0))))</f>
        <v>0</v>
      </c>
      <c r="BI40" s="68">
        <f>IF(OR(SUMIF(BI$12:BI39,2,BI$12:BI39)=2,SUMIF(BI$12:BI39,1,BI$12:BI39)=1,SUM(BI$12:BI39)=1,SUM(BI$12:BI39)=2),0,IF($C40+$ED39&gt;($ED$11*BI$8),1,IF($C40+$D40+$E40+$F40+$ED39&gt;($ED$11*BI$8),2,IF($C40+$D40+$E40+$F40+$G40+$ED39&gt;($ED$11*BI$8),3,0))))</f>
        <v>0</v>
      </c>
      <c r="BJ40" s="68">
        <f>IF(OR(SUMIF(BJ$12:BJ39,2,BJ$12:BJ39)=2,SUMIF(BJ$12:BJ39,1,BJ$12:BJ39)=1,SUM(BJ$12:BJ39)=1,SUM(BJ$12:BJ39)=2),0,IF($C40+$ED39&gt;($ED$11*BJ$8),1,IF($C40+$D40+$E40+$F40+$ED39&gt;($ED$11*BJ$8),2,IF($C40+$D40+$E40+$F40+$G40+$ED39&gt;($ED$11*BJ$8),3,0))))</f>
        <v>0</v>
      </c>
      <c r="BK40" s="68">
        <f>IF(OR(SUMIF(BK$12:BK39,2,BK$12:BK39)=2,SUMIF(BK$12:BK39,1,BK$12:BK39)=1,SUM(BK$12:BK39)=1,SUM(BK$12:BK39)=2),0,IF($C40+$ED39&gt;($ED$11*BK$8),1,IF($C40+$D40+$E40+$F40+$ED39&gt;($ED$11*BK$8),2,IF($C40+$D40+$E40+$F40+$G40+$ED39&gt;($ED$11*BK$8),3,0))))</f>
        <v>0</v>
      </c>
      <c r="BL40" s="68">
        <f>IF(OR(SUMIF(BL$12:BL39,2,BL$12:BL39)=2,SUMIF(BL$12:BL39,1,BL$12:BL39)=1,SUM(BL$12:BL39)=1,SUM(BL$12:BL39)=2),0,IF($C40+$ED39&gt;($ED$11*BL$8),1,IF($C40+$D40+$E40+$F40+$ED39&gt;($ED$11*BL$8),2,IF($C40+$D40+$E40+$F40+$G40+$ED39&gt;($ED$11*BL$8),3,0))))</f>
        <v>0</v>
      </c>
      <c r="BM40" s="68">
        <f>IF(OR(SUMIF(BM$12:BM39,2,BM$12:BM39)=2,SUMIF(BM$12:BM39,1,BM$12:BM39)=1,SUM(BM$12:BM39)=1,SUM(BM$12:BM39)=2),0,IF($C40+$ED39&gt;($ED$11*BM$8),1,IF($C40+$D40+$E40+$F40+$ED39&gt;($ED$11*BM$8),2,IF($C40+$D40+$E40+$F40+$G40+$ED39&gt;($ED$11*BM$8),3,0))))</f>
        <v>0</v>
      </c>
      <c r="BN40" s="68">
        <f>IF(OR(SUMIF(BN$12:BN39,2,BN$12:BN39)=2,SUMIF(BN$12:BN39,1,BN$12:BN39)=1,SUM(BN$12:BN39)=1,SUM(BN$12:BN39)=2),0,IF($C40+$ED39&gt;($ED$11*BN$8),1,IF($C40+$D40+$E40+$F40+$ED39&gt;($ED$11*BN$8),2,IF($C40+$D40+$E40+$F40+$G40+$ED39&gt;($ED$11*BN$8),3,0))))</f>
        <v>0</v>
      </c>
      <c r="BO40" s="68">
        <f>IF(OR(SUMIF(BO$12:BO39,2,BO$12:BO39)=2,SUMIF(BO$12:BO39,1,BO$12:BO39)=1,SUM(BO$12:BO39)=1,SUM(BO$12:BO39)=2),0,IF($C40+$ED39&gt;($ED$11*BO$8),1,IF($C40+$D40+$E40+$F40+$ED39&gt;($ED$11*BO$8),2,IF($C40+$D40+$E40+$F40+$G40+$ED39&gt;($ED$11*BO$8),3,0))))</f>
        <v>0</v>
      </c>
      <c r="BP40" s="68">
        <f>IF(OR(SUMIF(BP$12:BP39,2,BP$12:BP39)=2,SUMIF(BP$12:BP39,1,BP$12:BP39)=1,SUM(BP$12:BP39)=1,SUM(BP$12:BP39)=2),0,IF($C40+$ED39&gt;($ED$11*BP$8),1,IF($C40+$D40+$E40+$F40+$ED39&gt;($ED$11*BP$8),2,IF($C40+$D40+$E40+$F40+$G40+$ED39&gt;($ED$11*BP$8),3,0))))</f>
        <v>0</v>
      </c>
      <c r="BQ40" s="68">
        <f>IF(OR(SUMIF(BQ$12:BQ39,2,BQ$12:BQ39)=2,SUMIF(BQ$12:BQ39,1,BQ$12:BQ39)=1,SUM(BQ$12:BQ39)=1,SUM(BQ$12:BQ39)=2),0,IF($C40+$ED39&gt;($ED$11*BQ$8),1,IF($C40+$D40+$E40+$F40+$ED39&gt;($ED$11*BQ$8),2,IF($C40+$D40+$E40+$F40+$G40+$ED39&gt;($ED$11*BQ$8),3,0))))</f>
        <v>0</v>
      </c>
      <c r="BR40" s="68">
        <f>IF(OR(SUMIF(BR$12:BR39,2,BR$12:BR39)=2,SUMIF(BR$12:BR39,1,BR$12:BR39)=1,SUM(BR$12:BR39)=1,SUM(BR$12:BR39)=2),0,IF($C40+$ED39&gt;($ED$11*BR$8),1,IF($C40+$D40+$E40+$F40+$ED39&gt;($ED$11*BR$8),2,IF($C40+$D40+$E40+$F40+$G40+$ED39&gt;($ED$11*BR$8),3,0))))</f>
        <v>0</v>
      </c>
      <c r="BS40" s="68">
        <f>IF(OR(SUMIF(BS$12:BS39,2,BS$12:BS39)=2,SUMIF(BS$12:BS39,1,BS$12:BS39)=1,SUM(BS$12:BS39)=1,SUM(BS$12:BS39)=2),0,IF($C40+$ED39&gt;($ED$11*BS$8),1,IF($C40+$D40+$E40+$F40+$ED39&gt;($ED$11*BS$8),2,IF($C40+$D40+$E40+$F40+$G40+$ED39&gt;($ED$11*BS$8),3,0))))</f>
        <v>0</v>
      </c>
      <c r="BT40" s="68">
        <f>IF(OR(SUMIF(BT$12:BT39,2,BT$12:BT39)=2,SUMIF(BT$12:BT39,1,BT$12:BT39)=1,SUM(BT$12:BT39)=1,SUM(BT$12:BT39)=2),0,IF($C40+$ED39&gt;($ED$11*BT$8),1,IF($C40+$D40+$E40+$F40+$ED39&gt;($ED$11*BT$8),2,IF($C40+$D40+$E40+$F40+$G40+$ED39&gt;($ED$11*BT$8),3,0))))</f>
        <v>0</v>
      </c>
      <c r="BU40" s="68">
        <f>IF(OR(SUMIF(BU$12:BU39,2,BU$12:BU39)=2,SUMIF(BU$12:BU39,1,BU$12:BU39)=1,SUM(BU$12:BU39)=1,SUM(BU$12:BU39)=2),0,IF($C40+$ED39&gt;($ED$11*BU$8),1,IF($C40+$D40+$E40+$F40+$ED39&gt;($ED$11*BU$8),2,IF($C40+$D40+$E40+$F40+$G40+$ED39&gt;($ED$11*BU$8),3,0))))</f>
        <v>0</v>
      </c>
      <c r="BV40" s="68">
        <f>IF(OR(SUMIF(BV$12:BV39,2,BV$12:BV39)=2,SUMIF(BV$12:BV39,1,BV$12:BV39)=1,SUM(BV$12:BV39)=1,SUM(BV$12:BV39)=2),0,IF($C40+$ED39&gt;($ED$11*BV$8),1,IF($C40+$D40+$E40+$F40+$ED39&gt;($ED$11*BV$8),2,IF($C40+$D40+$E40+$F40+$G40+$ED39&gt;($ED$11*BV$8),3,0))))</f>
        <v>0</v>
      </c>
      <c r="BW40" s="68">
        <f>IF(OR(SUMIF(BW$12:BW39,2,BW$12:BW39)=2,SUMIF(BW$12:BW39,1,BW$12:BW39)=1,SUM(BW$12:BW39)=1,SUM(BW$12:BW39)=2),0,IF($C40+$ED39&gt;($ED$11*BW$8),1,IF($C40+$D40+$E40+$F40+$ED39&gt;($ED$11*BW$8),2,IF($C40+$D40+$E40+$F40+$G40+$ED39&gt;($ED$11*BW$8),3,0))))</f>
        <v>0</v>
      </c>
      <c r="BX40" s="68">
        <f>IF(OR(SUMIF(BX$12:BX39,2,BX$12:BX39)=2,SUMIF(BX$12:BX39,1,BX$12:BX39)=1,SUM(BX$12:BX39)=1,SUM(BX$12:BX39)=2),0,IF($C40+$ED39&gt;($ED$11*BX$8),1,IF($C40+$D40+$E40+$F40+$ED39&gt;($ED$11*BX$8),2,IF($C40+$D40+$E40+$F40+$G40+$ED39&gt;($ED$11*BX$8),3,0))))</f>
        <v>0</v>
      </c>
      <c r="BY40" s="68">
        <f>IF(OR(SUMIF(BY$12:BY39,2,BY$12:BY39)=2,SUMIF(BY$12:BY39,1,BY$12:BY39)=1,SUM(BY$12:BY39)=1,SUM(BY$12:BY39)=2),0,IF($C40+$ED39&gt;($ED$11*BY$8),1,IF($C40+$D40+$E40+$F40+$ED39&gt;($ED$11*BY$8),2,IF($C40+$D40+$E40+$F40+$G40+$ED39&gt;($ED$11*BY$8),3,0))))</f>
        <v>0</v>
      </c>
      <c r="BZ40" s="68">
        <f>IF(OR(SUMIF(BZ$12:BZ39,2,BZ$12:BZ39)=2,SUMIF(BZ$12:BZ39,1,BZ$12:BZ39)=1,SUM(BZ$12:BZ39)=1,SUM(BZ$12:BZ39)=2),0,IF($C40+$ED39&gt;($ED$11*BZ$8),1,IF($C40+$D40+$E40+$F40+$ED39&gt;($ED$11*BZ$8),2,IF($C40+$D40+$E40+$F40+$G40+$ED39&gt;($ED$11*BZ$8),3,0))))</f>
        <v>0</v>
      </c>
      <c r="CA40" s="68">
        <f>IF(OR(SUMIF(CA$12:CA39,2,CA$12:CA39)=2,SUMIF(CA$12:CA39,1,CA$12:CA39)=1,SUM(CA$12:CA39)=1,SUM(CA$12:CA39)=2),0,IF($C40+$ED39&gt;($ED$11*CA$8),1,IF($C40+$D40+$E40+$F40+$ED39&gt;($ED$11*CA$8),2,IF($C40+$D40+$E40+$F40+$G40+$ED39&gt;($ED$11*CA$8),3,0))))</f>
        <v>0</v>
      </c>
      <c r="CB40" s="68">
        <f>IF(OR(SUMIF(CB$12:CB39,2,CB$12:CB39)=2,SUMIF(CB$12:CB39,1,CB$12:CB39)=1,SUM(CB$12:CB39)=1,SUM(CB$12:CB39)=2),0,IF($C40+$ED39&gt;($ED$11*CB$8),1,IF($C40+$D40+$E40+$F40+$ED39&gt;($ED$11*CB$8),2,IF($C40+$D40+$E40+$F40+$G40+$ED39&gt;($ED$11*CB$8),3,0))))</f>
        <v>0</v>
      </c>
      <c r="CC40" s="68">
        <f>IF(OR(SUMIF(CC$12:CC39,2,CC$12:CC39)=2,SUMIF(CC$12:CC39,1,CC$12:CC39)=1,SUM(CC$12:CC39)=1,SUM(CC$12:CC39)=2),0,IF($C40+$ED39&gt;($ED$11*CC$8),1,IF($C40+$D40+$E40+$F40+$ED39&gt;($ED$11*CC$8),2,IF($C40+$D40+$E40+$F40+$G40+$ED39&gt;($ED$11*CC$8),3,0))))</f>
        <v>0</v>
      </c>
      <c r="CD40" s="68">
        <f>IF(OR(SUMIF(CD$12:CD39,2,CD$12:CD39)=2,SUMIF(CD$12:CD39,1,CD$12:CD39)=1,SUM(CD$12:CD39)=1,SUM(CD$12:CD39)=2),0,IF($C40+$ED39&gt;($ED$11*CD$8),1,IF($C40+$D40+$E40+$F40+$ED39&gt;($ED$11*CD$8),2,IF($C40+$D40+$E40+$F40+$G40+$ED39&gt;($ED$11*CD$8),3,0))))</f>
        <v>0</v>
      </c>
      <c r="CE40" s="68">
        <f>IF(OR(SUMIF(CE$12:CE39,2,CE$12:CE39)=2,SUMIF(CE$12:CE39,1,CE$12:CE39)=1,SUM(CE$12:CE39)=1,SUM(CE$12:CE39)=2),0,IF($C40+$ED39&gt;($ED$11*CE$8),1,IF($C40+$D40+$E40+$F40+$ED39&gt;($ED$11*CE$8),2,IF($C40+$D40+$E40+$F40+$G40+$ED39&gt;($ED$11*CE$8),3,0))))</f>
        <v>0</v>
      </c>
      <c r="CF40" s="68">
        <f>IF(OR(SUMIF(CF$12:CF39,2,CF$12:CF39)=2,SUMIF(CF$12:CF39,1,CF$12:CF39)=1,SUM(CF$12:CF39)=1,SUM(CF$12:CF39)=2),0,IF($C40+$ED39&gt;($ED$11*CF$8),1,IF($C40+$D40+$E40+$F40+$ED39&gt;($ED$11*CF$8),2,IF($C40+$D40+$E40+$F40+$G40+$ED39&gt;($ED$11*CF$8),3,0))))</f>
        <v>0</v>
      </c>
      <c r="CG40" s="68">
        <f>IF(OR(SUMIF(CG$12:CG39,2,CG$12:CG39)=2,SUMIF(CG$12:CG39,1,CG$12:CG39)=1,SUM(CG$12:CG39)=1,SUM(CG$12:CG39)=2),0,IF($C40+$ED39&gt;($ED$11*CG$8),1,IF($C40+$D40+$E40+$F40+$ED39&gt;($ED$11*CG$8),2,IF($C40+$D40+$E40+$F40+$G40+$ED39&gt;($ED$11*CG$8),3,0))))</f>
        <v>0</v>
      </c>
      <c r="CH40" s="68">
        <f>IF(OR(SUMIF(CH$12:CH39,2,CH$12:CH39)=2,SUMIF(CH$12:CH39,1,CH$12:CH39)=1,SUM(CH$12:CH39)=1,SUM(CH$12:CH39)=2),0,IF($C40+$ED39&gt;($ED$11*CH$8),1,IF($C40+$D40+$E40+$F40+$ED39&gt;($ED$11*CH$8),2,IF($C40+$D40+$E40+$F40+$G40+$ED39&gt;($ED$11*CH$8),3,0))))</f>
        <v>0</v>
      </c>
      <c r="CI40" s="68">
        <f>IF(OR(SUMIF(CI$12:CI39,2,CI$12:CI39)=2,SUMIF(CI$12:CI39,1,CI$12:CI39)=1,SUM(CI$12:CI39)=1,SUM(CI$12:CI39)=2),0,IF($C40+$ED39&gt;($ED$11*CI$8),1,IF($C40+$D40+$E40+$F40+$ED39&gt;($ED$11*CI$8),2,IF($C40+$D40+$E40+$F40+$G40+$ED39&gt;($ED$11*CI$8),3,0))))</f>
        <v>0</v>
      </c>
      <c r="CJ40" s="68">
        <f>IF(OR(SUMIF(CJ$12:CJ39,2,CJ$12:CJ39)=2,SUMIF(CJ$12:CJ39,1,CJ$12:CJ39)=1,SUM(CJ$12:CJ39)=1,SUM(CJ$12:CJ39)=2),0,IF($C40+$ED39&gt;($ED$11*CJ$8),1,IF($C40+$D40+$E40+$F40+$ED39&gt;($ED$11*CJ$8),2,IF($C40+$D40+$E40+$F40+$G40+$ED39&gt;($ED$11*CJ$8),3,0))))</f>
        <v>0</v>
      </c>
      <c r="CK40" s="68">
        <f>IF(OR(SUMIF(CK$12:CK39,2,CK$12:CK39)=2,SUMIF(CK$12:CK39,1,CK$12:CK39)=1,SUM(CK$12:CK39)=1,SUM(CK$12:CK39)=2),0,IF($C40+$ED39&gt;($ED$11*CK$8),1,IF($C40+$D40+$E40+$F40+$ED39&gt;($ED$11*CK$8),2,IF($C40+$D40+$E40+$F40+$G40+$ED39&gt;($ED$11*CK$8),3,0))))</f>
        <v>0</v>
      </c>
      <c r="CL40" s="68">
        <f>IF(OR(SUMIF(CL$12:CL39,2,CL$12:CL39)=2,SUMIF(CL$12:CL39,1,CL$12:CL39)=1,SUM(CL$12:CL39)=1,SUM(CL$12:CL39)=2),0,IF($C40+$ED39&gt;($ED$11*CL$8),1,IF($C40+$D40+$E40+$F40+$ED39&gt;($ED$11*CL$8),2,IF($C40+$D40+$E40+$F40+$G40+$ED39&gt;($ED$11*CL$8),3,0))))</f>
        <v>0</v>
      </c>
      <c r="CM40" s="68">
        <f>IF(OR(SUMIF(CM$12:CM39,2,CM$12:CM39)=2,SUMIF(CM$12:CM39,1,CM$12:CM39)=1,SUM(CM$12:CM39)=1,SUM(CM$12:CM39)=2),0,IF($C40+$ED39&gt;($ED$11*CM$8),1,IF($C40+$D40+$E40+$F40+$ED39&gt;($ED$11*CM$8),2,IF($C40+$D40+$E40+$F40+$G40+$ED39&gt;($ED$11*CM$8),3,0))))</f>
        <v>0</v>
      </c>
      <c r="CN40" s="68">
        <f>IF(OR(SUMIF(CN$12:CN39,2,CN$12:CN39)=2,SUMIF(CN$12:CN39,1,CN$12:CN39)=1,SUM(CN$12:CN39)=1,SUM(CN$12:CN39)=2),0,IF($C40+$ED39&gt;($ED$11*CN$8),1,IF($C40+$D40+$E40+$F40+$ED39&gt;($ED$11*CN$8),2,IF($C40+$D40+$E40+$F40+$G40+$ED39&gt;($ED$11*CN$8),3,0))))</f>
        <v>0</v>
      </c>
      <c r="CO40" s="68">
        <f>IF(OR(SUMIF(CO$12:CO39,2,CO$12:CO39)=2,SUMIF(CO$12:CO39,1,CO$12:CO39)=1,SUM(CO$12:CO39)=1,SUM(CO$12:CO39)=2),0,IF($C40+$ED39&gt;($ED$11*CO$8),1,IF($C40+$D40+$E40+$F40+$ED39&gt;($ED$11*CO$8),2,IF($C40+$D40+$E40+$F40+$G40+$ED39&gt;($ED$11*CO$8),3,0))))</f>
        <v>0</v>
      </c>
      <c r="CP40" s="68">
        <f>IF(OR(SUMIF(CP$12:CP39,2,CP$12:CP39)=2,SUMIF(CP$12:CP39,1,CP$12:CP39)=1,SUM(CP$12:CP39)=1,SUM(CP$12:CP39)=2),0,IF($C40+$ED39&gt;($ED$11*CP$8),1,IF($C40+$D40+$E40+$F40+$ED39&gt;($ED$11*CP$8),2,IF($C40+$D40+$E40+$F40+$G40+$ED39&gt;($ED$11*CP$8),3,0))))</f>
        <v>0</v>
      </c>
      <c r="CQ40" s="68">
        <f>IF(OR(SUMIF(CQ$12:CQ39,2,CQ$12:CQ39)=2,SUMIF(CQ$12:CQ39,1,CQ$12:CQ39)=1,SUM(CQ$12:CQ39)=1,SUM(CQ$12:CQ39)=2),0,IF($C40+$ED39&gt;($ED$11*CQ$8),1,IF($C40+$D40+$E40+$F40+$ED39&gt;($ED$11*CQ$8),2,IF($C40+$D40+$E40+$F40+$G40+$ED39&gt;($ED$11*CQ$8),3,0))))</f>
        <v>0</v>
      </c>
      <c r="CR40" s="68">
        <f>IF(OR(SUMIF(CR$12:CR39,2,CR$12:CR39)=2,SUMIF(CR$12:CR39,1,CR$12:CR39)=1,SUM(CR$12:CR39)=1,SUM(CR$12:CR39)=2),0,IF($C40+$ED39&gt;($ED$11*CR$8),1,IF($C40+$D40+$E40+$F40+$ED39&gt;($ED$11*CR$8),2,IF($C40+$D40+$E40+$F40+$G40+$ED39&gt;($ED$11*CR$8),3,0))))</f>
        <v>0</v>
      </c>
      <c r="CS40" s="68">
        <f>IF(OR(SUMIF(CS$12:CS39,2,CS$12:CS39)=2,SUMIF(CS$12:CS39,1,CS$12:CS39)=1,SUM(CS$12:CS39)=1,SUM(CS$12:CS39)=2),0,IF($C40+$ED39&gt;($ED$11*CS$8),1,IF($C40+$D40+$E40+$F40+$ED39&gt;($ED$11*CS$8),2,IF($C40+$D40+$E40+$F40+$G40+$ED39&gt;($ED$11*CS$8),3,0))))</f>
        <v>0</v>
      </c>
      <c r="CT40" s="68">
        <f>IF(OR(SUMIF(CT$12:CT39,2,CT$12:CT39)=2,SUMIF(CT$12:CT39,1,CT$12:CT39)=1,SUM(CT$12:CT39)=1,SUM(CT$12:CT39)=2),0,IF($C40+$ED39&gt;($ED$11*CT$8),1,IF($C40+$D40+$E40+$F40+$ED39&gt;($ED$11*CT$8),2,IF($C40+$D40+$E40+$F40+$G40+$ED39&gt;($ED$11*CT$8),3,0))))</f>
        <v>0</v>
      </c>
      <c r="CU40" s="68">
        <f>IF(OR(SUMIF(CU$12:CU39,2,CU$12:CU39)=2,SUMIF(CU$12:CU39,1,CU$12:CU39)=1,SUM(CU$12:CU39)=1,SUM(CU$12:CU39)=2),0,IF($C40+$ED39&gt;($ED$11*CU$8),1,IF($C40+$D40+$E40+$F40+$ED39&gt;($ED$11*CU$8),2,IF($C40+$D40+$E40+$F40+$G40+$ED39&gt;($ED$11*CU$8),3,0))))</f>
        <v>0</v>
      </c>
      <c r="CV40" s="68">
        <f>IF(OR(SUMIF(CV$12:CV39,2,CV$12:CV39)=2,SUMIF(CV$12:CV39,1,CV$12:CV39)=1,SUM(CV$12:CV39)=1,SUM(CV$12:CV39)=2),0,IF($C40+$ED39&gt;($ED$11*CV$8),1,IF($C40+$D40+$E40+$F40+$ED39&gt;($ED$11*CV$8),2,IF($C40+$D40+$E40+$F40+$G40+$ED39&gt;($ED$11*CV$8),3,0))))</f>
        <v>0</v>
      </c>
      <c r="CW40" s="68">
        <f>IF(OR(SUMIF(CW$12:CW39,2,CW$12:CW39)=2,SUMIF(CW$12:CW39,1,CW$12:CW39)=1,SUM(CW$12:CW39)=1,SUM(CW$12:CW39)=2),0,IF($C40+$ED39&gt;($ED$11*CW$8),1,IF($C40+$D40+$E40+$F40+$ED39&gt;($ED$11*CW$8),2,IF($C40+$D40+$E40+$F40+$G40+$ED39&gt;($ED$11*CW$8),3,0))))</f>
        <v>0</v>
      </c>
      <c r="CX40" s="68">
        <f>IF(OR(SUMIF(CX$12:CX39,2,CX$12:CX39)=2,SUMIF(CX$12:CX39,1,CX$12:CX39)=1,SUM(CX$12:CX39)=1,SUM(CX$12:CX39)=2),0,IF($C40+$ED39&gt;($ED$11*CX$8),1,IF($C40+$D40+$E40+$F40+$ED39&gt;($ED$11*CX$8),2,IF($C40+$D40+$E40+$F40+$G40+$ED39&gt;($ED$11*CX$8),3,0))))</f>
        <v>0</v>
      </c>
      <c r="CY40" s="68">
        <f>IF(OR(SUMIF(CY$12:CY39,2,CY$12:CY39)=2,SUMIF(CY$12:CY39,1,CY$12:CY39)=1,SUM(CY$12:CY39)=1,SUM(CY$12:CY39)=2),0,IF($C40+$ED39&gt;($ED$11*CY$8),1,IF($C40+$D40+$E40+$F40+$ED39&gt;($ED$11*CY$8),2,IF($C40+$D40+$E40+$F40+$G40+$ED39&gt;($ED$11*CY$8),3,0))))</f>
        <v>0</v>
      </c>
      <c r="CZ40" s="68">
        <f>IF(OR(SUMIF(CZ$12:CZ39,2,CZ$12:CZ39)=2,SUMIF(CZ$12:CZ39,1,CZ$12:CZ39)=1,SUM(CZ$12:CZ39)=1,SUM(CZ$12:CZ39)=2),0,IF($C40+$ED39&gt;($ED$11*CZ$8),1,IF($C40+$D40+$E40+$F40+$ED39&gt;($ED$11*CZ$8),2,IF($C40+$D40+$E40+$F40+$G40+$ED39&gt;($ED$11*CZ$8),3,0))))</f>
        <v>0</v>
      </c>
      <c r="DA40" s="68">
        <f>IF(OR(SUMIF(DA$12:DA39,2,DA$12:DA39)=2,SUMIF(DA$12:DA39,1,DA$12:DA39)=1,SUM(DA$12:DA39)=1,SUM(DA$12:DA39)=2),0,IF($C40+$ED39&gt;($ED$11*DA$8),1,IF($C40+$D40+$E40+$F40+$ED39&gt;($ED$11*DA$8),2,IF($C40+$D40+$E40+$F40+$G40+$ED39&gt;($ED$11*DA$8),3,0))))</f>
        <v>0</v>
      </c>
      <c r="DB40" s="68">
        <f>IF(OR(SUMIF(DB$12:DB39,2,DB$12:DB39)=2,SUMIF(DB$12:DB39,1,DB$12:DB39)=1,SUM(DB$12:DB39)=1,SUM(DB$12:DB39)=2),0,IF($C40+$ED39&gt;($ED$11*DB$8),1,IF($C40+$D40+$E40+$F40+$ED39&gt;($ED$11*DB$8),2,IF($C40+$D40+$E40+$F40+$G40+$ED39&gt;($ED$11*DB$8),3,0))))</f>
        <v>0</v>
      </c>
      <c r="DC40" s="68">
        <f>IF(OR(SUMIF(DC$12:DC39,2,DC$12:DC39)=2,SUMIF(DC$12:DC39,1,DC$12:DC39)=1,SUM(DC$12:DC39)=1,SUM(DC$12:DC39)=2),0,IF($C40+$ED39&gt;($ED$11*DC$8),1,IF($C40+$D40+$E40+$F40+$ED39&gt;($ED$11*DC$8),2,IF($C40+$D40+$E40+$F40+$G40+$ED39&gt;($ED$11*DC$8),3,0))))</f>
        <v>0</v>
      </c>
      <c r="DD40" s="68">
        <f>IF(OR(SUMIF(DD$12:DD39,2,DD$12:DD39)=2,SUMIF(DD$12:DD39,1,DD$12:DD39)=1,SUM(DD$12:DD39)=1,SUM(DD$12:DD39)=2),0,IF($C40+$ED39&gt;($ED$11*DD$8),1,IF($C40+$D40+$E40+$F40+$ED39&gt;($ED$11*DD$8),2,IF($C40+$D40+$E40+$F40+$G40+$ED39&gt;($ED$11*DD$8),3,0))))</f>
        <v>0</v>
      </c>
      <c r="DE40" s="68">
        <f>IF(OR(SUMIF(DE$12:DE39,2,DE$12:DE39)=2,SUMIF(DE$12:DE39,1,DE$12:DE39)=1,SUM(DE$12:DE39)=1,SUM(DE$12:DE39)=2),0,IF($C40+$ED39&gt;($ED$11*DE$8),1,IF($C40+$D40+$E40+$F40+$ED39&gt;($ED$11*DE$8),2,IF($C40+$D40+$E40+$F40+$G40+$ED39&gt;($ED$11*DE$8),3,0))))</f>
        <v>0</v>
      </c>
      <c r="DF40" s="68">
        <f>IF(OR(SUMIF(DF$12:DF39,2,DF$12:DF39)=2,SUMIF(DF$12:DF39,1,DF$12:DF39)=1,SUM(DF$12:DF39)=1,SUM(DF$12:DF39)=2),0,IF($C40+$ED39&gt;($ED$11*DF$8),1,IF($C40+$D40+$E40+$F40+$ED39&gt;($ED$11*DF$8),2,IF($C40+$D40+$E40+$F40+$G40+$ED39&gt;($ED$11*DF$8),3,0))))</f>
        <v>0</v>
      </c>
      <c r="DG40" s="68">
        <f>IF(OR(SUMIF(DG$12:DG39,2,DG$12:DG39)=2,SUMIF(DG$12:DG39,1,DG$12:DG39)=1,SUM(DG$12:DG39)=1,SUM(DG$12:DG39)=2),0,IF($C40+$ED39&gt;($ED$11*DG$8),1,IF($C40+$D40+$E40+$F40+$ED39&gt;($ED$11*DG$8),2,IF($C40+$D40+$E40+$F40+$G40+$ED39&gt;($ED$11*DG$8),3,0))))</f>
        <v>0</v>
      </c>
      <c r="DH40" s="68">
        <f>IF(OR(SUMIF(DH$12:DH39,2,DH$12:DH39)=2,SUMIF(DH$12:DH39,1,DH$12:DH39)=1,SUM(DH$12:DH39)=1,SUM(DH$12:DH39)=2),0,IF($C40+$ED39&gt;($ED$11*DH$8),1,IF($C40+$D40+$E40+$F40+$ED39&gt;($ED$11*DH$8),2,IF($C40+$D40+$E40+$F40+$G40+$ED39&gt;($ED$11*DH$8),3,0))))</f>
        <v>0</v>
      </c>
      <c r="DI40" s="68">
        <f>IF(OR(SUMIF(DI$12:DI39,2,DI$12:DI39)=2,SUMIF(DI$12:DI39,1,DI$12:DI39)=1,SUM(DI$12:DI39)=1,SUM(DI$12:DI39)=2),0,IF($C40+$ED39&gt;($ED$11*DI$8),1,IF($C40+$D40+$E40+$F40+$ED39&gt;($ED$11*DI$8),2,IF($C40+$D40+$E40+$F40+$G40+$ED39&gt;($ED$11*DI$8),3,0))))</f>
        <v>0</v>
      </c>
      <c r="DJ40" s="68">
        <f>IF(OR(SUMIF(DJ$12:DJ39,2,DJ$12:DJ39)=2,SUMIF(DJ$12:DJ39,1,DJ$12:DJ39)=1,SUM(DJ$12:DJ39)=1,SUM(DJ$12:DJ39)=2),0,IF($C40+$ED39&gt;($ED$11*DJ$8),1,IF($C40+$D40+$E40+$F40+$ED39&gt;($ED$11*DJ$8),2,IF($C40+$D40+$E40+$F40+$G40+$ED39&gt;($ED$11*DJ$8),3,0))))</f>
        <v>0</v>
      </c>
      <c r="DK40" s="68">
        <f>IF(OR(SUMIF(DK$12:DK39,2,DK$12:DK39)=2,SUMIF(DK$12:DK39,1,DK$12:DK39)=1,SUM(DK$12:DK39)=1,SUM(DK$12:DK39)=2),0,IF($C40+$ED39&gt;($ED$11*DK$8),1,IF($C40+$D40+$E40+$F40+$ED39&gt;($ED$11*DK$8),2,IF($C40+$D40+$E40+$F40+$G40+$ED39&gt;($ED$11*DK$8),3,0))))</f>
        <v>0</v>
      </c>
      <c r="DL40" s="68">
        <f>IF(OR(SUMIF(DL$12:DL39,2,DL$12:DL39)=2,SUMIF(DL$12:DL39,1,DL$12:DL39)=1,SUM(DL$12:DL39)=1,SUM(DL$12:DL39)=2),0,IF($C40+$ED39&gt;($ED$11*DL$8),1,IF($C40+$D40+$E40+$F40+$ED39&gt;($ED$11*DL$8),2,IF($C40+$D40+$E40+$F40+$G40+$ED39&gt;($ED$11*DL$8),3,0))))</f>
        <v>0</v>
      </c>
      <c r="DM40" s="68">
        <f>IF(OR(SUMIF(DM$12:DM39,2,DM$12:DM39)=2,SUMIF(DM$12:DM39,1,DM$12:DM39)=1,SUM(DM$12:DM39)=1,SUM(DM$12:DM39)=2),0,IF($C40+$ED39&gt;($ED$11*DM$8),1,IF($C40+$D40+$E40+$F40+$ED39&gt;($ED$11*DM$8),2,IF($C40+$D40+$E40+$F40+$G40+$ED39&gt;($ED$11*DM$8),3,0))))</f>
        <v>0</v>
      </c>
      <c r="DN40" s="68">
        <f>IF(OR(SUMIF(DN$12:DN39,2,DN$12:DN39)=2,SUMIF(DN$12:DN39,1,DN$12:DN39)=1,SUM(DN$12:DN39)=1,SUM(DN$12:DN39)=2),0,IF($C40+$ED39&gt;($ED$11*DN$8),1,IF($C40+$D40+$E40+$F40+$ED39&gt;($ED$11*DN$8),2,IF($C40+$D40+$E40+$F40+$G40+$ED39&gt;($ED$11*DN$8),3,0))))</f>
        <v>0</v>
      </c>
      <c r="DO40" s="68">
        <f>IF(OR(SUMIF(DO$12:DO39,2,DO$12:DO39)=2,SUMIF(DO$12:DO39,1,DO$12:DO39)=1,SUM(DO$12:DO39)=1,SUM(DO$12:DO39)=2),0,IF($C40+$ED39&gt;($ED$11*DO$8),1,IF($C40+$D40+$E40+$F40+$ED39&gt;($ED$11*DO$8),2,IF($C40+$D40+$E40+$F40+$G40+$ED39&gt;($ED$11*DO$8),3,0))))</f>
        <v>0</v>
      </c>
      <c r="DP40" s="68">
        <f>IF(OR(SUMIF(DP$12:DP39,2,DP$12:DP39)=2,SUMIF(DP$12:DP39,1,DP$12:DP39)=1,SUM(DP$12:DP39)=1,SUM(DP$12:DP39)=2),0,IF($C40+$ED39&gt;($ED$11*DP$8),1,IF($C40+$D40+$E40+$F40+$ED39&gt;($ED$11*DP$8),2,IF($C40+$D40+$E40+$F40+$G40+$ED39&gt;($ED$11*DP$8),3,0))))</f>
        <v>0</v>
      </c>
      <c r="DQ40" s="68">
        <f>IF(OR(SUMIF(DQ$12:DQ39,2,DQ$12:DQ39)=2,SUMIF(DQ$12:DQ39,1,DQ$12:DQ39)=1,SUM(DQ$12:DQ39)=1,SUM(DQ$12:DQ39)=2),0,IF($C40+$ED39&gt;($ED$11*DQ$8),1,IF($C40+$D40+$E40+$F40+$ED39&gt;($ED$11*DQ$8),2,IF($C40+$D40+$E40+$F40+$G40+$ED39&gt;($ED$11*DQ$8),3,0))))</f>
        <v>0</v>
      </c>
      <c r="DR40" s="68">
        <f>IF(OR(SUMIF(DR$12:DR39,2,DR$12:DR39)=2,SUMIF(DR$12:DR39,1,DR$12:DR39)=1,SUM(DR$12:DR39)=1,SUM(DR$12:DR39)=2),0,IF($C40+$ED39&gt;($ED$11*DR$8),1,IF($C40+$D40+$E40+$F40+$ED39&gt;($ED$11*DR$8),2,IF($C40+$D40+$E40+$F40+$G40+$ED39&gt;($ED$11*DR$8),3,0))))</f>
        <v>0</v>
      </c>
      <c r="DS40" s="68">
        <f>IF(OR(SUMIF(DS$12:DS39,2,DS$12:DS39)=2,SUMIF(DS$12:DS39,1,DS$12:DS39)=1,SUM(DS$12:DS39)=1,SUM(DS$12:DS39)=2),0,IF($C40+$ED39&gt;($ED$11*DS$8),1,IF($C40+$D40+$E40+$F40+$ED39&gt;($ED$11*DS$8),2,IF($C40+$D40+$E40+$F40+$G40+$ED39&gt;($ED$11*DS$8),3,0))))</f>
        <v>0</v>
      </c>
      <c r="DT40" s="68">
        <f>IF(OR(SUMIF(DT$12:DT39,2,DT$12:DT39)=2,SUMIF(DT$12:DT39,1,DT$12:DT39)=1,SUM(DT$12:DT39)=1,SUM(DT$12:DT39)=2),0,IF($C40+$ED39&gt;($ED$11*DT$8),1,IF($C40+$D40+$E40+$F40+$ED39&gt;($ED$11*DT$8),2,IF($C40+$D40+$E40+$F40+$G40+$ED39&gt;($ED$11*DT$8),3,0))))</f>
        <v>0</v>
      </c>
      <c r="DU40" s="68">
        <f>IF(OR(SUMIF(DU$12:DU39,2,DU$12:DU39)=2,SUMIF(DU$12:DU39,1,DU$12:DU39)=1,SUM(DU$12:DU39)=1,SUM(DU$12:DU39)=2),0,IF($C40+$ED39&gt;($ED$11*DU$8),1,IF($C40+$D40+$E40+$F40+$ED39&gt;($ED$11*DU$8),2,IF($C40+$D40+$E40+$F40+$G40+$ED39&gt;($ED$11*DU$8),3,0))))</f>
        <v>0</v>
      </c>
      <c r="DV40" s="68">
        <f>IF(OR(SUMIF(DV$12:DV39,2,DV$12:DV39)=2,SUMIF(DV$12:DV39,1,DV$12:DV39)=1,SUM(DV$12:DV39)=1,SUM(DV$12:DV39)=2),0,IF($C40+$ED39&gt;($ED$11*DV$8),1,IF($C40+$D40+$E40+$F40+$ED39&gt;($ED$11*DV$8),2,IF($C40+$D40+$E40+$F40+$G40+$ED39&gt;($ED$11*DV$8),3,0))))</f>
        <v>0</v>
      </c>
      <c r="DW40" s="68">
        <f>IF(OR(SUMIF(DW$12:DW39,2,DW$12:DW39)=2,SUMIF(DW$12:DW39,1,DW$12:DW39)=1,SUM(DW$12:DW39)=1,SUM(DW$12:DW39)=2),0,IF($C40+$ED39&gt;($ED$11*DW$8),1,IF($C40+$D40+$E40+$F40+$ED39&gt;($ED$11*DW$8),2,IF($C40+$D40+$E40+$F40+$G40+$ED39&gt;($ED$11*DW$8),3,0))))</f>
        <v>0</v>
      </c>
      <c r="DX40" s="68">
        <f>IF(OR(SUMIF(DX$12:DX39,2,DX$12:DX39)=2,SUMIF(DX$12:DX39,1,DX$12:DX39)=1,SUM(DX$12:DX39)=1,SUM(DX$12:DX39)=2),0,IF($C40+$ED39&gt;($ED$11*DX$8),1,IF($C40+$D40+$E40+$F40+$ED39&gt;($ED$11*DX$8),2,IF($C40+$D40+$E40+$F40+$G40+$ED39&gt;($ED$11*DX$8),3,0))))</f>
        <v>0</v>
      </c>
      <c r="DY40" s="68">
        <f>IF(OR(SUMIF(DY$12:DY39,2,DY$12:DY39)=2,SUMIF(DY$12:DY39,1,DY$12:DY39)=1,SUM(DY$12:DY39)=1,SUM(DY$12:DY39)=2),0,IF($C40+$ED39&gt;($ED$11*DY$8),1,IF($C40+$D40+$E40+$F40+$ED39&gt;($ED$11*DY$8),2,IF($C40+$D40+$E40+$F40+$G40+$ED39&gt;($ED$11*DY$8),3,0))))</f>
        <v>0</v>
      </c>
      <c r="DZ40" s="68">
        <f>IF(OR(SUMIF(DZ$12:DZ39,2,DZ$12:DZ39)=2,SUMIF(DZ$12:DZ39,1,DZ$12:DZ39)=1,SUM(DZ$12:DZ39)=1,SUM(DZ$12:DZ39)=2),0,IF($C40+$ED39&gt;($ED$11*DZ$8),1,IF($C40+$D40+$E40+$F40+$ED39&gt;($ED$11*DZ$8),2,IF($C40+$D40+$E40+$F40+$G40+$ED39&gt;($ED$11*DZ$8),3,0))))</f>
        <v>0</v>
      </c>
      <c r="EA40" s="68">
        <f>IF(OR(SUMIF(EA$12:EA39,2,EA$12:EA39)=2,SUMIF(EA$12:EA39,1,EA$12:EA39)=1,SUM(EA$12:EA39)=1,SUM(EA$12:EA39)=2),0,IF($C40+$ED39&gt;($ED$11*EA$8),1,IF($C40+$D40+$E40+$F40+$ED39&gt;($ED$11*EA$8),2,IF($C40+$D40+$E40+$F40+$G40+$ED39&gt;($ED$11*EA$8),3,0))))</f>
        <v>0</v>
      </c>
      <c r="EB40" s="68">
        <f>IF(OR(SUMIF(EB$12:EB39,2,EB$12:EB39)=2,SUMIF(EB$12:EB39,1,EB$12:EB39)=1,SUM(EB$12:EB39)=1,SUM(EB$12:EB39)=2),0,IF($C40+$ED39&gt;($ED$11*EB$8),1,IF($C40+$D40+$E40+$F40+$ED39&gt;($ED$11*EB$8),2,IF($C40+$D40+$E40+$F40+$G40+$ED39&gt;($ED$11*EB$8),3,0))))</f>
        <v>0</v>
      </c>
      <c r="EC40" s="68">
        <f>IF(OR(SUMIF(EC$12:EC39,2,EC$12:EC39)=2,SUMIF(EC$12:EC39,1,EC$12:EC39)=1,SUM(EC$12:EC39)=1,SUM(EC$12:EC39)=2),0,IF($C40+$ED39&gt;($ED$11*EC$8),1,IF($C40+$D40+$E40+$F40+$ED39&gt;($ED$11*EC$8),2,IF($C40+$D40+$E40+$F40+$G40+$ED39&gt;($ED$11*EC$8),3,0))))</f>
        <v>0</v>
      </c>
      <c r="ED40" s="26">
        <f>SUM($C$12:$F40)</f>
        <v>0</v>
      </c>
    </row>
    <row r="41" spans="1:134" ht="14.1" customHeight="1">
      <c r="A41" s="66">
        <v>30</v>
      </c>
      <c r="B41" s="238"/>
      <c r="C41" s="238"/>
      <c r="D41" s="238"/>
      <c r="E41" s="238"/>
      <c r="F41" s="238"/>
      <c r="G41" s="238"/>
      <c r="H41" s="68">
        <f>IF(OR(SUMIF(H$12:H40,2,H$12:H40)=2,SUMIF(H$12:H40,1,H$12:H40)=1,SUM(H$12:H40)=1,SUM(H$12:H40)=2),0,IF($C41+$ED40&gt;($ED$11*H$8),1,IF($C41+$D41+$E41+$F41+$ED40&gt;($ED$11*H$8),2,IF($C41+$D41+$E41+$F41+$G41+$ED40&gt;($ED$11*H$8),3,0))))</f>
        <v>0</v>
      </c>
      <c r="I41" s="68">
        <f>IF(OR(SUMIF(I$12:I40,2,I$12:I40)=2,SUMIF(I$12:I40,1,I$12:I40)=1,SUM(I$12:I40)=1,SUM(I$12:I40)=2),0,IF($C41+$ED40&gt;($ED$11*I$8),1,IF($C41+$D41+$E41+$F41+$ED40&gt;($ED$11*I$8),2,IF($C41+$D41+$E41+$F41+$G41+$ED40&gt;($ED$11*I$8),3,0))))</f>
        <v>0</v>
      </c>
      <c r="J41" s="68">
        <f>IF(OR(SUMIF(J$12:J40,2,J$12:J40)=2,SUMIF(J$12:J40,1,J$12:J40)=1,SUM(J$12:J40)=1,SUM(J$12:J40)=2),0,IF($C41+$ED40&gt;($ED$11*J$8),1,IF($C41+$D41+$E41+$F41+$ED40&gt;($ED$11*J$8),2,IF($C41+$D41+$E41+$F41+$G41+$ED40&gt;($ED$11*J$8),3,0))))</f>
        <v>0</v>
      </c>
      <c r="K41" s="68">
        <f>IF(OR(SUMIF(K$12:K40,2,K$12:K40)=2,SUMIF(K$12:K40,1,K$12:K40)=1,SUM(K$12:K40)=1,SUM(K$12:K40)=2),0,IF($C41+$ED40&gt;($ED$11*K$8),1,IF($C41+$D41+$E41+$F41+$ED40&gt;($ED$11*K$8),2,IF($C41+$D41+$E41+$F41+$G41+$ED40&gt;($ED$11*K$8),3,0))))</f>
        <v>0</v>
      </c>
      <c r="L41" s="68">
        <f>IF(OR(SUMIF(L$12:L40,2,L$12:L40)=2,SUMIF(L$12:L40,1,L$12:L40)=1,SUM(L$12:L40)=1,SUM(L$12:L40)=2),0,IF($C41+$ED40&gt;($ED$11*L$8),1,IF($C41+$D41+$E41+$F41+$ED40&gt;($ED$11*L$8),2,IF($C41+$D41+$E41+$F41+$G41+$ED40&gt;($ED$11*L$8),3,0))))</f>
        <v>0</v>
      </c>
      <c r="M41" s="68">
        <f>IF(OR(SUMIF(M$12:M40,2,M$12:M40)=2,SUMIF(M$12:M40,1,M$12:M40)=1,SUM(M$12:M40)=1,SUM(M$12:M40)=2),0,IF($C41+$ED40&gt;($ED$11*M$8),1,IF($C41+$D41+$E41+$F41+$ED40&gt;($ED$11*M$8),2,IF($C41+$D41+$E41+$F41+$G41+$ED40&gt;($ED$11*M$8),3,0))))</f>
        <v>0</v>
      </c>
      <c r="N41" s="68">
        <f>IF(OR(SUMIF(N$12:N40,2,N$12:N40)=2,SUMIF(N$12:N40,1,N$12:N40)=1,SUM(N$12:N40)=1,SUM(N$12:N40)=2),0,IF($C41+$ED40&gt;($ED$11*N$8),1,IF($C41+$D41+$E41+$F41+$ED40&gt;($ED$11*N$8),2,IF($C41+$D41+$E41+$F41+$G41+$ED40&gt;($ED$11*N$8),3,0))))</f>
        <v>0</v>
      </c>
      <c r="O41" s="68">
        <f>IF(OR(SUMIF(O$12:O40,2,O$12:O40)=2,SUMIF(O$12:O40,1,O$12:O40)=1,SUM(O$12:O40)=1,SUM(O$12:O40)=2),0,IF($C41+$ED40&gt;($ED$11*O$8),1,IF($C41+$D41+$E41+$F41+$ED40&gt;($ED$11*O$8),2,IF($C41+$D41+$E41+$F41+$G41+$ED40&gt;($ED$11*O$8),3,0))))</f>
        <v>0</v>
      </c>
      <c r="P41" s="68">
        <f>IF(OR(SUMIF(P$12:P40,2,P$12:P40)=2,SUMIF(P$12:P40,1,P$12:P40)=1,SUM(P$12:P40)=1,SUM(P$12:P40)=2),0,IF($C41+$ED40&gt;($ED$11*P$8),1,IF($C41+$D41+$E41+$F41+$ED40&gt;($ED$11*P$8),2,IF($C41+$D41+$E41+$F41+$G41+$ED40&gt;($ED$11*P$8),3,0))))</f>
        <v>0</v>
      </c>
      <c r="Q41" s="68">
        <f>IF(OR(SUMIF(Q$12:Q40,2,Q$12:Q40)=2,SUMIF(Q$12:Q40,1,Q$12:Q40)=1,SUM(Q$12:Q40)=1,SUM(Q$12:Q40)=2),0,IF($C41+$ED40&gt;($ED$11*Q$8),1,IF($C41+$D41+$E41+$F41+$ED40&gt;($ED$11*Q$8),2,IF($C41+$D41+$E41+$F41+$G41+$ED40&gt;($ED$11*Q$8),3,0))))</f>
        <v>0</v>
      </c>
      <c r="R41" s="68">
        <f>IF(OR(SUMIF(R$12:R40,2,R$12:R40)=2,SUMIF(R$12:R40,1,R$12:R40)=1,SUM(R$12:R40)=1,SUM(R$12:R40)=2),0,IF($C41+$ED40&gt;($ED$11*R$8),1,IF($C41+$D41+$E41+$F41+$ED40&gt;($ED$11*R$8),2,IF($C41+$D41+$E41+$F41+$G41+$ED40&gt;($ED$11*R$8),3,0))))</f>
        <v>0</v>
      </c>
      <c r="S41" s="68">
        <f>IF(OR(SUMIF(S$12:S40,2,S$12:S40)=2,SUMIF(S$12:S40,1,S$12:S40)=1,SUM(S$12:S40)=1,SUM(S$12:S40)=2),0,IF($C41+$ED40&gt;($ED$11*S$8),1,IF($C41+$D41+$E41+$F41+$ED40&gt;($ED$11*S$8),2,IF($C41+$D41+$E41+$F41+$G41+$ED40&gt;($ED$11*S$8),3,0))))</f>
        <v>0</v>
      </c>
      <c r="T41" s="68">
        <f>IF(OR(SUMIF(T$12:T40,2,T$12:T40)=2,SUMIF(T$12:T40,1,T$12:T40)=1,SUM(T$12:T40)=1,SUM(T$12:T40)=2),0,IF($C41+$ED40&gt;($ED$11*T$8),1,IF($C41+$D41+$E41+$F41+$ED40&gt;($ED$11*T$8),2,IF($C41+$D41+$E41+$F41+$G41+$ED40&gt;($ED$11*T$8),3,0))))</f>
        <v>0</v>
      </c>
      <c r="U41" s="68">
        <f>IF(OR(SUMIF(U$12:U40,2,U$12:U40)=2,SUMIF(U$12:U40,1,U$12:U40)=1,SUM(U$12:U40)=1,SUM(U$12:U40)=2),0,IF($C41+$ED40&gt;($ED$11*U$8),1,IF($C41+$D41+$E41+$F41+$ED40&gt;($ED$11*U$8),2,IF($C41+$D41+$E41+$F41+$G41+$ED40&gt;($ED$11*U$8),3,0))))</f>
        <v>0</v>
      </c>
      <c r="V41" s="68">
        <f>IF(OR(SUMIF(V$12:V40,2,V$12:V40)=2,SUMIF(V$12:V40,1,V$12:V40)=1,SUM(V$12:V40)=1,SUM(V$12:V40)=2),0,IF($C41+$ED40&gt;($ED$11*V$8),1,IF($C41+$D41+$E41+$F41+$ED40&gt;($ED$11*V$8),2,IF($C41+$D41+$E41+$F41+$G41+$ED40&gt;($ED$11*V$8),3,0))))</f>
        <v>0</v>
      </c>
      <c r="W41" s="68">
        <f>IF(OR(SUMIF(W$12:W40,2,W$12:W40)=2,SUMIF(W$12:W40,1,W$12:W40)=1,SUM(W$12:W40)=1,SUM(W$12:W40)=2),0,IF($C41+$ED40&gt;($ED$11*W$8),1,IF($C41+$D41+$E41+$F41+$ED40&gt;($ED$11*W$8),2,IF($C41+$D41+$E41+$F41+$G41+$ED40&gt;($ED$11*W$8),3,0))))</f>
        <v>0</v>
      </c>
      <c r="X41" s="68">
        <f>IF(OR(SUMIF(X$12:X40,2,X$12:X40)=2,SUMIF(X$12:X40,1,X$12:X40)=1,SUM(X$12:X40)=1,SUM(X$12:X40)=2),0,IF($C41+$ED40&gt;($ED$11*X$8),1,IF($C41+$D41+$E41+$F41+$ED40&gt;($ED$11*X$8),2,IF($C41+$D41+$E41+$F41+$G41+$ED40&gt;($ED$11*X$8),3,0))))</f>
        <v>0</v>
      </c>
      <c r="Y41" s="68">
        <f>IF(OR(SUMIF(Y$12:Y40,2,Y$12:Y40)=2,SUMIF(Y$12:Y40,1,Y$12:Y40)=1,SUM(Y$12:Y40)=1,SUM(Y$12:Y40)=2),0,IF($C41+$ED40&gt;($ED$11*Y$8),1,IF($C41+$D41+$E41+$F41+$ED40&gt;($ED$11*Y$8),2,IF($C41+$D41+$E41+$F41+$G41+$ED40&gt;($ED$11*Y$8),3,0))))</f>
        <v>0</v>
      </c>
      <c r="Z41" s="68">
        <f>IF(OR(SUMIF(Z$12:Z40,2,Z$12:Z40)=2,SUMIF(Z$12:Z40,1,Z$12:Z40)=1,SUM(Z$12:Z40)=1,SUM(Z$12:Z40)=2),0,IF($C41+$ED40&gt;($ED$11*Z$8),1,IF($C41+$D41+$E41+$F41+$ED40&gt;($ED$11*Z$8),2,IF($C41+$D41+$E41+$F41+$G41+$ED40&gt;($ED$11*Z$8),3,0))))</f>
        <v>0</v>
      </c>
      <c r="AA41" s="68">
        <f>IF(OR(SUMIF(AA$12:AA40,2,AA$12:AA40)=2,SUMIF(AA$12:AA40,1,AA$12:AA40)=1,SUM(AA$12:AA40)=1,SUM(AA$12:AA40)=2),0,IF($C41+$ED40&gt;($ED$11*AA$8),1,IF($C41+$D41+$E41+$F41+$ED40&gt;($ED$11*AA$8),2,IF($C41+$D41+$E41+$F41+$G41+$ED40&gt;($ED$11*AA$8),3,0))))</f>
        <v>0</v>
      </c>
      <c r="AB41" s="68">
        <f>IF(OR(SUMIF(AB$12:AB40,2,AB$12:AB40)=2,SUMIF(AB$12:AB40,1,AB$12:AB40)=1,SUM(AB$12:AB40)=1,SUM(AB$12:AB40)=2),0,IF($C41+$ED40&gt;($ED$11*AB$8),1,IF($C41+$D41+$E41+$F41+$ED40&gt;($ED$11*AB$8),2,IF($C41+$D41+$E41+$F41+$G41+$ED40&gt;($ED$11*AB$8),3,0))))</f>
        <v>0</v>
      </c>
      <c r="AC41" s="68">
        <f>IF(OR(SUMIF(AC$12:AC40,2,AC$12:AC40)=2,SUMIF(AC$12:AC40,1,AC$12:AC40)=1,SUM(AC$12:AC40)=1,SUM(AC$12:AC40)=2),0,IF($C41+$ED40&gt;($ED$11*AC$8),1,IF($C41+$D41+$E41+$F41+$ED40&gt;($ED$11*AC$8),2,IF($C41+$D41+$E41+$F41+$G41+$ED40&gt;($ED$11*AC$8),3,0))))</f>
        <v>0</v>
      </c>
      <c r="AD41" s="68">
        <f>IF(OR(SUMIF(AD$12:AD40,2,AD$12:AD40)=2,SUMIF(AD$12:AD40,1,AD$12:AD40)=1,SUM(AD$12:AD40)=1,SUM(AD$12:AD40)=2),0,IF($C41+$ED40&gt;($ED$11*AD$8),1,IF($C41+$D41+$E41+$F41+$ED40&gt;($ED$11*AD$8),2,IF($C41+$D41+$E41+$F41+$G41+$ED40&gt;($ED$11*AD$8),3,0))))</f>
        <v>0</v>
      </c>
      <c r="AE41" s="68">
        <f>IF(OR(SUMIF(AE$12:AE40,2,AE$12:AE40)=2,SUMIF(AE$12:AE40,1,AE$12:AE40)=1,SUM(AE$12:AE40)=1,SUM(AE$12:AE40)=2),0,IF($C41+$ED40&gt;($ED$11*AE$8),1,IF($C41+$D41+$E41+$F41+$ED40&gt;($ED$11*AE$8),2,IF($C41+$D41+$E41+$F41+$G41+$ED40&gt;($ED$11*AE$8),3,0))))</f>
        <v>0</v>
      </c>
      <c r="AF41" s="68">
        <f>IF(OR(SUMIF(AF$12:AF40,2,AF$12:AF40)=2,SUMIF(AF$12:AF40,1,AF$12:AF40)=1,SUM(AF$12:AF40)=1,SUM(AF$12:AF40)=2),0,IF($C41+$ED40&gt;($ED$11*AF$8),1,IF($C41+$D41+$E41+$F41+$ED40&gt;($ED$11*AF$8),2,IF($C41+$D41+$E41+$F41+$G41+$ED40&gt;($ED$11*AF$8),3,0))))</f>
        <v>0</v>
      </c>
      <c r="AG41" s="68">
        <f>IF(OR(SUMIF(AG$12:AG40,2,AG$12:AG40)=2,SUMIF(AG$12:AG40,1,AG$12:AG40)=1,SUM(AG$12:AG40)=1,SUM(AG$12:AG40)=2),0,IF($C41+$ED40&gt;($ED$11*AG$8),1,IF($C41+$D41+$E41+$F41+$ED40&gt;($ED$11*AG$8),2,IF($C41+$D41+$E41+$F41+$G41+$ED40&gt;($ED$11*AG$8),3,0))))</f>
        <v>0</v>
      </c>
      <c r="AH41" s="68">
        <f>IF(OR(SUMIF(AH$12:AH40,2,AH$12:AH40)=2,SUMIF(AH$12:AH40,1,AH$12:AH40)=1,SUM(AH$12:AH40)=1,SUM(AH$12:AH40)=2),0,IF($C41+$ED40&gt;($ED$11*AH$8),1,IF($C41+$D41+$E41+$F41+$ED40&gt;($ED$11*AH$8),2,IF($C41+$D41+$E41+$F41+$G41+$ED40&gt;($ED$11*AH$8),3,0))))</f>
        <v>0</v>
      </c>
      <c r="AI41" s="68">
        <f>IF(OR(SUMIF(AI$12:AI40,2,AI$12:AI40)=2,SUMIF(AI$12:AI40,1,AI$12:AI40)=1,SUM(AI$12:AI40)=1,SUM(AI$12:AI40)=2),0,IF($C41+$ED40&gt;($ED$11*AI$8),1,IF($C41+$D41+$E41+$F41+$ED40&gt;($ED$11*AI$8),2,IF($C41+$D41+$E41+$F41+$G41+$ED40&gt;($ED$11*AI$8),3,0))))</f>
        <v>0</v>
      </c>
      <c r="AJ41" s="68">
        <f>IF(OR(SUMIF(AJ$12:AJ40,2,AJ$12:AJ40)=2,SUMIF(AJ$12:AJ40,1,AJ$12:AJ40)=1,SUM(AJ$12:AJ40)=1,SUM(AJ$12:AJ40)=2),0,IF($C41+$ED40&gt;($ED$11*AJ$8),1,IF($C41+$D41+$E41+$F41+$ED40&gt;($ED$11*AJ$8),2,IF($C41+$D41+$E41+$F41+$G41+$ED40&gt;($ED$11*AJ$8),3,0))))</f>
        <v>0</v>
      </c>
      <c r="AK41" s="68">
        <f>IF(OR(SUMIF(AK$12:AK40,2,AK$12:AK40)=2,SUMIF(AK$12:AK40,1,AK$12:AK40)=1,SUM(AK$12:AK40)=1,SUM(AK$12:AK40)=2),0,IF($C41+$ED40&gt;($ED$11*AK$8),1,IF($C41+$D41+$E41+$F41+$ED40&gt;($ED$11*AK$8),2,IF($C41+$D41+$E41+$F41+$G41+$ED40&gt;($ED$11*AK$8),3,0))))</f>
        <v>0</v>
      </c>
      <c r="AL41" s="68">
        <f>IF(OR(SUMIF(AL$12:AL40,2,AL$12:AL40)=2,SUMIF(AL$12:AL40,1,AL$12:AL40)=1,SUM(AL$12:AL40)=1,SUM(AL$12:AL40)=2),0,IF($C41+$ED40&gt;($ED$11*AL$8),1,IF($C41+$D41+$E41+$F41+$ED40&gt;($ED$11*AL$8),2,IF($C41+$D41+$E41+$F41+$G41+$ED40&gt;($ED$11*AL$8),3,0))))</f>
        <v>0</v>
      </c>
      <c r="AM41" s="68">
        <f>IF(OR(SUMIF(AM$12:AM40,2,AM$12:AM40)=2,SUMIF(AM$12:AM40,1,AM$12:AM40)=1,SUM(AM$12:AM40)=1,SUM(AM$12:AM40)=2),0,IF($C41+$ED40&gt;($ED$11*AM$8),1,IF($C41+$D41+$E41+$F41+$ED40&gt;($ED$11*AM$8),2,IF($C41+$D41+$E41+$F41+$G41+$ED40&gt;($ED$11*AM$8),3,0))))</f>
        <v>0</v>
      </c>
      <c r="AN41" s="68">
        <f>IF(OR(SUMIF(AN$12:AN40,2,AN$12:AN40)=2,SUMIF(AN$12:AN40,1,AN$12:AN40)=1,SUM(AN$12:AN40)=1,SUM(AN$12:AN40)=2),0,IF($C41+$ED40&gt;($ED$11*AN$8),1,IF($C41+$D41+$E41+$F41+$ED40&gt;($ED$11*AN$8),2,IF($C41+$D41+$E41+$F41+$G41+$ED40&gt;($ED$11*AN$8),3,0))))</f>
        <v>0</v>
      </c>
      <c r="AO41" s="68">
        <f>IF(OR(SUMIF(AO$12:AO40,2,AO$12:AO40)=2,SUMIF(AO$12:AO40,1,AO$12:AO40)=1,SUM(AO$12:AO40)=1,SUM(AO$12:AO40)=2),0,IF($C41+$ED40&gt;($ED$11*AO$8),1,IF($C41+$D41+$E41+$F41+$ED40&gt;($ED$11*AO$8),2,IF($C41+$D41+$E41+$F41+$G41+$ED40&gt;($ED$11*AO$8),3,0))))</f>
        <v>0</v>
      </c>
      <c r="AP41" s="68">
        <f>IF(OR(SUMIF(AP$12:AP40,2,AP$12:AP40)=2,SUMIF(AP$12:AP40,1,AP$12:AP40)=1,SUM(AP$12:AP40)=1,SUM(AP$12:AP40)=2),0,IF($C41+$ED40&gt;($ED$11*AP$8),1,IF($C41+$D41+$E41+$F41+$ED40&gt;($ED$11*AP$8),2,IF($C41+$D41+$E41+$F41+$G41+$ED40&gt;($ED$11*AP$8),3,0))))</f>
        <v>0</v>
      </c>
      <c r="AQ41" s="68">
        <f>IF(OR(SUMIF(AQ$12:AQ40,2,AQ$12:AQ40)=2,SUMIF(AQ$12:AQ40,1,AQ$12:AQ40)=1,SUM(AQ$12:AQ40)=1,SUM(AQ$12:AQ40)=2),0,IF($C41+$ED40&gt;($ED$11*AQ$8),1,IF($C41+$D41+$E41+$F41+$ED40&gt;($ED$11*AQ$8),2,IF($C41+$D41+$E41+$F41+$G41+$ED40&gt;($ED$11*AQ$8),3,0))))</f>
        <v>0</v>
      </c>
      <c r="AR41" s="68">
        <f>IF(OR(SUMIF(AR$12:AR40,2,AR$12:AR40)=2,SUMIF(AR$12:AR40,1,AR$12:AR40)=1,SUM(AR$12:AR40)=1,SUM(AR$12:AR40)=2),0,IF($C41+$ED40&gt;($ED$11*AR$8),1,IF($C41+$D41+$E41+$F41+$ED40&gt;($ED$11*AR$8),2,IF($C41+$D41+$E41+$F41+$G41+$ED40&gt;($ED$11*AR$8),3,0))))</f>
        <v>0</v>
      </c>
      <c r="AS41" s="68">
        <f>IF(OR(SUMIF(AS$12:AS40,2,AS$12:AS40)=2,SUMIF(AS$12:AS40,1,AS$12:AS40)=1,SUM(AS$12:AS40)=1,SUM(AS$12:AS40)=2),0,IF($C41+$ED40&gt;($ED$11*AS$8),1,IF($C41+$D41+$E41+$F41+$ED40&gt;($ED$11*AS$8),2,IF($C41+$D41+$E41+$F41+$G41+$ED40&gt;($ED$11*AS$8),3,0))))</f>
        <v>0</v>
      </c>
      <c r="AT41" s="68">
        <f>IF(OR(SUMIF(AT$12:AT40,2,AT$12:AT40)=2,SUMIF(AT$12:AT40,1,AT$12:AT40)=1,SUM(AT$12:AT40)=1,SUM(AT$12:AT40)=2),0,IF($C41+$ED40&gt;($ED$11*AT$8),1,IF($C41+$D41+$E41+$F41+$ED40&gt;($ED$11*AT$8),2,IF($C41+$D41+$E41+$F41+$G41+$ED40&gt;($ED$11*AT$8),3,0))))</f>
        <v>0</v>
      </c>
      <c r="AU41" s="68">
        <f>IF(OR(SUMIF(AU$12:AU40,2,AU$12:AU40)=2,SUMIF(AU$12:AU40,1,AU$12:AU40)=1,SUM(AU$12:AU40)=1,SUM(AU$12:AU40)=2),0,IF($C41+$ED40&gt;($ED$11*AU$8),1,IF($C41+$D41+$E41+$F41+$ED40&gt;($ED$11*AU$8),2,IF($C41+$D41+$E41+$F41+$G41+$ED40&gt;($ED$11*AU$8),3,0))))</f>
        <v>0</v>
      </c>
      <c r="AV41" s="68">
        <f>IF(OR(SUMIF(AV$12:AV40,2,AV$12:AV40)=2,SUMIF(AV$12:AV40,1,AV$12:AV40)=1,SUM(AV$12:AV40)=1,SUM(AV$12:AV40)=2),0,IF($C41+$ED40&gt;($ED$11*AV$8),1,IF($C41+$D41+$E41+$F41+$ED40&gt;($ED$11*AV$8),2,IF($C41+$D41+$E41+$F41+$G41+$ED40&gt;($ED$11*AV$8),3,0))))</f>
        <v>0</v>
      </c>
      <c r="AW41" s="68">
        <f>IF(OR(SUMIF(AW$12:AW40,2,AW$12:AW40)=2,SUMIF(AW$12:AW40,1,AW$12:AW40)=1,SUM(AW$12:AW40)=1,SUM(AW$12:AW40)=2),0,IF($C41+$ED40&gt;($ED$11*AW$8),1,IF($C41+$D41+$E41+$F41+$ED40&gt;($ED$11*AW$8),2,IF($C41+$D41+$E41+$F41+$G41+$ED40&gt;($ED$11*AW$8),3,0))))</f>
        <v>0</v>
      </c>
      <c r="AX41" s="68">
        <f>IF(OR(SUMIF(AX$12:AX40,2,AX$12:AX40)=2,SUMIF(AX$12:AX40,1,AX$12:AX40)=1,SUM(AX$12:AX40)=1,SUM(AX$12:AX40)=2),0,IF($C41+$ED40&gt;($ED$11*AX$8),1,IF($C41+$D41+$E41+$F41+$ED40&gt;($ED$11*AX$8),2,IF($C41+$D41+$E41+$F41+$G41+$ED40&gt;($ED$11*AX$8),3,0))))</f>
        <v>0</v>
      </c>
      <c r="AY41" s="68">
        <f>IF(OR(SUMIF(AY$12:AY40,2,AY$12:AY40)=2,SUMIF(AY$12:AY40,1,AY$12:AY40)=1,SUM(AY$12:AY40)=1,SUM(AY$12:AY40)=2),0,IF($C41+$ED40&gt;($ED$11*AY$8),1,IF($C41+$D41+$E41+$F41+$ED40&gt;($ED$11*AY$8),2,IF($C41+$D41+$E41+$F41+$G41+$ED40&gt;($ED$11*AY$8),3,0))))</f>
        <v>0</v>
      </c>
      <c r="AZ41" s="68">
        <f>IF(OR(SUMIF(AZ$12:AZ40,2,AZ$12:AZ40)=2,SUMIF(AZ$12:AZ40,1,AZ$12:AZ40)=1,SUM(AZ$12:AZ40)=1,SUM(AZ$12:AZ40)=2),0,IF($C41+$ED40&gt;($ED$11*AZ$8),1,IF($C41+$D41+$E41+$F41+$ED40&gt;($ED$11*AZ$8),2,IF($C41+$D41+$E41+$F41+$G41+$ED40&gt;($ED$11*AZ$8),3,0))))</f>
        <v>0</v>
      </c>
      <c r="BA41" s="68">
        <f>IF(OR(SUMIF(BA$12:BA40,2,BA$12:BA40)=2,SUMIF(BA$12:BA40,1,BA$12:BA40)=1,SUM(BA$12:BA40)=1,SUM(BA$12:BA40)=2),0,IF($C41+$ED40&gt;($ED$11*BA$8),1,IF($C41+$D41+$E41+$F41+$ED40&gt;($ED$11*BA$8),2,IF($C41+$D41+$E41+$F41+$G41+$ED40&gt;($ED$11*BA$8),3,0))))</f>
        <v>0</v>
      </c>
      <c r="BB41" s="68">
        <f>IF(OR(SUMIF(BB$12:BB40,2,BB$12:BB40)=2,SUMIF(BB$12:BB40,1,BB$12:BB40)=1,SUM(BB$12:BB40)=1,SUM(BB$12:BB40)=2),0,IF($C41+$ED40&gt;($ED$11*BB$8),1,IF($C41+$D41+$E41+$F41+$ED40&gt;($ED$11*BB$8),2,IF($C41+$D41+$E41+$F41+$G41+$ED40&gt;($ED$11*BB$8),3,0))))</f>
        <v>0</v>
      </c>
      <c r="BC41" s="68">
        <f>IF(OR(SUMIF(BC$12:BC40,2,BC$12:BC40)=2,SUMIF(BC$12:BC40,1,BC$12:BC40)=1,SUM(BC$12:BC40)=1,SUM(BC$12:BC40)=2),0,IF($C41+$ED40&gt;($ED$11*BC$8),1,IF($C41+$D41+$E41+$F41+$ED40&gt;($ED$11*BC$8),2,IF($C41+$D41+$E41+$F41+$G41+$ED40&gt;($ED$11*BC$8),3,0))))</f>
        <v>0</v>
      </c>
      <c r="BD41" s="68">
        <f>IF(OR(SUMIF(BD$12:BD40,2,BD$12:BD40)=2,SUMIF(BD$12:BD40,1,BD$12:BD40)=1,SUM(BD$12:BD40)=1,SUM(BD$12:BD40)=2),0,IF($C41+$ED40&gt;($ED$11*BD$8),1,IF($C41+$D41+$E41+$F41+$ED40&gt;($ED$11*BD$8),2,IF($C41+$D41+$E41+$F41+$G41+$ED40&gt;($ED$11*BD$8),3,0))))</f>
        <v>0</v>
      </c>
      <c r="BE41" s="68">
        <f>IF(OR(SUMIF(BE$12:BE40,2,BE$12:BE40)=2,SUMIF(BE$12:BE40,1,BE$12:BE40)=1,SUM(BE$12:BE40)=1,SUM(BE$12:BE40)=2),0,IF($C41+$ED40&gt;($ED$11*BE$8),1,IF($C41+$D41+$E41+$F41+$ED40&gt;($ED$11*BE$8),2,IF($C41+$D41+$E41+$F41+$G41+$ED40&gt;($ED$11*BE$8),3,0))))</f>
        <v>0</v>
      </c>
      <c r="BF41" s="68">
        <f>IF(OR(SUMIF(BF$12:BF40,2,BF$12:BF40)=2,SUMIF(BF$12:BF40,1,BF$12:BF40)=1,SUM(BF$12:BF40)=1,SUM(BF$12:BF40)=2),0,IF($C41+$ED40&gt;($ED$11*BF$8),1,IF($C41+$D41+$E41+$F41+$ED40&gt;($ED$11*BF$8),2,IF($C41+$D41+$E41+$F41+$G41+$ED40&gt;($ED$11*BF$8),3,0))))</f>
        <v>0</v>
      </c>
      <c r="BG41" s="68">
        <f>IF(OR(SUMIF(BG$12:BG40,2,BG$12:BG40)=2,SUMIF(BG$12:BG40,1,BG$12:BG40)=1,SUM(BG$12:BG40)=1,SUM(BG$12:BG40)=2),0,IF($C41+$ED40&gt;($ED$11*BG$8),1,IF($C41+$D41+$E41+$F41+$ED40&gt;($ED$11*BG$8),2,IF($C41+$D41+$E41+$F41+$G41+$ED40&gt;($ED$11*BG$8),3,0))))</f>
        <v>0</v>
      </c>
      <c r="BH41" s="68">
        <f>IF(OR(SUMIF(BH$12:BH40,2,BH$12:BH40)=2,SUMIF(BH$12:BH40,1,BH$12:BH40)=1,SUM(BH$12:BH40)=1,SUM(BH$12:BH40)=2),0,IF($C41+$ED40&gt;($ED$11*BH$8),1,IF($C41+$D41+$E41+$F41+$ED40&gt;($ED$11*BH$8),2,IF($C41+$D41+$E41+$F41+$G41+$ED40&gt;($ED$11*BH$8),3,0))))</f>
        <v>0</v>
      </c>
      <c r="BI41" s="68">
        <f>IF(OR(SUMIF(BI$12:BI40,2,BI$12:BI40)=2,SUMIF(BI$12:BI40,1,BI$12:BI40)=1,SUM(BI$12:BI40)=1,SUM(BI$12:BI40)=2),0,IF($C41+$ED40&gt;($ED$11*BI$8),1,IF($C41+$D41+$E41+$F41+$ED40&gt;($ED$11*BI$8),2,IF($C41+$D41+$E41+$F41+$G41+$ED40&gt;($ED$11*BI$8),3,0))))</f>
        <v>0</v>
      </c>
      <c r="BJ41" s="68">
        <f>IF(OR(SUMIF(BJ$12:BJ40,2,BJ$12:BJ40)=2,SUMIF(BJ$12:BJ40,1,BJ$12:BJ40)=1,SUM(BJ$12:BJ40)=1,SUM(BJ$12:BJ40)=2),0,IF($C41+$ED40&gt;($ED$11*BJ$8),1,IF($C41+$D41+$E41+$F41+$ED40&gt;($ED$11*BJ$8),2,IF($C41+$D41+$E41+$F41+$G41+$ED40&gt;($ED$11*BJ$8),3,0))))</f>
        <v>0</v>
      </c>
      <c r="BK41" s="68">
        <f>IF(OR(SUMIF(BK$12:BK40,2,BK$12:BK40)=2,SUMIF(BK$12:BK40,1,BK$12:BK40)=1,SUM(BK$12:BK40)=1,SUM(BK$12:BK40)=2),0,IF($C41+$ED40&gt;($ED$11*BK$8),1,IF($C41+$D41+$E41+$F41+$ED40&gt;($ED$11*BK$8),2,IF($C41+$D41+$E41+$F41+$G41+$ED40&gt;($ED$11*BK$8),3,0))))</f>
        <v>0</v>
      </c>
      <c r="BL41" s="68">
        <f>IF(OR(SUMIF(BL$12:BL40,2,BL$12:BL40)=2,SUMIF(BL$12:BL40,1,BL$12:BL40)=1,SUM(BL$12:BL40)=1,SUM(BL$12:BL40)=2),0,IF($C41+$ED40&gt;($ED$11*BL$8),1,IF($C41+$D41+$E41+$F41+$ED40&gt;($ED$11*BL$8),2,IF($C41+$D41+$E41+$F41+$G41+$ED40&gt;($ED$11*BL$8),3,0))))</f>
        <v>0</v>
      </c>
      <c r="BM41" s="68">
        <f>IF(OR(SUMIF(BM$12:BM40,2,BM$12:BM40)=2,SUMIF(BM$12:BM40,1,BM$12:BM40)=1,SUM(BM$12:BM40)=1,SUM(BM$12:BM40)=2),0,IF($C41+$ED40&gt;($ED$11*BM$8),1,IF($C41+$D41+$E41+$F41+$ED40&gt;($ED$11*BM$8),2,IF($C41+$D41+$E41+$F41+$G41+$ED40&gt;($ED$11*BM$8),3,0))))</f>
        <v>0</v>
      </c>
      <c r="BN41" s="68">
        <f>IF(OR(SUMIF(BN$12:BN40,2,BN$12:BN40)=2,SUMIF(BN$12:BN40,1,BN$12:BN40)=1,SUM(BN$12:BN40)=1,SUM(BN$12:BN40)=2),0,IF($C41+$ED40&gt;($ED$11*BN$8),1,IF($C41+$D41+$E41+$F41+$ED40&gt;($ED$11*BN$8),2,IF($C41+$D41+$E41+$F41+$G41+$ED40&gt;($ED$11*BN$8),3,0))))</f>
        <v>0</v>
      </c>
      <c r="BO41" s="68">
        <f>IF(OR(SUMIF(BO$12:BO40,2,BO$12:BO40)=2,SUMIF(BO$12:BO40,1,BO$12:BO40)=1,SUM(BO$12:BO40)=1,SUM(BO$12:BO40)=2),0,IF($C41+$ED40&gt;($ED$11*BO$8),1,IF($C41+$D41+$E41+$F41+$ED40&gt;($ED$11*BO$8),2,IF($C41+$D41+$E41+$F41+$G41+$ED40&gt;($ED$11*BO$8),3,0))))</f>
        <v>0</v>
      </c>
      <c r="BP41" s="68">
        <f>IF(OR(SUMIF(BP$12:BP40,2,BP$12:BP40)=2,SUMIF(BP$12:BP40,1,BP$12:BP40)=1,SUM(BP$12:BP40)=1,SUM(BP$12:BP40)=2),0,IF($C41+$ED40&gt;($ED$11*BP$8),1,IF($C41+$D41+$E41+$F41+$ED40&gt;($ED$11*BP$8),2,IF($C41+$D41+$E41+$F41+$G41+$ED40&gt;($ED$11*BP$8),3,0))))</f>
        <v>0</v>
      </c>
      <c r="BQ41" s="68">
        <f>IF(OR(SUMIF(BQ$12:BQ40,2,BQ$12:BQ40)=2,SUMIF(BQ$12:BQ40,1,BQ$12:BQ40)=1,SUM(BQ$12:BQ40)=1,SUM(BQ$12:BQ40)=2),0,IF($C41+$ED40&gt;($ED$11*BQ$8),1,IF($C41+$D41+$E41+$F41+$ED40&gt;($ED$11*BQ$8),2,IF($C41+$D41+$E41+$F41+$G41+$ED40&gt;($ED$11*BQ$8),3,0))))</f>
        <v>0</v>
      </c>
      <c r="BR41" s="68">
        <f>IF(OR(SUMIF(BR$12:BR40,2,BR$12:BR40)=2,SUMIF(BR$12:BR40,1,BR$12:BR40)=1,SUM(BR$12:BR40)=1,SUM(BR$12:BR40)=2),0,IF($C41+$ED40&gt;($ED$11*BR$8),1,IF($C41+$D41+$E41+$F41+$ED40&gt;($ED$11*BR$8),2,IF($C41+$D41+$E41+$F41+$G41+$ED40&gt;($ED$11*BR$8),3,0))))</f>
        <v>0</v>
      </c>
      <c r="BS41" s="68">
        <f>IF(OR(SUMIF(BS$12:BS40,2,BS$12:BS40)=2,SUMIF(BS$12:BS40,1,BS$12:BS40)=1,SUM(BS$12:BS40)=1,SUM(BS$12:BS40)=2),0,IF($C41+$ED40&gt;($ED$11*BS$8),1,IF($C41+$D41+$E41+$F41+$ED40&gt;($ED$11*BS$8),2,IF($C41+$D41+$E41+$F41+$G41+$ED40&gt;($ED$11*BS$8),3,0))))</f>
        <v>0</v>
      </c>
      <c r="BT41" s="68">
        <f>IF(OR(SUMIF(BT$12:BT40,2,BT$12:BT40)=2,SUMIF(BT$12:BT40,1,BT$12:BT40)=1,SUM(BT$12:BT40)=1,SUM(BT$12:BT40)=2),0,IF($C41+$ED40&gt;($ED$11*BT$8),1,IF($C41+$D41+$E41+$F41+$ED40&gt;($ED$11*BT$8),2,IF($C41+$D41+$E41+$F41+$G41+$ED40&gt;($ED$11*BT$8),3,0))))</f>
        <v>0</v>
      </c>
      <c r="BU41" s="68">
        <f>IF(OR(SUMIF(BU$12:BU40,2,BU$12:BU40)=2,SUMIF(BU$12:BU40,1,BU$12:BU40)=1,SUM(BU$12:BU40)=1,SUM(BU$12:BU40)=2),0,IF($C41+$ED40&gt;($ED$11*BU$8),1,IF($C41+$D41+$E41+$F41+$ED40&gt;($ED$11*BU$8),2,IF($C41+$D41+$E41+$F41+$G41+$ED40&gt;($ED$11*BU$8),3,0))))</f>
        <v>0</v>
      </c>
      <c r="BV41" s="68">
        <f>IF(OR(SUMIF(BV$12:BV40,2,BV$12:BV40)=2,SUMIF(BV$12:BV40,1,BV$12:BV40)=1,SUM(BV$12:BV40)=1,SUM(BV$12:BV40)=2),0,IF($C41+$ED40&gt;($ED$11*BV$8),1,IF($C41+$D41+$E41+$F41+$ED40&gt;($ED$11*BV$8),2,IF($C41+$D41+$E41+$F41+$G41+$ED40&gt;($ED$11*BV$8),3,0))))</f>
        <v>0</v>
      </c>
      <c r="BW41" s="68">
        <f>IF(OR(SUMIF(BW$12:BW40,2,BW$12:BW40)=2,SUMIF(BW$12:BW40,1,BW$12:BW40)=1,SUM(BW$12:BW40)=1,SUM(BW$12:BW40)=2),0,IF($C41+$ED40&gt;($ED$11*BW$8),1,IF($C41+$D41+$E41+$F41+$ED40&gt;($ED$11*BW$8),2,IF($C41+$D41+$E41+$F41+$G41+$ED40&gt;($ED$11*BW$8),3,0))))</f>
        <v>0</v>
      </c>
      <c r="BX41" s="68">
        <f>IF(OR(SUMIF(BX$12:BX40,2,BX$12:BX40)=2,SUMIF(BX$12:BX40,1,BX$12:BX40)=1,SUM(BX$12:BX40)=1,SUM(BX$12:BX40)=2),0,IF($C41+$ED40&gt;($ED$11*BX$8),1,IF($C41+$D41+$E41+$F41+$ED40&gt;($ED$11*BX$8),2,IF($C41+$D41+$E41+$F41+$G41+$ED40&gt;($ED$11*BX$8),3,0))))</f>
        <v>0</v>
      </c>
      <c r="BY41" s="68">
        <f>IF(OR(SUMIF(BY$12:BY40,2,BY$12:BY40)=2,SUMIF(BY$12:BY40,1,BY$12:BY40)=1,SUM(BY$12:BY40)=1,SUM(BY$12:BY40)=2),0,IF($C41+$ED40&gt;($ED$11*BY$8),1,IF($C41+$D41+$E41+$F41+$ED40&gt;($ED$11*BY$8),2,IF($C41+$D41+$E41+$F41+$G41+$ED40&gt;($ED$11*BY$8),3,0))))</f>
        <v>0</v>
      </c>
      <c r="BZ41" s="68">
        <f>IF(OR(SUMIF(BZ$12:BZ40,2,BZ$12:BZ40)=2,SUMIF(BZ$12:BZ40,1,BZ$12:BZ40)=1,SUM(BZ$12:BZ40)=1,SUM(BZ$12:BZ40)=2),0,IF($C41+$ED40&gt;($ED$11*BZ$8),1,IF($C41+$D41+$E41+$F41+$ED40&gt;($ED$11*BZ$8),2,IF($C41+$D41+$E41+$F41+$G41+$ED40&gt;($ED$11*BZ$8),3,0))))</f>
        <v>0</v>
      </c>
      <c r="CA41" s="68">
        <f>IF(OR(SUMIF(CA$12:CA40,2,CA$12:CA40)=2,SUMIF(CA$12:CA40,1,CA$12:CA40)=1,SUM(CA$12:CA40)=1,SUM(CA$12:CA40)=2),0,IF($C41+$ED40&gt;($ED$11*CA$8),1,IF($C41+$D41+$E41+$F41+$ED40&gt;($ED$11*CA$8),2,IF($C41+$D41+$E41+$F41+$G41+$ED40&gt;($ED$11*CA$8),3,0))))</f>
        <v>0</v>
      </c>
      <c r="CB41" s="68">
        <f>IF(OR(SUMIF(CB$12:CB40,2,CB$12:CB40)=2,SUMIF(CB$12:CB40,1,CB$12:CB40)=1,SUM(CB$12:CB40)=1,SUM(CB$12:CB40)=2),0,IF($C41+$ED40&gt;($ED$11*CB$8),1,IF($C41+$D41+$E41+$F41+$ED40&gt;($ED$11*CB$8),2,IF($C41+$D41+$E41+$F41+$G41+$ED40&gt;($ED$11*CB$8),3,0))))</f>
        <v>0</v>
      </c>
      <c r="CC41" s="68">
        <f>IF(OR(SUMIF(CC$12:CC40,2,CC$12:CC40)=2,SUMIF(CC$12:CC40,1,CC$12:CC40)=1,SUM(CC$12:CC40)=1,SUM(CC$12:CC40)=2),0,IF($C41+$ED40&gt;($ED$11*CC$8),1,IF($C41+$D41+$E41+$F41+$ED40&gt;($ED$11*CC$8),2,IF($C41+$D41+$E41+$F41+$G41+$ED40&gt;($ED$11*CC$8),3,0))))</f>
        <v>0</v>
      </c>
      <c r="CD41" s="68">
        <f>IF(OR(SUMIF(CD$12:CD40,2,CD$12:CD40)=2,SUMIF(CD$12:CD40,1,CD$12:CD40)=1,SUM(CD$12:CD40)=1,SUM(CD$12:CD40)=2),0,IF($C41+$ED40&gt;($ED$11*CD$8),1,IF($C41+$D41+$E41+$F41+$ED40&gt;($ED$11*CD$8),2,IF($C41+$D41+$E41+$F41+$G41+$ED40&gt;($ED$11*CD$8),3,0))))</f>
        <v>0</v>
      </c>
      <c r="CE41" s="68">
        <f>IF(OR(SUMIF(CE$12:CE40,2,CE$12:CE40)=2,SUMIF(CE$12:CE40,1,CE$12:CE40)=1,SUM(CE$12:CE40)=1,SUM(CE$12:CE40)=2),0,IF($C41+$ED40&gt;($ED$11*CE$8),1,IF($C41+$D41+$E41+$F41+$ED40&gt;($ED$11*CE$8),2,IF($C41+$D41+$E41+$F41+$G41+$ED40&gt;($ED$11*CE$8),3,0))))</f>
        <v>0</v>
      </c>
      <c r="CF41" s="68">
        <f>IF(OR(SUMIF(CF$12:CF40,2,CF$12:CF40)=2,SUMIF(CF$12:CF40,1,CF$12:CF40)=1,SUM(CF$12:CF40)=1,SUM(CF$12:CF40)=2),0,IF($C41+$ED40&gt;($ED$11*CF$8),1,IF($C41+$D41+$E41+$F41+$ED40&gt;($ED$11*CF$8),2,IF($C41+$D41+$E41+$F41+$G41+$ED40&gt;($ED$11*CF$8),3,0))))</f>
        <v>0</v>
      </c>
      <c r="CG41" s="68">
        <f>IF(OR(SUMIF(CG$12:CG40,2,CG$12:CG40)=2,SUMIF(CG$12:CG40,1,CG$12:CG40)=1,SUM(CG$12:CG40)=1,SUM(CG$12:CG40)=2),0,IF($C41+$ED40&gt;($ED$11*CG$8),1,IF($C41+$D41+$E41+$F41+$ED40&gt;($ED$11*CG$8),2,IF($C41+$D41+$E41+$F41+$G41+$ED40&gt;($ED$11*CG$8),3,0))))</f>
        <v>0</v>
      </c>
      <c r="CH41" s="68">
        <f>IF(OR(SUMIF(CH$12:CH40,2,CH$12:CH40)=2,SUMIF(CH$12:CH40,1,CH$12:CH40)=1,SUM(CH$12:CH40)=1,SUM(CH$12:CH40)=2),0,IF($C41+$ED40&gt;($ED$11*CH$8),1,IF($C41+$D41+$E41+$F41+$ED40&gt;($ED$11*CH$8),2,IF($C41+$D41+$E41+$F41+$G41+$ED40&gt;($ED$11*CH$8),3,0))))</f>
        <v>0</v>
      </c>
      <c r="CI41" s="68">
        <f>IF(OR(SUMIF(CI$12:CI40,2,CI$12:CI40)=2,SUMIF(CI$12:CI40,1,CI$12:CI40)=1,SUM(CI$12:CI40)=1,SUM(CI$12:CI40)=2),0,IF($C41+$ED40&gt;($ED$11*CI$8),1,IF($C41+$D41+$E41+$F41+$ED40&gt;($ED$11*CI$8),2,IF($C41+$D41+$E41+$F41+$G41+$ED40&gt;($ED$11*CI$8),3,0))))</f>
        <v>0</v>
      </c>
      <c r="CJ41" s="68">
        <f>IF(OR(SUMIF(CJ$12:CJ40,2,CJ$12:CJ40)=2,SUMIF(CJ$12:CJ40,1,CJ$12:CJ40)=1,SUM(CJ$12:CJ40)=1,SUM(CJ$12:CJ40)=2),0,IF($C41+$ED40&gt;($ED$11*CJ$8),1,IF($C41+$D41+$E41+$F41+$ED40&gt;($ED$11*CJ$8),2,IF($C41+$D41+$E41+$F41+$G41+$ED40&gt;($ED$11*CJ$8),3,0))))</f>
        <v>0</v>
      </c>
      <c r="CK41" s="68">
        <f>IF(OR(SUMIF(CK$12:CK40,2,CK$12:CK40)=2,SUMIF(CK$12:CK40,1,CK$12:CK40)=1,SUM(CK$12:CK40)=1,SUM(CK$12:CK40)=2),0,IF($C41+$ED40&gt;($ED$11*CK$8),1,IF($C41+$D41+$E41+$F41+$ED40&gt;($ED$11*CK$8),2,IF($C41+$D41+$E41+$F41+$G41+$ED40&gt;($ED$11*CK$8),3,0))))</f>
        <v>0</v>
      </c>
      <c r="CL41" s="68">
        <f>IF(OR(SUMIF(CL$12:CL40,2,CL$12:CL40)=2,SUMIF(CL$12:CL40,1,CL$12:CL40)=1,SUM(CL$12:CL40)=1,SUM(CL$12:CL40)=2),0,IF($C41+$ED40&gt;($ED$11*CL$8),1,IF($C41+$D41+$E41+$F41+$ED40&gt;($ED$11*CL$8),2,IF($C41+$D41+$E41+$F41+$G41+$ED40&gt;($ED$11*CL$8),3,0))))</f>
        <v>0</v>
      </c>
      <c r="CM41" s="68">
        <f>IF(OR(SUMIF(CM$12:CM40,2,CM$12:CM40)=2,SUMIF(CM$12:CM40,1,CM$12:CM40)=1,SUM(CM$12:CM40)=1,SUM(CM$12:CM40)=2),0,IF($C41+$ED40&gt;($ED$11*CM$8),1,IF($C41+$D41+$E41+$F41+$ED40&gt;($ED$11*CM$8),2,IF($C41+$D41+$E41+$F41+$G41+$ED40&gt;($ED$11*CM$8),3,0))))</f>
        <v>0</v>
      </c>
      <c r="CN41" s="68">
        <f>IF(OR(SUMIF(CN$12:CN40,2,CN$12:CN40)=2,SUMIF(CN$12:CN40,1,CN$12:CN40)=1,SUM(CN$12:CN40)=1,SUM(CN$12:CN40)=2),0,IF($C41+$ED40&gt;($ED$11*CN$8),1,IF($C41+$D41+$E41+$F41+$ED40&gt;($ED$11*CN$8),2,IF($C41+$D41+$E41+$F41+$G41+$ED40&gt;($ED$11*CN$8),3,0))))</f>
        <v>0</v>
      </c>
      <c r="CO41" s="68">
        <f>IF(OR(SUMIF(CO$12:CO40,2,CO$12:CO40)=2,SUMIF(CO$12:CO40,1,CO$12:CO40)=1,SUM(CO$12:CO40)=1,SUM(CO$12:CO40)=2),0,IF($C41+$ED40&gt;($ED$11*CO$8),1,IF($C41+$D41+$E41+$F41+$ED40&gt;($ED$11*CO$8),2,IF($C41+$D41+$E41+$F41+$G41+$ED40&gt;($ED$11*CO$8),3,0))))</f>
        <v>0</v>
      </c>
      <c r="CP41" s="68">
        <f>IF(OR(SUMIF(CP$12:CP40,2,CP$12:CP40)=2,SUMIF(CP$12:CP40,1,CP$12:CP40)=1,SUM(CP$12:CP40)=1,SUM(CP$12:CP40)=2),0,IF($C41+$ED40&gt;($ED$11*CP$8),1,IF($C41+$D41+$E41+$F41+$ED40&gt;($ED$11*CP$8),2,IF($C41+$D41+$E41+$F41+$G41+$ED40&gt;($ED$11*CP$8),3,0))))</f>
        <v>0</v>
      </c>
      <c r="CQ41" s="68">
        <f>IF(OR(SUMIF(CQ$12:CQ40,2,CQ$12:CQ40)=2,SUMIF(CQ$12:CQ40,1,CQ$12:CQ40)=1,SUM(CQ$12:CQ40)=1,SUM(CQ$12:CQ40)=2),0,IF($C41+$ED40&gt;($ED$11*CQ$8),1,IF($C41+$D41+$E41+$F41+$ED40&gt;($ED$11*CQ$8),2,IF($C41+$D41+$E41+$F41+$G41+$ED40&gt;($ED$11*CQ$8),3,0))))</f>
        <v>0</v>
      </c>
      <c r="CR41" s="68">
        <f>IF(OR(SUMIF(CR$12:CR40,2,CR$12:CR40)=2,SUMIF(CR$12:CR40,1,CR$12:CR40)=1,SUM(CR$12:CR40)=1,SUM(CR$12:CR40)=2),0,IF($C41+$ED40&gt;($ED$11*CR$8),1,IF($C41+$D41+$E41+$F41+$ED40&gt;($ED$11*CR$8),2,IF($C41+$D41+$E41+$F41+$G41+$ED40&gt;($ED$11*CR$8),3,0))))</f>
        <v>0</v>
      </c>
      <c r="CS41" s="68">
        <f>IF(OR(SUMIF(CS$12:CS40,2,CS$12:CS40)=2,SUMIF(CS$12:CS40,1,CS$12:CS40)=1,SUM(CS$12:CS40)=1,SUM(CS$12:CS40)=2),0,IF($C41+$ED40&gt;($ED$11*CS$8),1,IF($C41+$D41+$E41+$F41+$ED40&gt;($ED$11*CS$8),2,IF($C41+$D41+$E41+$F41+$G41+$ED40&gt;($ED$11*CS$8),3,0))))</f>
        <v>0</v>
      </c>
      <c r="CT41" s="68">
        <f>IF(OR(SUMIF(CT$12:CT40,2,CT$12:CT40)=2,SUMIF(CT$12:CT40,1,CT$12:CT40)=1,SUM(CT$12:CT40)=1,SUM(CT$12:CT40)=2),0,IF($C41+$ED40&gt;($ED$11*CT$8),1,IF($C41+$D41+$E41+$F41+$ED40&gt;($ED$11*CT$8),2,IF($C41+$D41+$E41+$F41+$G41+$ED40&gt;($ED$11*CT$8),3,0))))</f>
        <v>0</v>
      </c>
      <c r="CU41" s="68">
        <f>IF(OR(SUMIF(CU$12:CU40,2,CU$12:CU40)=2,SUMIF(CU$12:CU40,1,CU$12:CU40)=1,SUM(CU$12:CU40)=1,SUM(CU$12:CU40)=2),0,IF($C41+$ED40&gt;($ED$11*CU$8),1,IF($C41+$D41+$E41+$F41+$ED40&gt;($ED$11*CU$8),2,IF($C41+$D41+$E41+$F41+$G41+$ED40&gt;($ED$11*CU$8),3,0))))</f>
        <v>0</v>
      </c>
      <c r="CV41" s="68">
        <f>IF(OR(SUMIF(CV$12:CV40,2,CV$12:CV40)=2,SUMIF(CV$12:CV40,1,CV$12:CV40)=1,SUM(CV$12:CV40)=1,SUM(CV$12:CV40)=2),0,IF($C41+$ED40&gt;($ED$11*CV$8),1,IF($C41+$D41+$E41+$F41+$ED40&gt;($ED$11*CV$8),2,IF($C41+$D41+$E41+$F41+$G41+$ED40&gt;($ED$11*CV$8),3,0))))</f>
        <v>0</v>
      </c>
      <c r="CW41" s="68">
        <f>IF(OR(SUMIF(CW$12:CW40,2,CW$12:CW40)=2,SUMIF(CW$12:CW40,1,CW$12:CW40)=1,SUM(CW$12:CW40)=1,SUM(CW$12:CW40)=2),0,IF($C41+$ED40&gt;($ED$11*CW$8),1,IF($C41+$D41+$E41+$F41+$ED40&gt;($ED$11*CW$8),2,IF($C41+$D41+$E41+$F41+$G41+$ED40&gt;($ED$11*CW$8),3,0))))</f>
        <v>0</v>
      </c>
      <c r="CX41" s="68">
        <f>IF(OR(SUMIF(CX$12:CX40,2,CX$12:CX40)=2,SUMIF(CX$12:CX40,1,CX$12:CX40)=1,SUM(CX$12:CX40)=1,SUM(CX$12:CX40)=2),0,IF($C41+$ED40&gt;($ED$11*CX$8),1,IF($C41+$D41+$E41+$F41+$ED40&gt;($ED$11*CX$8),2,IF($C41+$D41+$E41+$F41+$G41+$ED40&gt;($ED$11*CX$8),3,0))))</f>
        <v>0</v>
      </c>
      <c r="CY41" s="68">
        <f>IF(OR(SUMIF(CY$12:CY40,2,CY$12:CY40)=2,SUMIF(CY$12:CY40,1,CY$12:CY40)=1,SUM(CY$12:CY40)=1,SUM(CY$12:CY40)=2),0,IF($C41+$ED40&gt;($ED$11*CY$8),1,IF($C41+$D41+$E41+$F41+$ED40&gt;($ED$11*CY$8),2,IF($C41+$D41+$E41+$F41+$G41+$ED40&gt;($ED$11*CY$8),3,0))))</f>
        <v>0</v>
      </c>
      <c r="CZ41" s="68">
        <f>IF(OR(SUMIF(CZ$12:CZ40,2,CZ$12:CZ40)=2,SUMIF(CZ$12:CZ40,1,CZ$12:CZ40)=1,SUM(CZ$12:CZ40)=1,SUM(CZ$12:CZ40)=2),0,IF($C41+$ED40&gt;($ED$11*CZ$8),1,IF($C41+$D41+$E41+$F41+$ED40&gt;($ED$11*CZ$8),2,IF($C41+$D41+$E41+$F41+$G41+$ED40&gt;($ED$11*CZ$8),3,0))))</f>
        <v>0</v>
      </c>
      <c r="DA41" s="68">
        <f>IF(OR(SUMIF(DA$12:DA40,2,DA$12:DA40)=2,SUMIF(DA$12:DA40,1,DA$12:DA40)=1,SUM(DA$12:DA40)=1,SUM(DA$12:DA40)=2),0,IF($C41+$ED40&gt;($ED$11*DA$8),1,IF($C41+$D41+$E41+$F41+$ED40&gt;($ED$11*DA$8),2,IF($C41+$D41+$E41+$F41+$G41+$ED40&gt;($ED$11*DA$8),3,0))))</f>
        <v>0</v>
      </c>
      <c r="DB41" s="68">
        <f>IF(OR(SUMIF(DB$12:DB40,2,DB$12:DB40)=2,SUMIF(DB$12:DB40,1,DB$12:DB40)=1,SUM(DB$12:DB40)=1,SUM(DB$12:DB40)=2),0,IF($C41+$ED40&gt;($ED$11*DB$8),1,IF($C41+$D41+$E41+$F41+$ED40&gt;($ED$11*DB$8),2,IF($C41+$D41+$E41+$F41+$G41+$ED40&gt;($ED$11*DB$8),3,0))))</f>
        <v>0</v>
      </c>
      <c r="DC41" s="68">
        <f>IF(OR(SUMIF(DC$12:DC40,2,DC$12:DC40)=2,SUMIF(DC$12:DC40,1,DC$12:DC40)=1,SUM(DC$12:DC40)=1,SUM(DC$12:DC40)=2),0,IF($C41+$ED40&gt;($ED$11*DC$8),1,IF($C41+$D41+$E41+$F41+$ED40&gt;($ED$11*DC$8),2,IF($C41+$D41+$E41+$F41+$G41+$ED40&gt;($ED$11*DC$8),3,0))))</f>
        <v>0</v>
      </c>
      <c r="DD41" s="68">
        <f>IF(OR(SUMIF(DD$12:DD40,2,DD$12:DD40)=2,SUMIF(DD$12:DD40,1,DD$12:DD40)=1,SUM(DD$12:DD40)=1,SUM(DD$12:DD40)=2),0,IF($C41+$ED40&gt;($ED$11*DD$8),1,IF($C41+$D41+$E41+$F41+$ED40&gt;($ED$11*DD$8),2,IF($C41+$D41+$E41+$F41+$G41+$ED40&gt;($ED$11*DD$8),3,0))))</f>
        <v>0</v>
      </c>
      <c r="DE41" s="68">
        <f>IF(OR(SUMIF(DE$12:DE40,2,DE$12:DE40)=2,SUMIF(DE$12:DE40,1,DE$12:DE40)=1,SUM(DE$12:DE40)=1,SUM(DE$12:DE40)=2),0,IF($C41+$ED40&gt;($ED$11*DE$8),1,IF($C41+$D41+$E41+$F41+$ED40&gt;($ED$11*DE$8),2,IF($C41+$D41+$E41+$F41+$G41+$ED40&gt;($ED$11*DE$8),3,0))))</f>
        <v>0</v>
      </c>
      <c r="DF41" s="68">
        <f>IF(OR(SUMIF(DF$12:DF40,2,DF$12:DF40)=2,SUMIF(DF$12:DF40,1,DF$12:DF40)=1,SUM(DF$12:DF40)=1,SUM(DF$12:DF40)=2),0,IF($C41+$ED40&gt;($ED$11*DF$8),1,IF($C41+$D41+$E41+$F41+$ED40&gt;($ED$11*DF$8),2,IF($C41+$D41+$E41+$F41+$G41+$ED40&gt;($ED$11*DF$8),3,0))))</f>
        <v>0</v>
      </c>
      <c r="DG41" s="68">
        <f>IF(OR(SUMIF(DG$12:DG40,2,DG$12:DG40)=2,SUMIF(DG$12:DG40,1,DG$12:DG40)=1,SUM(DG$12:DG40)=1,SUM(DG$12:DG40)=2),0,IF($C41+$ED40&gt;($ED$11*DG$8),1,IF($C41+$D41+$E41+$F41+$ED40&gt;($ED$11*DG$8),2,IF($C41+$D41+$E41+$F41+$G41+$ED40&gt;($ED$11*DG$8),3,0))))</f>
        <v>0</v>
      </c>
      <c r="DH41" s="68">
        <f>IF(OR(SUMIF(DH$12:DH40,2,DH$12:DH40)=2,SUMIF(DH$12:DH40,1,DH$12:DH40)=1,SUM(DH$12:DH40)=1,SUM(DH$12:DH40)=2),0,IF($C41+$ED40&gt;($ED$11*DH$8),1,IF($C41+$D41+$E41+$F41+$ED40&gt;($ED$11*DH$8),2,IF($C41+$D41+$E41+$F41+$G41+$ED40&gt;($ED$11*DH$8),3,0))))</f>
        <v>0</v>
      </c>
      <c r="DI41" s="68">
        <f>IF(OR(SUMIF(DI$12:DI40,2,DI$12:DI40)=2,SUMIF(DI$12:DI40,1,DI$12:DI40)=1,SUM(DI$12:DI40)=1,SUM(DI$12:DI40)=2),0,IF($C41+$ED40&gt;($ED$11*DI$8),1,IF($C41+$D41+$E41+$F41+$ED40&gt;($ED$11*DI$8),2,IF($C41+$D41+$E41+$F41+$G41+$ED40&gt;($ED$11*DI$8),3,0))))</f>
        <v>0</v>
      </c>
      <c r="DJ41" s="68">
        <f>IF(OR(SUMIF(DJ$12:DJ40,2,DJ$12:DJ40)=2,SUMIF(DJ$12:DJ40,1,DJ$12:DJ40)=1,SUM(DJ$12:DJ40)=1,SUM(DJ$12:DJ40)=2),0,IF($C41+$ED40&gt;($ED$11*DJ$8),1,IF($C41+$D41+$E41+$F41+$ED40&gt;($ED$11*DJ$8),2,IF($C41+$D41+$E41+$F41+$G41+$ED40&gt;($ED$11*DJ$8),3,0))))</f>
        <v>0</v>
      </c>
      <c r="DK41" s="68">
        <f>IF(OR(SUMIF(DK$12:DK40,2,DK$12:DK40)=2,SUMIF(DK$12:DK40,1,DK$12:DK40)=1,SUM(DK$12:DK40)=1,SUM(DK$12:DK40)=2),0,IF($C41+$ED40&gt;($ED$11*DK$8),1,IF($C41+$D41+$E41+$F41+$ED40&gt;($ED$11*DK$8),2,IF($C41+$D41+$E41+$F41+$G41+$ED40&gt;($ED$11*DK$8),3,0))))</f>
        <v>0</v>
      </c>
      <c r="DL41" s="68">
        <f>IF(OR(SUMIF(DL$12:DL40,2,DL$12:DL40)=2,SUMIF(DL$12:DL40,1,DL$12:DL40)=1,SUM(DL$12:DL40)=1,SUM(DL$12:DL40)=2),0,IF($C41+$ED40&gt;($ED$11*DL$8),1,IF($C41+$D41+$E41+$F41+$ED40&gt;($ED$11*DL$8),2,IF($C41+$D41+$E41+$F41+$G41+$ED40&gt;($ED$11*DL$8),3,0))))</f>
        <v>0</v>
      </c>
      <c r="DM41" s="68">
        <f>IF(OR(SUMIF(DM$12:DM40,2,DM$12:DM40)=2,SUMIF(DM$12:DM40,1,DM$12:DM40)=1,SUM(DM$12:DM40)=1,SUM(DM$12:DM40)=2),0,IF($C41+$ED40&gt;($ED$11*DM$8),1,IF($C41+$D41+$E41+$F41+$ED40&gt;($ED$11*DM$8),2,IF($C41+$D41+$E41+$F41+$G41+$ED40&gt;($ED$11*DM$8),3,0))))</f>
        <v>0</v>
      </c>
      <c r="DN41" s="68">
        <f>IF(OR(SUMIF(DN$12:DN40,2,DN$12:DN40)=2,SUMIF(DN$12:DN40,1,DN$12:DN40)=1,SUM(DN$12:DN40)=1,SUM(DN$12:DN40)=2),0,IF($C41+$ED40&gt;($ED$11*DN$8),1,IF($C41+$D41+$E41+$F41+$ED40&gt;($ED$11*DN$8),2,IF($C41+$D41+$E41+$F41+$G41+$ED40&gt;($ED$11*DN$8),3,0))))</f>
        <v>0</v>
      </c>
      <c r="DO41" s="68">
        <f>IF(OR(SUMIF(DO$12:DO40,2,DO$12:DO40)=2,SUMIF(DO$12:DO40,1,DO$12:DO40)=1,SUM(DO$12:DO40)=1,SUM(DO$12:DO40)=2),0,IF($C41+$ED40&gt;($ED$11*DO$8),1,IF($C41+$D41+$E41+$F41+$ED40&gt;($ED$11*DO$8),2,IF($C41+$D41+$E41+$F41+$G41+$ED40&gt;($ED$11*DO$8),3,0))))</f>
        <v>0</v>
      </c>
      <c r="DP41" s="68">
        <f>IF(OR(SUMIF(DP$12:DP40,2,DP$12:DP40)=2,SUMIF(DP$12:DP40,1,DP$12:DP40)=1,SUM(DP$12:DP40)=1,SUM(DP$12:DP40)=2),0,IF($C41+$ED40&gt;($ED$11*DP$8),1,IF($C41+$D41+$E41+$F41+$ED40&gt;($ED$11*DP$8),2,IF($C41+$D41+$E41+$F41+$G41+$ED40&gt;($ED$11*DP$8),3,0))))</f>
        <v>0</v>
      </c>
      <c r="DQ41" s="68">
        <f>IF(OR(SUMIF(DQ$12:DQ40,2,DQ$12:DQ40)=2,SUMIF(DQ$12:DQ40,1,DQ$12:DQ40)=1,SUM(DQ$12:DQ40)=1,SUM(DQ$12:DQ40)=2),0,IF($C41+$ED40&gt;($ED$11*DQ$8),1,IF($C41+$D41+$E41+$F41+$ED40&gt;($ED$11*DQ$8),2,IF($C41+$D41+$E41+$F41+$G41+$ED40&gt;($ED$11*DQ$8),3,0))))</f>
        <v>0</v>
      </c>
      <c r="DR41" s="68">
        <f>IF(OR(SUMIF(DR$12:DR40,2,DR$12:DR40)=2,SUMIF(DR$12:DR40,1,DR$12:DR40)=1,SUM(DR$12:DR40)=1,SUM(DR$12:DR40)=2),0,IF($C41+$ED40&gt;($ED$11*DR$8),1,IF($C41+$D41+$E41+$F41+$ED40&gt;($ED$11*DR$8),2,IF($C41+$D41+$E41+$F41+$G41+$ED40&gt;($ED$11*DR$8),3,0))))</f>
        <v>0</v>
      </c>
      <c r="DS41" s="68">
        <f>IF(OR(SUMIF(DS$12:DS40,2,DS$12:DS40)=2,SUMIF(DS$12:DS40,1,DS$12:DS40)=1,SUM(DS$12:DS40)=1,SUM(DS$12:DS40)=2),0,IF($C41+$ED40&gt;($ED$11*DS$8),1,IF($C41+$D41+$E41+$F41+$ED40&gt;($ED$11*DS$8),2,IF($C41+$D41+$E41+$F41+$G41+$ED40&gt;($ED$11*DS$8),3,0))))</f>
        <v>0</v>
      </c>
      <c r="DT41" s="68">
        <f>IF(OR(SUMIF(DT$12:DT40,2,DT$12:DT40)=2,SUMIF(DT$12:DT40,1,DT$12:DT40)=1,SUM(DT$12:DT40)=1,SUM(DT$12:DT40)=2),0,IF($C41+$ED40&gt;($ED$11*DT$8),1,IF($C41+$D41+$E41+$F41+$ED40&gt;($ED$11*DT$8),2,IF($C41+$D41+$E41+$F41+$G41+$ED40&gt;($ED$11*DT$8),3,0))))</f>
        <v>0</v>
      </c>
      <c r="DU41" s="68">
        <f>IF(OR(SUMIF(DU$12:DU40,2,DU$12:DU40)=2,SUMIF(DU$12:DU40,1,DU$12:DU40)=1,SUM(DU$12:DU40)=1,SUM(DU$12:DU40)=2),0,IF($C41+$ED40&gt;($ED$11*DU$8),1,IF($C41+$D41+$E41+$F41+$ED40&gt;($ED$11*DU$8),2,IF($C41+$D41+$E41+$F41+$G41+$ED40&gt;($ED$11*DU$8),3,0))))</f>
        <v>0</v>
      </c>
      <c r="DV41" s="68">
        <f>IF(OR(SUMIF(DV$12:DV40,2,DV$12:DV40)=2,SUMIF(DV$12:DV40,1,DV$12:DV40)=1,SUM(DV$12:DV40)=1,SUM(DV$12:DV40)=2),0,IF($C41+$ED40&gt;($ED$11*DV$8),1,IF($C41+$D41+$E41+$F41+$ED40&gt;($ED$11*DV$8),2,IF($C41+$D41+$E41+$F41+$G41+$ED40&gt;($ED$11*DV$8),3,0))))</f>
        <v>0</v>
      </c>
      <c r="DW41" s="68">
        <f>IF(OR(SUMIF(DW$12:DW40,2,DW$12:DW40)=2,SUMIF(DW$12:DW40,1,DW$12:DW40)=1,SUM(DW$12:DW40)=1,SUM(DW$12:DW40)=2),0,IF($C41+$ED40&gt;($ED$11*DW$8),1,IF($C41+$D41+$E41+$F41+$ED40&gt;($ED$11*DW$8),2,IF($C41+$D41+$E41+$F41+$G41+$ED40&gt;($ED$11*DW$8),3,0))))</f>
        <v>0</v>
      </c>
      <c r="DX41" s="68">
        <f>IF(OR(SUMIF(DX$12:DX40,2,DX$12:DX40)=2,SUMIF(DX$12:DX40,1,DX$12:DX40)=1,SUM(DX$12:DX40)=1,SUM(DX$12:DX40)=2),0,IF($C41+$ED40&gt;($ED$11*DX$8),1,IF($C41+$D41+$E41+$F41+$ED40&gt;($ED$11*DX$8),2,IF($C41+$D41+$E41+$F41+$G41+$ED40&gt;($ED$11*DX$8),3,0))))</f>
        <v>0</v>
      </c>
      <c r="DY41" s="68">
        <f>IF(OR(SUMIF(DY$12:DY40,2,DY$12:DY40)=2,SUMIF(DY$12:DY40,1,DY$12:DY40)=1,SUM(DY$12:DY40)=1,SUM(DY$12:DY40)=2),0,IF($C41+$ED40&gt;($ED$11*DY$8),1,IF($C41+$D41+$E41+$F41+$ED40&gt;($ED$11*DY$8),2,IF($C41+$D41+$E41+$F41+$G41+$ED40&gt;($ED$11*DY$8),3,0))))</f>
        <v>0</v>
      </c>
      <c r="DZ41" s="68">
        <f>IF(OR(SUMIF(DZ$12:DZ40,2,DZ$12:DZ40)=2,SUMIF(DZ$12:DZ40,1,DZ$12:DZ40)=1,SUM(DZ$12:DZ40)=1,SUM(DZ$12:DZ40)=2),0,IF($C41+$ED40&gt;($ED$11*DZ$8),1,IF($C41+$D41+$E41+$F41+$ED40&gt;($ED$11*DZ$8),2,IF($C41+$D41+$E41+$F41+$G41+$ED40&gt;($ED$11*DZ$8),3,0))))</f>
        <v>0</v>
      </c>
      <c r="EA41" s="68">
        <f>IF(OR(SUMIF(EA$12:EA40,2,EA$12:EA40)=2,SUMIF(EA$12:EA40,1,EA$12:EA40)=1,SUM(EA$12:EA40)=1,SUM(EA$12:EA40)=2),0,IF($C41+$ED40&gt;($ED$11*EA$8),1,IF($C41+$D41+$E41+$F41+$ED40&gt;($ED$11*EA$8),2,IF($C41+$D41+$E41+$F41+$G41+$ED40&gt;($ED$11*EA$8),3,0))))</f>
        <v>0</v>
      </c>
      <c r="EB41" s="68">
        <f>IF(OR(SUMIF(EB$12:EB40,2,EB$12:EB40)=2,SUMIF(EB$12:EB40,1,EB$12:EB40)=1,SUM(EB$12:EB40)=1,SUM(EB$12:EB40)=2),0,IF($C41+$ED40&gt;($ED$11*EB$8),1,IF($C41+$D41+$E41+$F41+$ED40&gt;($ED$11*EB$8),2,IF($C41+$D41+$E41+$F41+$G41+$ED40&gt;($ED$11*EB$8),3,0))))</f>
        <v>0</v>
      </c>
      <c r="EC41" s="68">
        <f>IF(OR(SUMIF(EC$12:EC40,2,EC$12:EC40)=2,SUMIF(EC$12:EC40,1,EC$12:EC40)=1,SUM(EC$12:EC40)=1,SUM(EC$12:EC40)=2),0,IF($C41+$ED40&gt;($ED$11*EC$8),1,IF($C41+$D41+$E41+$F41+$ED40&gt;($ED$11*EC$8),2,IF($C41+$D41+$E41+$F41+$G41+$ED40&gt;($ED$11*EC$8),3,0))))</f>
        <v>0</v>
      </c>
      <c r="ED41" s="26">
        <f>SUM($C$12:$F41)</f>
        <v>0</v>
      </c>
    </row>
    <row r="42" spans="1:134" ht="20.65" customHeight="1">
      <c r="A42" s="301"/>
      <c r="B42" s="302"/>
      <c r="C42" s="69">
        <f>SUM(C12:C41)</f>
        <v>0</v>
      </c>
      <c r="D42" s="69">
        <f>SUM(D12:D41)</f>
        <v>0</v>
      </c>
      <c r="E42" s="69">
        <f>SUM(E12:E41)</f>
        <v>0</v>
      </c>
      <c r="F42" s="69">
        <f>SUM(F12:F41)</f>
        <v>0</v>
      </c>
      <c r="G42" s="69">
        <f>SUM(G12:G41)</f>
        <v>0</v>
      </c>
      <c r="H42" s="70">
        <f>SUM(C42:F42)+MAX(G12:G41)</f>
        <v>0</v>
      </c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</row>
    <row r="43" spans="1:134" ht="20.65" customHeight="1">
      <c r="A43" s="72"/>
      <c r="B43" s="66" t="s">
        <v>39</v>
      </c>
      <c r="C43" s="303">
        <f>SUM(C42:F42)</f>
        <v>0</v>
      </c>
      <c r="D43" s="303"/>
      <c r="E43" s="303"/>
      <c r="F43" s="303"/>
      <c r="G43" s="303"/>
      <c r="H43" s="304" t="s">
        <v>40</v>
      </c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5">
        <f>IF(MIN(C42,C43)=0,0,(C42/C43))</f>
        <v>0</v>
      </c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</row>
  </sheetData>
  <sheetProtection password="CEBE" sheet="1" objects="1" scenarios="1" selectLockedCells="1"/>
  <mergeCells count="47">
    <mergeCell ref="DY10:EC10"/>
    <mergeCell ref="A42:B42"/>
    <mergeCell ref="C43:G43"/>
    <mergeCell ref="H43:V43"/>
    <mergeCell ref="W43:AH43"/>
    <mergeCell ref="CU10:CY10"/>
    <mergeCell ref="CZ10:DD10"/>
    <mergeCell ref="DE10:DI10"/>
    <mergeCell ref="DJ10:DN10"/>
    <mergeCell ref="DO10:DS10"/>
    <mergeCell ref="DT10:DX10"/>
    <mergeCell ref="BQ10:BU10"/>
    <mergeCell ref="BV10:BZ10"/>
    <mergeCell ref="CA10:CE10"/>
    <mergeCell ref="CF10:CJ10"/>
    <mergeCell ref="CK10:CO10"/>
    <mergeCell ref="X10:AB10"/>
    <mergeCell ref="AC10:AG10"/>
    <mergeCell ref="AH10:AL10"/>
    <mergeCell ref="CP10:CT10"/>
    <mergeCell ref="AM10:AQ10"/>
    <mergeCell ref="AR10:AV10"/>
    <mergeCell ref="AW10:BA10"/>
    <mergeCell ref="BB10:BF10"/>
    <mergeCell ref="BG10:BK10"/>
    <mergeCell ref="BL10:BP10"/>
    <mergeCell ref="A10:B10"/>
    <mergeCell ref="C10:G10"/>
    <mergeCell ref="H10:L10"/>
    <mergeCell ref="N10:R10"/>
    <mergeCell ref="S10:W10"/>
    <mergeCell ref="A5:B5"/>
    <mergeCell ref="C5:G5"/>
    <mergeCell ref="H3:AM3"/>
    <mergeCell ref="AN5:BO5"/>
    <mergeCell ref="A9:G9"/>
    <mergeCell ref="H9:BO9"/>
    <mergeCell ref="A1:CI1"/>
    <mergeCell ref="A2:B2"/>
    <mergeCell ref="C2:G2"/>
    <mergeCell ref="AN2:BO2"/>
    <mergeCell ref="A3:B3"/>
    <mergeCell ref="C3:G4"/>
    <mergeCell ref="AN3:BO3"/>
    <mergeCell ref="A4:B4"/>
    <mergeCell ref="H2:AM2"/>
    <mergeCell ref="AN4:BO4"/>
  </mergeCells>
  <conditionalFormatting sqref="H11:EC41">
    <cfRule type="expression" dxfId="11" priority="1" stopIfTrue="1">
      <formula>H$6=1</formula>
    </cfRule>
    <cfRule type="cellIs" dxfId="10" priority="2" operator="equal">
      <formula>3</formula>
    </cfRule>
    <cfRule type="cellIs" dxfId="9" priority="3" operator="equal">
      <formula>2</formula>
    </cfRule>
    <cfRule type="cellIs" dxfId="8" priority="4" operator="equal">
      <formula>1</formula>
    </cfRule>
  </conditionalFormatting>
  <printOptions horizontalCentered="1"/>
  <pageMargins left="0" right="0" top="0.5" bottom="0" header="0" footer="0"/>
  <pageSetup scale="95" orientation="landscape" horizontalDpi="200" verticalDpi="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B1:H23"/>
  <sheetViews>
    <sheetView showGridLines="0" showRowColHeaders="0" zoomScaleNormal="100" workbookViewId="0">
      <selection activeCell="C4" sqref="C4"/>
    </sheetView>
  </sheetViews>
  <sheetFormatPr defaultColWidth="8.85546875" defaultRowHeight="23.25"/>
  <cols>
    <col min="1" max="1" width="9.140625" style="7" customWidth="1"/>
    <col min="2" max="2" width="38.28515625" style="7" customWidth="1"/>
    <col min="3" max="3" width="18.7109375" style="7" customWidth="1"/>
    <col min="4" max="4" width="18.42578125" style="7" customWidth="1"/>
    <col min="5" max="5" width="2.42578125" style="7" customWidth="1"/>
    <col min="6" max="6" width="21.85546875" style="7" customWidth="1"/>
    <col min="7" max="7" width="19" style="7" customWidth="1"/>
    <col min="8" max="8" width="13.140625" style="7" bestFit="1" customWidth="1"/>
    <col min="9" max="16384" width="8.85546875" style="7"/>
  </cols>
  <sheetData>
    <row r="1" spans="2:8" ht="12.6" customHeight="1"/>
    <row r="2" spans="2:8">
      <c r="B2" s="306" t="s">
        <v>0</v>
      </c>
      <c r="C2" s="306"/>
      <c r="D2" s="306"/>
    </row>
    <row r="3" spans="2:8">
      <c r="B3" s="306"/>
      <c r="C3" s="306"/>
      <c r="D3" s="306"/>
    </row>
    <row r="4" spans="2:8" ht="25.9" customHeight="1">
      <c r="B4" s="8" t="s">
        <v>1</v>
      </c>
      <c r="C4" s="9" t="s">
        <v>2</v>
      </c>
      <c r="D4" s="307"/>
      <c r="F4" s="205"/>
      <c r="G4" s="204"/>
    </row>
    <row r="5" spans="2:8" ht="25.9" customHeight="1">
      <c r="B5" s="8" t="s">
        <v>3</v>
      </c>
      <c r="C5" s="9">
        <v>1</v>
      </c>
      <c r="D5" s="307"/>
      <c r="F5" s="205"/>
      <c r="G5" s="204"/>
    </row>
    <row r="6" spans="2:8" ht="25.9" customHeight="1">
      <c r="B6" s="8" t="s">
        <v>4</v>
      </c>
      <c r="C6" s="9">
        <v>1</v>
      </c>
      <c r="D6" s="307"/>
    </row>
    <row r="7" spans="2:8" ht="25.9" customHeight="1">
      <c r="B7" s="308" t="s">
        <v>5</v>
      </c>
      <c r="C7" s="308"/>
      <c r="D7" s="308"/>
    </row>
    <row r="8" spans="2:8" ht="25.9" customHeight="1">
      <c r="B8" s="8" t="s">
        <v>6</v>
      </c>
      <c r="C8" s="9">
        <v>8</v>
      </c>
      <c r="D8" s="10" t="s">
        <v>7</v>
      </c>
    </row>
    <row r="9" spans="2:8" ht="25.9" customHeight="1">
      <c r="B9" s="8" t="s">
        <v>8</v>
      </c>
      <c r="C9" s="9">
        <v>10</v>
      </c>
      <c r="D9" s="10" t="s">
        <v>9</v>
      </c>
    </row>
    <row r="10" spans="2:8" ht="25.9" customHeight="1">
      <c r="B10" s="8" t="s">
        <v>10</v>
      </c>
      <c r="C10" s="9">
        <v>15</v>
      </c>
      <c r="D10" s="10" t="s">
        <v>9</v>
      </c>
    </row>
    <row r="11" spans="2:8" ht="25.9" customHeight="1">
      <c r="B11" s="8" t="s">
        <v>11</v>
      </c>
      <c r="C11" s="9">
        <v>30</v>
      </c>
      <c r="D11" s="10" t="s">
        <v>9</v>
      </c>
    </row>
    <row r="12" spans="2:8" ht="25.9" customHeight="1">
      <c r="B12" s="8" t="s">
        <v>12</v>
      </c>
      <c r="C12" s="9">
        <v>20</v>
      </c>
      <c r="D12" s="10" t="s">
        <v>9</v>
      </c>
    </row>
    <row r="13" spans="2:8" ht="25.9" customHeight="1">
      <c r="B13" s="8" t="s">
        <v>13</v>
      </c>
      <c r="C13" s="9">
        <v>5</v>
      </c>
      <c r="D13" s="10" t="s">
        <v>9</v>
      </c>
      <c r="F13" s="309" t="s">
        <v>14</v>
      </c>
      <c r="G13" s="309"/>
    </row>
    <row r="14" spans="2:8" ht="25.9" customHeight="1">
      <c r="B14" s="12" t="s">
        <v>15</v>
      </c>
      <c r="C14" s="11">
        <f>(C8*60)-SUM(C9:C13)</f>
        <v>400</v>
      </c>
      <c r="D14" s="13" t="s">
        <v>9</v>
      </c>
      <c r="F14" s="14">
        <f>F15*60</f>
        <v>320</v>
      </c>
      <c r="G14" s="15" t="s">
        <v>2</v>
      </c>
      <c r="H14" s="16">
        <f>F14</f>
        <v>320</v>
      </c>
    </row>
    <row r="15" spans="2:8" ht="25.9" customHeight="1">
      <c r="B15" s="17"/>
      <c r="C15" s="18"/>
      <c r="D15" s="19"/>
      <c r="F15" s="14">
        <f>C14/C16*C5*C6</f>
        <v>5.333333333333333</v>
      </c>
      <c r="G15" s="15" t="s">
        <v>9</v>
      </c>
      <c r="H15" s="16">
        <f>F15</f>
        <v>5.333333333333333</v>
      </c>
    </row>
    <row r="16" spans="2:8" ht="25.9" customHeight="1">
      <c r="B16" s="8" t="s">
        <v>16</v>
      </c>
      <c r="C16" s="9">
        <v>75</v>
      </c>
      <c r="D16" s="20" t="s">
        <v>17</v>
      </c>
      <c r="F16" s="14">
        <f>F15/60</f>
        <v>8.8888888888888878E-2</v>
      </c>
      <c r="G16" s="15" t="s">
        <v>7</v>
      </c>
      <c r="H16" s="16">
        <f>F16</f>
        <v>8.8888888888888878E-2</v>
      </c>
    </row>
    <row r="17" spans="2:8" ht="25.9" customHeight="1">
      <c r="B17" s="17"/>
      <c r="C17" s="18"/>
      <c r="D17" s="19"/>
      <c r="F17" s="14">
        <f>F15/C14</f>
        <v>1.3333333333333332E-2</v>
      </c>
      <c r="G17" s="15" t="s">
        <v>18</v>
      </c>
      <c r="H17" s="16">
        <f>F17</f>
        <v>1.3333333333333332E-2</v>
      </c>
    </row>
    <row r="18" spans="2:8" ht="25.9" customHeight="1">
      <c r="B18" s="21" t="s">
        <v>19</v>
      </c>
      <c r="C18" s="22">
        <f>ROUND(VLOOKUP(C4,G14:H18,2,FALSE),4)</f>
        <v>320</v>
      </c>
      <c r="D18" s="23" t="str">
        <f>C4</f>
        <v>Seconds</v>
      </c>
      <c r="F18" s="1"/>
      <c r="G18" s="1"/>
      <c r="H18" s="16">
        <f>F18</f>
        <v>0</v>
      </c>
    </row>
    <row r="19" spans="2:8" s="1" customFormat="1" ht="15" customHeight="1">
      <c r="E19" s="24" t="s">
        <v>2</v>
      </c>
    </row>
    <row r="20" spans="2:8" s="1" customFormat="1" ht="15" customHeight="1">
      <c r="E20" s="24" t="s">
        <v>9</v>
      </c>
    </row>
    <row r="21" spans="2:8" s="1" customFormat="1" ht="15" customHeight="1">
      <c r="E21" s="24" t="s">
        <v>7</v>
      </c>
    </row>
    <row r="22" spans="2:8" s="1" customFormat="1" ht="15" customHeight="1">
      <c r="E22" s="24" t="s">
        <v>18</v>
      </c>
    </row>
    <row r="23" spans="2:8" s="1" customFormat="1" ht="15" customHeight="1">
      <c r="E23" s="24" t="s">
        <v>20</v>
      </c>
    </row>
  </sheetData>
  <sheetProtection password="CEBE" sheet="1" objects="1" scenarios="1" selectLockedCells="1"/>
  <mergeCells count="4">
    <mergeCell ref="B2:D3"/>
    <mergeCell ref="D4:D6"/>
    <mergeCell ref="B7:D7"/>
    <mergeCell ref="F13:G13"/>
  </mergeCells>
  <dataValidations count="2">
    <dataValidation type="list" allowBlank="1" showInputMessage="1" showErrorMessage="1" sqref="C4">
      <formula1>$G$14:$G$18</formula1>
    </dataValidation>
    <dataValidation type="list" allowBlank="1" showInputMessage="1" showErrorMessage="1" sqref="D16">
      <formula1>"Units, Services"</formula1>
    </dataValidation>
  </dataValidations>
  <printOptions horizontalCentered="1"/>
  <pageMargins left="0" right="0" top="0.5" bottom="0" header="0" footer="0"/>
  <pageSetup scale="120" orientation="portrait" blackAndWhite="1" horizontalDpi="200" verticalDpi="2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g o G u i d   x m l n s : x s i = " h t t p : / / w w w . w 3 . o r g / 2 0 0 1 / X M L S c h e m a - i n s t a n c e "   x m l n s : x s d = " h t t p : / / w w w . w 3 . o r g / 2 0 0 1 / X M L S c h e m a "   x m l n s = " h t t p : / / w w w . b o o z a l l e n . c o m / a r g o / g u i d " > 7 6 b c e 9 4 7 - d 1 a 0 - 4 5 9 2 - 9 6 e 5 - d b a d 6 b 3 3 0 a 1 4 < / A r g o G u i d > 
</file>

<file path=customXml/itemProps1.xml><?xml version="1.0" encoding="utf-8"?>
<ds:datastoreItem xmlns:ds="http://schemas.openxmlformats.org/officeDocument/2006/customXml" ds:itemID="{CCE6547A-CBEC-460F-B6B0-5E7FE0A6E658}">
  <ds:schemaRefs>
    <ds:schemaRef ds:uri="http://www.w3.org/2001/XMLSchema"/>
    <ds:schemaRef ds:uri="http://www.boozallen.com/argo/gui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Data</vt:lpstr>
      <vt:lpstr>5S STATUS</vt:lpstr>
      <vt:lpstr>1S RED TAG</vt:lpstr>
      <vt:lpstr>1S SORT LOG</vt:lpstr>
      <vt:lpstr>3S-CLEAN STD</vt:lpstr>
      <vt:lpstr>3S-MAINT STD</vt:lpstr>
      <vt:lpstr>4S SCHEDULE</vt:lpstr>
      <vt:lpstr>4S Changeover</vt:lpstr>
      <vt:lpstr>4S TAKT TIME</vt:lpstr>
      <vt:lpstr>4S STANDARD WORK (a)</vt:lpstr>
      <vt:lpstr>4S LINE BALANCING</vt:lpstr>
      <vt:lpstr>4S STANDARD WORK (b)</vt:lpstr>
      <vt:lpstr>1.b Assessment</vt:lpstr>
      <vt:lpstr>5S TRAINING MTX</vt:lpstr>
      <vt:lpstr>Data Collection2</vt:lpstr>
      <vt:lpstr>Pareto Math</vt:lpstr>
      <vt:lpstr>Pareto Math2</vt:lpstr>
      <vt:lpstr>'1.b Assessment'!Print_Area</vt:lpstr>
      <vt:lpstr>'1S RED TAG'!Print_Area</vt:lpstr>
      <vt:lpstr>'1S SORT LOG'!Print_Area</vt:lpstr>
      <vt:lpstr>'3S-CLEAN STD'!Print_Area</vt:lpstr>
      <vt:lpstr>'3S-MAINT STD'!Print_Area</vt:lpstr>
      <vt:lpstr>'4S Changeover'!Print_Area</vt:lpstr>
      <vt:lpstr>'4S LINE BALANCING'!Print_Area</vt:lpstr>
      <vt:lpstr>'4S SCHEDULE'!Print_Area</vt:lpstr>
      <vt:lpstr>'4S STANDARD WORK (a)'!Print_Area</vt:lpstr>
      <vt:lpstr>'4S STANDARD WORK (b)'!Print_Area</vt:lpstr>
      <vt:lpstr>'4S TAKT TIME'!Print_Area</vt:lpstr>
      <vt:lpstr>'5S STATUS'!Print_Area</vt:lpstr>
      <vt:lpstr>'5S TRAINING MTX'!Print_Area</vt:lpstr>
      <vt:lpstr>'Data Collection2'!Print_Area</vt:lpstr>
    </vt:vector>
  </TitlesOfParts>
  <Company>Dbar-Innovations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Dunn</dc:creator>
  <cp:lastModifiedBy>Tom Dunn</cp:lastModifiedBy>
  <cp:lastPrinted>2026-02-26T12:43:04Z</cp:lastPrinted>
  <dcterms:created xsi:type="dcterms:W3CDTF">2006-12-01T20:50:10Z</dcterms:created>
  <dcterms:modified xsi:type="dcterms:W3CDTF">2026-04-13T12:27:45Z</dcterms:modified>
</cp:coreProperties>
</file>